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/>
  <xr:revisionPtr revIDLastSave="0" documentId="13_ncr:1_{321F3030-C485-4172-9C63-959338B3269F}" xr6:coauthVersionLast="47" xr6:coauthVersionMax="47" xr10:uidLastSave="{00000000-0000-0000-0000-000000000000}"/>
  <bookViews>
    <workbookView xWindow="29580" yWindow="1500" windowWidth="21600" windowHeight="11235" activeTab="1" xr2:uid="{00000000-000D-0000-FFFF-FFFF00000000}"/>
  </bookViews>
  <sheets>
    <sheet name="Analysis" sheetId="31" r:id="rId1"/>
    <sheet name="Summary" sheetId="14" r:id="rId2"/>
    <sheet name="YTD" sheetId="26" r:id="rId3"/>
    <sheet name="YTD2" sheetId="27" r:id="rId4"/>
    <sheet name="YTD3" sheetId="28" r:id="rId5"/>
    <sheet name="YTD4" sheetId="29" r:id="rId6"/>
    <sheet name="JAN" sheetId="18" r:id="rId7"/>
    <sheet name="FEB" sheetId="19" r:id="rId8"/>
    <sheet name="MAR" sheetId="4" r:id="rId9"/>
    <sheet name="APR" sheetId="5" r:id="rId10"/>
    <sheet name="MAY" sheetId="20" r:id="rId11"/>
    <sheet name="JUN" sheetId="7" r:id="rId12"/>
    <sheet name="JUL" sheetId="8" r:id="rId13"/>
    <sheet name="AUG" sheetId="21" r:id="rId14"/>
    <sheet name="SEP" sheetId="22" r:id="rId15"/>
    <sheet name="OCT" sheetId="23" r:id="rId16"/>
    <sheet name="NOV" sheetId="24" r:id="rId17"/>
    <sheet name="DEC" sheetId="25" r:id="rId18"/>
    <sheet name="YTD4 (2)" sheetId="30" r:id="rId19"/>
    <sheet name="Sheet1" sheetId="32" r:id="rId20"/>
  </sheets>
  <calcPr calcId="191029"/>
  <pivotCaches>
    <pivotCache cacheId="0" r:id="rId21"/>
    <pivotCache cacheId="1" r:id="rId2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31" l="1"/>
  <c r="M4" i="31"/>
  <c r="M5" i="31"/>
  <c r="M7" i="31"/>
  <c r="M8" i="31"/>
  <c r="M9" i="31"/>
  <c r="M10" i="31"/>
  <c r="M12" i="31"/>
  <c r="M13" i="31"/>
  <c r="M14" i="31"/>
  <c r="M15" i="31"/>
  <c r="M16" i="31"/>
  <c r="M17" i="31"/>
  <c r="M18" i="31"/>
  <c r="M20" i="31"/>
  <c r="M21" i="31"/>
  <c r="E219" i="30" l="1"/>
  <c r="G26" i="14"/>
  <c r="M219" i="29"/>
  <c r="Q8" i="14" l="1"/>
  <c r="U8" i="14"/>
  <c r="Q22" i="14"/>
  <c r="V26" i="14"/>
  <c r="L109" i="28"/>
  <c r="L82" i="27"/>
  <c r="L24" i="14"/>
  <c r="K24" i="14"/>
  <c r="J24" i="14"/>
  <c r="S5" i="14" l="1"/>
  <c r="T4" i="14" s="1"/>
  <c r="S6" i="14"/>
  <c r="S7" i="14"/>
  <c r="U7" i="14" s="1"/>
  <c r="U26" i="14" s="1"/>
  <c r="U29" i="14" s="1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T19" i="14" s="1"/>
  <c r="S23" i="14"/>
  <c r="S24" i="14"/>
  <c r="S25" i="14"/>
  <c r="S4" i="14"/>
  <c r="I26" i="14"/>
  <c r="J26" i="14"/>
  <c r="K26" i="14"/>
  <c r="L26" i="14"/>
  <c r="M26" i="14"/>
  <c r="N26" i="14"/>
  <c r="O26" i="14"/>
  <c r="P26" i="14"/>
  <c r="Q26" i="14"/>
  <c r="R26" i="14"/>
  <c r="H26" i="14"/>
  <c r="K7" i="14"/>
  <c r="I7" i="14"/>
  <c r="T23" i="14" l="1"/>
  <c r="T15" i="14"/>
  <c r="T11" i="14"/>
  <c r="T7" i="14"/>
  <c r="S26" i="14"/>
  <c r="L86" i="27" s="1"/>
  <c r="D26" i="14"/>
  <c r="T26" i="14" l="1"/>
  <c r="U28" i="14"/>
</calcChain>
</file>

<file path=xl/sharedStrings.xml><?xml version="1.0" encoding="utf-8"?>
<sst xmlns="http://schemas.openxmlformats.org/spreadsheetml/2006/main" count="16068" uniqueCount="906">
  <si>
    <t>NOV</t>
  </si>
  <si>
    <t>EES-00024-D1</t>
  </si>
  <si>
    <t>EES-00024-F1</t>
  </si>
  <si>
    <t>EES-00024-G1</t>
  </si>
  <si>
    <t>EES-00024-H1</t>
  </si>
  <si>
    <t xml:space="preserve">EES-00024-I1    </t>
  </si>
  <si>
    <t>General Expenses</t>
  </si>
  <si>
    <t>WBS Number</t>
  </si>
  <si>
    <t>WBS Name</t>
  </si>
  <si>
    <t>Network Number</t>
  </si>
  <si>
    <t>Network Name</t>
  </si>
  <si>
    <t>EEV1658004</t>
  </si>
  <si>
    <t>O&amp;M Equipment &amp; Materials</t>
  </si>
  <si>
    <t>EEV1658026</t>
  </si>
  <si>
    <t>O&amp;M Admin Charges</t>
  </si>
  <si>
    <t>EEV1658032</t>
  </si>
  <si>
    <t>O&amp;M Volunteer Appreciation</t>
  </si>
  <si>
    <t xml:space="preserve">EES-00024-G1   </t>
  </si>
  <si>
    <t>Bioretention (BR) Maintenance</t>
  </si>
  <si>
    <t>EEV1658040</t>
  </si>
  <si>
    <t>BR Routine Maintenance</t>
  </si>
  <si>
    <t>EEV1658075</t>
  </si>
  <si>
    <t>BR Non-Routine Maintenance</t>
  </si>
  <si>
    <t>EEV1658077</t>
  </si>
  <si>
    <t>Bioretention Inspections</t>
  </si>
  <si>
    <t>EEV1658078</t>
  </si>
  <si>
    <t>Bioretention - Other</t>
  </si>
  <si>
    <t xml:space="preserve">EES-00024-H1   </t>
  </si>
  <si>
    <t xml:space="preserve">Permeable Surface (PS) Maintenance </t>
  </si>
  <si>
    <t>EEV1658079</t>
  </si>
  <si>
    <t>PermSurf Power Washing</t>
  </si>
  <si>
    <t>EEV1658083</t>
  </si>
  <si>
    <t>PermSurf Street Sweeping</t>
  </si>
  <si>
    <t>EEV1658084</t>
  </si>
  <si>
    <t>PS Infiltration Testing &amp; Inspections</t>
  </si>
  <si>
    <t>EEV1658085</t>
  </si>
  <si>
    <t>PS Traffic &amp; Parking Mgmt</t>
  </si>
  <si>
    <t>Rainwater Tree Trench (RTT) Maintenance</t>
  </si>
  <si>
    <t>EEV1658088</t>
  </si>
  <si>
    <t>RTT Scoping/Inspections</t>
  </si>
  <si>
    <t>EEV1658089</t>
  </si>
  <si>
    <t>RTT Flushing/Maintenance</t>
  </si>
  <si>
    <t>EEV1658092</t>
  </si>
  <si>
    <t>RTT Non-Routine Maintenance</t>
  </si>
  <si>
    <t>EEV1658093</t>
  </si>
  <si>
    <t>RTT Traffic &amp; Parking Mgmt</t>
  </si>
  <si>
    <t xml:space="preserve">EES-00024-J1    </t>
  </si>
  <si>
    <t xml:space="preserve">Infiltration Trench (IT) Maintenace </t>
  </si>
  <si>
    <t>EEV1658094</t>
  </si>
  <si>
    <t>IT Scoping/Inspections</t>
  </si>
  <si>
    <t>EEV1658095</t>
  </si>
  <si>
    <t>IT Flushing/Maintenance</t>
  </si>
  <si>
    <t>EEV1658096</t>
  </si>
  <si>
    <t>IT Non-Routine Maintenance</t>
  </si>
  <si>
    <t>EEV1658097</t>
  </si>
  <si>
    <t>IT Traffic &amp; Parking Mgmt</t>
  </si>
  <si>
    <t>Non-Standard Maintenance Projects</t>
  </si>
  <si>
    <t>EEV1658100</t>
  </si>
  <si>
    <t>Moses Filters</t>
  </si>
  <si>
    <t>EEV1658101</t>
  </si>
  <si>
    <t>Micro-Grants</t>
  </si>
  <si>
    <t>TOTAL</t>
  </si>
  <si>
    <t>Pre-Treatment Method Testing</t>
  </si>
  <si>
    <t>EEV1658138</t>
  </si>
  <si>
    <t>FEB</t>
  </si>
  <si>
    <t>MAR</t>
  </si>
  <si>
    <t>JAN</t>
  </si>
  <si>
    <t>APR</t>
  </si>
  <si>
    <t>JUN</t>
  </si>
  <si>
    <t>JUL</t>
  </si>
  <si>
    <t>AUG</t>
  </si>
  <si>
    <t>SEP</t>
  </si>
  <si>
    <t>OCT</t>
  </si>
  <si>
    <t>DEC</t>
  </si>
  <si>
    <t>NEI-00023-23-01</t>
  </si>
  <si>
    <t>Monitoring Equipment &amp; Consultancies</t>
  </si>
  <si>
    <t>NEV1675777</t>
  </si>
  <si>
    <t>NEV1675778</t>
  </si>
  <si>
    <t>NEV1675780</t>
  </si>
  <si>
    <t>NEV1675782</t>
  </si>
  <si>
    <t>NEV1675783</t>
  </si>
  <si>
    <t>NEV1675784</t>
  </si>
  <si>
    <t>Real-Time Monitoring</t>
  </si>
  <si>
    <t>Monitoring Equipment</t>
  </si>
  <si>
    <t>Geotech Investigation</t>
  </si>
  <si>
    <t>Monitoring Consultancy</t>
  </si>
  <si>
    <t>Synthetic Runoff Test</t>
  </si>
  <si>
    <t>Pre-Treatment Investigation</t>
  </si>
  <si>
    <t>MAY</t>
  </si>
  <si>
    <t>TOTAL SPENT</t>
  </si>
  <si>
    <t>Budget</t>
  </si>
  <si>
    <t>WBS element</t>
  </si>
  <si>
    <t>Object</t>
  </si>
  <si>
    <t>Cost Element</t>
  </si>
  <si>
    <t>Val/COArea Crcy</t>
  </si>
  <si>
    <t>Partner Object</t>
  </si>
  <si>
    <t>Posting Date</t>
  </si>
  <si>
    <t>Document Date</t>
  </si>
  <si>
    <t>Ref. document number</t>
  </si>
  <si>
    <t>EEV1658004 OTH</t>
  </si>
  <si>
    <t>531020</t>
  </si>
  <si>
    <t/>
  </si>
  <si>
    <t>50548940</t>
  </si>
  <si>
    <t>EEV1658040 OTH</t>
  </si>
  <si>
    <t>50550283</t>
  </si>
  <si>
    <t>50550300</t>
  </si>
  <si>
    <t>125326</t>
  </si>
  <si>
    <t>50562577</t>
  </si>
  <si>
    <t>50562579</t>
  </si>
  <si>
    <t>50562600</t>
  </si>
  <si>
    <t>5107446285</t>
  </si>
  <si>
    <t>50567456</t>
  </si>
  <si>
    <t>50572786</t>
  </si>
  <si>
    <t>50572811</t>
  </si>
  <si>
    <t>50579459</t>
  </si>
  <si>
    <t>EEV1658075 OTH</t>
  </si>
  <si>
    <t>50547928</t>
  </si>
  <si>
    <t>50547952</t>
  </si>
  <si>
    <t>50567453</t>
  </si>
  <si>
    <t>EEV1658079 OTH</t>
  </si>
  <si>
    <t>50562533</t>
  </si>
  <si>
    <t>50562534</t>
  </si>
  <si>
    <t>50562573</t>
  </si>
  <si>
    <t>50562576</t>
  </si>
  <si>
    <t>50562960</t>
  </si>
  <si>
    <t>50563000</t>
  </si>
  <si>
    <t>50579775</t>
  </si>
  <si>
    <t>EES-00024-I1</t>
  </si>
  <si>
    <t>EEV1658089 OTH</t>
  </si>
  <si>
    <t>50548627</t>
  </si>
  <si>
    <t>50548640</t>
  </si>
  <si>
    <t>EES-00024-K1</t>
  </si>
  <si>
    <t>EEV1658100 OTH</t>
  </si>
  <si>
    <t>530001</t>
  </si>
  <si>
    <t>50549685</t>
  </si>
  <si>
    <t>50551287</t>
  </si>
  <si>
    <t>50551288</t>
  </si>
  <si>
    <t>50551301</t>
  </si>
  <si>
    <t>50551302</t>
  </si>
  <si>
    <t>50563001</t>
  </si>
  <si>
    <t>50565232</t>
  </si>
  <si>
    <t>50562574</t>
  </si>
  <si>
    <t>50562919</t>
  </si>
  <si>
    <t>EEV1658101 OTH</t>
  </si>
  <si>
    <t>531210</t>
  </si>
  <si>
    <t>1005137607</t>
  </si>
  <si>
    <t>531280</t>
  </si>
  <si>
    <t>14231</t>
  </si>
  <si>
    <t>532010</t>
  </si>
  <si>
    <t>13424</t>
  </si>
  <si>
    <t>532080</t>
  </si>
  <si>
    <t>EEV1658138 OTH</t>
  </si>
  <si>
    <t>50576220</t>
  </si>
  <si>
    <t>50576221</t>
  </si>
  <si>
    <t>50576222</t>
  </si>
  <si>
    <t>50576224</t>
  </si>
  <si>
    <t>50577085</t>
  </si>
  <si>
    <t>50577086</t>
  </si>
  <si>
    <t>Spatial Networks Inc</t>
  </si>
  <si>
    <t>CO area currency</t>
  </si>
  <si>
    <t>Document Number</t>
  </si>
  <si>
    <t>Offsetting Account</t>
  </si>
  <si>
    <t>Business Transaction</t>
  </si>
  <si>
    <t>CAD</t>
  </si>
  <si>
    <t>531030</t>
  </si>
  <si>
    <t>A0003BT500</t>
  </si>
  <si>
    <t>210093</t>
  </si>
  <si>
    <t>COIN</t>
  </si>
  <si>
    <t>50599326</t>
  </si>
  <si>
    <t>A0008AKV00</t>
  </si>
  <si>
    <t>50591894</t>
  </si>
  <si>
    <t>A0007KM200</t>
  </si>
  <si>
    <t>50591896</t>
  </si>
  <si>
    <t>A0007KM800</t>
  </si>
  <si>
    <t>50591898</t>
  </si>
  <si>
    <t>A0007KMB00</t>
  </si>
  <si>
    <t>A00069OX00</t>
  </si>
  <si>
    <t>50581907</t>
  </si>
  <si>
    <t>A0006LGU00</t>
  </si>
  <si>
    <t>50581908</t>
  </si>
  <si>
    <t>A0006LGW00</t>
  </si>
  <si>
    <t>50582110</t>
  </si>
  <si>
    <t>A0006M4400</t>
  </si>
  <si>
    <t>A0005L6H00</t>
  </si>
  <si>
    <t>A0005L6O00</t>
  </si>
  <si>
    <t>A0004N1S00</t>
  </si>
  <si>
    <t>A0004N4U00</t>
  </si>
  <si>
    <t>A0004N4W00</t>
  </si>
  <si>
    <t>A0004TWQ00</t>
  </si>
  <si>
    <t>A00054FQ00</t>
  </si>
  <si>
    <t>A0003EZB00</t>
  </si>
  <si>
    <t>A0003EZO00</t>
  </si>
  <si>
    <t>50598667</t>
  </si>
  <si>
    <t>A00088R000</t>
  </si>
  <si>
    <t>50598668</t>
  </si>
  <si>
    <t>A00088R100</t>
  </si>
  <si>
    <t>50598669</t>
  </si>
  <si>
    <t>A00088R200</t>
  </si>
  <si>
    <t>A00054FN00</t>
  </si>
  <si>
    <t>A00038HK00</t>
  </si>
  <si>
    <t>A00038HQ00</t>
  </si>
  <si>
    <t>A0006B3600</t>
  </si>
  <si>
    <t>A0004MZH00</t>
  </si>
  <si>
    <t>A0004MZJ00</t>
  </si>
  <si>
    <t>A0004N1L00</t>
  </si>
  <si>
    <t>A0004N1Q00</t>
  </si>
  <si>
    <t>A0004OC000</t>
  </si>
  <si>
    <t>A0004OFZ00</t>
  </si>
  <si>
    <t>A0003AOY00</t>
  </si>
  <si>
    <t>A0003AP200</t>
  </si>
  <si>
    <t>A0004OG300</t>
  </si>
  <si>
    <t>A0004U9P00</t>
  </si>
  <si>
    <t>A0003DP300</t>
  </si>
  <si>
    <t>A0003H8900</t>
  </si>
  <si>
    <t>A0003H8B00</t>
  </si>
  <si>
    <t>A0003HB700</t>
  </si>
  <si>
    <t>A0003HB800</t>
  </si>
  <si>
    <t>A0004N1O00</t>
  </si>
  <si>
    <t>A0004OBY00</t>
  </si>
  <si>
    <t>50595974</t>
  </si>
  <si>
    <t>A0007YYK00</t>
  </si>
  <si>
    <t>50595977</t>
  </si>
  <si>
    <t>A0007Z1J00</t>
  </si>
  <si>
    <t>50595978</t>
  </si>
  <si>
    <t>A0007Z1L00</t>
  </si>
  <si>
    <t>50589459</t>
  </si>
  <si>
    <t>A0007CL500</t>
  </si>
  <si>
    <t>15437</t>
  </si>
  <si>
    <t>A0006T4200</t>
  </si>
  <si>
    <t>130010</t>
  </si>
  <si>
    <t>A0005CBN00</t>
  </si>
  <si>
    <t>594130</t>
  </si>
  <si>
    <t>A00064O900</t>
  </si>
  <si>
    <t>A0005FGO00</t>
  </si>
  <si>
    <t>A0005ZEB00</t>
  </si>
  <si>
    <t>A0005ZEC00</t>
  </si>
  <si>
    <t>A0005ZED00</t>
  </si>
  <si>
    <t>A0005ZEH00</t>
  </si>
  <si>
    <t>A00061QI00</t>
  </si>
  <si>
    <t>A00061QJ00</t>
  </si>
  <si>
    <t>REMAINING BUDGET</t>
  </si>
  <si>
    <t>NEV1811374</t>
  </si>
  <si>
    <t>NEV1729474</t>
  </si>
  <si>
    <t>ANTICIPATED SPEND</t>
  </si>
  <si>
    <t>UNALLOCATED:</t>
  </si>
  <si>
    <t>User Name</t>
  </si>
  <si>
    <t>THOBHAR</t>
  </si>
  <si>
    <t>EEV1658026 OTH</t>
  </si>
  <si>
    <t>A0008DSN00</t>
  </si>
  <si>
    <t>50600432</t>
  </si>
  <si>
    <t>A0008FVN00</t>
  </si>
  <si>
    <t>50600940</t>
  </si>
  <si>
    <t>A0008FVP00</t>
  </si>
  <si>
    <t>50600941</t>
  </si>
  <si>
    <t>A0008ODF00</t>
  </si>
  <si>
    <t>50602611</t>
  </si>
  <si>
    <t>A0008ODG00</t>
  </si>
  <si>
    <t>50602612</t>
  </si>
  <si>
    <t>A0008ODI00</t>
  </si>
  <si>
    <t>50602614</t>
  </si>
  <si>
    <t>A0008ODJ00</t>
  </si>
  <si>
    <t>50602615</t>
  </si>
  <si>
    <t>A0008ODS00</t>
  </si>
  <si>
    <t>50602650</t>
  </si>
  <si>
    <t>A0008ODU00</t>
  </si>
  <si>
    <t>50602651</t>
  </si>
  <si>
    <t>A0008OED00</t>
  </si>
  <si>
    <t>50602657</t>
  </si>
  <si>
    <t>A0008OS300</t>
  </si>
  <si>
    <t>50602813</t>
  </si>
  <si>
    <t>A0008PBC00</t>
  </si>
  <si>
    <t>50602975</t>
  </si>
  <si>
    <t>A0008PBO00</t>
  </si>
  <si>
    <t>50603004</t>
  </si>
  <si>
    <t>A0008PBQ00</t>
  </si>
  <si>
    <t>50603005</t>
  </si>
  <si>
    <t>A0008PBR00</t>
  </si>
  <si>
    <t>50603006</t>
  </si>
  <si>
    <t>A0008VCD00</t>
  </si>
  <si>
    <t>50604687</t>
  </si>
  <si>
    <t>A0008VCE00</t>
  </si>
  <si>
    <t>50604688</t>
  </si>
  <si>
    <t>A0008VCH00</t>
  </si>
  <si>
    <t>5107491185</t>
  </si>
  <si>
    <t>UIPATH_SYS</t>
  </si>
  <si>
    <t>A0008GA700</t>
  </si>
  <si>
    <t>50601130</t>
  </si>
  <si>
    <t>A00095B700</t>
  </si>
  <si>
    <t>50607847</t>
  </si>
  <si>
    <t>BTCADM_FILO</t>
  </si>
  <si>
    <t>GYONGAL</t>
  </si>
  <si>
    <t>(no data)</t>
  </si>
  <si>
    <t>CO Object Name</t>
  </si>
  <si>
    <t>Cost element name</t>
  </si>
  <si>
    <t>Reference</t>
  </si>
  <si>
    <t>Supplier</t>
  </si>
  <si>
    <t>Supplier Name</t>
  </si>
  <si>
    <t>Purchasing Document</t>
  </si>
  <si>
    <t>Item</t>
  </si>
  <si>
    <t>Total quantity</t>
  </si>
  <si>
    <t>Posted unit of meas.</t>
  </si>
  <si>
    <t>Purchase Order Text</t>
  </si>
  <si>
    <t>Name</t>
  </si>
  <si>
    <t>Personnel Number</t>
  </si>
  <si>
    <t>Name of employee or applicant</t>
  </si>
  <si>
    <t>CO Partner Object Name</t>
  </si>
  <si>
    <t>Partner object type</t>
  </si>
  <si>
    <t>Period</t>
  </si>
  <si>
    <t>FI Posting Item</t>
  </si>
  <si>
    <t>Full Name</t>
  </si>
  <si>
    <t>Department</t>
  </si>
  <si>
    <t>O&amp;M Equipment &amp; Materials-GNInspection</t>
  </si>
  <si>
    <t>CONTRACT SERV - OTHR</t>
  </si>
  <si>
    <t>101506</t>
  </si>
  <si>
    <t>Hoskin Scientific Ltd.</t>
  </si>
  <si>
    <t>4500629995</t>
  </si>
  <si>
    <t>10</t>
  </si>
  <si>
    <t>PU</t>
  </si>
  <si>
    <t>Purchase equipment for O&amp;M program</t>
  </si>
  <si>
    <t>Hoskins - Jan 4 (PSIH72025)</t>
  </si>
  <si>
    <t>0</t>
  </si>
  <si>
    <t>1</t>
  </si>
  <si>
    <t>ARZINA THOBHANI</t>
  </si>
  <si>
    <t>Eng - Team Services</t>
  </si>
  <si>
    <t>O&amp;M Admin Charges-GNInspection</t>
  </si>
  <si>
    <t>130270</t>
  </si>
  <si>
    <t>4500636238</t>
  </si>
  <si>
    <t>Data Management/Technology Services</t>
  </si>
  <si>
    <t>Fulcrum Spatial Networks - July 23</t>
  </si>
  <si>
    <t>8</t>
  </si>
  <si>
    <t>549FBBC-0033</t>
  </si>
  <si>
    <t>3</t>
  </si>
  <si>
    <t>System ID UIPath</t>
  </si>
  <si>
    <t>System ID for UIPath Interface of joy</t>
  </si>
  <si>
    <t>BR Routine Maintenance-GNInspection</t>
  </si>
  <si>
    <t>128797</t>
  </si>
  <si>
    <t>Vane Lawn &amp; Garden Services</t>
  </si>
  <si>
    <t>4500606984</t>
  </si>
  <si>
    <t>GI Maintenance - Landscaped Assets ZoneA</t>
  </si>
  <si>
    <t>Van Lawn - Dec 29 (9060)</t>
  </si>
  <si>
    <t>Coast Social Enterprises Foundation</t>
  </si>
  <si>
    <t>4500616580</t>
  </si>
  <si>
    <t>30</t>
  </si>
  <si>
    <t>GI Assets Operation and Maintenance Srvc</t>
  </si>
  <si>
    <t>Coast - Jan 31 (4357)</t>
  </si>
  <si>
    <t>COASO240229-3564</t>
  </si>
  <si>
    <t>2</t>
  </si>
  <si>
    <t>126606</t>
  </si>
  <si>
    <t>Brinkman &amp; Associates Reforestation</t>
  </si>
  <si>
    <t>4500606983</t>
  </si>
  <si>
    <t>GI Maintenance - Landscaped Assets</t>
  </si>
  <si>
    <t>Brinkman Mar 15 - G24-0766-02</t>
  </si>
  <si>
    <t>20</t>
  </si>
  <si>
    <t>Amending Agrt No 1 addtional 5 locations</t>
  </si>
  <si>
    <t>Brinkman Apr 11 - G24-0768-02</t>
  </si>
  <si>
    <t>4</t>
  </si>
  <si>
    <t>Van Lawn - Mar 31 (9144)</t>
  </si>
  <si>
    <t>5</t>
  </si>
  <si>
    <t>Brinkman May 21 - G24-0766-03</t>
  </si>
  <si>
    <t>Brinkman May 21 - G24-0768-03</t>
  </si>
  <si>
    <t>Van Lawn - May 31 (9178 Revised)</t>
  </si>
  <si>
    <t>7</t>
  </si>
  <si>
    <t>Brinkman Aug 2 - G24-0768-05</t>
  </si>
  <si>
    <t>BR Non-Routine Maintenance-GNInspection</t>
  </si>
  <si>
    <t>Brinkman Inv G23-0768-11-Dec 21</t>
  </si>
  <si>
    <t>Brinkman Mar 15 - G24-0766-01</t>
  </si>
  <si>
    <t>Brinkman July 29 - G24-0768-04</t>
  </si>
  <si>
    <t>Van Lawn - June 30 (9225)</t>
  </si>
  <si>
    <t>Contract Extension 2024-2026 ZoneA</t>
  </si>
  <si>
    <t>Van Lawn - July 31 (9253) revised</t>
  </si>
  <si>
    <t>9</t>
  </si>
  <si>
    <t>PermSurf Power Washing-GNInspection</t>
  </si>
  <si>
    <t>Coast - Jan 31(4358)</t>
  </si>
  <si>
    <t>Coast Social - Feb 29 (4359)</t>
  </si>
  <si>
    <t>RTT Flushing/Maintenance-GNInspection</t>
  </si>
  <si>
    <t>105028</t>
  </si>
  <si>
    <t>McRae's Environmental Services Ltd</t>
  </si>
  <si>
    <t>4500622556</t>
  </si>
  <si>
    <t>Hydrovac &amp; Inspection Services</t>
  </si>
  <si>
    <t>McRae's Env - Dec 12 (491080)</t>
  </si>
  <si>
    <t>Moses Filters-GNInspection</t>
  </si>
  <si>
    <t>MATERIALS</t>
  </si>
  <si>
    <t>129358</t>
  </si>
  <si>
    <t>Moses Filter Drain Team Inc</t>
  </si>
  <si>
    <t>4500618782</t>
  </si>
  <si>
    <t>Catch basin insert filters</t>
  </si>
  <si>
    <t>Moses Filter - Jan 8 (rev Dec 17-002)</t>
  </si>
  <si>
    <t>4500619802</t>
  </si>
  <si>
    <t>Coast - Nov 30 (43453</t>
  </si>
  <si>
    <t>Coast - Nov 30 (4349)</t>
  </si>
  <si>
    <t>Coast - Jan 31 (4358)</t>
  </si>
  <si>
    <t>Coast - Feb 29 (4360)</t>
  </si>
  <si>
    <t>Micro-Grants-GNInspection</t>
  </si>
  <si>
    <t>129332</t>
  </si>
  <si>
    <t>Voor Urban Labs</t>
  </si>
  <si>
    <t>4500618380</t>
  </si>
  <si>
    <t>Change Order</t>
  </si>
  <si>
    <t>Voors - June 14 (42026030-01 4of5)</t>
  </si>
  <si>
    <t>6</t>
  </si>
  <si>
    <t>Voors - July 16 (42020051-1)1of2</t>
  </si>
  <si>
    <t>Voors - July 16 (42020051-1)</t>
  </si>
  <si>
    <t>ADVERTISING</t>
  </si>
  <si>
    <t>Advertising Merchant FACEBK NYMVDZFD42</t>
  </si>
  <si>
    <t>BTC Admin ID for FILO batch jobs</t>
  </si>
  <si>
    <t>SAP Sustainment - SYSTEM ID</t>
  </si>
  <si>
    <t>PRINTING SERVICES</t>
  </si>
  <si>
    <t>ALEX GYONGYOSI</t>
  </si>
  <si>
    <t>Engineering Services</t>
  </si>
  <si>
    <t>TRANSPORT EXP</t>
  </si>
  <si>
    <t>PUBTRAN Merchant TRANSLINK WATERFRONT S</t>
  </si>
  <si>
    <t>4444</t>
  </si>
  <si>
    <t>COMP SUPP/SERV EXP</t>
  </si>
  <si>
    <t>COMPSUPP Merchant EVENT LISTING FEE</t>
  </si>
  <si>
    <t>11</t>
  </si>
  <si>
    <t>13</t>
  </si>
  <si>
    <t>MISC SUPP/SERV</t>
  </si>
  <si>
    <t>MISCOTH Merchant SHOPPERS DRUG MART #22</t>
  </si>
  <si>
    <t>Pre-Treatmnt Method Testing-GNInspection</t>
  </si>
  <si>
    <t>Coast - Mar 31 (4374)</t>
  </si>
  <si>
    <t>Coast - March 31 (4372)</t>
  </si>
  <si>
    <t>EEV1658004 EQP</t>
  </si>
  <si>
    <t>Materials Merchant THE HOME DEPOT #7042</t>
  </si>
  <si>
    <t>A0009GXD00</t>
  </si>
  <si>
    <t>19399</t>
  </si>
  <si>
    <t>EEV1658101 EQP</t>
  </si>
  <si>
    <t>Materials Merchant CANADIAN TIRE</t>
  </si>
  <si>
    <t>COMPSUPP Merchant KUDOBOARD</t>
  </si>
  <si>
    <t>EEV1658004 MAT</t>
  </si>
  <si>
    <t>A0009YNB00</t>
  </si>
  <si>
    <t>49951845</t>
  </si>
  <si>
    <t>CAMERDO</t>
  </si>
  <si>
    <t>A0009YNE00</t>
  </si>
  <si>
    <t>49951847</t>
  </si>
  <si>
    <t>A0009YOD00</t>
  </si>
  <si>
    <t>49951859</t>
  </si>
  <si>
    <t>SWANSMA</t>
  </si>
  <si>
    <t>Van Lawn - Sept 30 9284 Rev</t>
  </si>
  <si>
    <t>A0009VND00</t>
  </si>
  <si>
    <t>50615590</t>
  </si>
  <si>
    <t>A0009VNI00</t>
  </si>
  <si>
    <t>5107503404</t>
  </si>
  <si>
    <t>Brinkman Living Infrastucture Ltd</t>
  </si>
  <si>
    <t>Brinkman - Oct 29 (G24-0766-06)</t>
  </si>
  <si>
    <t>Extension 2024-2026 Zone B</t>
  </si>
  <si>
    <t>A000ACK200</t>
  </si>
  <si>
    <t>50619989</t>
  </si>
  <si>
    <t>EEV1658077 LAB</t>
  </si>
  <si>
    <t>Pacific Soil Analysis Inc.</t>
  </si>
  <si>
    <t>A0009TIZ00</t>
  </si>
  <si>
    <t>1901159440</t>
  </si>
  <si>
    <t>McRae's Env - Sept 26 (504572)</t>
  </si>
  <si>
    <t>A000A58500</t>
  </si>
  <si>
    <t>50617474</t>
  </si>
  <si>
    <t>A000A5DA00</t>
  </si>
  <si>
    <t>50617529</t>
  </si>
  <si>
    <t>A0009QVF00</t>
  </si>
  <si>
    <t>20352</t>
  </si>
  <si>
    <t>MISCOTH Merchant CANADIAN TIRE</t>
  </si>
  <si>
    <t>Material</t>
  </si>
  <si>
    <t>Material Description</t>
  </si>
  <si>
    <t>EA</t>
  </si>
  <si>
    <t>121218</t>
  </si>
  <si>
    <t>STRAP, RATCHET STANDARD DUTY 1" X 15'</t>
  </si>
  <si>
    <t>DONALD CAMERON</t>
  </si>
  <si>
    <t>Financial Services - SCM - Central Store</t>
  </si>
  <si>
    <t>113072</t>
  </si>
  <si>
    <t>SHOVEL, ROUND MOUTH - LIGHT</t>
  </si>
  <si>
    <t>119310</t>
  </si>
  <si>
    <t>EZ REACHER - 32"</t>
  </si>
  <si>
    <t>101043</t>
  </si>
  <si>
    <t>BROOM, WHISK</t>
  </si>
  <si>
    <t>PAC</t>
  </si>
  <si>
    <t>101595</t>
  </si>
  <si>
    <t>BAG, SAND SEWERS</t>
  </si>
  <si>
    <t>MATTHEW SWANSTON</t>
  </si>
  <si>
    <t>Financial Services - SCM</t>
  </si>
  <si>
    <t>9284 REVISED</t>
  </si>
  <si>
    <t>Brinkman - Oct 29 (G24-0766-07 revised)</t>
  </si>
  <si>
    <t>50623678</t>
  </si>
  <si>
    <t>MISCOTH Merchant WWW COSTCO CA</t>
  </si>
  <si>
    <t>22134</t>
  </si>
  <si>
    <t>Bioretention Inspections-GNInspection</t>
  </si>
  <si>
    <t>2024-566</t>
  </si>
  <si>
    <t>102356</t>
  </si>
  <si>
    <t>EEV1658097 LAB</t>
  </si>
  <si>
    <t>IT Traffic &amp; Parking Mgmt-GNInspection</t>
  </si>
  <si>
    <t>850000</t>
  </si>
  <si>
    <t>Wages &amp; Fringe Costs</t>
  </si>
  <si>
    <t>H</t>
  </si>
  <si>
    <t>7472</t>
  </si>
  <si>
    <t>ROMEL HATTON</t>
  </si>
  <si>
    <t>30004/P829</t>
  </si>
  <si>
    <t>Traffic W &amp; FB Clear / Op Sup Va</t>
  </si>
  <si>
    <t>ATY</t>
  </si>
  <si>
    <t>51204123</t>
  </si>
  <si>
    <t>6573</t>
  </si>
  <si>
    <t>VICTORIA R DAVIDSON</t>
  </si>
  <si>
    <t>30004/P41</t>
  </si>
  <si>
    <t>Traffic W &amp; FB Clear / Trades I</t>
  </si>
  <si>
    <t>51231097</t>
  </si>
  <si>
    <t>29434</t>
  </si>
  <si>
    <t>SHANE H DAVIES</t>
  </si>
  <si>
    <t>30004/P43</t>
  </si>
  <si>
    <t>Traffic W &amp; FB Clear / Trades II</t>
  </si>
  <si>
    <t>51231200</t>
  </si>
  <si>
    <t>51267974</t>
  </si>
  <si>
    <t>7395</t>
  </si>
  <si>
    <t>CLINT M SENIOR</t>
  </si>
  <si>
    <t>30004/P46</t>
  </si>
  <si>
    <t>Traffic W &amp; FB Clear / Trades III</t>
  </si>
  <si>
    <t>51267998</t>
  </si>
  <si>
    <t>EEV1658101 MAT</t>
  </si>
  <si>
    <t>22042</t>
  </si>
  <si>
    <t>MISCOTH Merchant Canadian Tire</t>
  </si>
  <si>
    <t>15</t>
  </si>
  <si>
    <t>536040</t>
  </si>
  <si>
    <t>TRAVEL &amp; TRAINING</t>
  </si>
  <si>
    <t>CARFUEL Merchant Canadian Tire</t>
  </si>
  <si>
    <t>17</t>
  </si>
  <si>
    <t>Hedged unallocated:</t>
  </si>
  <si>
    <t>Wish List</t>
  </si>
  <si>
    <t>Quote $</t>
  </si>
  <si>
    <t>Item Description</t>
  </si>
  <si>
    <t>Manhole safety cover</t>
  </si>
  <si>
    <t>CCTV pipe camera skid roller</t>
  </si>
  <si>
    <t>Traffic control supervisor training</t>
  </si>
  <si>
    <t>Pre-purchase plants</t>
  </si>
  <si>
    <t>Pre-purchase SSP tools</t>
  </si>
  <si>
    <t>Gibby's invasive removal</t>
  </si>
  <si>
    <t>Q+1 soil innoculation</t>
  </si>
  <si>
    <t>Voor/SSP payments</t>
  </si>
  <si>
    <t>Hedged</t>
  </si>
  <si>
    <t>A000ANXH00</t>
  </si>
  <si>
    <t>Coast Social - Oct 31 - 4469</t>
  </si>
  <si>
    <t>A000AZ0S00</t>
  </si>
  <si>
    <t>50625819</t>
  </si>
  <si>
    <t>A000APJ200</t>
  </si>
  <si>
    <t>EEV1658085 LAB</t>
  </si>
  <si>
    <t>926827168</t>
  </si>
  <si>
    <t>51370391</t>
  </si>
  <si>
    <t>RKL</t>
  </si>
  <si>
    <t>926827222</t>
  </si>
  <si>
    <t>51370482</t>
  </si>
  <si>
    <t>926832760</t>
  </si>
  <si>
    <t>51383550</t>
  </si>
  <si>
    <t>30004/P59</t>
  </si>
  <si>
    <t>926832773</t>
  </si>
  <si>
    <t>51383563</t>
  </si>
  <si>
    <t>30004/P58</t>
  </si>
  <si>
    <t>926832786</t>
  </si>
  <si>
    <t>51383576</t>
  </si>
  <si>
    <t>926832813</t>
  </si>
  <si>
    <t>51383628</t>
  </si>
  <si>
    <t>926832855</t>
  </si>
  <si>
    <t>51383730</t>
  </si>
  <si>
    <t>EES-00024-J1</t>
  </si>
  <si>
    <t>EEV1658097 EQP</t>
  </si>
  <si>
    <t>851000</t>
  </si>
  <si>
    <t>926783253</t>
  </si>
  <si>
    <t>30024/D1657</t>
  </si>
  <si>
    <t>ZAZELKA</t>
  </si>
  <si>
    <t>926788790</t>
  </si>
  <si>
    <t>926792244</t>
  </si>
  <si>
    <t>30024/E1664</t>
  </si>
  <si>
    <t>926801457</t>
  </si>
  <si>
    <t>926746079</t>
  </si>
  <si>
    <t>926759951</t>
  </si>
  <si>
    <t>926759990</t>
  </si>
  <si>
    <t>926778169</t>
  </si>
  <si>
    <t>926778193</t>
  </si>
  <si>
    <t>926783997</t>
  </si>
  <si>
    <t>51281320</t>
  </si>
  <si>
    <t>926784010</t>
  </si>
  <si>
    <t>51281351</t>
  </si>
  <si>
    <t>926784023</t>
  </si>
  <si>
    <t>51281374</t>
  </si>
  <si>
    <t>926789703</t>
  </si>
  <si>
    <t>51295510</t>
  </si>
  <si>
    <t>926789713</t>
  </si>
  <si>
    <t>51295520</t>
  </si>
  <si>
    <t>926789720</t>
  </si>
  <si>
    <t>51295528</t>
  </si>
  <si>
    <t>926793756</t>
  </si>
  <si>
    <t>51301887</t>
  </si>
  <si>
    <t>926793772</t>
  </si>
  <si>
    <t>51301910</t>
  </si>
  <si>
    <t>926802024</t>
  </si>
  <si>
    <t>51317919</t>
  </si>
  <si>
    <t>926802034</t>
  </si>
  <si>
    <t>51317929</t>
  </si>
  <si>
    <t>EEV1658097 MAT</t>
  </si>
  <si>
    <t>A000AY8A00</t>
  </si>
  <si>
    <t>49958897</t>
  </si>
  <si>
    <t>BIRDINA</t>
  </si>
  <si>
    <t>A000APDQ00</t>
  </si>
  <si>
    <t>A000BRM600</t>
  </si>
  <si>
    <t>24480</t>
  </si>
  <si>
    <t>MISCOTH Merchant T&amp;T SUPERMARKET #025</t>
  </si>
  <si>
    <t>Van Lawn 11/30/24 (Inv#9343)</t>
  </si>
  <si>
    <t>A000BP0B00</t>
  </si>
  <si>
    <t>50633190</t>
  </si>
  <si>
    <t>LIJA</t>
  </si>
  <si>
    <t>Brinkman 12/17/24 (Inv# G24-0766-08)</t>
  </si>
  <si>
    <t>A000BP7Z00</t>
  </si>
  <si>
    <t>50633268</t>
  </si>
  <si>
    <t>Coast Social - 11/30/2024 - Inv#4484</t>
  </si>
  <si>
    <t>A000BU5E00</t>
  </si>
  <si>
    <t>50634379</t>
  </si>
  <si>
    <t>Coast Social - 12/31/2024 - Inv#4484</t>
  </si>
  <si>
    <t>A000BUB800</t>
  </si>
  <si>
    <t>50634472</t>
  </si>
  <si>
    <t>EEV1658075 LAB</t>
  </si>
  <si>
    <t>RootShoot Soils Ltd.</t>
  </si>
  <si>
    <t>20241206-Rootshoot-Inv#COVGREEN2024-05</t>
  </si>
  <si>
    <t>4500633701</t>
  </si>
  <si>
    <t>Soil treatment – Lab and Contractor</t>
  </si>
  <si>
    <t>A000C1RV00</t>
  </si>
  <si>
    <t>50636848</t>
  </si>
  <si>
    <t>EEV1658075 MAT</t>
  </si>
  <si>
    <t>Materials Merchant SP WEST COAST SEEDS</t>
  </si>
  <si>
    <t>20241219 - Vane Lawn - Inv#9373</t>
  </si>
  <si>
    <t>A000BWOR00</t>
  </si>
  <si>
    <t>50635242</t>
  </si>
  <si>
    <t>20241231 - Brinkman - G24-0766-09 REVISE</t>
  </si>
  <si>
    <t>A000C0II00</t>
  </si>
  <si>
    <t>50636478</t>
  </si>
  <si>
    <t>Coast Social - 12/31/2024 - Inv#4487</t>
  </si>
  <si>
    <t>A000BUEQ00</t>
  </si>
  <si>
    <t>50634503</t>
  </si>
  <si>
    <t>EEV1658085 EQP</t>
  </si>
  <si>
    <t>926832333</t>
  </si>
  <si>
    <t>30024/D1635</t>
  </si>
  <si>
    <t>926835045</t>
  </si>
  <si>
    <t>30024/D1647</t>
  </si>
  <si>
    <t>926840618</t>
  </si>
  <si>
    <t>926840621</t>
  </si>
  <si>
    <t>30024/E1107</t>
  </si>
  <si>
    <t>926845103</t>
  </si>
  <si>
    <t>30024/B1652</t>
  </si>
  <si>
    <t>926853335</t>
  </si>
  <si>
    <t>926856600</t>
  </si>
  <si>
    <t>926858357</t>
  </si>
  <si>
    <t>30024/A1611</t>
  </si>
  <si>
    <t>926866109</t>
  </si>
  <si>
    <t>30024/E1649</t>
  </si>
  <si>
    <t>926882510</t>
  </si>
  <si>
    <t>926835223</t>
  </si>
  <si>
    <t>51388727</t>
  </si>
  <si>
    <t>926835414</t>
  </si>
  <si>
    <t>51389066</t>
  </si>
  <si>
    <t>926835430</t>
  </si>
  <si>
    <t>51389082</t>
  </si>
  <si>
    <t>926835770</t>
  </si>
  <si>
    <t>51389758</t>
  </si>
  <si>
    <t>926835811</t>
  </si>
  <si>
    <t>51389845</t>
  </si>
  <si>
    <t>926838699</t>
  </si>
  <si>
    <t>51397572</t>
  </si>
  <si>
    <t>926838709</t>
  </si>
  <si>
    <t>51397582</t>
  </si>
  <si>
    <t>926841920</t>
  </si>
  <si>
    <t>51404639</t>
  </si>
  <si>
    <t>926841932</t>
  </si>
  <si>
    <t>51404661</t>
  </si>
  <si>
    <t>926841995</t>
  </si>
  <si>
    <t>51404852</t>
  </si>
  <si>
    <t>926845818</t>
  </si>
  <si>
    <t>51416922</t>
  </si>
  <si>
    <t>926845860</t>
  </si>
  <si>
    <t>51416978</t>
  </si>
  <si>
    <t>926846029</t>
  </si>
  <si>
    <t>51417718</t>
  </si>
  <si>
    <t>926846033</t>
  </si>
  <si>
    <t>51417732</t>
  </si>
  <si>
    <t>926848374</t>
  </si>
  <si>
    <t>51424498</t>
  </si>
  <si>
    <t>926848388</t>
  </si>
  <si>
    <t>51424554</t>
  </si>
  <si>
    <t>926853907</t>
  </si>
  <si>
    <t>51433671</t>
  </si>
  <si>
    <t>926853919</t>
  </si>
  <si>
    <t>51433687</t>
  </si>
  <si>
    <t>926858801</t>
  </si>
  <si>
    <t>51445114</t>
  </si>
  <si>
    <t>926858804</t>
  </si>
  <si>
    <t>51445137</t>
  </si>
  <si>
    <t>926867151</t>
  </si>
  <si>
    <t>51463839</t>
  </si>
  <si>
    <t>926867164</t>
  </si>
  <si>
    <t>51463869</t>
  </si>
  <si>
    <t>926876858</t>
  </si>
  <si>
    <t>51496574</t>
  </si>
  <si>
    <t>926876871</t>
  </si>
  <si>
    <t>51496582</t>
  </si>
  <si>
    <t>EEV1658085 MAT</t>
  </si>
  <si>
    <t>A000B51I00</t>
  </si>
  <si>
    <t>49960857</t>
  </si>
  <si>
    <t>A000B5R800</t>
  </si>
  <si>
    <t>49961076</t>
  </si>
  <si>
    <t>A000B6VI00</t>
  </si>
  <si>
    <t>49961301</t>
  </si>
  <si>
    <t>A000B7PA00</t>
  </si>
  <si>
    <t>49961516</t>
  </si>
  <si>
    <t>A000BAWB00</t>
  </si>
  <si>
    <t>49962323</t>
  </si>
  <si>
    <t>EEV1658088 OTH</t>
  </si>
  <si>
    <t>20241212 - McRae - Inv#543855</t>
  </si>
  <si>
    <t>4500639135</t>
  </si>
  <si>
    <t>Contract Services (hydro-vac/pipe insp)</t>
  </si>
  <si>
    <t>A000C1C600</t>
  </si>
  <si>
    <t>50636650</t>
  </si>
  <si>
    <t>20241213 - McRae - Inv#543856</t>
  </si>
  <si>
    <t>A000C2T500</t>
  </si>
  <si>
    <t>50637296</t>
  </si>
  <si>
    <t>EEV1658089 LAB</t>
  </si>
  <si>
    <t>20241212 - McRae - Inv#543857</t>
  </si>
  <si>
    <t>A000BZ8G00</t>
  </si>
  <si>
    <t>50636092</t>
  </si>
  <si>
    <t>20241212 - McRae - Inv#543596</t>
  </si>
  <si>
    <t>A000C1CI00</t>
  </si>
  <si>
    <t>50636655</t>
  </si>
  <si>
    <t>531080</t>
  </si>
  <si>
    <t>Vernon Dump Dec 12, 2024</t>
  </si>
  <si>
    <t>A000BV5C00</t>
  </si>
  <si>
    <t>1006699600</t>
  </si>
  <si>
    <t>LEVESNO</t>
  </si>
  <si>
    <t>Vernon Dump Dec 13, 2024</t>
  </si>
  <si>
    <t>A000BVLS00</t>
  </si>
  <si>
    <t>1006701697</t>
  </si>
  <si>
    <t>EEV1658093 EQP</t>
  </si>
  <si>
    <t>926885050</t>
  </si>
  <si>
    <t>926885053</t>
  </si>
  <si>
    <t>30024/B1651</t>
  </si>
  <si>
    <t>EEV1658093 LAB</t>
  </si>
  <si>
    <t>926845803</t>
  </si>
  <si>
    <t>51416907</t>
  </si>
  <si>
    <t>926848447</t>
  </si>
  <si>
    <t>51424818</t>
  </si>
  <si>
    <t>926848488</t>
  </si>
  <si>
    <t>51424946</t>
  </si>
  <si>
    <t>926858779</t>
  </si>
  <si>
    <t>51445090</t>
  </si>
  <si>
    <t>926858780</t>
  </si>
  <si>
    <t>51445091</t>
  </si>
  <si>
    <t>926858802</t>
  </si>
  <si>
    <t>51445135</t>
  </si>
  <si>
    <t>926858803</t>
  </si>
  <si>
    <t>51445136</t>
  </si>
  <si>
    <t>926867152</t>
  </si>
  <si>
    <t>51463840</t>
  </si>
  <si>
    <t>926867165</t>
  </si>
  <si>
    <t>51463870</t>
  </si>
  <si>
    <t>926883200</t>
  </si>
  <si>
    <t>51518013</t>
  </si>
  <si>
    <t>926883214</t>
  </si>
  <si>
    <t>51518039</t>
  </si>
  <si>
    <t>926885690</t>
  </si>
  <si>
    <t>51524152</t>
  </si>
  <si>
    <t>926885691</t>
  </si>
  <si>
    <t>51524153</t>
  </si>
  <si>
    <t>926885702</t>
  </si>
  <si>
    <t>51524175</t>
  </si>
  <si>
    <t>EEV1658093 MAT</t>
  </si>
  <si>
    <t>A000BAXH00</t>
  </si>
  <si>
    <t>49962369</t>
  </si>
  <si>
    <t>EEV1658093 OTH</t>
  </si>
  <si>
    <t>Ansan Industries Ltd</t>
  </si>
  <si>
    <t>Ansan - Nov 30 (157738)</t>
  </si>
  <si>
    <t>4500622723</t>
  </si>
  <si>
    <t>Traffic Control</t>
  </si>
  <si>
    <t>A000BA3G00</t>
  </si>
  <si>
    <t>50629547</t>
  </si>
  <si>
    <t>20241220 - Ansan - Inv#157825</t>
  </si>
  <si>
    <t>A000BW3T00</t>
  </si>
  <si>
    <t>50635017</t>
  </si>
  <si>
    <t>20241231 - Ansan - Inv#157933</t>
  </si>
  <si>
    <t>A000C2H200</t>
  </si>
  <si>
    <t>50637181</t>
  </si>
  <si>
    <t>A000C2RI00</t>
  </si>
  <si>
    <t>50637335</t>
  </si>
  <si>
    <t>A000C2RL00</t>
  </si>
  <si>
    <t>50637337</t>
  </si>
  <si>
    <t>EEV1658097 OTH</t>
  </si>
  <si>
    <t>Ansan - Nov 30 (157739)</t>
  </si>
  <si>
    <t>A000BA3E00</t>
  </si>
  <si>
    <t>50629545</t>
  </si>
  <si>
    <t>12</t>
  </si>
  <si>
    <t>XIAOZHEN LI</t>
  </si>
  <si>
    <t>129867</t>
  </si>
  <si>
    <t>21</t>
  </si>
  <si>
    <t>PS Traffic &amp; Parking Mgmt-GNInspection</t>
  </si>
  <si>
    <t>City Run Hr Eq Rent</t>
  </si>
  <si>
    <t>Traffic Equip Rental / PICKUP HEAVY</t>
  </si>
  <si>
    <t>KALYNA RUTH MARGARET ZAZELENCHUK</t>
  </si>
  <si>
    <t>Traffic Equip Rental / PICKUP - HEAVY</t>
  </si>
  <si>
    <t>Traffic Equip Rental / TRUCK, PICKUP COMPAC</t>
  </si>
  <si>
    <t>Traffic Equip Rental / TRUCK, PICKUP, HEAVY</t>
  </si>
  <si>
    <t>28270</t>
  </si>
  <si>
    <t>HARJINDER SINDHU</t>
  </si>
  <si>
    <t>Traffic W &amp; FB Clear / Traffic Painter II</t>
  </si>
  <si>
    <t>20729</t>
  </si>
  <si>
    <t>JASON CALDER</t>
  </si>
  <si>
    <t>Traffic W &amp; FB Clear / Traffic Painter I</t>
  </si>
  <si>
    <t>41182</t>
  </si>
  <si>
    <t>LUKAS STRAUTS</t>
  </si>
  <si>
    <t>19613</t>
  </si>
  <si>
    <t>JORDAN SANDHU</t>
  </si>
  <si>
    <t>41171</t>
  </si>
  <si>
    <t>SHAWN BROOKS</t>
  </si>
  <si>
    <t>25122</t>
  </si>
  <si>
    <t>WILLIAM WILTSE</t>
  </si>
  <si>
    <t>36468</t>
  </si>
  <si>
    <t>BRIAN MADILL</t>
  </si>
  <si>
    <t>7133</t>
  </si>
  <si>
    <t>EARL R STENSTROM</t>
  </si>
  <si>
    <t>40255</t>
  </si>
  <si>
    <t>JOSUE J. G. GUTIERREZ CANEL</t>
  </si>
  <si>
    <t>9359</t>
  </si>
  <si>
    <t>LEITH C. LEEKS</t>
  </si>
  <si>
    <t>27319</t>
  </si>
  <si>
    <t>BEN GALLAGHER</t>
  </si>
  <si>
    <t>137711</t>
  </si>
  <si>
    <t>DECAL, SPECIAL EVENTS, SMALL</t>
  </si>
  <si>
    <t>36</t>
  </si>
  <si>
    <t>NARINDER BIRDI</t>
  </si>
  <si>
    <t>Engineering - Traffic / Electrical Ops</t>
  </si>
  <si>
    <t>50</t>
  </si>
  <si>
    <t>137712</t>
  </si>
  <si>
    <t>DECAL, SPECIAL EVENTS, LARGE</t>
  </si>
  <si>
    <t>26</t>
  </si>
  <si>
    <t>54</t>
  </si>
  <si>
    <t>24</t>
  </si>
  <si>
    <t>14</t>
  </si>
  <si>
    <t>32</t>
  </si>
  <si>
    <t>RTT Scoping/Inspections-GNInspection</t>
  </si>
  <si>
    <t>DISPOSAL OF REFUSE</t>
  </si>
  <si>
    <t>NOREEN LEVESQUE</t>
  </si>
  <si>
    <t>RTT Traffic &amp; Parking Mgmt-GNInspection</t>
  </si>
  <si>
    <t>41177</t>
  </si>
  <si>
    <t>PHILIP TRAN</t>
  </si>
  <si>
    <t>34688</t>
  </si>
  <si>
    <t>JEREMIAH BATHAN</t>
  </si>
  <si>
    <t>40253</t>
  </si>
  <si>
    <t>ANDREW E JOYCE</t>
  </si>
  <si>
    <t>46</t>
  </si>
  <si>
    <t>100175</t>
  </si>
  <si>
    <t>34680</t>
  </si>
  <si>
    <t>SHANE RAGOONATH</t>
  </si>
  <si>
    <t>5375</t>
  </si>
  <si>
    <t>SANTINO SCARDILLO</t>
  </si>
  <si>
    <t>40251</t>
  </si>
  <si>
    <t>EVAN R CROSBY</t>
  </si>
  <si>
    <t>WBS</t>
  </si>
  <si>
    <t>Home Depot</t>
  </si>
  <si>
    <t>Central Stores</t>
  </si>
  <si>
    <t>Canadian Tire</t>
  </si>
  <si>
    <t>T&amp;T</t>
  </si>
  <si>
    <t>Shoppers</t>
  </si>
  <si>
    <t>West Coast Seeds</t>
  </si>
  <si>
    <t>Costco</t>
  </si>
  <si>
    <t>CoV</t>
  </si>
  <si>
    <t>EventBrite</t>
  </si>
  <si>
    <t>Translink</t>
  </si>
  <si>
    <t>Print Shop</t>
  </si>
  <si>
    <t>Row Labels</t>
  </si>
  <si>
    <t>Grand Total</t>
  </si>
  <si>
    <t>Cost</t>
  </si>
  <si>
    <t>Sum of Cost</t>
  </si>
  <si>
    <t>2024</t>
  </si>
  <si>
    <t>2025</t>
  </si>
  <si>
    <t>Qtr1</t>
  </si>
  <si>
    <t>Qtr2</t>
  </si>
  <si>
    <t>Qtr3</t>
  </si>
  <si>
    <t>Qtr4</t>
  </si>
  <si>
    <t>Jan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</si>
  <si>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</si>
  <si>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</si>
  <si>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</si>
  <si>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</si>
  <si>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</si>
  <si>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</si>
  <si>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</si>
  <si>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</si>
  <si>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</si>
  <si>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</si>
  <si>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GI-2022 PermSurfaces Mtce-GNInspection</t>
  </si>
  <si>
    <t>PS Infiltrate Test&amp;Inspect-GNInspection</t>
  </si>
  <si>
    <t>IT Scoping/Inspections-GNInspection</t>
  </si>
  <si>
    <t>IT Flushing/Maintenance-GNInspection</t>
  </si>
  <si>
    <t>IT Non-Routine Maintenance-GNInspection</t>
  </si>
  <si>
    <t>2023</t>
  </si>
  <si>
    <t>Network</t>
  </si>
  <si>
    <t>2023 Cost</t>
  </si>
  <si>
    <t>2024 Cost</t>
  </si>
  <si>
    <t>GI-2022 PermSurfaces Mtce</t>
  </si>
  <si>
    <t>PS Infiltrate Test&amp;Inspect</t>
  </si>
  <si>
    <t>Pre-Treatmnt Method Testing</t>
  </si>
  <si>
    <t>Seeding Stewardship</t>
  </si>
  <si>
    <t>% Change</t>
  </si>
  <si>
    <t>Actual</t>
  </si>
  <si>
    <t>EES-00024-F1 Admin</t>
  </si>
  <si>
    <t>EES-00024-G1 Bioretention</t>
  </si>
  <si>
    <t>EES-00024-H1 Permeable Surfaces</t>
  </si>
  <si>
    <t>EES-00024-I1 RTT</t>
  </si>
  <si>
    <t>EES-00024-J1 Infiltration</t>
  </si>
  <si>
    <t>EES-00024-K1 Non-Standard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</si>
</sst>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"/>
    <numFmt numFmtId="165" formatCode="&quot;$&quot;#,##0"/>
    <numFmt numFmtId="166" formatCode="&quot;$&quot;#,##0.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trike/>
      <sz val="10"/>
      <name val="Arial"/>
      <family val="2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E38383"/>
        <bgColor indexed="64"/>
      </patternFill>
    </fill>
    <fill>
      <patternFill patternType="solid">
        <fgColor rgb="FFF1DBD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44" fontId="7" fillId="0" borderId="0" applyFont="0" applyFill="0" applyBorder="0" applyAlignment="0" applyProtection="0"/>
    <xf numFmtId="0" fontId="8" fillId="0" borderId="0"/>
    <xf numFmtId="9" fontId="7" fillId="0" borderId="0" applyFont="0" applyFill="0" applyBorder="0" applyAlignment="0" applyProtection="0"/>
  </cellStyleXfs>
  <cellXfs count="14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/>
    <xf numFmtId="0" fontId="0" fillId="3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13" borderId="1" xfId="0" applyFill="1" applyBorder="1"/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15" borderId="4" xfId="0" applyFont="1" applyFill="1" applyBorder="1" applyAlignment="1">
      <alignment vertical="center" wrapText="1"/>
    </xf>
    <xf numFmtId="0" fontId="2" fillId="15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1" fillId="0" borderId="1" xfId="0" applyFont="1" applyFill="1" applyBorder="1"/>
    <xf numFmtId="4" fontId="0" fillId="0" borderId="1" xfId="0" applyNumberFormat="1" applyBorder="1"/>
    <xf numFmtId="4" fontId="0" fillId="0" borderId="0" xfId="0" applyNumberFormat="1" applyAlignment="1">
      <alignment horizontal="right" vertical="top"/>
    </xf>
    <xf numFmtId="0" fontId="1" fillId="16" borderId="1" xfId="0" applyFont="1" applyFill="1" applyBorder="1"/>
    <xf numFmtId="0" fontId="0" fillId="0" borderId="1" xfId="0" applyNumberFormat="1" applyBorder="1"/>
    <xf numFmtId="4" fontId="0" fillId="0" borderId="1" xfId="0" applyNumberFormat="1" applyFill="1" applyBorder="1"/>
    <xf numFmtId="165" fontId="1" fillId="16" borderId="1" xfId="0" applyNumberFormat="1" applyFont="1" applyFill="1" applyBorder="1"/>
    <xf numFmtId="0" fontId="0" fillId="0" borderId="0" xfId="0" applyFill="1" applyBorder="1"/>
    <xf numFmtId="0" fontId="2" fillId="14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0" fillId="16" borderId="1" xfId="0" applyFill="1" applyBorder="1"/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164" fontId="0" fillId="0" borderId="0" xfId="0" applyNumberFormat="1" applyFill="1" applyBorder="1" applyAlignment="1">
      <alignment horizontal="right" vertical="top"/>
    </xf>
    <xf numFmtId="4" fontId="0" fillId="0" borderId="0" xfId="0" applyNumberFormat="1" applyFill="1" applyBorder="1" applyAlignment="1">
      <alignment horizontal="right" vertical="top"/>
    </xf>
    <xf numFmtId="14" fontId="0" fillId="0" borderId="0" xfId="0" applyNumberFormat="1" applyFill="1" applyBorder="1" applyAlignment="1">
      <alignment horizontal="right" vertical="top"/>
    </xf>
    <xf numFmtId="3" fontId="0" fillId="0" borderId="0" xfId="0" applyNumberFormat="1" applyFill="1" applyBorder="1" applyAlignment="1">
      <alignment horizontal="right" vertical="top"/>
    </xf>
    <xf numFmtId="0" fontId="0" fillId="0" borderId="0" xfId="0" applyFill="1" applyBorder="1" applyAlignment="1">
      <alignment horizontal="right"/>
    </xf>
    <xf numFmtId="0" fontId="3" fillId="0" borderId="0" xfId="1" applyFill="1" applyBorder="1" applyAlignment="1">
      <alignment vertical="top"/>
    </xf>
    <xf numFmtId="0" fontId="3" fillId="0" borderId="0" xfId="1" applyFill="1" applyBorder="1" applyAlignment="1">
      <alignment vertical="top" wrapText="1"/>
    </xf>
    <xf numFmtId="164" fontId="3" fillId="0" borderId="0" xfId="1" applyNumberFormat="1" applyFill="1" applyBorder="1" applyAlignment="1">
      <alignment horizontal="right" vertical="top"/>
    </xf>
    <xf numFmtId="4" fontId="3" fillId="0" borderId="0" xfId="1" applyNumberFormat="1" applyFill="1" applyBorder="1" applyAlignment="1">
      <alignment horizontal="right" vertical="top"/>
    </xf>
    <xf numFmtId="14" fontId="3" fillId="0" borderId="0" xfId="1" applyNumberFormat="1" applyFill="1" applyBorder="1" applyAlignment="1">
      <alignment horizontal="right" vertical="top"/>
    </xf>
    <xf numFmtId="0" fontId="5" fillId="0" borderId="0" xfId="1" applyFont="1" applyFill="1" applyBorder="1" applyAlignment="1">
      <alignment vertical="top"/>
    </xf>
    <xf numFmtId="14" fontId="5" fillId="0" borderId="0" xfId="1" applyNumberFormat="1" applyFont="1" applyFill="1" applyBorder="1" applyAlignment="1">
      <alignment horizontal="right" vertical="top"/>
    </xf>
    <xf numFmtId="0" fontId="6" fillId="0" borderId="0" xfId="0" applyFont="1" applyFill="1" applyBorder="1"/>
    <xf numFmtId="0" fontId="4" fillId="0" borderId="0" xfId="1" applyFont="1" applyFill="1" applyBorder="1" applyAlignment="1">
      <alignment vertical="top"/>
    </xf>
    <xf numFmtId="3" fontId="3" fillId="0" borderId="0" xfId="1" applyNumberFormat="1" applyFill="1" applyBorder="1" applyAlignment="1">
      <alignment horizontal="right" vertical="top"/>
    </xf>
    <xf numFmtId="6" fontId="1" fillId="16" borderId="1" xfId="0" applyNumberFormat="1" applyFont="1" applyFill="1" applyBorder="1" applyAlignment="1">
      <alignment horizontal="center"/>
    </xf>
    <xf numFmtId="0" fontId="0" fillId="0" borderId="0" xfId="0" applyAlignment="1">
      <alignment vertical="top"/>
    </xf>
    <xf numFmtId="14" fontId="0" fillId="0" borderId="0" xfId="0" applyNumberFormat="1" applyAlignment="1">
      <alignment horizontal="right" vertical="top"/>
    </xf>
    <xf numFmtId="0" fontId="0" fillId="18" borderId="1" xfId="0" applyFill="1" applyBorder="1" applyAlignment="1">
      <alignment vertical="top"/>
    </xf>
    <xf numFmtId="4" fontId="0" fillId="18" borderId="1" xfId="0" applyNumberFormat="1" applyFill="1" applyBorder="1" applyAlignment="1">
      <alignment horizontal="right" vertical="top"/>
    </xf>
    <xf numFmtId="14" fontId="0" fillId="18" borderId="1" xfId="0" applyNumberFormat="1" applyFill="1" applyBorder="1" applyAlignment="1">
      <alignment horizontal="right" vertical="top"/>
    </xf>
    <xf numFmtId="0" fontId="0" fillId="17" borderId="4" xfId="0" applyFill="1" applyBorder="1" applyAlignment="1">
      <alignment vertical="top" wrapText="1"/>
    </xf>
    <xf numFmtId="0" fontId="0" fillId="19" borderId="2" xfId="0" applyFill="1" applyBorder="1" applyAlignment="1">
      <alignment vertical="top"/>
    </xf>
    <xf numFmtId="4" fontId="0" fillId="19" borderId="2" xfId="0" applyNumberFormat="1" applyFill="1" applyBorder="1" applyAlignment="1">
      <alignment horizontal="right" vertical="top"/>
    </xf>
    <xf numFmtId="14" fontId="0" fillId="19" borderId="2" xfId="0" applyNumberFormat="1" applyFill="1" applyBorder="1" applyAlignment="1">
      <alignment horizontal="right" vertical="top"/>
    </xf>
    <xf numFmtId="44" fontId="1" fillId="16" borderId="1" xfId="2" applyFont="1" applyFill="1" applyBorder="1"/>
    <xf numFmtId="2" fontId="0" fillId="0" borderId="1" xfId="0" applyNumberFormat="1" applyBorder="1"/>
    <xf numFmtId="2" fontId="0" fillId="0" borderId="1" xfId="0" applyNumberFormat="1" applyFill="1" applyBorder="1"/>
    <xf numFmtId="2" fontId="0" fillId="0" borderId="0" xfId="0" applyNumberFormat="1"/>
    <xf numFmtId="2" fontId="0" fillId="0" borderId="0" xfId="0" applyNumberFormat="1" applyAlignment="1">
      <alignment horizontal="right" vertical="top"/>
    </xf>
    <xf numFmtId="2" fontId="0" fillId="0" borderId="1" xfId="0" applyNumberFormat="1" applyFont="1" applyBorder="1"/>
    <xf numFmtId="8" fontId="0" fillId="20" borderId="1" xfId="0" applyNumberFormat="1" applyFill="1" applyBorder="1" applyAlignment="1">
      <alignment horizontal="center"/>
    </xf>
    <xf numFmtId="0" fontId="2" fillId="0" borderId="3" xfId="0" applyFont="1" applyFill="1" applyBorder="1" applyAlignment="1">
      <alignment vertical="center" wrapText="1"/>
    </xf>
    <xf numFmtId="44" fontId="1" fillId="21" borderId="3" xfId="2" applyFont="1" applyFill="1" applyBorder="1"/>
    <xf numFmtId="44" fontId="0" fillId="0" borderId="0" xfId="0" applyNumberFormat="1"/>
    <xf numFmtId="0" fontId="0" fillId="17" borderId="1" xfId="0" applyFill="1" applyBorder="1" applyAlignment="1">
      <alignment vertical="top"/>
    </xf>
    <xf numFmtId="0" fontId="0" fillId="17" borderId="1" xfId="0" applyFill="1" applyBorder="1" applyAlignment="1">
      <alignment vertical="top" wrapText="1"/>
    </xf>
    <xf numFmtId="0" fontId="0" fillId="19" borderId="1" xfId="0" applyFill="1" applyBorder="1" applyAlignment="1">
      <alignment vertical="top"/>
    </xf>
    <xf numFmtId="4" fontId="0" fillId="19" borderId="1" xfId="0" applyNumberFormat="1" applyFill="1" applyBorder="1" applyAlignment="1">
      <alignment horizontal="right" vertical="top"/>
    </xf>
    <xf numFmtId="14" fontId="0" fillId="19" borderId="1" xfId="0" applyNumberFormat="1" applyFill="1" applyBorder="1" applyAlignment="1">
      <alignment horizontal="right" vertical="top"/>
    </xf>
    <xf numFmtId="0" fontId="0" fillId="0" borderId="0" xfId="0" applyAlignment="1">
      <alignment wrapText="1"/>
    </xf>
    <xf numFmtId="0" fontId="8" fillId="17" borderId="4" xfId="3" applyFill="1" applyBorder="1" applyAlignment="1">
      <alignment vertical="top"/>
    </xf>
    <xf numFmtId="0" fontId="8" fillId="17" borderId="4" xfId="3" applyFill="1" applyBorder="1" applyAlignment="1">
      <alignment vertical="top" wrapText="1"/>
    </xf>
    <xf numFmtId="0" fontId="8" fillId="0" borderId="0" xfId="3" applyAlignment="1">
      <alignment vertical="top"/>
    </xf>
    <xf numFmtId="164" fontId="8" fillId="0" borderId="0" xfId="3" applyNumberFormat="1" applyAlignment="1">
      <alignment horizontal="right" vertical="top"/>
    </xf>
    <xf numFmtId="4" fontId="8" fillId="0" borderId="0" xfId="3" applyNumberFormat="1" applyAlignment="1">
      <alignment horizontal="right" vertical="top"/>
    </xf>
    <xf numFmtId="14" fontId="8" fillId="0" borderId="0" xfId="3" applyNumberFormat="1" applyAlignment="1">
      <alignment horizontal="right" vertical="top"/>
    </xf>
    <xf numFmtId="44" fontId="8" fillId="0" borderId="0" xfId="3" applyNumberFormat="1" applyAlignment="1">
      <alignment vertical="top"/>
    </xf>
    <xf numFmtId="0" fontId="8" fillId="0" borderId="0" xfId="3" applyFill="1" applyAlignment="1">
      <alignment vertical="top"/>
    </xf>
    <xf numFmtId="164" fontId="8" fillId="0" borderId="0" xfId="3" applyNumberFormat="1" applyFill="1" applyAlignment="1">
      <alignment horizontal="right" vertical="top"/>
    </xf>
    <xf numFmtId="14" fontId="8" fillId="0" borderId="0" xfId="3" applyNumberFormat="1" applyFill="1" applyAlignment="1">
      <alignment horizontal="right" vertical="top"/>
    </xf>
    <xf numFmtId="4" fontId="3" fillId="0" borderId="0" xfId="3" applyNumberFormat="1" applyFont="1" applyFill="1" applyBorder="1" applyAlignment="1" applyProtection="1">
      <alignment horizontal="right" vertical="top"/>
    </xf>
    <xf numFmtId="44" fontId="1" fillId="13" borderId="3" xfId="2" applyFont="1" applyFill="1" applyBorder="1"/>
    <xf numFmtId="8" fontId="0" fillId="16" borderId="0" xfId="0" applyNumberFormat="1" applyFill="1" applyAlignment="1">
      <alignment horizontal="center"/>
    </xf>
    <xf numFmtId="0" fontId="1" fillId="20" borderId="5" xfId="0" applyFont="1" applyFill="1" applyBorder="1"/>
    <xf numFmtId="0" fontId="0" fillId="21" borderId="1" xfId="0" applyFill="1" applyBorder="1"/>
    <xf numFmtId="166" fontId="0" fillId="21" borderId="1" xfId="0" applyNumberFormat="1" applyFill="1" applyBorder="1"/>
    <xf numFmtId="6" fontId="0" fillId="21" borderId="1" xfId="0" applyNumberFormat="1" applyFill="1" applyBorder="1"/>
    <xf numFmtId="0" fontId="1" fillId="13" borderId="1" xfId="0" applyFont="1" applyFill="1" applyBorder="1"/>
    <xf numFmtId="44" fontId="1" fillId="16" borderId="0" xfId="0" applyNumberFormat="1" applyFont="1" applyFill="1"/>
    <xf numFmtId="4" fontId="0" fillId="13" borderId="1" xfId="0" applyNumberFormat="1" applyFill="1" applyBorder="1"/>
    <xf numFmtId="44" fontId="1" fillId="0" borderId="0" xfId="2" applyFont="1"/>
    <xf numFmtId="4" fontId="0" fillId="0" borderId="1" xfId="0" applyNumberFormat="1" applyFill="1" applyBorder="1" applyAlignment="1">
      <alignment horizontal="right" vertical="top"/>
    </xf>
    <xf numFmtId="2" fontId="9" fillId="0" borderId="1" xfId="0" applyNumberFormat="1" applyFont="1" applyFill="1" applyBorder="1"/>
    <xf numFmtId="0" fontId="8" fillId="0" borderId="0" xfId="0" applyNumberFormat="1" applyFont="1" applyFill="1" applyBorder="1" applyAlignment="1" applyProtection="1">
      <alignment vertical="top"/>
    </xf>
    <xf numFmtId="164" fontId="8" fillId="0" borderId="0" xfId="0" applyNumberFormat="1" applyFont="1" applyFill="1" applyBorder="1" applyAlignment="1" applyProtection="1">
      <alignment horizontal="right" vertical="top"/>
    </xf>
    <xf numFmtId="4" fontId="8" fillId="0" borderId="0" xfId="0" applyNumberFormat="1" applyFont="1" applyFill="1" applyBorder="1" applyAlignment="1" applyProtection="1">
      <alignment horizontal="right" vertical="top"/>
    </xf>
    <xf numFmtId="14" fontId="8" fillId="0" borderId="0" xfId="0" applyNumberFormat="1" applyFont="1" applyFill="1" applyBorder="1" applyAlignment="1" applyProtection="1">
      <alignment horizontal="right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166" fontId="0" fillId="0" borderId="0" xfId="0" applyNumberFormat="1"/>
    <xf numFmtId="9" fontId="0" fillId="0" borderId="0" xfId="4" applyFont="1"/>
    <xf numFmtId="44" fontId="0" fillId="0" borderId="0" xfId="2" applyFont="1"/>
    <xf numFmtId="0" fontId="0" fillId="0" borderId="1" xfId="0" applyBorder="1" applyAlignment="1">
      <alignment horizontal="left" vertical="center"/>
    </xf>
    <xf numFmtId="0" fontId="2" fillId="14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1" fillId="21" borderId="1" xfId="0" applyFont="1" applyFill="1" applyBorder="1" applyAlignment="1">
      <alignment horizontal="center" wrapText="1"/>
    </xf>
    <xf numFmtId="0" fontId="1" fillId="13" borderId="1" xfId="0" applyFont="1" applyFill="1" applyBorder="1" applyAlignment="1">
      <alignment horizontal="center"/>
    </xf>
    <xf numFmtId="6" fontId="0" fillId="12" borderId="2" xfId="0" applyNumberFormat="1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6" fontId="0" fillId="2" borderId="2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6" fontId="0" fillId="4" borderId="2" xfId="0" applyNumberForma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6" fontId="0" fillId="6" borderId="2" xfId="0" applyNumberForma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6" fontId="0" fillId="8" borderId="2" xfId="0" applyNumberFormat="1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6" fontId="0" fillId="10" borderId="2" xfId="0" applyNumberForma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6" fontId="0" fillId="20" borderId="5" xfId="0" applyNumberFormat="1" applyFill="1" applyBorder="1" applyAlignment="1">
      <alignment horizontal="center" vertical="center"/>
    </xf>
    <xf numFmtId="0" fontId="0" fillId="20" borderId="5" xfId="0" applyNumberFormat="1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</cellXfs>
  <cellStyles count="5">
    <cellStyle name="Currency" xfId="2" builtinId="4"/>
    <cellStyle name="Normal" xfId="0" builtinId="0"/>
    <cellStyle name="Normal 2" xfId="1" xr:uid="{00000000-0005-0000-0000-000001000000}"/>
    <cellStyle name="Normal 3" xfId="3" xr:uid="{C7C1D227-363B-44FC-802E-E17DA380BC70}"/>
    <cellStyle name="Percent" xfId="4" builtinId="5"/>
  </cellStyles>
  <dxfs count="175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9" formatCode="m/d/yyyy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9" formatCode="m/d/yyyy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border outline="0">
        <top style="thin">
          <color rgb="FF000000"/>
        </top>
        <bottom style="thin">
          <color rgb="FF000000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fill>
        <patternFill patternType="solid">
          <fgColor indexed="64"/>
          <bgColor indexed="22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9" formatCode="m/d/yyyy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9" formatCode="m/d/yyyy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9" formatCode="m/d/yyyy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4" formatCode="#,##0.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#,##0.00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numFmt numFmtId="164" formatCode="#,##0.00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alignment horizontal="general" vertical="top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fill>
        <patternFill patternType="solid">
          <fgColor indexed="64"/>
          <bgColor indexed="22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9" formatCode="m/d/yyyy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numFmt numFmtId="19" formatCode="m/d/yyyy"/>
      <alignment horizontal="right" vertical="top" textRotation="0" wrapText="0" indent="0" justifyLastLine="0" shrinkToFit="0" readingOrder="0"/>
    </dxf>
    <dxf>
      <numFmt numFmtId="19" formatCode="m/d/yyyy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numFmt numFmtId="19" formatCode="m/d/yyyy"/>
      <alignment horizontal="righ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4" formatCode="#,##0.0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numFmt numFmtId="4" formatCode="#,##0.00"/>
      <alignment horizontal="righ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#,##0.000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</dxf>
    <dxf>
      <numFmt numFmtId="164" formatCode="#,##0.000"/>
      <alignment horizontal="right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fill>
        <patternFill patternType="solid">
          <fgColor indexed="64"/>
          <bgColor indexed="22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9" formatCode="m/d/yyyy"/>
      <alignment horizontal="right" vertical="top" textRotation="0" wrapText="0" indent="0" justifyLastLine="0" shrinkToFit="0" readingOrder="0"/>
    </dxf>
    <dxf>
      <numFmt numFmtId="19" formatCode="m/d/yyyy"/>
      <alignment horizontal="right" vertical="top" textRotation="0" wrapText="0" indent="0" justifyLastLine="0" shrinkToFit="0" readingOrder="0"/>
    </dxf>
    <dxf>
      <numFmt numFmtId="19" formatCode="m/d/yyyy"/>
      <alignment horizontal="right" vertical="top" textRotation="0" wrapText="0" indent="0" justifyLastLine="0" shrinkToFit="0" readingOrder="0"/>
    </dxf>
    <dxf>
      <numFmt numFmtId="19" formatCode="m/d/yyyy"/>
      <alignment horizontal="right" vertical="top" textRotation="0" wrapText="0" indent="0" justifyLastLine="0" shrinkToFit="0" readingOrder="0"/>
    </dxf>
    <dxf>
      <numFmt numFmtId="4" formatCode="#,##0.00"/>
      <alignment horizontal="right" vertical="top" textRotation="0" wrapText="0" indent="0" justifyLastLine="0" shrinkToFit="0" readingOrder="0"/>
    </dxf>
    <dxf>
      <numFmt numFmtId="4" formatCode="#,##0.00"/>
      <alignment horizontal="right" vertical="top" textRotation="0" wrapText="0" indent="0" justifyLastLine="0" shrinkToFit="0" readingOrder="0"/>
    </dxf>
    <dxf>
      <numFmt numFmtId="164" formatCode="#,##0.000"/>
      <alignment horizontal="right" vertical="top" textRotation="0" wrapText="0" indent="0" justifyLastLine="0" shrinkToFit="0" readingOrder="0"/>
    </dxf>
    <dxf>
      <numFmt numFmtId="164" formatCode="#,##0.000"/>
      <alignment horizontal="right" vertical="top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indexed="22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9" formatCode="m/d/yyyy"/>
      <alignment horizontal="right" vertical="top" textRotation="0" wrapText="0" indent="0" justifyLastLine="0" shrinkToFit="0" readingOrder="0"/>
    </dxf>
    <dxf>
      <numFmt numFmtId="19" formatCode="m/d/yyyy"/>
      <alignment horizontal="righ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4" formatCode="#,##0.00"/>
      <alignment horizontal="right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fill>
        <patternFill patternType="solid">
          <fgColor indexed="64"/>
          <bgColor indexed="22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CCCCFF"/>
      <color rgb="FFF1DBDB"/>
      <color rgb="FFE38383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[2024 OM WBS NN  Cost Tracking.xlsx]Analysis!PivotTable4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Spending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Analysis!$B$54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Analysis!$A$55:$A$74</c:f>
              <c:multiLvlStrCache>
                <c:ptCount val="12"/>
                <c:lvl>
                  <c:pt idx="0">
                    <c:v>Jan</c:v>
                  </c:pt>
                  <c:pt idx="1">
                    <c:v>Mar</c:v>
                  </c:pt>
                  <c:pt idx="2">
                    <c:v>Apr</c:v>
                  </c:pt>
                  <c:pt idx="3">
                    <c:v>May</c:v>
                  </c:pt>
                  <c:pt idx="4">
                    <c:v>Jun</c:v>
                  </c:pt>
                  <c:pt idx="5">
                    <c:v>Jul</c:v>
                  </c:pt>
                  <c:pt idx="6">
                    <c:v>Aug</c:v>
                  </c:pt>
                  <c:pt idx="7">
                    <c:v>Sep</c:v>
                  </c:pt>
                  <c:pt idx="8">
                    <c:v>Oct</c:v>
                  </c:pt>
                  <c:pt idx="9">
                    <c:v>Nov</c:v>
                  </c:pt>
                  <c:pt idx="10">
                    <c:v>Dec</c:v>
                  </c:pt>
                  <c:pt idx="11">
                    <c:v>Jan</c:v>
                  </c:pt>
                </c:lvl>
                <c:lvl>
                  <c:pt idx="0">
                    <c:v>Qtr1</c:v>
                  </c:pt>
                  <c:pt idx="2">
                    <c:v>Qtr2</c:v>
                  </c:pt>
                  <c:pt idx="5">
                    <c:v>Qtr3</c:v>
                  </c:pt>
                  <c:pt idx="8">
                    <c:v>Qtr4</c:v>
                  </c:pt>
                  <c:pt idx="11">
                    <c:v>Qtr1</c:v>
                  </c:pt>
                </c:lvl>
                <c:lvl>
                  <c:pt idx="0">
                    <c:v>2024</c:v>
                  </c:pt>
                  <c:pt idx="11">
                    <c:v>2025</c:v>
                  </c:pt>
                </c:lvl>
              </c:multiLvlStrCache>
            </c:multiLvlStrRef>
          </c:cat>
          <c:val>
            <c:numRef>
              <c:f>Analysis!$B$55:$B$74</c:f>
              <c:numCache>
                <c:formatCode>"$"#,##0.00</c:formatCode>
                <c:ptCount val="12"/>
                <c:pt idx="0">
                  <c:v>8714.49</c:v>
                </c:pt>
                <c:pt idx="1">
                  <c:v>24167</c:v>
                </c:pt>
                <c:pt idx="2">
                  <c:v>3912.2</c:v>
                </c:pt>
                <c:pt idx="3">
                  <c:v>21960.2</c:v>
                </c:pt>
                <c:pt idx="4">
                  <c:v>5992.6</c:v>
                </c:pt>
                <c:pt idx="5">
                  <c:v>16034.1</c:v>
                </c:pt>
                <c:pt idx="6">
                  <c:v>20156.43</c:v>
                </c:pt>
                <c:pt idx="7">
                  <c:v>8121.1500000000005</c:v>
                </c:pt>
                <c:pt idx="8">
                  <c:v>26347.360000000001</c:v>
                </c:pt>
                <c:pt idx="9">
                  <c:v>8036.8600000000015</c:v>
                </c:pt>
                <c:pt idx="10">
                  <c:v>43349.94</c:v>
                </c:pt>
                <c:pt idx="11">
                  <c:v>54357.38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A5-445D-B1A3-66CC27F38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3896880"/>
        <c:axId val="1373897360"/>
      </c:lineChart>
      <c:catAx>
        <c:axId val="1373896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897360"/>
        <c:crosses val="autoZero"/>
        <c:auto val="1"/>
        <c:lblAlgn val="ctr"/>
        <c:lblOffset val="100"/>
        <c:noMultiLvlLbl val="0"/>
      </c:catAx>
      <c:valAx>
        <c:axId val="137389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3896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Year over Year Cost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Analysis!$E$29</c:f>
              <c:strCache>
                <c:ptCount val="1"/>
                <c:pt idx="0">
                  <c:v>2023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Analysis!$D$30:$D$48</c:f>
              <c:strCache>
                <c:ptCount val="19"/>
                <c:pt idx="0">
                  <c:v>GI-2022 PermSurfaces Mtce</c:v>
                </c:pt>
                <c:pt idx="1">
                  <c:v>O&amp;M Admin Charges</c:v>
                </c:pt>
                <c:pt idx="2">
                  <c:v>O&amp;M Equipment &amp; Materials</c:v>
                </c:pt>
                <c:pt idx="3">
                  <c:v>Bioretention Inspections</c:v>
                </c:pt>
                <c:pt idx="4">
                  <c:v>BR Non-Routine Maintenance</c:v>
                </c:pt>
                <c:pt idx="5">
                  <c:v>BR Routine Maintenance</c:v>
                </c:pt>
                <c:pt idx="6">
                  <c:v>PermSurf Power Washing</c:v>
                </c:pt>
                <c:pt idx="7">
                  <c:v>PS Infiltrate Test&amp;Inspect</c:v>
                </c:pt>
                <c:pt idx="8">
                  <c:v>PS Traffic &amp; Parking Mgmt</c:v>
                </c:pt>
                <c:pt idx="9">
                  <c:v>RTT Flushing/Maintenance</c:v>
                </c:pt>
                <c:pt idx="10">
                  <c:v>RTT Scoping/Inspections</c:v>
                </c:pt>
                <c:pt idx="11">
                  <c:v>RTT Traffic &amp; Parking Mgmt</c:v>
                </c:pt>
                <c:pt idx="12">
                  <c:v>IT Flushing/Maintenance</c:v>
                </c:pt>
                <c:pt idx="13">
                  <c:v>IT Non-Routine Maintenance</c:v>
                </c:pt>
                <c:pt idx="14">
                  <c:v>IT Scoping/Inspections</c:v>
                </c:pt>
                <c:pt idx="15">
                  <c:v>IT Traffic &amp; Parking Mgmt</c:v>
                </c:pt>
                <c:pt idx="16">
                  <c:v>Seeding Stewardship</c:v>
                </c:pt>
                <c:pt idx="17">
                  <c:v>Moses Filters</c:v>
                </c:pt>
                <c:pt idx="18">
                  <c:v>Pre-Treatmnt Method Testing</c:v>
                </c:pt>
              </c:strCache>
            </c:strRef>
          </c:cat>
          <c:val>
            <c:numRef>
              <c:f>Analysis!$E$30:$E$48</c:f>
              <c:numCache>
                <c:formatCode>General</c:formatCode>
                <c:ptCount val="19"/>
                <c:pt idx="0">
                  <c:v>498.75</c:v>
                </c:pt>
                <c:pt idx="1">
                  <c:v>3588.04</c:v>
                </c:pt>
                <c:pt idx="2">
                  <c:v>17468.400000000001</c:v>
                </c:pt>
                <c:pt idx="3">
                  <c:v>0</c:v>
                </c:pt>
                <c:pt idx="4">
                  <c:v>42339.86</c:v>
                </c:pt>
                <c:pt idx="5">
                  <c:v>130221.66</c:v>
                </c:pt>
                <c:pt idx="6">
                  <c:v>23145.56</c:v>
                </c:pt>
                <c:pt idx="7">
                  <c:v>1320</c:v>
                </c:pt>
                <c:pt idx="8">
                  <c:v>0</c:v>
                </c:pt>
                <c:pt idx="9">
                  <c:v>1344.44</c:v>
                </c:pt>
                <c:pt idx="10">
                  <c:v>465</c:v>
                </c:pt>
                <c:pt idx="11">
                  <c:v>390</c:v>
                </c:pt>
                <c:pt idx="12">
                  <c:v>3440.82</c:v>
                </c:pt>
                <c:pt idx="13">
                  <c:v>53.71</c:v>
                </c:pt>
                <c:pt idx="14">
                  <c:v>2775.36</c:v>
                </c:pt>
                <c:pt idx="15">
                  <c:v>5672.29</c:v>
                </c:pt>
                <c:pt idx="16">
                  <c:v>0</c:v>
                </c:pt>
                <c:pt idx="17">
                  <c:v>5961.24</c:v>
                </c:pt>
                <c:pt idx="18">
                  <c:v>645.16999999999996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CA-4D8A-8550-460C203B00C3}"/>
            </c:ext>
          </c:extLst>
        </c:ser>
        <c:ser>
          <c:idx val="1"/>
          <c:order val="1"/>
          <c:tx>
            <c:strRef>
              <c:f>Analysis!$F$29</c:f>
              <c:strCache>
                <c:ptCount val="1"/>
                <c:pt idx="0">
                  <c:v>2024 Cost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Analysis!$D$30:$D$48</c:f>
              <c:strCache>
                <c:ptCount val="19"/>
                <c:pt idx="0">
                  <c:v>GI-2022 PermSurfaces Mtce</c:v>
                </c:pt>
                <c:pt idx="1">
                  <c:v>O&amp;M Admin Charges</c:v>
                </c:pt>
                <c:pt idx="2">
                  <c:v>O&amp;M Equipment &amp; Materials</c:v>
                </c:pt>
                <c:pt idx="3">
                  <c:v>Bioretention Inspections</c:v>
                </c:pt>
                <c:pt idx="4">
                  <c:v>BR Non-Routine Maintenance</c:v>
                </c:pt>
                <c:pt idx="5">
                  <c:v>BR Routine Maintenance</c:v>
                </c:pt>
                <c:pt idx="6">
                  <c:v>PermSurf Power Washing</c:v>
                </c:pt>
                <c:pt idx="7">
                  <c:v>PS Infiltrate Test&amp;Inspect</c:v>
                </c:pt>
                <c:pt idx="8">
                  <c:v>PS Traffic &amp; Parking Mgmt</c:v>
                </c:pt>
                <c:pt idx="9">
                  <c:v>RTT Flushing/Maintenance</c:v>
                </c:pt>
                <c:pt idx="10">
                  <c:v>RTT Scoping/Inspections</c:v>
                </c:pt>
                <c:pt idx="11">
                  <c:v>RTT Traffic &amp; Parking Mgmt</c:v>
                </c:pt>
                <c:pt idx="12">
                  <c:v>IT Flushing/Maintenance</c:v>
                </c:pt>
                <c:pt idx="13">
                  <c:v>IT Non-Routine Maintenance</c:v>
                </c:pt>
                <c:pt idx="14">
                  <c:v>IT Scoping/Inspections</c:v>
                </c:pt>
                <c:pt idx="15">
                  <c:v>IT Traffic &amp; Parking Mgmt</c:v>
                </c:pt>
                <c:pt idx="16">
                  <c:v>Seeding Stewardship</c:v>
                </c:pt>
                <c:pt idx="17">
                  <c:v>Moses Filters</c:v>
                </c:pt>
                <c:pt idx="18">
                  <c:v>Pre-Treatmnt Method Testing</c:v>
                </c:pt>
              </c:strCache>
            </c:strRef>
          </c:cat>
          <c:val>
            <c:numRef>
              <c:f>Analysis!$F$30:$F$48</c:f>
              <c:numCache>
                <c:formatCode>General</c:formatCode>
                <c:ptCount val="19"/>
                <c:pt idx="0">
                  <c:v>0</c:v>
                </c:pt>
                <c:pt idx="1">
                  <c:v>4496.28</c:v>
                </c:pt>
                <c:pt idx="2">
                  <c:v>4551.8</c:v>
                </c:pt>
                <c:pt idx="3">
                  <c:v>230</c:v>
                </c:pt>
                <c:pt idx="4">
                  <c:v>32602.62</c:v>
                </c:pt>
                <c:pt idx="5">
                  <c:v>139262.82</c:v>
                </c:pt>
                <c:pt idx="6">
                  <c:v>21347</c:v>
                </c:pt>
                <c:pt idx="7">
                  <c:v>0</c:v>
                </c:pt>
                <c:pt idx="8">
                  <c:v>1267.0699999999995</c:v>
                </c:pt>
                <c:pt idx="9">
                  <c:v>4583</c:v>
                </c:pt>
                <c:pt idx="10">
                  <c:v>3117.5</c:v>
                </c:pt>
                <c:pt idx="11">
                  <c:v>3674.68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1492.93</c:v>
                </c:pt>
                <c:pt idx="16">
                  <c:v>16067.769999999999</c:v>
                </c:pt>
                <c:pt idx="17">
                  <c:v>4861.24</c:v>
                </c:pt>
                <c:pt idx="18">
                  <c:v>3595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CA-4D8A-8550-460C203B0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32647312"/>
        <c:axId val="1532648272"/>
      </c:barChart>
      <c:catAx>
        <c:axId val="1532647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648272"/>
        <c:crosses val="autoZero"/>
        <c:auto val="1"/>
        <c:lblAlgn val="ctr"/>
        <c:lblOffset val="100"/>
        <c:noMultiLvlLbl val="0"/>
      </c:catAx>
      <c:valAx>
        <c:axId val="1532648272"/>
        <c:scaling>
          <c:logBase val="10"/>
          <c:orientation val="minMax"/>
          <c:max val="14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64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75</xdr:row>
      <xdr:rowOff>2857</xdr:rowOff>
    </xdr:from>
    <xdr:to>
      <xdr:col>3</xdr:col>
      <xdr:colOff>701040</xdr:colOff>
      <xdr:row>90</xdr:row>
      <xdr:rowOff>39052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1FD80A-5420-6204-0F0C-4917A1D31D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276226</xdr:colOff>
      <xdr:row>30</xdr:row>
      <xdr:rowOff>120015</xdr:rowOff>
    </xdr:from>
    <xdr:to>
      <xdr:col>12</xdr:col>
      <xdr:colOff>188596</xdr:colOff>
      <xdr:row>61</xdr:row>
      <xdr:rowOff>91440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DE572BB-581B-4144-5F28-8FD848AB25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GREEN%20INFRASTRUCTURE/50%20-%20GI%20I,O&amp;M/00_Annual%20Maintenance%20Activities/_2023%20O&amp;M/2023%20Finance/2023%20O&amp;M%20WBS,%20NN,%20&amp;%20Cost%20Tracking%20-%20final%20version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686.459641666668" createdVersion="8" refreshedVersion="8" minRefreshableVersion="3" recordCount="217" xr:uid="{EFFF6434-E1D6-4D96-B5BE-100E61D646B7}">
  <cacheSource type="worksheet">
    <worksheetSource name="Table46"/>
  </cacheSource>
  <cacheFields count="13">
    <cacheField name="Object" numFmtId="0">
      <sharedItems/>
    </cacheField>
    <cacheField name="WBS" numFmtId="0">
      <sharedItems count="6">
        <s v="EES-00024-F1"/>
        <s v="EES-00024-G1"/>
        <s v="EES-00024-H1"/>
        <s v="EES-00024-I1"/>
        <s v="EES-00024-J1"/>
        <s v="EES-00024-K1"/>
      </sharedItems>
    </cacheField>
    <cacheField name="CO Object Name" numFmtId="0">
      <sharedItems count="14">
        <s v="O&amp;M Equipment &amp; Materials-GNInspection"/>
        <s v="O&amp;M Admin Charges-GNInspection"/>
        <s v="BR Routine Maintenance-GNInspection"/>
        <s v="BR Non-Routine Maintenance-GNInspection"/>
        <s v="Bioretention Inspections-GNInspection"/>
        <s v="PermSurf Power Washing-GNInspection"/>
        <s v="PS Traffic &amp; Parking Mgmt-GNInspection"/>
        <s v="RTT Scoping/Inspections-GNInspection"/>
        <s v="RTT Flushing/Maintenance-GNInspection"/>
        <s v="RTT Traffic &amp; Parking Mgmt-GNInspection"/>
        <s v="IT Traffic &amp; Parking Mgmt-GNInspection"/>
        <s v="Moses Filters-GNInspection"/>
        <s v="Micro-Grants-GNInspection"/>
        <s v="Pre-Treatmnt Method Testing-GNInspection"/>
      </sharedItems>
    </cacheField>
    <cacheField name="Supplier Name" numFmtId="0">
      <sharedItems count="22">
        <s v="Home Depot"/>
        <s v="Central Stores"/>
        <s v="Canadian Tire"/>
        <s v="Hoskin Scientific Ltd."/>
        <s v="T&amp;T"/>
        <s v="Shoppers"/>
        <s v="Spatial Networks Inc"/>
        <s v="Vane Lawn &amp; Garden Services"/>
        <s v="Coast Social Enterprises Foundation"/>
        <s v="Brinkman Living Infrastucture Ltd"/>
        <s v="RootShoot Soils Ltd."/>
        <s v="West Coast Seeds"/>
        <s v="Costco"/>
        <s v="Pacific Soil Analysis Inc."/>
        <s v="CoV"/>
        <s v="McRae's Environmental Services Ltd"/>
        <s v="Ansan Industries Ltd"/>
        <s v="Moses Filter Drain Team Inc"/>
        <s v=""/>
        <s v="Voor Urban Labs"/>
        <s v="EventBrite"/>
        <s v="Translink"/>
      </sharedItems>
    </cacheField>
    <cacheField name="Cost" numFmtId="4">
      <sharedItems containsSemiMixedTypes="0" containsString="0" containsNumber="1" minValue="-10322.219999999999" maxValue="24632.18"/>
    </cacheField>
    <cacheField name="Purchase Order Text" numFmtId="0">
      <sharedItems/>
    </cacheField>
    <cacheField name="Name" numFmtId="0">
      <sharedItems/>
    </cacheField>
    <cacheField name="Period" numFmtId="0">
      <sharedItems count="11">
        <s v="9"/>
        <s v="10"/>
        <s v="12"/>
        <s v="1"/>
        <s v="8"/>
        <s v="3"/>
        <s v="4"/>
        <s v="5"/>
        <s v="7"/>
        <s v="11"/>
        <s v="6"/>
      </sharedItems>
    </cacheField>
    <cacheField name="Posting Date" numFmtId="14">
      <sharedItems containsSemiMixedTypes="0" containsNonDate="0" containsDate="1" containsString="0" minDate="2024-01-02T00:00:00" maxDate="2025-01-15T00:00:00" count="69">
        <d v="2024-09-22T00:00:00"/>
        <d v="2024-10-17T00:00:00"/>
        <d v="2024-12-29T00:00:00"/>
        <d v="2024-01-05T00:00:00"/>
        <d v="2024-08-08T00:00:00"/>
        <d v="2024-08-27T00:00:00"/>
        <d v="2024-01-10T00:00:00"/>
        <d v="2024-03-01T00:00:00"/>
        <d v="2024-03-12T00:00:00"/>
        <d v="2024-03-21T00:00:00"/>
        <d v="2024-04-15T00:00:00"/>
        <d v="2024-05-10T00:00:00"/>
        <d v="2024-05-22T00:00:00"/>
        <d v="2024-07-03T00:00:00"/>
        <d v="2024-08-02T00:00:00"/>
        <d v="2024-10-11T00:00:00"/>
        <d v="2024-10-30T00:00:00"/>
        <d v="2024-11-14T00:00:00"/>
        <d v="2024-11-25T00:00:00"/>
        <d v="2024-12-23T00:00:00"/>
        <d v="2025-01-03T00:00:00"/>
        <d v="2025-01-13T00:00:00"/>
        <d v="2024-01-02T00:00:00"/>
        <d v="2024-07-31T00:00:00"/>
        <d v="2024-08-12T00:00:00"/>
        <d v="2024-09-11T00:00:00"/>
        <d v="2025-01-07T00:00:00"/>
        <d v="2025-01-10T00:00:00"/>
        <d v="2024-11-17T00:00:00"/>
        <d v="2024-10-09T00:00:00"/>
        <d v="2024-05-13T00:00:00"/>
        <d v="2024-12-02T00:00:00"/>
        <d v="2024-12-03T00:00:00"/>
        <d v="2024-12-05T00:00:00"/>
        <d v="2024-12-06T00:00:00"/>
        <d v="2024-12-10T00:00:00"/>
        <d v="2024-12-11T00:00:00"/>
        <d v="2024-12-12T00:00:00"/>
        <d v="2024-12-16T00:00:00"/>
        <d v="2024-11-28T00:00:00"/>
        <d v="2024-11-29T00:00:00"/>
        <d v="2024-12-04T00:00:00"/>
        <d v="2024-12-09T00:00:00"/>
        <d v="2025-01-14T00:00:00"/>
        <d v="2025-01-09T00:00:00"/>
        <d v="2024-01-04T00:00:00"/>
        <d v="2024-10-21T00:00:00"/>
        <d v="2024-12-31T00:00:00"/>
        <d v="2024-12-17T00:00:00"/>
        <d v="2024-12-13T00:00:00"/>
        <d v="2024-11-18T00:00:00"/>
        <d v="2024-11-20T00:00:00"/>
        <d v="2024-11-21T00:00:00"/>
        <d v="2024-11-06T00:00:00"/>
        <d v="2024-11-12T00:00:00"/>
        <d v="2024-11-15T00:00:00"/>
        <d v="2024-11-19T00:00:00"/>
        <d v="2024-11-22T00:00:00"/>
        <d v="2024-01-09T00:00:00"/>
        <d v="2024-01-12T00:00:00"/>
        <d v="2024-03-04T00:00:00"/>
        <d v="2024-10-06T00:00:00"/>
        <d v="2024-06-19T00:00:00"/>
        <d v="2024-07-17T00:00:00"/>
        <d v="2024-06-02T00:00:00"/>
        <d v="2024-04-03T00:00:00"/>
        <d v="2024-05-05T00:00:00"/>
        <d v="2024-04-07T00:00:00"/>
        <d v="2024-04-29T00:00:00"/>
      </sharedItems>
      <fieldGroup par="12"/>
    </cacheField>
    <cacheField name="Document Date" numFmtId="14">
      <sharedItems containsSemiMixedTypes="0" containsNonDate="0" containsDate="1" containsString="0" minDate="2024-01-02T00:00:00" maxDate="2025-01-15T00:00:00"/>
    </cacheField>
    <cacheField name="Months (Posting Date)" numFmtId="0" databaseField="0">
      <fieldGroup base="8">
        <rangePr groupBy="months" startDate="2024-01-02T00:00:00" endDate="2025-01-15T00:00:00"/>
        <groupItems count="14">
          <s v="&lt;1/2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15/2025"/>
        </groupItems>
      </fieldGroup>
    </cacheField>
    <cacheField name="Quarters (Posting Date)" numFmtId="0" databaseField="0">
      <fieldGroup base="8">
        <rangePr groupBy="quarters" startDate="2024-01-02T00:00:00" endDate="2025-01-15T00:00:00"/>
        <groupItems count="6">
          <s v="&lt;1/2/2024"/>
          <s v="Qtr1"/>
          <s v="Qtr2"/>
          <s v="Qtr3"/>
          <s v="Qtr4"/>
          <s v="&gt;1/15/2025"/>
        </groupItems>
      </fieldGroup>
    </cacheField>
    <cacheField name="Years (Posting Date)" numFmtId="0" databaseField="0">
      <fieldGroup base="8">
        <rangePr groupBy="years" startDate="2024-01-02T00:00:00" endDate="2025-01-15T00:00:00"/>
        <groupItems count="4">
          <s v="&lt;1/2/2024"/>
          <s v="2024"/>
          <s v="2025"/>
          <s v="&gt;1/15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309.468090509261" createdVersion="6" refreshedVersion="6" minRefreshableVersion="3" recordCount="216" xr:uid="{8A475826-132D-47ED-AF2F-BD679D9E6C85}">
  <cacheSource type="worksheet">
    <worksheetSource ref="A1:AD217" sheet="SAP All 2023" r:id="rId2"/>
  </cacheSource>
  <cacheFields count="30">
    <cacheField name="WBS element" numFmtId="0">
      <sharedItems count="9">
        <s v="EES-00024-C1"/>
        <s v="EES-00024-D1"/>
        <s v="EES-00024-A1"/>
        <s v="EES-00024-F1"/>
        <s v="EES-00024-G1"/>
        <s v="EES-00024-H1"/>
        <s v="EES-00024-I1"/>
        <s v="EES-00024-J1"/>
        <s v="EES-00024-K1"/>
      </sharedItems>
    </cacheField>
    <cacheField name="Network Number" numFmtId="0">
      <sharedItems count="19">
        <s v="EEV1333525"/>
        <s v="EEV1333528"/>
        <s v="EEV1347611"/>
        <s v="EEV1595109"/>
        <s v="EEV1658004"/>
        <s v="EEV1658026"/>
        <s v="EEV1658040"/>
        <s v="EEV1658075"/>
        <s v="EEV1658079"/>
        <s v="EEV1658084"/>
        <s v="EEV1658088"/>
        <s v="EEV1658089"/>
        <s v="EEV1658093"/>
        <s v="EEV1658094"/>
        <s v="EEV1658095"/>
        <s v="EEV1658096"/>
        <s v="EEV1658097"/>
        <s v="EEV1658100"/>
        <s v="EEV1658138"/>
      </sharedItems>
    </cacheField>
    <cacheField name="Network Activity" numFmtId="0">
      <sharedItems/>
    </cacheField>
    <cacheField name="Network Name" numFmtId="0">
      <sharedItems count="19">
        <s v="GI-Pipe Inspection/Flushing-GNInspection"/>
        <s v="GI-2022 PermSurfaces Mtce-GNInspection"/>
        <s v="GI- Pipe Ins/Flu TRAF/PRKNG-GNInspection"/>
        <s v="Moses Filter-GNInspection"/>
        <s v="O&amp;M Equipment &amp; Materials-GNInspection"/>
        <s v="O&amp;M Admin Charges-GNInspection"/>
        <s v="BR Routine Maintenance-GNInspection"/>
        <s v="BR Non-Routine Maintenance-GNInspection"/>
        <s v="PermSurf Power Washing-GNInspection"/>
        <s v="PS Infiltrate Test&amp;Inspect-GNInspection"/>
        <s v="RTT Scoping/Inspections-GNInspection"/>
        <s v="RTT Flushing/Maintenance-GNInspection"/>
        <s v="RTT Traffic &amp; Parking Mgmt-GNInspection"/>
        <s v="IT Scoping/Inspections-GNInspection"/>
        <s v="IT Flushing/Maintenance-GNInspection"/>
        <s v="IT Non-Routine Maintenance-GNInspection"/>
        <s v="IT Traffic &amp; Parking Mgmt-GNInspection"/>
        <s v="Moses Filters-GNInspection"/>
        <s v="Pre-Treatmnt Method Testing-GNInspection"/>
      </sharedItems>
    </cacheField>
    <cacheField name="Cost Element" numFmtId="0">
      <sharedItems/>
    </cacheField>
    <cacheField name="Cost element name" numFmtId="0">
      <sharedItems/>
    </cacheField>
    <cacheField name="Reference" numFmtId="0">
      <sharedItems/>
    </cacheField>
    <cacheField name="Supplier" numFmtId="0">
      <sharedItems count="11">
        <s v="105028"/>
        <s v=""/>
        <s v="125326"/>
        <s v="100175"/>
        <s v="127292"/>
        <s v="101506"/>
        <s v="128797"/>
        <s v="126606"/>
        <s v="102183"/>
        <s v="104381"/>
        <s v="129358"/>
      </sharedItems>
    </cacheField>
    <cacheField name="Supplier Name" numFmtId="0">
      <sharedItems count="11">
        <s v="McRae's Environmental Services Ltd"/>
        <s v=""/>
        <s v="Coast Social Enterprises Foundation"/>
        <s v="Ansan Industries Ltd"/>
        <s v="The Drain Camera Shop"/>
        <s v="Hoskin Scientific Ltd."/>
        <s v="Vane Lawn &amp; Garden Services"/>
        <s v="Brinkman &amp; Associates Reforestation"/>
        <s v="N.A.T.S. Nursery Ltd"/>
        <s v="Stantec Consulting Ltd."/>
        <s v="Moses Filter Drain Team Inc"/>
      </sharedItems>
    </cacheField>
    <cacheField name="Purchasing Document" numFmtId="0">
      <sharedItems/>
    </cacheField>
    <cacheField name="Item" numFmtId="0">
      <sharedItems/>
    </cacheField>
    <cacheField name="Total quantity" numFmtId="164">
      <sharedItems containsSemiMixedTypes="0" containsString="0" containsNumber="1" minValue="-1" maxValue="122"/>
    </cacheField>
    <cacheField name="Posted unit of meas." numFmtId="0">
      <sharedItems/>
    </cacheField>
    <cacheField name="Val/COArea Crcy" numFmtId="4">
      <sharedItems containsSemiMixedTypes="0" containsString="0" containsNumber="1" minValue="-17550" maxValue="18748"/>
    </cacheField>
    <cacheField name="Material" numFmtId="0">
      <sharedItems/>
    </cacheField>
    <cacheField name="Material Description" numFmtId="0">
      <sharedItems/>
    </cacheField>
    <cacheField name="Purchase Order Text" numFmtId="0">
      <sharedItems/>
    </cacheField>
    <cacheField name="Name" numFmtId="0">
      <sharedItems/>
    </cacheField>
    <cacheField name="Personnel Number" numFmtId="0">
      <sharedItems/>
    </cacheField>
    <cacheField name="Name of employee or applicant" numFmtId="0">
      <sharedItems/>
    </cacheField>
    <cacheField name="Partner Object" numFmtId="0">
      <sharedItems/>
    </cacheField>
    <cacheField name="CO Partner Object Name" numFmtId="0">
      <sharedItems/>
    </cacheField>
    <cacheField name="Partner object type" numFmtId="0">
      <sharedItems/>
    </cacheField>
    <cacheField name="Period" numFmtId="0">
      <sharedItems/>
    </cacheField>
    <cacheField name="Posting Date" numFmtId="14">
      <sharedItems containsSemiMixedTypes="0" containsNonDate="0" containsDate="1" containsString="0" minDate="2023-01-01T00:00:00" maxDate="2024-01-13T00:00:00"/>
    </cacheField>
    <cacheField name="Document Date" numFmtId="14">
      <sharedItems containsSemiMixedTypes="0" containsNonDate="0" containsDate="1" containsString="0" minDate="2022-10-15T00:00:00" maxDate="2029-12-30T00:00:00"/>
    </cacheField>
    <cacheField name="Ref. document number" numFmtId="0">
      <sharedItems/>
    </cacheField>
    <cacheField name="FI Posting Item" numFmtId="0">
      <sharedItems/>
    </cacheField>
    <cacheField name="Full Name" numFmtId="0">
      <sharedItems/>
    </cacheField>
    <cacheField name="Depart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7">
  <r>
    <s v="EEV1658004"/>
    <x v="0"/>
    <x v="0"/>
    <x v="0"/>
    <n v="52.47"/>
    <s v=""/>
    <s v="Materials Merchant THE HOME DEPOT #7042"/>
    <x v="0"/>
    <x v="0"/>
    <d v="2024-08-23T00:00:00"/>
  </r>
  <r>
    <s v="EEV1658004"/>
    <x v="0"/>
    <x v="0"/>
    <x v="1"/>
    <n v="14.85"/>
    <s v=""/>
    <s v=""/>
    <x v="1"/>
    <x v="1"/>
    <d v="2024-10-17T00:00:00"/>
  </r>
  <r>
    <s v="EEV1658004"/>
    <x v="0"/>
    <x v="0"/>
    <x v="1"/>
    <n v="28.35"/>
    <s v=""/>
    <s v=""/>
    <x v="1"/>
    <x v="1"/>
    <d v="2024-10-17T00:00:00"/>
  </r>
  <r>
    <s v="EEV1658004"/>
    <x v="0"/>
    <x v="0"/>
    <x v="1"/>
    <n v="29.62"/>
    <s v=""/>
    <s v=""/>
    <x v="1"/>
    <x v="1"/>
    <d v="2024-10-17T00:00:00"/>
  </r>
  <r>
    <s v="EEV1658004"/>
    <x v="0"/>
    <x v="0"/>
    <x v="1"/>
    <n v="4.72"/>
    <s v=""/>
    <s v=""/>
    <x v="1"/>
    <x v="1"/>
    <d v="2024-10-17T00:00:00"/>
  </r>
  <r>
    <s v="EEV1658004"/>
    <x v="0"/>
    <x v="0"/>
    <x v="1"/>
    <n v="85.6"/>
    <s v=""/>
    <s v=""/>
    <x v="1"/>
    <x v="1"/>
    <d v="2024-10-17T00:00:00"/>
  </r>
  <r>
    <s v="EEV1658004"/>
    <x v="0"/>
    <x v="0"/>
    <x v="1"/>
    <n v="-85.6"/>
    <s v=""/>
    <s v=""/>
    <x v="1"/>
    <x v="1"/>
    <d v="2024-10-17T00:00:00"/>
  </r>
  <r>
    <s v="EEV1658004"/>
    <x v="0"/>
    <x v="0"/>
    <x v="2"/>
    <n v="147.84"/>
    <s v=""/>
    <s v="Materials Merchant CANADIAN TIRE"/>
    <x v="2"/>
    <x v="2"/>
    <d v="2024-11-26T00:00:00"/>
  </r>
  <r>
    <s v="EEV1658004"/>
    <x v="0"/>
    <x v="0"/>
    <x v="3"/>
    <n v="4253.25"/>
    <s v="Purchase equipment for O&amp;M program"/>
    <s v="Hoskins - Jan 4 (PSIH72025)"/>
    <x v="3"/>
    <x v="3"/>
    <d v="2024-01-05T00:00:00"/>
  </r>
  <r>
    <s v="EEV1658004"/>
    <x v="0"/>
    <x v="0"/>
    <x v="4"/>
    <n v="6.01"/>
    <s v=""/>
    <s v="MISCOTH Merchant T&amp;T SUPERMARKET #025"/>
    <x v="2"/>
    <x v="2"/>
    <d v="2024-11-26T00:00:00"/>
  </r>
  <r>
    <s v="EEV1658004"/>
    <x v="0"/>
    <x v="0"/>
    <x v="5"/>
    <n v="14.69"/>
    <s v=""/>
    <s v="MISCOTH Merchant SHOPPERS DRUG MART #22"/>
    <x v="2"/>
    <x v="2"/>
    <d v="2024-11-26T00:00:00"/>
  </r>
  <r>
    <s v="EEV1658026"/>
    <x v="0"/>
    <x v="1"/>
    <x v="6"/>
    <n v="4303.3500000000004"/>
    <s v="Data Management/Technology Services"/>
    <s v="Fulcrum Spatial Networks - July 23"/>
    <x v="4"/>
    <x v="4"/>
    <d v="2024-08-08T00:00:00"/>
  </r>
  <r>
    <s v="EEV1658026"/>
    <x v="0"/>
    <x v="1"/>
    <x v="6"/>
    <n v="-4303.3500000000004"/>
    <s v="Data Management/Technology Services"/>
    <s v="Fulcrum Spatial Networks - July 23"/>
    <x v="4"/>
    <x v="4"/>
    <d v="2024-07-23T00:00:00"/>
  </r>
  <r>
    <s v="EEV1658026"/>
    <x v="0"/>
    <x v="1"/>
    <x v="6"/>
    <n v="4303.3500000000004"/>
    <s v="Data Management/Technology Services"/>
    <s v="Fulcrum Spatial Networks - July 23"/>
    <x v="4"/>
    <x v="4"/>
    <d v="2024-07-23T00:00:00"/>
  </r>
  <r>
    <s v="EEV1658026"/>
    <x v="0"/>
    <x v="1"/>
    <x v="6"/>
    <n v="-4303.3500000000004"/>
    <s v="Data Management/Technology Services"/>
    <s v="Fulcrum Spatial Networks - July 23"/>
    <x v="4"/>
    <x v="4"/>
    <d v="2024-07-23T00:00:00"/>
  </r>
  <r>
    <s v="EEV1658026"/>
    <x v="0"/>
    <x v="1"/>
    <x v="6"/>
    <n v="4303.3500000000004"/>
    <s v="Data Management/Technology Services"/>
    <s v="Fulcrum Spatial Networks - July 23"/>
    <x v="4"/>
    <x v="4"/>
    <d v="2024-07-23T00:00:00"/>
  </r>
  <r>
    <s v="EEV1658026"/>
    <x v="0"/>
    <x v="1"/>
    <x v="6"/>
    <n v="-4303.3500000000004"/>
    <s v="Data Management/Technology Services"/>
    <s v="Fulcrum Spatial Networks - July 23"/>
    <x v="4"/>
    <x v="4"/>
    <d v="2024-07-23T00:00:00"/>
  </r>
  <r>
    <s v="EEV1658026"/>
    <x v="0"/>
    <x v="1"/>
    <x v="6"/>
    <n v="4303.3500000000004"/>
    <s v="Data Management/Technology Services"/>
    <s v="Fulcrum Spatial Networks - July 23"/>
    <x v="4"/>
    <x v="4"/>
    <d v="2024-07-23T00:00:00"/>
  </r>
  <r>
    <s v="EEV1658026"/>
    <x v="0"/>
    <x v="1"/>
    <x v="6"/>
    <n v="-4303.3500000000004"/>
    <s v="Data Management/Technology Services"/>
    <s v="Fulcrum Spatial Networks - July 23"/>
    <x v="4"/>
    <x v="4"/>
    <d v="2024-07-23T00:00:00"/>
  </r>
  <r>
    <s v="EEV1658026"/>
    <x v="0"/>
    <x v="1"/>
    <x v="6"/>
    <n v="4303.3500000000004"/>
    <s v="Data Management/Technology Services"/>
    <s v="Fulcrum Spatial Networks - July 23"/>
    <x v="4"/>
    <x v="4"/>
    <d v="2024-07-23T00:00:00"/>
  </r>
  <r>
    <s v="EEV1658026"/>
    <x v="0"/>
    <x v="1"/>
    <x v="6"/>
    <n v="-4303.3500000000004"/>
    <s v="Data Management/Technology Services"/>
    <s v="Fulcrum Spatial Networks - July 23"/>
    <x v="4"/>
    <x v="4"/>
    <d v="2024-07-23T00:00:00"/>
  </r>
  <r>
    <s v="EEV1658026"/>
    <x v="0"/>
    <x v="1"/>
    <x v="6"/>
    <n v="4303.3500000000004"/>
    <s v="Data Management/Technology Services"/>
    <s v="Fulcrum Spatial Networks - July 23"/>
    <x v="4"/>
    <x v="4"/>
    <d v="2024-07-23T00:00:00"/>
  </r>
  <r>
    <s v="EEV1658026"/>
    <x v="0"/>
    <x v="1"/>
    <x v="6"/>
    <n v="-4303.3500000000004"/>
    <s v="Data Management/Technology Services"/>
    <s v="Fulcrum Spatial Networks - July 23"/>
    <x v="4"/>
    <x v="4"/>
    <d v="2024-07-23T00:00:00"/>
  </r>
  <r>
    <s v="EEV1658026"/>
    <x v="0"/>
    <x v="1"/>
    <x v="6"/>
    <n v="4303.3500000000004"/>
    <s v="Data Management/Technology Services"/>
    <s v="Fulcrum Spatial Networks - July 23"/>
    <x v="4"/>
    <x v="4"/>
    <d v="2024-07-23T00:00:00"/>
  </r>
  <r>
    <s v="EEV1658026"/>
    <x v="0"/>
    <x v="1"/>
    <x v="6"/>
    <n v="-4303.3500000000004"/>
    <s v="Data Management/Technology Services"/>
    <s v="Fulcrum Spatial Networks - July 23"/>
    <x v="4"/>
    <x v="4"/>
    <d v="2024-07-23T00:00:00"/>
  </r>
  <r>
    <s v="EEV1658026"/>
    <x v="0"/>
    <x v="1"/>
    <x v="6"/>
    <n v="4303.3500000000004"/>
    <s v="Data Management/Technology Services"/>
    <s v="Fulcrum Spatial Networks - July 23"/>
    <x v="4"/>
    <x v="4"/>
    <d v="2024-07-23T00:00:00"/>
  </r>
  <r>
    <s v="EEV1658026"/>
    <x v="0"/>
    <x v="1"/>
    <x v="6"/>
    <n v="-4303.3500000000004"/>
    <s v="Data Management/Technology Services"/>
    <s v="Fulcrum Spatial Networks - July 23"/>
    <x v="4"/>
    <x v="4"/>
    <d v="2024-07-23T00:00:00"/>
  </r>
  <r>
    <s v="EEV1658026"/>
    <x v="0"/>
    <x v="1"/>
    <x v="6"/>
    <n v="4604.59"/>
    <s v="Data Management/Technology Services"/>
    <s v="Fulcrum Spatial Networks - July 23"/>
    <x v="4"/>
    <x v="4"/>
    <d v="2024-07-23T00:00:00"/>
  </r>
  <r>
    <s v="EEV1658026"/>
    <x v="0"/>
    <x v="1"/>
    <x v="6"/>
    <n v="-108.31"/>
    <s v="Data Management/Technology Services"/>
    <s v=""/>
    <x v="4"/>
    <x v="5"/>
    <d v="2024-07-23T00:00:00"/>
  </r>
  <r>
    <s v="EEV1658040"/>
    <x v="1"/>
    <x v="2"/>
    <x v="7"/>
    <n v="10322.219999999999"/>
    <s v="GI Maintenance - Landscaped Assets ZoneA"/>
    <s v="Van Lawn - Dec 29 (9060)"/>
    <x v="3"/>
    <x v="6"/>
    <d v="2024-01-10T00:00:00"/>
  </r>
  <r>
    <s v="EEV1658040"/>
    <x v="1"/>
    <x v="2"/>
    <x v="7"/>
    <n v="-10322.219999999999"/>
    <s v="GI Maintenance - Landscaped Assets ZoneA"/>
    <s v="Van Lawn - Dec 29 (9060)"/>
    <x v="3"/>
    <x v="6"/>
    <d v="2024-01-10T00:00:00"/>
  </r>
  <r>
    <s v="EEV1658040"/>
    <x v="1"/>
    <x v="2"/>
    <x v="8"/>
    <n v="3395"/>
    <s v="GI Assets Operation and Maintenance Srvc"/>
    <s v="Coast - Jan 31 (4357)"/>
    <x v="5"/>
    <x v="7"/>
    <d v="2024-03-01T00:00:00"/>
  </r>
  <r>
    <s v="EEV1658040"/>
    <x v="1"/>
    <x v="2"/>
    <x v="8"/>
    <n v="-3395"/>
    <s v="GI Assets Operation and Maintenance Srvc"/>
    <s v="Coast - Jan 31 (4357)"/>
    <x v="5"/>
    <x v="7"/>
    <d v="2024-03-01T00:00:00"/>
  </r>
  <r>
    <s v="EEV1658040"/>
    <x v="1"/>
    <x v="2"/>
    <x v="8"/>
    <n v="3395"/>
    <s v="GI Assets Operation and Maintenance Srvc"/>
    <s v="Coast - Jan 31 (4357)"/>
    <x v="5"/>
    <x v="7"/>
    <d v="2024-03-01T00:00:00"/>
  </r>
  <r>
    <s v="EEV1658040"/>
    <x v="1"/>
    <x v="2"/>
    <x v="8"/>
    <n v="3395"/>
    <s v="GI Assets Operation and Maintenance Srvc"/>
    <s v=""/>
    <x v="5"/>
    <x v="8"/>
    <d v="2024-02-29T00:00:00"/>
  </r>
  <r>
    <s v="EEV1658040"/>
    <x v="1"/>
    <x v="2"/>
    <x v="9"/>
    <n v="15216"/>
    <s v="GI Maintenance - Landscaped Assets"/>
    <s v="Brinkman Mar 15 - G24-0766-02"/>
    <x v="5"/>
    <x v="9"/>
    <d v="2024-03-15T00:00:00"/>
  </r>
  <r>
    <s v="EEV1658040"/>
    <x v="1"/>
    <x v="2"/>
    <x v="9"/>
    <n v="4700"/>
    <s v="Amending Agrt No 1 addtional 5 locations"/>
    <s v="Brinkman Apr 11 - G24-0768-02"/>
    <x v="6"/>
    <x v="10"/>
    <d v="2024-04-15T00:00:00"/>
  </r>
  <r>
    <s v="EEV1658040"/>
    <x v="1"/>
    <x v="2"/>
    <x v="9"/>
    <n v="-4700"/>
    <s v="Amending Agrt No 1 addtional 5 locations"/>
    <s v="Brinkman Apr 11 - G24-0768-02"/>
    <x v="6"/>
    <x v="10"/>
    <d v="2024-04-11T00:00:00"/>
  </r>
  <r>
    <s v="EEV1658040"/>
    <x v="1"/>
    <x v="2"/>
    <x v="7"/>
    <n v="7513.38"/>
    <s v="GI Maintenance - Landscaped Assets ZoneA"/>
    <s v="Van Lawn - Mar 31 (9144)"/>
    <x v="7"/>
    <x v="11"/>
    <d v="2024-05-10T00:00:00"/>
  </r>
  <r>
    <s v="EEV1658040"/>
    <x v="1"/>
    <x v="2"/>
    <x v="9"/>
    <n v="10894.52"/>
    <s v="Amending Agrt No 1 addtional 5 locations"/>
    <s v="Brinkman May 21 - G24-0766-03"/>
    <x v="7"/>
    <x v="12"/>
    <d v="2024-05-22T00:00:00"/>
  </r>
  <r>
    <s v="EEV1658040"/>
    <x v="1"/>
    <x v="2"/>
    <x v="9"/>
    <n v="4700"/>
    <s v="Amending Agrt No 1 addtional 5 locations"/>
    <s v="Brinkman May 21 - G24-0768-03"/>
    <x v="7"/>
    <x v="12"/>
    <d v="2024-05-22T00:00:00"/>
  </r>
  <r>
    <s v="EEV1658040"/>
    <x v="1"/>
    <x v="2"/>
    <x v="9"/>
    <n v="-4700"/>
    <s v="Amending Agrt No 1 addtional 5 locations"/>
    <s v="Brinkman May 21 - G24-0768-03"/>
    <x v="7"/>
    <x v="12"/>
    <d v="2024-05-21T00:00:00"/>
  </r>
  <r>
    <s v="EEV1658040"/>
    <x v="1"/>
    <x v="2"/>
    <x v="7"/>
    <n v="5954.1"/>
    <s v="GI Maintenance - Landscaped Assets ZoneA"/>
    <s v="Van Lawn - May 31 (9178 Revised)"/>
    <x v="8"/>
    <x v="13"/>
    <d v="2024-07-03T00:00:00"/>
  </r>
  <r>
    <s v="EEV1658040"/>
    <x v="1"/>
    <x v="2"/>
    <x v="7"/>
    <n v="-5954.1"/>
    <s v="GI Maintenance - Landscaped Assets ZoneA"/>
    <s v="Van Lawn - May 31 (9178 Revised)"/>
    <x v="8"/>
    <x v="13"/>
    <d v="2024-05-31T00:00:00"/>
  </r>
  <r>
    <s v="EEV1658040"/>
    <x v="1"/>
    <x v="2"/>
    <x v="7"/>
    <n v="5954.1"/>
    <s v="GI Maintenance - Landscaped Assets ZoneA"/>
    <s v="Van Lawn - May 31 (9178 Revised)"/>
    <x v="8"/>
    <x v="13"/>
    <d v="2024-05-31T00:00:00"/>
  </r>
  <r>
    <s v="EEV1658040"/>
    <x v="1"/>
    <x v="2"/>
    <x v="9"/>
    <n v="15480.15"/>
    <s v="Amending Agrt No 1 addtional 5 locations"/>
    <s v="Brinkman Aug 2 - G24-0768-05"/>
    <x v="4"/>
    <x v="14"/>
    <d v="2024-08-02T00:00:00"/>
  </r>
  <r>
    <s v="EEV1658040"/>
    <x v="1"/>
    <x v="2"/>
    <x v="7"/>
    <n v="9274.08"/>
    <s v="Contract Extension 2024-2026 ZoneA"/>
    <s v="Van Lawn - Sept 30 9284 Rev"/>
    <x v="1"/>
    <x v="15"/>
    <d v="2024-10-11T00:00:00"/>
  </r>
  <r>
    <s v="EEV1658040"/>
    <x v="1"/>
    <x v="2"/>
    <x v="7"/>
    <n v="-27"/>
    <s v="Contract Extension 2024-2026 ZoneA"/>
    <s v=""/>
    <x v="1"/>
    <x v="15"/>
    <d v="2024-09-30T00:00:00"/>
  </r>
  <r>
    <s v="EEV1658040"/>
    <x v="1"/>
    <x v="2"/>
    <x v="9"/>
    <n v="16714.66"/>
    <s v="Extension 2024-2026 Zone B"/>
    <s v="Brinkman - Oct 29 (G24-0766-06)"/>
    <x v="1"/>
    <x v="16"/>
    <d v="2024-10-29T00:00:00"/>
  </r>
  <r>
    <s v="EEV1658040"/>
    <x v="1"/>
    <x v="2"/>
    <x v="9"/>
    <n v="3393.6"/>
    <s v="Amending Agrt No 1 addtional 5 locations"/>
    <s v="Brinkman - Oct 29 (G24-0766-07 revised)"/>
    <x v="9"/>
    <x v="17"/>
    <d v="2024-11-14T00:00:00"/>
  </r>
  <r>
    <s v="EEV1658040"/>
    <x v="1"/>
    <x v="2"/>
    <x v="8"/>
    <n v="3395"/>
    <s v="GI Assets Operation and Maintenance Srvc"/>
    <s v="Coast Social - Oct 31 - 4469"/>
    <x v="9"/>
    <x v="18"/>
    <d v="2024-11-25T00:00:00"/>
  </r>
  <r>
    <s v="EEV1658040"/>
    <x v="1"/>
    <x v="2"/>
    <x v="7"/>
    <n v="13242.15"/>
    <s v="Contract Extension 2024-2026 ZoneA"/>
    <s v="Van Lawn 11/30/24 (Inv#9343)"/>
    <x v="2"/>
    <x v="19"/>
    <d v="2024-11-30T00:00:00"/>
  </r>
  <r>
    <s v="EEV1658040"/>
    <x v="1"/>
    <x v="2"/>
    <x v="9"/>
    <n v="24632.18"/>
    <s v="Extension 2024-2026 Zone B"/>
    <s v="Brinkman 12/17/24 (Inv# G24-0766-08)"/>
    <x v="2"/>
    <x v="19"/>
    <d v="2024-12-17T00:00:00"/>
  </r>
  <r>
    <s v="EEV1658040"/>
    <x v="1"/>
    <x v="2"/>
    <x v="8"/>
    <n v="3395"/>
    <s v="GI Assets Operation and Maintenance Srvc"/>
    <s v="Coast Social - 11/30/2024 - Inv#4484"/>
    <x v="3"/>
    <x v="20"/>
    <d v="2025-01-03T00:00:00"/>
  </r>
  <r>
    <s v="EEV1658040"/>
    <x v="1"/>
    <x v="2"/>
    <x v="8"/>
    <n v="3395"/>
    <s v="GI Assets Operation and Maintenance Srvc"/>
    <s v="Coast Social - 12/31/2024 - Inv#4484"/>
    <x v="3"/>
    <x v="20"/>
    <d v="2025-01-03T00:00:00"/>
  </r>
  <r>
    <s v="EEV1658075"/>
    <x v="1"/>
    <x v="3"/>
    <x v="10"/>
    <n v="1139.1199999999999"/>
    <s v="Soil treatment – Lab and Contractor"/>
    <s v="20241206-Rootshoot-Inv#COVGREEN2024-05"/>
    <x v="3"/>
    <x v="21"/>
    <d v="2025-01-13T00:00:00"/>
  </r>
  <r>
    <s v="EEV1658075"/>
    <x v="1"/>
    <x v="3"/>
    <x v="11"/>
    <n v="565.47"/>
    <s v=""/>
    <s v="Materials Merchant SP WEST COAST SEEDS"/>
    <x v="2"/>
    <x v="2"/>
    <d v="2024-11-26T00:00:00"/>
  </r>
  <r>
    <s v="EEV1658075"/>
    <x v="1"/>
    <x v="3"/>
    <x v="9"/>
    <n v="1798"/>
    <s v="GI Maintenance - Landscaped Assets"/>
    <s v="Brinkman Inv G23-0768-11-Dec 21"/>
    <x v="3"/>
    <x v="22"/>
    <d v="2024-01-02T00:00:00"/>
  </r>
  <r>
    <s v="EEV1658075"/>
    <x v="1"/>
    <x v="3"/>
    <x v="9"/>
    <n v="-1798"/>
    <s v="GI Maintenance - Landscaped Assets"/>
    <s v="Brinkman Inv G23-0768-11-Dec 21"/>
    <x v="3"/>
    <x v="22"/>
    <d v="2024-01-02T00:00:00"/>
  </r>
  <r>
    <s v="EEV1658075"/>
    <x v="1"/>
    <x v="3"/>
    <x v="9"/>
    <n v="1761"/>
    <s v="GI Maintenance - Landscaped Assets"/>
    <s v="Brinkman Mar 15 - G24-0766-01"/>
    <x v="5"/>
    <x v="9"/>
    <d v="2024-03-21T00:00:00"/>
  </r>
  <r>
    <s v="EEV1658075"/>
    <x v="1"/>
    <x v="3"/>
    <x v="9"/>
    <n v="680"/>
    <s v="Amending Agrt No 1 addtional 5 locations"/>
    <s v="Brinkman July 29 - G24-0768-04"/>
    <x v="8"/>
    <x v="23"/>
    <d v="2024-07-31T00:00:00"/>
  </r>
  <r>
    <s v="EEV1658075"/>
    <x v="1"/>
    <x v="3"/>
    <x v="9"/>
    <n v="-680"/>
    <s v="Amending Agrt No 1 addtional 5 locations"/>
    <s v="Brinkman July 29 - G24-0768-04"/>
    <x v="8"/>
    <x v="23"/>
    <d v="2024-07-29T00:00:00"/>
  </r>
  <r>
    <s v="EEV1658075"/>
    <x v="1"/>
    <x v="3"/>
    <x v="9"/>
    <n v="680"/>
    <s v="Amending Agrt No 1 addtional 5 locations"/>
    <s v="Brinkman July 29 - G24-0768-04"/>
    <x v="8"/>
    <x v="23"/>
    <d v="2024-07-29T00:00:00"/>
  </r>
  <r>
    <s v="EEV1658075"/>
    <x v="1"/>
    <x v="3"/>
    <x v="7"/>
    <n v="180"/>
    <s v="GI Maintenance - Landscaped Assets ZoneA"/>
    <s v="Van Lawn - June 30 (9225)"/>
    <x v="4"/>
    <x v="24"/>
    <d v="2024-08-12T00:00:00"/>
  </r>
  <r>
    <s v="EEV1658075"/>
    <x v="1"/>
    <x v="3"/>
    <x v="7"/>
    <n v="8032.91"/>
    <s v="Contract Extension 2024-2026 ZoneA"/>
    <s v="Van Lawn - July 31 (9253) revised"/>
    <x v="0"/>
    <x v="25"/>
    <d v="2024-09-11T00:00:00"/>
  </r>
  <r>
    <s v="EEV1658075"/>
    <x v="1"/>
    <x v="3"/>
    <x v="7"/>
    <n v="5100"/>
    <s v="Contract Extension 2024-2026 ZoneA"/>
    <s v="20241219 - Vane Lawn - Inv#9373"/>
    <x v="3"/>
    <x v="26"/>
    <d v="2025-01-07T00:00:00"/>
  </r>
  <r>
    <s v="EEV1658075"/>
    <x v="1"/>
    <x v="3"/>
    <x v="9"/>
    <n v="15015.74"/>
    <s v="Extension 2024-2026 Zone B"/>
    <s v="20241231 - Brinkman - G24-0766-09 REVISE"/>
    <x v="3"/>
    <x v="27"/>
    <d v="2025-01-10T00:00:00"/>
  </r>
  <r>
    <s v="EEV1658075"/>
    <x v="1"/>
    <x v="3"/>
    <x v="12"/>
    <n v="128.38"/>
    <s v=""/>
    <s v="MISCOTH Merchant WWW COSTCO CA"/>
    <x v="9"/>
    <x v="28"/>
    <d v="2024-10-28T00:00:00"/>
  </r>
  <r>
    <s v="EEV1658077"/>
    <x v="1"/>
    <x v="4"/>
    <x v="13"/>
    <n v="230"/>
    <s v=""/>
    <s v=""/>
    <x v="1"/>
    <x v="29"/>
    <d v="2024-09-16T00:00:00"/>
  </r>
  <r>
    <s v="EEV1658079"/>
    <x v="2"/>
    <x v="5"/>
    <x v="8"/>
    <n v="200"/>
    <s v="GI Assets Operation and Maintenance Srvc"/>
    <s v="Coast - Jan 31(4358)"/>
    <x v="5"/>
    <x v="7"/>
    <d v="2024-03-01T00:00:00"/>
  </r>
  <r>
    <s v="EEV1658079"/>
    <x v="2"/>
    <x v="5"/>
    <x v="8"/>
    <n v="3395"/>
    <s v="GI Assets Operation and Maintenance Srvc"/>
    <s v="Coast - Jan 31 (4357)"/>
    <x v="5"/>
    <x v="7"/>
    <d v="2024-03-01T00:00:00"/>
  </r>
  <r>
    <s v="EEV1658079"/>
    <x v="2"/>
    <x v="5"/>
    <x v="8"/>
    <n v="-200"/>
    <s v="GI Assets Operation and Maintenance Srvc"/>
    <s v="Coast - Jan 31(4358)"/>
    <x v="5"/>
    <x v="7"/>
    <d v="2024-03-01T00:00:00"/>
  </r>
  <r>
    <s v="EEV1658079"/>
    <x v="2"/>
    <x v="5"/>
    <x v="8"/>
    <n v="-3395"/>
    <s v="GI Assets Operation and Maintenance Srvc"/>
    <s v="Coast - Jan 31 (4357)"/>
    <x v="5"/>
    <x v="7"/>
    <d v="2024-03-01T00:00:00"/>
  </r>
  <r>
    <s v="EEV1658079"/>
    <x v="2"/>
    <x v="5"/>
    <x v="8"/>
    <n v="100"/>
    <s v="GI Assets Operation and Maintenance Srvc"/>
    <s v="Coast - Jan 31 (4357)"/>
    <x v="5"/>
    <x v="7"/>
    <d v="2024-03-01T00:00:00"/>
  </r>
  <r>
    <s v="EEV1658079"/>
    <x v="2"/>
    <x v="5"/>
    <x v="8"/>
    <n v="-100"/>
    <s v="GI Assets Operation and Maintenance Srvc"/>
    <s v="Coast - Jan 31 (4357)"/>
    <x v="5"/>
    <x v="7"/>
    <d v="2024-03-01T00:00:00"/>
  </r>
  <r>
    <s v="EEV1658079"/>
    <x v="2"/>
    <x v="5"/>
    <x v="8"/>
    <n v="3395"/>
    <s v="GI Assets Operation and Maintenance Srvc"/>
    <s v="Coast Social - Feb 29 (4359)"/>
    <x v="7"/>
    <x v="30"/>
    <d v="2024-05-13T00:00:00"/>
  </r>
  <r>
    <s v="EEV1658079"/>
    <x v="2"/>
    <x v="5"/>
    <x v="8"/>
    <n v="17952"/>
    <s v="GI Assets Operation and Maintenance Srvc"/>
    <s v="Coast Social - 12/31/2024 - Inv#4487"/>
    <x v="3"/>
    <x v="20"/>
    <d v="2025-01-03T00:00:00"/>
  </r>
  <r>
    <s v="EEV1658085"/>
    <x v="2"/>
    <x v="6"/>
    <x v="14"/>
    <n v="15.53"/>
    <s v=""/>
    <s v=""/>
    <x v="2"/>
    <x v="31"/>
    <d v="2024-11-29T00:00:00"/>
  </r>
  <r>
    <s v="EEV1658085"/>
    <x v="2"/>
    <x v="6"/>
    <x v="14"/>
    <n v="10.5"/>
    <s v=""/>
    <s v=""/>
    <x v="2"/>
    <x v="32"/>
    <d v="2024-12-02T00:00:00"/>
  </r>
  <r>
    <s v="EEV1658085"/>
    <x v="2"/>
    <x v="6"/>
    <x v="14"/>
    <n v="31.5"/>
    <s v=""/>
    <s v=""/>
    <x v="2"/>
    <x v="33"/>
    <d v="2024-12-03T00:00:00"/>
  </r>
  <r>
    <s v="EEV1658085"/>
    <x v="2"/>
    <x v="6"/>
    <x v="14"/>
    <n v="15.53"/>
    <s v=""/>
    <s v=""/>
    <x v="2"/>
    <x v="33"/>
    <d v="2024-12-04T00:00:00"/>
  </r>
  <r>
    <s v="EEV1658085"/>
    <x v="2"/>
    <x v="6"/>
    <x v="14"/>
    <n v="21"/>
    <s v=""/>
    <s v=""/>
    <x v="2"/>
    <x v="34"/>
    <d v="2024-12-05T00:00:00"/>
  </r>
  <r>
    <s v="EEV1658085"/>
    <x v="2"/>
    <x v="6"/>
    <x v="14"/>
    <n v="10.36"/>
    <s v=""/>
    <s v=""/>
    <x v="2"/>
    <x v="35"/>
    <d v="2024-12-06T00:00:00"/>
  </r>
  <r>
    <s v="EEV1658085"/>
    <x v="2"/>
    <x v="6"/>
    <x v="14"/>
    <n v="10.77"/>
    <s v=""/>
    <s v=""/>
    <x v="2"/>
    <x v="35"/>
    <d v="2024-12-09T00:00:00"/>
  </r>
  <r>
    <s v="EEV1658085"/>
    <x v="2"/>
    <x v="6"/>
    <x v="14"/>
    <n v="5.25"/>
    <s v=""/>
    <s v=""/>
    <x v="2"/>
    <x v="36"/>
    <d v="2024-12-10T00:00:00"/>
  </r>
  <r>
    <s v="EEV1658085"/>
    <x v="2"/>
    <x v="6"/>
    <x v="14"/>
    <n v="10.92"/>
    <s v=""/>
    <s v=""/>
    <x v="2"/>
    <x v="37"/>
    <d v="2024-12-11T00:00:00"/>
  </r>
  <r>
    <s v="EEV1658085"/>
    <x v="2"/>
    <x v="6"/>
    <x v="14"/>
    <n v="10.92"/>
    <s v=""/>
    <s v=""/>
    <x v="2"/>
    <x v="38"/>
    <d v="2024-12-12T00:00:00"/>
  </r>
  <r>
    <s v="EEV1658085"/>
    <x v="2"/>
    <x v="6"/>
    <x v="14"/>
    <n v="6.65"/>
    <s v=""/>
    <s v=""/>
    <x v="9"/>
    <x v="39"/>
    <d v="2024-11-28T00:00:00"/>
  </r>
  <r>
    <s v="EEV1658085"/>
    <x v="2"/>
    <x v="6"/>
    <x v="14"/>
    <n v="31.8"/>
    <s v=""/>
    <s v=""/>
    <x v="9"/>
    <x v="39"/>
    <d v="2024-11-28T00:00:00"/>
  </r>
  <r>
    <s v="EEV1658085"/>
    <x v="2"/>
    <x v="6"/>
    <x v="14"/>
    <n v="50.45"/>
    <s v=""/>
    <s v=""/>
    <x v="9"/>
    <x v="40"/>
    <d v="2024-11-29T00:00:00"/>
  </r>
  <r>
    <s v="EEV1658085"/>
    <x v="2"/>
    <x v="6"/>
    <x v="14"/>
    <n v="46.52"/>
    <s v=""/>
    <s v=""/>
    <x v="9"/>
    <x v="40"/>
    <d v="2024-11-29T00:00:00"/>
  </r>
  <r>
    <s v="EEV1658085"/>
    <x v="2"/>
    <x v="6"/>
    <x v="14"/>
    <n v="46.52"/>
    <s v=""/>
    <s v=""/>
    <x v="9"/>
    <x v="40"/>
    <d v="2024-11-29T00:00:00"/>
  </r>
  <r>
    <s v="EEV1658085"/>
    <x v="2"/>
    <x v="6"/>
    <x v="14"/>
    <n v="13.31"/>
    <s v=""/>
    <s v=""/>
    <x v="9"/>
    <x v="40"/>
    <d v="2024-11-29T00:00:00"/>
  </r>
  <r>
    <s v="EEV1658085"/>
    <x v="2"/>
    <x v="6"/>
    <x v="14"/>
    <n v="19.88"/>
    <s v=""/>
    <s v=""/>
    <x v="9"/>
    <x v="40"/>
    <d v="2024-11-29T00:00:00"/>
  </r>
  <r>
    <s v="EEV1658085"/>
    <x v="2"/>
    <x v="6"/>
    <x v="14"/>
    <n v="41.25"/>
    <s v=""/>
    <s v=""/>
    <x v="2"/>
    <x v="31"/>
    <d v="2024-12-02T00:00:00"/>
  </r>
  <r>
    <s v="EEV1658085"/>
    <x v="2"/>
    <x v="6"/>
    <x v="14"/>
    <n v="33.630000000000003"/>
    <s v=""/>
    <s v=""/>
    <x v="2"/>
    <x v="31"/>
    <d v="2024-12-02T00:00:00"/>
  </r>
  <r>
    <s v="EEV1658085"/>
    <x v="2"/>
    <x v="6"/>
    <x v="14"/>
    <n v="31.01"/>
    <s v=""/>
    <s v=""/>
    <x v="2"/>
    <x v="31"/>
    <d v="2024-12-02T00:00:00"/>
  </r>
  <r>
    <s v="EEV1658085"/>
    <x v="2"/>
    <x v="6"/>
    <x v="14"/>
    <n v="6.65"/>
    <s v=""/>
    <s v=""/>
    <x v="2"/>
    <x v="31"/>
    <d v="2024-12-02T00:00:00"/>
  </r>
  <r>
    <s v="EEV1658085"/>
    <x v="2"/>
    <x v="6"/>
    <x v="14"/>
    <n v="31.8"/>
    <s v=""/>
    <s v=""/>
    <x v="2"/>
    <x v="31"/>
    <d v="2024-12-02T00:00:00"/>
  </r>
  <r>
    <s v="EEV1658085"/>
    <x v="2"/>
    <x v="6"/>
    <x v="14"/>
    <n v="100.89"/>
    <s v=""/>
    <s v=""/>
    <x v="2"/>
    <x v="32"/>
    <d v="2024-12-03T00:00:00"/>
  </r>
  <r>
    <s v="EEV1658085"/>
    <x v="2"/>
    <x v="6"/>
    <x v="14"/>
    <n v="93.03"/>
    <s v=""/>
    <s v=""/>
    <x v="2"/>
    <x v="32"/>
    <d v="2024-12-03T00:00:00"/>
  </r>
  <r>
    <s v="EEV1658085"/>
    <x v="2"/>
    <x v="6"/>
    <x v="14"/>
    <n v="50.45"/>
    <s v=""/>
    <s v=""/>
    <x v="2"/>
    <x v="41"/>
    <d v="2024-12-04T00:00:00"/>
  </r>
  <r>
    <s v="EEV1658085"/>
    <x v="2"/>
    <x v="6"/>
    <x v="14"/>
    <n v="46.52"/>
    <s v=""/>
    <s v=""/>
    <x v="2"/>
    <x v="41"/>
    <d v="2024-12-04T00:00:00"/>
  </r>
  <r>
    <s v="EEV1658085"/>
    <x v="2"/>
    <x v="6"/>
    <x v="14"/>
    <n v="6.65"/>
    <s v=""/>
    <s v=""/>
    <x v="2"/>
    <x v="41"/>
    <d v="2024-12-04T00:00:00"/>
  </r>
  <r>
    <s v="EEV1658085"/>
    <x v="2"/>
    <x v="6"/>
    <x v="14"/>
    <n v="3.33"/>
    <s v=""/>
    <s v=""/>
    <x v="2"/>
    <x v="33"/>
    <d v="2024-12-05T00:00:00"/>
  </r>
  <r>
    <s v="EEV1658085"/>
    <x v="2"/>
    <x v="6"/>
    <x v="14"/>
    <n v="31.8"/>
    <s v=""/>
    <s v=""/>
    <x v="2"/>
    <x v="33"/>
    <d v="2024-12-05T00:00:00"/>
  </r>
  <r>
    <s v="EEV1658085"/>
    <x v="2"/>
    <x v="6"/>
    <x v="14"/>
    <n v="67.260000000000005"/>
    <s v=""/>
    <s v=""/>
    <x v="2"/>
    <x v="33"/>
    <d v="2024-12-05T00:00:00"/>
  </r>
  <r>
    <s v="EEV1658085"/>
    <x v="2"/>
    <x v="6"/>
    <x v="14"/>
    <n v="62.02"/>
    <s v=""/>
    <s v=""/>
    <x v="2"/>
    <x v="33"/>
    <d v="2024-12-05T00:00:00"/>
  </r>
  <r>
    <s v="EEV1658085"/>
    <x v="2"/>
    <x v="6"/>
    <x v="14"/>
    <n v="33.630000000000003"/>
    <s v=""/>
    <s v=""/>
    <x v="2"/>
    <x v="34"/>
    <d v="2024-12-06T00:00:00"/>
  </r>
  <r>
    <s v="EEV1658085"/>
    <x v="2"/>
    <x v="6"/>
    <x v="14"/>
    <n v="31.01"/>
    <s v=""/>
    <s v=""/>
    <x v="2"/>
    <x v="34"/>
    <d v="2024-12-06T00:00:00"/>
  </r>
  <r>
    <s v="EEV1658085"/>
    <x v="2"/>
    <x v="6"/>
    <x v="14"/>
    <n v="34.979999999999997"/>
    <s v=""/>
    <s v=""/>
    <x v="2"/>
    <x v="42"/>
    <d v="2024-12-09T00:00:00"/>
  </r>
  <r>
    <s v="EEV1658085"/>
    <x v="2"/>
    <x v="6"/>
    <x v="14"/>
    <n v="32.25"/>
    <s v=""/>
    <s v=""/>
    <x v="2"/>
    <x v="42"/>
    <d v="2024-12-09T00:00:00"/>
  </r>
  <r>
    <s v="EEV1658085"/>
    <x v="2"/>
    <x v="6"/>
    <x v="14"/>
    <n v="16.82"/>
    <s v=""/>
    <s v=""/>
    <x v="2"/>
    <x v="35"/>
    <d v="2024-12-10T00:00:00"/>
  </r>
  <r>
    <s v="EEV1658085"/>
    <x v="2"/>
    <x v="6"/>
    <x v="14"/>
    <n v="15.51"/>
    <s v=""/>
    <s v=""/>
    <x v="2"/>
    <x v="35"/>
    <d v="2024-12-10T00:00:00"/>
  </r>
  <r>
    <s v="EEV1658085"/>
    <x v="2"/>
    <x v="6"/>
    <x v="14"/>
    <n v="34.979999999999997"/>
    <s v=""/>
    <s v=""/>
    <x v="2"/>
    <x v="36"/>
    <d v="2024-12-11T00:00:00"/>
  </r>
  <r>
    <s v="EEV1658085"/>
    <x v="2"/>
    <x v="6"/>
    <x v="14"/>
    <n v="31.01"/>
    <s v=""/>
    <s v=""/>
    <x v="2"/>
    <x v="36"/>
    <d v="2024-12-11T00:00:00"/>
  </r>
  <r>
    <s v="EEV1658085"/>
    <x v="2"/>
    <x v="6"/>
    <x v="14"/>
    <n v="34.979999999999997"/>
    <s v=""/>
    <s v=""/>
    <x v="2"/>
    <x v="37"/>
    <d v="2024-12-12T00:00:00"/>
  </r>
  <r>
    <s v="EEV1658085"/>
    <x v="2"/>
    <x v="6"/>
    <x v="14"/>
    <n v="31.01"/>
    <s v=""/>
    <s v=""/>
    <x v="2"/>
    <x v="37"/>
    <d v="2024-12-12T00:00:00"/>
  </r>
  <r>
    <s v="EEV1658085"/>
    <x v="2"/>
    <x v="6"/>
    <x v="14"/>
    <n v="1.71"/>
    <s v=""/>
    <s v=""/>
    <x v="2"/>
    <x v="31"/>
    <d v="2024-11-28T00:00:00"/>
  </r>
  <r>
    <s v="EEV1658085"/>
    <x v="2"/>
    <x v="6"/>
    <x v="14"/>
    <n v="0.32"/>
    <s v=""/>
    <s v=""/>
    <x v="2"/>
    <x v="31"/>
    <d v="2024-11-28T00:00:00"/>
  </r>
  <r>
    <s v="EEV1658085"/>
    <x v="2"/>
    <x v="6"/>
    <x v="14"/>
    <n v="0.97"/>
    <s v=""/>
    <s v=""/>
    <x v="2"/>
    <x v="32"/>
    <d v="2024-11-29T00:00:00"/>
  </r>
  <r>
    <s v="EEV1658085"/>
    <x v="2"/>
    <x v="6"/>
    <x v="14"/>
    <n v="0.11"/>
    <s v=""/>
    <s v=""/>
    <x v="2"/>
    <x v="32"/>
    <d v="2024-11-29T00:00:00"/>
  </r>
  <r>
    <s v="EEV1658085"/>
    <x v="2"/>
    <x v="6"/>
    <x v="14"/>
    <n v="1.36"/>
    <s v=""/>
    <s v=""/>
    <x v="2"/>
    <x v="41"/>
    <d v="2024-12-02T00:00:00"/>
  </r>
  <r>
    <s v="EEV1658085"/>
    <x v="2"/>
    <x v="6"/>
    <x v="14"/>
    <n v="1.36"/>
    <s v=""/>
    <s v=""/>
    <x v="2"/>
    <x v="33"/>
    <d v="2024-12-04T00:00:00"/>
  </r>
  <r>
    <s v="EEV1658085"/>
    <x v="2"/>
    <x v="6"/>
    <x v="14"/>
    <n v="1.36"/>
    <s v=""/>
    <s v=""/>
    <x v="2"/>
    <x v="35"/>
    <d v="2024-12-05T00:00:00"/>
  </r>
  <r>
    <s v="EEV1658088"/>
    <x v="3"/>
    <x v="7"/>
    <x v="15"/>
    <n v="1720"/>
    <s v="Contract Services (hydro-vac/pipe insp)"/>
    <s v="20241212 - McRae - Inv#543855"/>
    <x v="3"/>
    <x v="21"/>
    <d v="2025-01-13T00:00:00"/>
  </r>
  <r>
    <s v="EEV1658088"/>
    <x v="3"/>
    <x v="7"/>
    <x v="15"/>
    <n v="1397.5"/>
    <s v="Contract Services (hydro-vac/pipe insp)"/>
    <s v="20241213 - McRae - Inv#543856"/>
    <x v="3"/>
    <x v="43"/>
    <d v="2025-01-14T00:00:00"/>
  </r>
  <r>
    <s v="EEV1658089"/>
    <x v="3"/>
    <x v="8"/>
    <x v="15"/>
    <n v="2193"/>
    <s v="Contract Services (hydro-vac/pipe insp)"/>
    <s v="20241212 - McRae - Inv#543857"/>
    <x v="3"/>
    <x v="44"/>
    <d v="2025-01-09T00:00:00"/>
  </r>
  <r>
    <s v="EEV1658089"/>
    <x v="3"/>
    <x v="8"/>
    <x v="15"/>
    <n v="1189.44"/>
    <s v="Hydrovac &amp; Inspection Services"/>
    <s v="McRae's Env - Dec 12 (491080)"/>
    <x v="3"/>
    <x v="45"/>
    <d v="2024-01-04T00:00:00"/>
  </r>
  <r>
    <s v="EEV1658089"/>
    <x v="3"/>
    <x v="8"/>
    <x v="15"/>
    <n v="-1189.44"/>
    <s v="Hydrovac &amp; Inspection Services"/>
    <s v="McRae's Env - Dec 12 (491080)"/>
    <x v="3"/>
    <x v="45"/>
    <d v="2024-01-04T00:00:00"/>
  </r>
  <r>
    <s v="EEV1658089"/>
    <x v="3"/>
    <x v="8"/>
    <x v="15"/>
    <n v="860"/>
    <s v="Hydrovac &amp; Inspection Services"/>
    <s v="McRae's Env - Sept 26 (504572)"/>
    <x v="1"/>
    <x v="46"/>
    <d v="2024-10-21T00:00:00"/>
  </r>
  <r>
    <s v="EEV1658089"/>
    <x v="3"/>
    <x v="8"/>
    <x v="15"/>
    <n v="-860"/>
    <s v="Hydrovac &amp; Inspection Services"/>
    <s v="McRae's Env - Sept 26 (504572)"/>
    <x v="1"/>
    <x v="46"/>
    <d v="2024-09-26T00:00:00"/>
  </r>
  <r>
    <s v="EEV1658089"/>
    <x v="3"/>
    <x v="8"/>
    <x v="15"/>
    <n v="1770"/>
    <s v="Contract Services (hydro-vac/pipe insp)"/>
    <s v="20241212 - McRae - Inv#543596"/>
    <x v="3"/>
    <x v="21"/>
    <d v="2025-01-13T00:00:00"/>
  </r>
  <r>
    <s v="EEV1658089"/>
    <x v="3"/>
    <x v="8"/>
    <x v="14"/>
    <n v="155"/>
    <s v=""/>
    <s v="Vernon Dump Dec 12, 2024"/>
    <x v="2"/>
    <x v="47"/>
    <d v="2024-12-12T00:00:00"/>
  </r>
  <r>
    <s v="EEV1658089"/>
    <x v="3"/>
    <x v="8"/>
    <x v="14"/>
    <n v="465"/>
    <s v=""/>
    <s v="Vernon Dump Dec 13, 2024"/>
    <x v="2"/>
    <x v="47"/>
    <d v="2024-12-13T00:00:00"/>
  </r>
  <r>
    <s v="EEV1658093"/>
    <x v="3"/>
    <x v="9"/>
    <x v="14"/>
    <n v="21.42"/>
    <s v=""/>
    <s v=""/>
    <x v="2"/>
    <x v="36"/>
    <d v="2024-12-10T00:00:00"/>
  </r>
  <r>
    <s v="EEV1658093"/>
    <x v="3"/>
    <x v="9"/>
    <x v="14"/>
    <n v="21"/>
    <s v=""/>
    <s v=""/>
    <x v="2"/>
    <x v="37"/>
    <d v="2024-12-11T00:00:00"/>
  </r>
  <r>
    <s v="EEV1658093"/>
    <x v="3"/>
    <x v="9"/>
    <x v="14"/>
    <n v="10.77"/>
    <s v=""/>
    <s v=""/>
    <x v="2"/>
    <x v="48"/>
    <d v="2024-12-13T00:00:00"/>
  </r>
  <r>
    <s v="EEV1658093"/>
    <x v="3"/>
    <x v="9"/>
    <x v="14"/>
    <n v="10.5"/>
    <s v=""/>
    <s v=""/>
    <x v="2"/>
    <x v="48"/>
    <d v="2024-12-16T00:00:00"/>
  </r>
  <r>
    <s v="EEV1658093"/>
    <x v="3"/>
    <x v="9"/>
    <x v="14"/>
    <n v="19.96"/>
    <s v=""/>
    <s v=""/>
    <x v="2"/>
    <x v="33"/>
    <d v="2024-12-05T00:00:00"/>
  </r>
  <r>
    <s v="EEV1658093"/>
    <x v="3"/>
    <x v="9"/>
    <x v="14"/>
    <n v="19.96"/>
    <s v=""/>
    <s v=""/>
    <x v="2"/>
    <x v="34"/>
    <d v="2024-12-06T00:00:00"/>
  </r>
  <r>
    <s v="EEV1658093"/>
    <x v="3"/>
    <x v="9"/>
    <x v="14"/>
    <n v="19.88"/>
    <s v=""/>
    <s v=""/>
    <x v="2"/>
    <x v="34"/>
    <d v="2024-12-06T00:00:00"/>
  </r>
  <r>
    <s v="EEV1658093"/>
    <x v="3"/>
    <x v="9"/>
    <x v="14"/>
    <n v="34.979999999999997"/>
    <s v=""/>
    <s v=""/>
    <x v="2"/>
    <x v="35"/>
    <d v="2024-12-10T00:00:00"/>
  </r>
  <r>
    <s v="EEV1658093"/>
    <x v="3"/>
    <x v="9"/>
    <x v="14"/>
    <n v="33.630000000000003"/>
    <s v=""/>
    <s v=""/>
    <x v="2"/>
    <x v="35"/>
    <d v="2024-12-10T00:00:00"/>
  </r>
  <r>
    <s v="EEV1658093"/>
    <x v="3"/>
    <x v="9"/>
    <x v="14"/>
    <n v="32.25"/>
    <s v=""/>
    <s v=""/>
    <x v="2"/>
    <x v="35"/>
    <d v="2024-12-10T00:00:00"/>
  </r>
  <r>
    <s v="EEV1658093"/>
    <x v="3"/>
    <x v="9"/>
    <x v="14"/>
    <n v="31.01"/>
    <s v=""/>
    <s v=""/>
    <x v="2"/>
    <x v="35"/>
    <d v="2024-12-10T00:00:00"/>
  </r>
  <r>
    <s v="EEV1658093"/>
    <x v="3"/>
    <x v="9"/>
    <x v="14"/>
    <n v="67.260000000000005"/>
    <s v=""/>
    <s v=""/>
    <x v="2"/>
    <x v="36"/>
    <d v="2024-12-11T00:00:00"/>
  </r>
  <r>
    <s v="EEV1658093"/>
    <x v="3"/>
    <x v="9"/>
    <x v="14"/>
    <n v="62.02"/>
    <s v=""/>
    <s v=""/>
    <x v="2"/>
    <x v="36"/>
    <d v="2024-12-11T00:00:00"/>
  </r>
  <r>
    <s v="EEV1658093"/>
    <x v="3"/>
    <x v="9"/>
    <x v="14"/>
    <n v="34.979999999999997"/>
    <s v=""/>
    <s v=""/>
    <x v="2"/>
    <x v="49"/>
    <d v="2024-12-13T00:00:00"/>
  </r>
  <r>
    <s v="EEV1658093"/>
    <x v="3"/>
    <x v="9"/>
    <x v="14"/>
    <n v="31.01"/>
    <s v=""/>
    <s v=""/>
    <x v="2"/>
    <x v="49"/>
    <d v="2024-12-13T00:00:00"/>
  </r>
  <r>
    <s v="EEV1658093"/>
    <x v="3"/>
    <x v="9"/>
    <x v="14"/>
    <n v="34.979999999999997"/>
    <s v=""/>
    <s v=""/>
    <x v="2"/>
    <x v="38"/>
    <d v="2024-12-16T00:00:00"/>
  </r>
  <r>
    <s v="EEV1658093"/>
    <x v="3"/>
    <x v="9"/>
    <x v="14"/>
    <n v="33.630000000000003"/>
    <s v=""/>
    <s v=""/>
    <x v="2"/>
    <x v="38"/>
    <d v="2024-12-16T00:00:00"/>
  </r>
  <r>
    <s v="EEV1658093"/>
    <x v="3"/>
    <x v="9"/>
    <x v="14"/>
    <n v="62.02"/>
    <s v=""/>
    <s v=""/>
    <x v="2"/>
    <x v="38"/>
    <d v="2024-12-16T00:00:00"/>
  </r>
  <r>
    <s v="EEV1658093"/>
    <x v="3"/>
    <x v="9"/>
    <x v="14"/>
    <n v="8.1300000000000008"/>
    <s v=""/>
    <s v=""/>
    <x v="2"/>
    <x v="35"/>
    <d v="2024-12-05T00:00:00"/>
  </r>
  <r>
    <s v="EEV1658093"/>
    <x v="3"/>
    <x v="9"/>
    <x v="14"/>
    <n v="0.43"/>
    <s v=""/>
    <s v=""/>
    <x v="2"/>
    <x v="35"/>
    <d v="2024-12-05T00:00:00"/>
  </r>
  <r>
    <s v="EEV1658093"/>
    <x v="3"/>
    <x v="9"/>
    <x v="14"/>
    <n v="4.84"/>
    <s v=""/>
    <s v=""/>
    <x v="2"/>
    <x v="35"/>
    <d v="2024-12-06T00:00:00"/>
  </r>
  <r>
    <s v="EEV1658093"/>
    <x v="3"/>
    <x v="9"/>
    <x v="16"/>
    <n v="1800"/>
    <s v="Traffic Control"/>
    <s v="Ansan - Nov 30 (157738)"/>
    <x v="2"/>
    <x v="42"/>
    <d v="2024-11-30T00:00:00"/>
  </r>
  <r>
    <s v="EEV1658093"/>
    <x v="3"/>
    <x v="9"/>
    <x v="16"/>
    <n v="1046.27"/>
    <s v="Traffic Control"/>
    <s v="20241220 - Ansan - Inv#157825"/>
    <x v="3"/>
    <x v="26"/>
    <d v="2025-01-07T00:00:00"/>
  </r>
  <r>
    <s v="EEV1658093"/>
    <x v="3"/>
    <x v="9"/>
    <x v="16"/>
    <n v="225"/>
    <s v="Traffic Control"/>
    <s v="20241231 - Ansan - Inv#157933"/>
    <x v="3"/>
    <x v="43"/>
    <d v="2025-01-14T00:00:00"/>
  </r>
  <r>
    <s v="EEV1658093"/>
    <x v="3"/>
    <x v="9"/>
    <x v="16"/>
    <n v="-225"/>
    <s v="Traffic Control"/>
    <s v="20241231 - Ansan - Inv#157933"/>
    <x v="3"/>
    <x v="43"/>
    <d v="2025-01-14T00:00:00"/>
  </r>
  <r>
    <s v="EEV1658093"/>
    <x v="3"/>
    <x v="9"/>
    <x v="16"/>
    <n v="100"/>
    <s v="Traffic Control"/>
    <s v="20241231 - Ansan - Inv#157933"/>
    <x v="3"/>
    <x v="43"/>
    <d v="2025-01-14T00:00:00"/>
  </r>
  <r>
    <s v="EEV1658093"/>
    <x v="3"/>
    <x v="9"/>
    <x v="16"/>
    <n v="133.75"/>
    <s v="Traffic Control"/>
    <s v="20241231 - Ansan - Inv#157933"/>
    <x v="3"/>
    <x v="43"/>
    <d v="2025-01-14T00:00:00"/>
  </r>
  <r>
    <s v="EEV1658097"/>
    <x v="4"/>
    <x v="10"/>
    <x v="14"/>
    <n v="10.92"/>
    <s v=""/>
    <s v=""/>
    <x v="9"/>
    <x v="50"/>
    <d v="2024-11-15T00:00:00"/>
  </r>
  <r>
    <s v="EEV1658097"/>
    <x v="4"/>
    <x v="10"/>
    <x v="14"/>
    <n v="42"/>
    <s v=""/>
    <s v=""/>
    <x v="9"/>
    <x v="51"/>
    <d v="2024-11-19T00:00:00"/>
  </r>
  <r>
    <s v="EEV1658097"/>
    <x v="4"/>
    <x v="10"/>
    <x v="14"/>
    <n v="10.5"/>
    <s v=""/>
    <s v=""/>
    <x v="9"/>
    <x v="52"/>
    <d v="2024-11-20T00:00:00"/>
  </r>
  <r>
    <s v="EEV1658097"/>
    <x v="4"/>
    <x v="10"/>
    <x v="14"/>
    <n v="10.5"/>
    <s v=""/>
    <s v=""/>
    <x v="9"/>
    <x v="18"/>
    <d v="2024-11-22T00:00:00"/>
  </r>
  <r>
    <s v="EEV1658097"/>
    <x v="4"/>
    <x v="10"/>
    <x v="14"/>
    <n v="41.25"/>
    <s v=""/>
    <s v=""/>
    <x v="9"/>
    <x v="53"/>
    <d v="2024-11-06T00:00:00"/>
  </r>
  <r>
    <s v="EEV1658097"/>
    <x v="4"/>
    <x v="10"/>
    <x v="14"/>
    <n v="6.65"/>
    <s v=""/>
    <s v=""/>
    <x v="9"/>
    <x v="54"/>
    <d v="2024-11-12T00:00:00"/>
  </r>
  <r>
    <s v="EEV1658097"/>
    <x v="4"/>
    <x v="10"/>
    <x v="14"/>
    <n v="15.17"/>
    <s v=""/>
    <s v=""/>
    <x v="9"/>
    <x v="54"/>
    <d v="2024-11-12T00:00:00"/>
  </r>
  <r>
    <s v="EEV1658097"/>
    <x v="4"/>
    <x v="10"/>
    <x v="14"/>
    <n v="3.33"/>
    <s v=""/>
    <s v=""/>
    <x v="9"/>
    <x v="17"/>
    <d v="2024-11-14T00:00:00"/>
  </r>
  <r>
    <s v="EEV1658097"/>
    <x v="4"/>
    <x v="10"/>
    <x v="14"/>
    <n v="35.78"/>
    <s v=""/>
    <s v=""/>
    <x v="9"/>
    <x v="17"/>
    <d v="2024-11-14T00:00:00"/>
  </r>
  <r>
    <s v="EEV1658097"/>
    <x v="4"/>
    <x v="10"/>
    <x v="14"/>
    <n v="34.979999999999997"/>
    <s v=""/>
    <s v=""/>
    <x v="9"/>
    <x v="55"/>
    <d v="2024-11-15T00:00:00"/>
  </r>
  <r>
    <s v="EEV1658097"/>
    <x v="4"/>
    <x v="10"/>
    <x v="14"/>
    <n v="31.01"/>
    <s v=""/>
    <s v=""/>
    <x v="9"/>
    <x v="55"/>
    <d v="2024-11-15T00:00:00"/>
  </r>
  <r>
    <s v="EEV1658097"/>
    <x v="4"/>
    <x v="10"/>
    <x v="14"/>
    <n v="31.01"/>
    <s v=""/>
    <s v=""/>
    <x v="9"/>
    <x v="55"/>
    <d v="2024-11-15T00:00:00"/>
  </r>
  <r>
    <s v="EEV1658097"/>
    <x v="4"/>
    <x v="10"/>
    <x v="14"/>
    <n v="134.52000000000001"/>
    <s v=""/>
    <s v=""/>
    <x v="9"/>
    <x v="56"/>
    <d v="2024-11-19T00:00:00"/>
  </r>
  <r>
    <s v="EEV1658097"/>
    <x v="4"/>
    <x v="10"/>
    <x v="14"/>
    <n v="124.04"/>
    <s v=""/>
    <s v=""/>
    <x v="9"/>
    <x v="56"/>
    <d v="2024-11-19T00:00:00"/>
  </r>
  <r>
    <s v="EEV1658097"/>
    <x v="4"/>
    <x v="10"/>
    <x v="14"/>
    <n v="124.04"/>
    <s v=""/>
    <s v=""/>
    <x v="9"/>
    <x v="56"/>
    <d v="2024-11-19T00:00:00"/>
  </r>
  <r>
    <s v="EEV1658097"/>
    <x v="4"/>
    <x v="10"/>
    <x v="14"/>
    <n v="33.630000000000003"/>
    <s v=""/>
    <s v=""/>
    <x v="9"/>
    <x v="51"/>
    <d v="2024-11-20T00:00:00"/>
  </r>
  <r>
    <s v="EEV1658097"/>
    <x v="4"/>
    <x v="10"/>
    <x v="14"/>
    <n v="31.01"/>
    <s v=""/>
    <s v=""/>
    <x v="9"/>
    <x v="51"/>
    <d v="2024-11-20T00:00:00"/>
  </r>
  <r>
    <s v="EEV1658097"/>
    <x v="4"/>
    <x v="10"/>
    <x v="14"/>
    <n v="33.630000000000003"/>
    <s v=""/>
    <s v=""/>
    <x v="9"/>
    <x v="57"/>
    <d v="2024-11-22T00:00:00"/>
  </r>
  <r>
    <s v="EEV1658097"/>
    <x v="4"/>
    <x v="10"/>
    <x v="14"/>
    <n v="62.02"/>
    <s v=""/>
    <s v=""/>
    <x v="9"/>
    <x v="57"/>
    <d v="2024-11-22T00:00:00"/>
  </r>
  <r>
    <s v="EEV1658097"/>
    <x v="4"/>
    <x v="10"/>
    <x v="14"/>
    <n v="1.94"/>
    <s v=""/>
    <s v=""/>
    <x v="9"/>
    <x v="57"/>
    <d v="2024-11-14T00:00:00"/>
  </r>
  <r>
    <s v="EEV1658097"/>
    <x v="4"/>
    <x v="10"/>
    <x v="16"/>
    <n v="675"/>
    <s v="Traffic Control"/>
    <s v="Ansan - Nov 30 (157739)"/>
    <x v="2"/>
    <x v="42"/>
    <d v="2024-12-09T00:00:00"/>
  </r>
  <r>
    <s v="EEV1658100"/>
    <x v="5"/>
    <x v="11"/>
    <x v="17"/>
    <n v="4461.24"/>
    <s v="Catch basin insert filters"/>
    <s v="Moses Filter - Jan 8 (rev Dec 17-002)"/>
    <x v="3"/>
    <x v="58"/>
    <d v="2024-01-09T00:00:00"/>
  </r>
  <r>
    <s v="EEV1658100"/>
    <x v="5"/>
    <x v="11"/>
    <x v="8"/>
    <n v="200"/>
    <s v="Catch basin insert filters"/>
    <s v="Coast - Nov 30 (43453"/>
    <x v="3"/>
    <x v="59"/>
    <d v="2024-01-12T00:00:00"/>
  </r>
  <r>
    <s v="EEV1658100"/>
    <x v="5"/>
    <x v="11"/>
    <x v="8"/>
    <n v="-200"/>
    <s v="Catch basin insert filters"/>
    <s v="Coast - Nov 30 (43453"/>
    <x v="3"/>
    <x v="59"/>
    <d v="2024-01-12T00:00:00"/>
  </r>
  <r>
    <s v="EEV1658100"/>
    <x v="5"/>
    <x v="11"/>
    <x v="8"/>
    <n v="800"/>
    <s v="Catch basin insert filters"/>
    <s v="Coast - Nov 30 (4349)"/>
    <x v="3"/>
    <x v="59"/>
    <d v="2024-01-12T00:00:00"/>
  </r>
  <r>
    <s v="EEV1658100"/>
    <x v="5"/>
    <x v="11"/>
    <x v="8"/>
    <n v="-800"/>
    <s v="Catch basin insert filters"/>
    <s v="Coast - Nov 30 (4349)"/>
    <x v="3"/>
    <x v="59"/>
    <d v="2024-01-12T00:00:00"/>
  </r>
  <r>
    <s v="EEV1658100"/>
    <x v="5"/>
    <x v="11"/>
    <x v="8"/>
    <n v="200"/>
    <s v="Catch basin insert filters"/>
    <s v="Coast - Jan 31 (4358)"/>
    <x v="5"/>
    <x v="60"/>
    <d v="2024-03-04T00:00:00"/>
  </r>
  <r>
    <s v="EEV1658100"/>
    <x v="5"/>
    <x v="11"/>
    <x v="8"/>
    <n v="200"/>
    <s v="Catch basin insert filters"/>
    <s v="Coast - Feb 29 (4360)"/>
    <x v="5"/>
    <x v="8"/>
    <d v="2024-03-12T00:00:00"/>
  </r>
  <r>
    <s v="EEV1658100"/>
    <x v="5"/>
    <x v="11"/>
    <x v="8"/>
    <n v="200"/>
    <s v="GI Assets Operation and Maintenance Srvc"/>
    <s v="Coast - Jan 31(4358)"/>
    <x v="5"/>
    <x v="7"/>
    <d v="2024-03-01T00:00:00"/>
  </r>
  <r>
    <s v="EEV1658100"/>
    <x v="5"/>
    <x v="11"/>
    <x v="8"/>
    <n v="-200"/>
    <s v="GI Assets Operation and Maintenance Srvc"/>
    <s v="Coast - Jan 31(4358)"/>
    <x v="5"/>
    <x v="7"/>
    <d v="2024-03-01T00:00:00"/>
  </r>
  <r>
    <s v="EEV1658100"/>
    <x v="5"/>
    <x v="11"/>
    <x v="8"/>
    <n v="300"/>
    <s v="GI Assets Operation and Maintenance Srvc"/>
    <s v="Coast - Jan 31 (4357)"/>
    <x v="5"/>
    <x v="7"/>
    <d v="2024-03-01T00:00:00"/>
  </r>
  <r>
    <s v="EEV1658100"/>
    <x v="5"/>
    <x v="11"/>
    <x v="8"/>
    <n v="-300"/>
    <s v="GI Assets Operation and Maintenance Srvc"/>
    <s v="Coast - Jan 31 (4357)"/>
    <x v="5"/>
    <x v="7"/>
    <d v="2024-03-01T00:00:00"/>
  </r>
  <r>
    <s v="EEV1658101"/>
    <x v="5"/>
    <x v="12"/>
    <x v="2"/>
    <n v="26.72"/>
    <s v=""/>
    <s v="Materials Merchant CANADIAN TIRE"/>
    <x v="0"/>
    <x v="0"/>
    <d v="2024-08-23T00:00:00"/>
  </r>
  <r>
    <s v="EEV1658101"/>
    <x v="5"/>
    <x v="12"/>
    <x v="18"/>
    <n v="9.0500000000000007"/>
    <s v=""/>
    <s v="COMPSUPP Merchant KUDOBOARD"/>
    <x v="0"/>
    <x v="0"/>
    <d v="2024-08-23T00:00:00"/>
  </r>
  <r>
    <s v="EEV1658101"/>
    <x v="5"/>
    <x v="12"/>
    <x v="2"/>
    <n v="19.239999999999998"/>
    <s v=""/>
    <s v="Materials Merchant CANADIAN TIRE"/>
    <x v="9"/>
    <x v="28"/>
    <d v="2024-09-16T00:00:00"/>
  </r>
  <r>
    <s v="EEV1658101"/>
    <x v="5"/>
    <x v="12"/>
    <x v="2"/>
    <n v="38.93"/>
    <s v=""/>
    <s v="MISCOTH Merchant Canadian Tire"/>
    <x v="9"/>
    <x v="28"/>
    <d v="2024-10-28T00:00:00"/>
  </r>
  <r>
    <s v="EEV1658101"/>
    <x v="5"/>
    <x v="12"/>
    <x v="2"/>
    <n v="28.65"/>
    <s v=""/>
    <s v="CARFUEL Merchant Canadian Tire"/>
    <x v="9"/>
    <x v="28"/>
    <d v="2024-10-28T00:00:00"/>
  </r>
  <r>
    <s v="EEV1658101"/>
    <x v="5"/>
    <x v="12"/>
    <x v="2"/>
    <n v="45.99"/>
    <s v=""/>
    <s v="Materials Merchant CANADIAN TIRE"/>
    <x v="1"/>
    <x v="61"/>
    <d v="2024-09-25T00:00:00"/>
  </r>
  <r>
    <s v="EEV1658101"/>
    <x v="5"/>
    <x v="12"/>
    <x v="19"/>
    <n v="5857.5"/>
    <s v="Change Order"/>
    <s v="Voors - June 14 (42026030-01 4of5)"/>
    <x v="10"/>
    <x v="62"/>
    <d v="2024-06-19T00:00:00"/>
  </r>
  <r>
    <s v="EEV1658101"/>
    <x v="5"/>
    <x v="12"/>
    <x v="19"/>
    <n v="6000"/>
    <s v="Change Order"/>
    <s v="Voors - July 16 (42020051-1)1of2"/>
    <x v="8"/>
    <x v="63"/>
    <d v="2024-07-16T00:00:00"/>
  </r>
  <r>
    <s v="EEV1658101"/>
    <x v="5"/>
    <x v="12"/>
    <x v="19"/>
    <n v="-6000"/>
    <s v="Change Order"/>
    <s v="Voors - July 16 (42020051-1)1of2"/>
    <x v="8"/>
    <x v="63"/>
    <d v="2024-07-16T00:00:00"/>
  </r>
  <r>
    <s v="EEV1658101"/>
    <x v="5"/>
    <x v="12"/>
    <x v="19"/>
    <n v="9400"/>
    <s v="Change Order"/>
    <s v="Voors - July 16 (42020051-1)"/>
    <x v="8"/>
    <x v="63"/>
    <d v="2024-07-16T00:00:00"/>
  </r>
  <r>
    <s v="EEV1658101"/>
    <x v="5"/>
    <x v="12"/>
    <x v="20"/>
    <n v="135.1"/>
    <s v=""/>
    <s v="Advertising Merchant FACEBK NYMVDZFD42"/>
    <x v="10"/>
    <x v="64"/>
    <d v="2024-05-23T00:00:00"/>
  </r>
  <r>
    <s v="EEV1658101"/>
    <x v="5"/>
    <x v="12"/>
    <x v="14"/>
    <n v="292.38"/>
    <s v=""/>
    <s v="Print Shop"/>
    <x v="6"/>
    <x v="65"/>
    <d v="2024-03-31T00:00:00"/>
  </r>
  <r>
    <s v="EEV1658101"/>
    <x v="5"/>
    <x v="12"/>
    <x v="21"/>
    <n v="126"/>
    <s v=""/>
    <s v="PUBTRAN Merchant TRANSLINK WATERFRONT S"/>
    <x v="7"/>
    <x v="66"/>
    <d v="2024-04-22T00:00:00"/>
  </r>
  <r>
    <s v="EEV1658101"/>
    <x v="5"/>
    <x v="12"/>
    <x v="20"/>
    <n v="12.41"/>
    <s v=""/>
    <s v="COMPSUPP Merchant EVENT LISTING FEE"/>
    <x v="6"/>
    <x v="67"/>
    <d v="2024-03-25T00:00:00"/>
  </r>
  <r>
    <s v="EEV1658101"/>
    <x v="5"/>
    <x v="12"/>
    <x v="20"/>
    <n v="12.41"/>
    <s v=""/>
    <s v="COMPSUPP Merchant EVENT LISTING FEE"/>
    <x v="6"/>
    <x v="67"/>
    <d v="2024-03-25T00:00:00"/>
  </r>
  <r>
    <s v="EEV1658101"/>
    <x v="5"/>
    <x v="12"/>
    <x v="5"/>
    <n v="31.3"/>
    <s v=""/>
    <s v="MISCOTH Merchant SHOPPERS DRUG MART #22"/>
    <x v="7"/>
    <x v="66"/>
    <d v="2024-04-22T00:00:00"/>
  </r>
  <r>
    <s v="EEV1658101"/>
    <x v="5"/>
    <x v="12"/>
    <x v="2"/>
    <n v="32.090000000000003"/>
    <s v=""/>
    <s v="MISCOTH Merchant CANADIAN TIRE"/>
    <x v="1"/>
    <x v="61"/>
    <d v="2024-09-25T00:00:00"/>
  </r>
  <r>
    <s v="EEV1658138"/>
    <x v="5"/>
    <x v="13"/>
    <x v="8"/>
    <n v="200"/>
    <s v="Catch basin insert filters"/>
    <s v="Coast - Mar 31 (4374)"/>
    <x v="6"/>
    <x v="68"/>
    <d v="2024-04-29T00:00:00"/>
  </r>
  <r>
    <s v="EEV1658138"/>
    <x v="5"/>
    <x v="13"/>
    <x v="8"/>
    <n v="-200"/>
    <s v="Catch basin insert filters"/>
    <s v="Coast - Mar 31 (4374)"/>
    <x v="6"/>
    <x v="68"/>
    <d v="2024-03-31T00:00:00"/>
  </r>
  <r>
    <s v="EEV1658138"/>
    <x v="5"/>
    <x v="13"/>
    <x v="8"/>
    <n v="200"/>
    <s v="Catch basin insert filters"/>
    <s v="Coast - Mar 31 (4374)"/>
    <x v="6"/>
    <x v="68"/>
    <d v="2024-03-31T00:00:00"/>
  </r>
  <r>
    <s v="EEV1658138"/>
    <x v="5"/>
    <x v="13"/>
    <x v="8"/>
    <n v="3395"/>
    <s v="GI Assets Operation and Maintenance Srvc"/>
    <s v="Coast - March 31 (4372)"/>
    <x v="6"/>
    <x v="68"/>
    <d v="2024-03-31T00:00:00"/>
  </r>
  <r>
    <s v="EEV1658138"/>
    <x v="5"/>
    <x v="13"/>
    <x v="8"/>
    <n v="-3395"/>
    <s v="GI Assets Operation and Maintenance Srvc"/>
    <s v="Coast - March 31 (4372)"/>
    <x v="6"/>
    <x v="68"/>
    <d v="2024-03-31T00:00:00"/>
  </r>
  <r>
    <s v="EEV1658138"/>
    <x v="5"/>
    <x v="13"/>
    <x v="8"/>
    <n v="3395"/>
    <s v="GI Assets Operation and Maintenance Srvc"/>
    <s v="Coast - March 31 (4372)"/>
    <x v="6"/>
    <x v="68"/>
    <d v="2024-03-31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6">
  <r>
    <x v="0"/>
    <x v="0"/>
    <s v="OTH"/>
    <x v="0"/>
    <s v="531020"/>
    <s v="CONTRACT SERV - OTHR"/>
    <s v=""/>
    <x v="0"/>
    <x v="0"/>
    <s v="4500622556"/>
    <s v="10"/>
    <n v="1"/>
    <s v="PU"/>
    <n v="1585.92"/>
    <s v=""/>
    <s v=""/>
    <s v="Hydrovac &amp; Inspection Services"/>
    <s v="McRaes Enterprises-Feb 15, 2023 (476035)"/>
    <s v="0"/>
    <s v=""/>
    <s v=""/>
    <s v=""/>
    <s v=""/>
    <s v="2"/>
    <d v="2023-02-24T00:00:00"/>
    <d v="2023-02-24T00:00:00"/>
    <s v="50480743"/>
    <s v="1"/>
    <s v="ARZINA THOBHANI"/>
    <s v="Eng - Team Services"/>
  </r>
  <r>
    <x v="0"/>
    <x v="0"/>
    <s v="OTH"/>
    <x v="0"/>
    <s v="531020"/>
    <s v="CONTRACT SERV - OTHR"/>
    <s v=""/>
    <x v="0"/>
    <x v="0"/>
    <s v="4500622556"/>
    <s v="10"/>
    <n v="1"/>
    <s v="PU"/>
    <n v="1189.44"/>
    <s v=""/>
    <s v=""/>
    <s v="Hydrovac &amp; Inspection Services"/>
    <s v="McRaes Enterprises-Feb 14, 2023 (475909)"/>
    <s v="0"/>
    <s v=""/>
    <s v=""/>
    <s v=""/>
    <s v=""/>
    <s v="2"/>
    <d v="2023-02-24T00:00:00"/>
    <d v="2023-02-24T00:00:00"/>
    <s v="50480744"/>
    <s v="1"/>
    <s v="ARZINA THOBHANI"/>
    <s v="Eng - Team Services"/>
  </r>
  <r>
    <x v="0"/>
    <x v="0"/>
    <s v="OTH"/>
    <x v="0"/>
    <s v="531020"/>
    <s v="CONTRACT SERV - OTHR"/>
    <s v="TRF TO NEW WBS"/>
    <x v="1"/>
    <x v="1"/>
    <s v=""/>
    <s v="0"/>
    <n v="0"/>
    <s v=""/>
    <n v="-2775.36"/>
    <s v=""/>
    <s v=""/>
    <s v=""/>
    <s v="Trf to new WBS structure"/>
    <s v="0"/>
    <s v=""/>
    <s v=""/>
    <s v=""/>
    <s v=""/>
    <s v="3"/>
    <d v="2023-03-31T00:00:00"/>
    <d v="2023-03-31T00:00:00"/>
    <s v="1003847454"/>
    <s v="1"/>
    <s v="Richard Tong"/>
    <s v="Finance, Risk&amp;Supply Chain Mgt"/>
  </r>
  <r>
    <x v="1"/>
    <x v="1"/>
    <s v="OTH"/>
    <x v="1"/>
    <s v="531020"/>
    <s v="CONTRACT SERV - OTHR"/>
    <s v=""/>
    <x v="2"/>
    <x v="2"/>
    <s v="4500616580"/>
    <s v="10"/>
    <n v="1"/>
    <s v="PU"/>
    <n v="600"/>
    <s v=""/>
    <s v=""/>
    <s v="GI Assets Operation and Maintenance Srvc"/>
    <s v="Coast Social Ent - Nov 30, 2022 (4218)"/>
    <s v="0"/>
    <s v=""/>
    <s v=""/>
    <s v=""/>
    <s v=""/>
    <s v="1"/>
    <d v="2023-01-11T00:00:00"/>
    <d v="2023-01-11T00:00:00"/>
    <s v="50471008"/>
    <s v="1"/>
    <s v="ARZINA THOBHANI"/>
    <s v="Eng - Team Services"/>
  </r>
  <r>
    <x v="1"/>
    <x v="1"/>
    <s v="OTH"/>
    <x v="1"/>
    <s v="531020"/>
    <s v="CONTRACT SERV - OTHR"/>
    <s v=""/>
    <x v="2"/>
    <x v="2"/>
    <s v="4500616580"/>
    <s v="10"/>
    <n v="-1"/>
    <s v="PU"/>
    <n v="-600"/>
    <s v=""/>
    <s v=""/>
    <s v="GI Assets Operation and Maintenance Srvc"/>
    <s v="Coast Social Ent - Nov 30, 2022 (4218)"/>
    <s v="0"/>
    <s v=""/>
    <s v=""/>
    <s v=""/>
    <s v=""/>
    <s v="1"/>
    <d v="2023-01-11T00:00:00"/>
    <d v="2022-12-31T00:00:00"/>
    <s v="50471010"/>
    <s v="1"/>
    <s v="ARZINA THOBHANI"/>
    <s v="Eng - Team Services"/>
  </r>
  <r>
    <x v="1"/>
    <x v="1"/>
    <s v="OTH"/>
    <x v="1"/>
    <s v="531020"/>
    <s v="CONTRACT SERV - OTHR"/>
    <s v="2022 YE ACCRUAL"/>
    <x v="1"/>
    <x v="1"/>
    <s v=""/>
    <s v="0"/>
    <n v="0"/>
    <s v=""/>
    <n v="-498.75"/>
    <s v=""/>
    <s v=""/>
    <s v=""/>
    <s v="ANSAN Inv # 151896"/>
    <s v="0"/>
    <s v=""/>
    <s v=""/>
    <s v=""/>
    <s v=""/>
    <s v="1"/>
    <d v="2023-01-01T00:00:00"/>
    <d v="2022-12-31T00:00:00"/>
    <s v="1003796286"/>
    <s v="281"/>
    <s v="GLORIA AREOLA"/>
    <s v="Financial Services - Accounting"/>
  </r>
  <r>
    <x v="1"/>
    <x v="1"/>
    <s v="OTH"/>
    <x v="1"/>
    <s v="531020"/>
    <s v="CONTRACT SERV - OTHR"/>
    <s v="TRF TO NEW WBS"/>
    <x v="1"/>
    <x v="1"/>
    <s v=""/>
    <s v="0"/>
    <n v="0"/>
    <s v=""/>
    <n v="498.75"/>
    <s v=""/>
    <s v=""/>
    <s v=""/>
    <s v="Trf to new WBS structure"/>
    <s v="0"/>
    <s v=""/>
    <s v=""/>
    <s v=""/>
    <s v=""/>
    <s v="3"/>
    <d v="2023-03-31T00:00:00"/>
    <d v="2023-03-31T00:00:00"/>
    <s v="1003847454"/>
    <s v="3"/>
    <s v="Richard Tong"/>
    <s v="Finance, Risk&amp;Supply Chain Mgt"/>
  </r>
  <r>
    <x v="1"/>
    <x v="1"/>
    <s v="OTH"/>
    <x v="1"/>
    <s v="531020"/>
    <s v="CONTRACT SERV - OTHR"/>
    <s v="2022 ANSAN INVOI"/>
    <x v="1"/>
    <x v="1"/>
    <s v=""/>
    <s v="0"/>
    <n v="0"/>
    <s v=""/>
    <n v="498.75"/>
    <s v=""/>
    <s v=""/>
    <s v=""/>
    <s v="Ansan Inv. 152113"/>
    <s v="0"/>
    <s v=""/>
    <s v=""/>
    <s v=""/>
    <s v=""/>
    <s v="4"/>
    <d v="2023-04-27T00:00:00"/>
    <d v="2023-04-27T00:00:00"/>
    <s v="1003861045"/>
    <s v="330"/>
    <s v="RANDY KING"/>
    <s v="Eng - Budgets/Admin"/>
  </r>
  <r>
    <x v="0"/>
    <x v="2"/>
    <s v="OTH"/>
    <x v="2"/>
    <s v="531020"/>
    <s v="CONTRACT SERV - OTHR"/>
    <s v="152285"/>
    <x v="3"/>
    <x v="3"/>
    <s v=""/>
    <s v="0"/>
    <n v="0"/>
    <s v=""/>
    <n v="750"/>
    <s v=""/>
    <s v=""/>
    <s v=""/>
    <s v="Traffic Control in Oct"/>
    <s v="0"/>
    <s v=""/>
    <s v=""/>
    <s v=""/>
    <s v=""/>
    <s v="1"/>
    <d v="2023-01-31T00:00:00"/>
    <d v="2022-10-15T00:00:00"/>
    <s v="1901102000"/>
    <s v="2"/>
    <s v="RS_REPETITOR"/>
    <s v="ReadSoft Batch Job user"/>
  </r>
  <r>
    <x v="0"/>
    <x v="2"/>
    <s v="OTH"/>
    <x v="2"/>
    <s v="531020"/>
    <s v="CONTRACT SERV - OTHR"/>
    <s v="TRF TO NEW WBS"/>
    <x v="1"/>
    <x v="1"/>
    <s v=""/>
    <s v="0"/>
    <n v="0"/>
    <s v=""/>
    <n v="-750"/>
    <s v=""/>
    <s v=""/>
    <s v=""/>
    <s v="Trf to new WBS structure"/>
    <s v="0"/>
    <s v=""/>
    <s v=""/>
    <s v=""/>
    <s v=""/>
    <s v="3"/>
    <d v="2023-03-31T00:00:00"/>
    <d v="2023-03-31T00:00:00"/>
    <s v="1003847454"/>
    <s v="2"/>
    <s v="Richard Tong"/>
    <s v="Finance, Risk&amp;Supply Chain Mgt"/>
  </r>
  <r>
    <x v="0"/>
    <x v="2"/>
    <s v="OTH"/>
    <x v="2"/>
    <s v="531020"/>
    <s v="CONTRACT SERV - OTHR"/>
    <s v="2022 ANSAN INVOI"/>
    <x v="1"/>
    <x v="1"/>
    <s v=""/>
    <s v="0"/>
    <n v="0"/>
    <s v=""/>
    <n v="251.25"/>
    <s v=""/>
    <s v=""/>
    <s v=""/>
    <s v="Ansan Inv. 152114"/>
    <s v="0"/>
    <s v=""/>
    <s v=""/>
    <s v=""/>
    <s v=""/>
    <s v="4"/>
    <d v="2023-04-27T00:00:00"/>
    <d v="2023-04-27T00:00:00"/>
    <s v="1003861045"/>
    <s v="762"/>
    <s v="RANDY KING"/>
    <s v="Eng - Budgets/Admin"/>
  </r>
  <r>
    <x v="0"/>
    <x v="2"/>
    <s v="OTH"/>
    <x v="2"/>
    <s v="531020"/>
    <s v="CONTRACT SERV - OTHR"/>
    <s v="TRF TO NEW WBS"/>
    <x v="1"/>
    <x v="1"/>
    <s v=""/>
    <s v="0"/>
    <n v="0"/>
    <s v=""/>
    <n v="-251.25"/>
    <s v=""/>
    <s v=""/>
    <s v=""/>
    <s v="Trf to new WBS structure"/>
    <s v="0"/>
    <s v=""/>
    <s v=""/>
    <s v=""/>
    <s v=""/>
    <s v="6"/>
    <d v="2023-06-26T00:00:00"/>
    <d v="2023-06-26T00:00:00"/>
    <s v="1003896751"/>
    <s v="1"/>
    <s v="Richard Tong"/>
    <s v="Finance, Risk&amp;Supply Chain Mgt"/>
  </r>
  <r>
    <x v="2"/>
    <x v="3"/>
    <s v="OTH"/>
    <x v="3"/>
    <s v="530001"/>
    <s v="MATERIALS"/>
    <s v=""/>
    <x v="2"/>
    <x v="2"/>
    <s v="4500619802"/>
    <s v="10"/>
    <n v="1"/>
    <s v="PU"/>
    <n v="500"/>
    <s v=""/>
    <s v=""/>
    <s v="Catch basin insert filters"/>
    <s v="Coast Social Ent - Dec 312022 (4225)"/>
    <s v="0"/>
    <s v=""/>
    <s v=""/>
    <s v=""/>
    <s v=""/>
    <s v="1"/>
    <d v="2023-01-09T00:00:00"/>
    <d v="2023-01-09T00:00:00"/>
    <s v="50469925"/>
    <s v="1"/>
    <s v="ARZINA THOBHANI"/>
    <s v="Eng - Team Services"/>
  </r>
  <r>
    <x v="2"/>
    <x v="3"/>
    <s v="OTH"/>
    <x v="3"/>
    <s v="530001"/>
    <s v="MATERIALS"/>
    <s v=""/>
    <x v="2"/>
    <x v="2"/>
    <s v="4500619802"/>
    <s v="10"/>
    <n v="-1"/>
    <s v="PU"/>
    <n v="-500"/>
    <s v=""/>
    <s v=""/>
    <s v="Catch basin insert filters"/>
    <s v="Coast Social Ent - Dec 312022 (4225)"/>
    <s v="0"/>
    <s v=""/>
    <s v=""/>
    <s v=""/>
    <s v=""/>
    <s v="1"/>
    <d v="2023-01-09T00:00:00"/>
    <d v="2023-01-09T00:00:00"/>
    <s v="50469926"/>
    <s v="1"/>
    <s v="ARZINA THOBHANI"/>
    <s v="Eng - Team Services"/>
  </r>
  <r>
    <x v="3"/>
    <x v="4"/>
    <s v="EQP"/>
    <x v="4"/>
    <s v="530001"/>
    <s v="MATERIALS"/>
    <s v=""/>
    <x v="4"/>
    <x v="4"/>
    <s v="4500630303"/>
    <s v="10"/>
    <n v="1"/>
    <s v="EA"/>
    <n v="12519"/>
    <s v=""/>
    <s v=""/>
    <s v="Pipe Inspection Camera"/>
    <s v=""/>
    <s v="0"/>
    <s v=""/>
    <s v=""/>
    <s v=""/>
    <s v=""/>
    <s v="12"/>
    <d v="2023-12-18T00:00:00"/>
    <d v="2023-12-12T00:00:00"/>
    <s v="50545587"/>
    <s v="1"/>
    <s v="KRIS HALL"/>
    <s v="Eng - GM Office"/>
  </r>
  <r>
    <x v="3"/>
    <x v="4"/>
    <s v="MAT"/>
    <x v="4"/>
    <s v="530001"/>
    <s v="MATERIALS"/>
    <s v=""/>
    <x v="1"/>
    <x v="1"/>
    <s v=""/>
    <s v="0"/>
    <n v="0"/>
    <s v=""/>
    <n v="57.11"/>
    <s v=""/>
    <s v=""/>
    <s v=""/>
    <s v="Materials Merchant AMZN Mktp CA HD31T3P01"/>
    <s v="4444"/>
    <s v="ARZINA THOBHANI"/>
    <s v=""/>
    <s v=""/>
    <s v=""/>
    <s v="4"/>
    <d v="2023-04-21T00:00:00"/>
    <d v="2023-04-06T00:00:00"/>
    <s v="1134"/>
    <s v="3"/>
    <s v="BTC Admin ID for FILO batch jobs"/>
    <s v="SAP Sustainment - SYSTEM ID"/>
  </r>
  <r>
    <x v="3"/>
    <x v="4"/>
    <s v="MAT"/>
    <x v="4"/>
    <s v="530001"/>
    <s v="MATERIALS"/>
    <s v=""/>
    <x v="1"/>
    <x v="1"/>
    <s v=""/>
    <s v="0"/>
    <n v="0"/>
    <s v=""/>
    <n v="55.92"/>
    <s v=""/>
    <s v=""/>
    <s v=""/>
    <s v="Materials Merchant NOUNPROJECT.COM"/>
    <s v="4444"/>
    <s v="ARZINA THOBHANI"/>
    <s v=""/>
    <s v=""/>
    <s v=""/>
    <s v="10"/>
    <d v="2023-10-08T00:00:00"/>
    <d v="2023-08-30T00:00:00"/>
    <s v="6591"/>
    <s v="15"/>
    <s v="BTC Admin ID for FILO batch jobs"/>
    <s v="SAP Sustainment - SYSTEM ID"/>
  </r>
  <r>
    <x v="3"/>
    <x v="4"/>
    <s v="MAT"/>
    <x v="4"/>
    <s v="530001"/>
    <s v="MATERIALS"/>
    <s v=""/>
    <x v="1"/>
    <x v="1"/>
    <s v=""/>
    <s v="0"/>
    <n v="1"/>
    <s v="EA"/>
    <n v="26.36"/>
    <s v="100889"/>
    <s v="PADLOCK, #12 - STREETS ONLY"/>
    <s v=""/>
    <s v=""/>
    <s v="0"/>
    <s v=""/>
    <s v=""/>
    <s v=""/>
    <s v=""/>
    <s v="10"/>
    <d v="2023-10-12T00:00:00"/>
    <d v="2023-10-12T00:00:00"/>
    <s v="49881460"/>
    <s v="2"/>
    <s v="KEVIN WONG"/>
    <s v="Finance, Risk&amp;Supply Chain Mgt"/>
  </r>
  <r>
    <x v="3"/>
    <x v="4"/>
    <s v="MAT"/>
    <x v="4"/>
    <s v="530001"/>
    <s v="MATERIALS"/>
    <s v=""/>
    <x v="1"/>
    <x v="1"/>
    <s v=""/>
    <s v="0"/>
    <n v="1"/>
    <s v="EA"/>
    <n v="75"/>
    <s v="113833"/>
    <s v="HOOK, C B ('D' HANDLE)  SG"/>
    <s v=""/>
    <s v=""/>
    <s v="0"/>
    <s v=""/>
    <s v=""/>
    <s v=""/>
    <s v=""/>
    <s v="10"/>
    <d v="2023-10-12T00:00:00"/>
    <d v="2023-10-12T00:00:00"/>
    <s v="49881460"/>
    <s v="4"/>
    <s v="KEVIN WONG"/>
    <s v="Finance, Risk&amp;Supply Chain Mgt"/>
  </r>
  <r>
    <x v="3"/>
    <x v="4"/>
    <s v="MAT"/>
    <x v="4"/>
    <s v="530001"/>
    <s v="MATERIALS"/>
    <s v=""/>
    <x v="1"/>
    <x v="1"/>
    <s v=""/>
    <s v="0"/>
    <n v="1"/>
    <s v="EA"/>
    <n v="14.85"/>
    <s v="121218"/>
    <s v="STRAP, RATCHET STANDARD DUTY 1&quot; X 15'"/>
    <s v=""/>
    <s v=""/>
    <s v="0"/>
    <s v=""/>
    <s v=""/>
    <s v=""/>
    <s v=""/>
    <s v="10"/>
    <d v="2023-10-12T00:00:00"/>
    <d v="2023-10-12T00:00:00"/>
    <s v="49881460"/>
    <s v="6"/>
    <s v="KEVIN WONG"/>
    <s v="Finance, Risk&amp;Supply Chain Mgt"/>
  </r>
  <r>
    <x v="3"/>
    <x v="4"/>
    <s v="MAT"/>
    <x v="4"/>
    <s v="530001"/>
    <s v="MATERIALS"/>
    <s v=""/>
    <x v="1"/>
    <x v="1"/>
    <s v=""/>
    <s v="0"/>
    <n v="1"/>
    <s v="EA"/>
    <n v="27.34"/>
    <s v="113072"/>
    <s v="SHOVEL, ROUND MOUTH - LIGHT"/>
    <s v=""/>
    <s v=""/>
    <s v="0"/>
    <s v=""/>
    <s v=""/>
    <s v=""/>
    <s v=""/>
    <s v="11"/>
    <d v="2023-11-08T00:00:00"/>
    <d v="2023-11-08T00:00:00"/>
    <s v="49886868"/>
    <s v="2"/>
    <s v="JASON GOKSEL"/>
    <s v="Financial Services - Central Stores"/>
  </r>
  <r>
    <x v="3"/>
    <x v="4"/>
    <s v="MAT"/>
    <x v="4"/>
    <s v="530001"/>
    <s v="MATERIALS"/>
    <s v=""/>
    <x v="1"/>
    <x v="1"/>
    <s v=""/>
    <s v="0"/>
    <n v="1"/>
    <s v="EA"/>
    <n v="20.59"/>
    <s v="114007"/>
    <s v="SHOVEL, ASPHALT CONTRACTOR"/>
    <s v=""/>
    <s v=""/>
    <s v="0"/>
    <s v=""/>
    <s v=""/>
    <s v=""/>
    <s v=""/>
    <s v="11"/>
    <d v="2023-11-08T00:00:00"/>
    <d v="2023-11-08T00:00:00"/>
    <s v="49886868"/>
    <s v="4"/>
    <s v="JASON GOKSEL"/>
    <s v="Financial Services - Central Stores"/>
  </r>
  <r>
    <x v="3"/>
    <x v="4"/>
    <s v="MAT"/>
    <x v="4"/>
    <s v="530001"/>
    <s v="MATERIALS"/>
    <s v=""/>
    <x v="1"/>
    <x v="1"/>
    <s v=""/>
    <s v="0"/>
    <n v="1"/>
    <s v="EA"/>
    <n v="14.05"/>
    <s v="102852"/>
    <s v="BROOM, STABLE 16&quot;"/>
    <s v=""/>
    <s v=""/>
    <s v="0"/>
    <s v=""/>
    <s v=""/>
    <s v=""/>
    <s v=""/>
    <s v="11"/>
    <d v="2023-11-08T00:00:00"/>
    <d v="2023-11-08T00:00:00"/>
    <s v="49886868"/>
    <s v="6"/>
    <s v="JASON GOKSEL"/>
    <s v="Financial Services - Central Stores"/>
  </r>
  <r>
    <x v="3"/>
    <x v="4"/>
    <s v="MAT"/>
    <x v="4"/>
    <s v="530001"/>
    <s v="MATERIALS"/>
    <s v=""/>
    <x v="1"/>
    <x v="1"/>
    <s v=""/>
    <s v="0"/>
    <n v="1"/>
    <s v="EA"/>
    <n v="4.67"/>
    <s v="101043"/>
    <s v="BROOM, WHISK"/>
    <s v=""/>
    <s v=""/>
    <s v="0"/>
    <s v=""/>
    <s v=""/>
    <s v=""/>
    <s v=""/>
    <s v="11"/>
    <d v="2023-11-08T00:00:00"/>
    <d v="2023-11-08T00:00:00"/>
    <s v="49886868"/>
    <s v="8"/>
    <s v="JASON GOKSEL"/>
    <s v="Financial Services - Central Stores"/>
  </r>
  <r>
    <x v="3"/>
    <x v="4"/>
    <s v="MAT"/>
    <x v="4"/>
    <s v="530001"/>
    <s v="MATERIALS"/>
    <s v=""/>
    <x v="1"/>
    <x v="1"/>
    <s v=""/>
    <s v="0"/>
    <n v="1"/>
    <s v="EA"/>
    <n v="25.91"/>
    <s v="123981"/>
    <s v="EYE WASH STATION,REFILL BOTTLE CEDERROTH"/>
    <s v=""/>
    <s v=""/>
    <s v="0"/>
    <s v=""/>
    <s v=""/>
    <s v=""/>
    <s v=""/>
    <s v="11"/>
    <d v="2023-11-08T00:00:00"/>
    <d v="2023-11-08T00:00:00"/>
    <s v="49886868"/>
    <s v="10"/>
    <s v="JASON GOKSEL"/>
    <s v="Financial Services - Central Stores"/>
  </r>
  <r>
    <x v="3"/>
    <x v="4"/>
    <s v="MAT"/>
    <x v="4"/>
    <s v="530001"/>
    <s v="MATERIALS"/>
    <s v=""/>
    <x v="1"/>
    <x v="1"/>
    <s v=""/>
    <s v="0"/>
    <n v="1"/>
    <s v="EA"/>
    <n v="13.11"/>
    <s v="123980"/>
    <s v="EYE WASH STATION, SMALL CEDERROTH"/>
    <s v=""/>
    <s v=""/>
    <s v="0"/>
    <s v=""/>
    <s v=""/>
    <s v=""/>
    <s v=""/>
    <s v="11"/>
    <d v="2023-11-08T00:00:00"/>
    <d v="2023-11-08T00:00:00"/>
    <s v="49886868"/>
    <s v="12"/>
    <s v="JASON GOKSEL"/>
    <s v="Financial Services - Central Stores"/>
  </r>
  <r>
    <x v="3"/>
    <x v="4"/>
    <s v="MAT"/>
    <x v="4"/>
    <s v="530001"/>
    <s v="MATERIALS"/>
    <s v=""/>
    <x v="1"/>
    <x v="1"/>
    <s v=""/>
    <s v="0"/>
    <n v="1"/>
    <s v="EA"/>
    <n v="4.42"/>
    <s v="134598"/>
    <s v="GLASSES, SAFETY 3M SECUREFIT CLEAR"/>
    <s v=""/>
    <s v=""/>
    <s v="0"/>
    <s v=""/>
    <s v=""/>
    <s v=""/>
    <s v=""/>
    <s v="11"/>
    <d v="2023-11-08T00:00:00"/>
    <d v="2023-11-08T00:00:00"/>
    <s v="49886868"/>
    <s v="14"/>
    <s v="JASON GOKSEL"/>
    <s v="Financial Services - Central Stores"/>
  </r>
  <r>
    <x v="3"/>
    <x v="4"/>
    <s v="MAT"/>
    <x v="4"/>
    <s v="530001"/>
    <s v="MATERIALS"/>
    <s v=""/>
    <x v="1"/>
    <x v="1"/>
    <s v=""/>
    <s v="0"/>
    <n v="1"/>
    <s v="EA"/>
    <n v="49.56"/>
    <s v="109080"/>
    <s v="HAMMER, SLEDGE 8 LBS"/>
    <s v=""/>
    <s v=""/>
    <s v="0"/>
    <s v=""/>
    <s v=""/>
    <s v=""/>
    <s v=""/>
    <s v="11"/>
    <d v="2023-11-08T00:00:00"/>
    <d v="2023-11-08T00:00:00"/>
    <s v="49886868"/>
    <s v="16"/>
    <s v="JASON GOKSEL"/>
    <s v="Financial Services - Central Stores"/>
  </r>
  <r>
    <x v="3"/>
    <x v="4"/>
    <s v="MAT"/>
    <x v="4"/>
    <s v="530001"/>
    <s v="MATERIALS"/>
    <s v=""/>
    <x v="1"/>
    <x v="1"/>
    <s v=""/>
    <s v="0"/>
    <n v="1"/>
    <s v="EA"/>
    <n v="44.51"/>
    <s v="114848"/>
    <s v="PADDLES, STOP/SLOW - 2FT"/>
    <s v=""/>
    <s v=""/>
    <s v="0"/>
    <s v=""/>
    <s v=""/>
    <s v=""/>
    <s v=""/>
    <s v="11"/>
    <d v="2023-11-08T00:00:00"/>
    <d v="2023-11-08T00:00:00"/>
    <s v="49886868"/>
    <s v="18"/>
    <s v="JASON GOKSEL"/>
    <s v="Financial Services - Central Stores"/>
  </r>
  <r>
    <x v="3"/>
    <x v="4"/>
    <s v="MAT"/>
    <x v="4"/>
    <s v="530001"/>
    <s v="MATERIALS"/>
    <s v=""/>
    <x v="1"/>
    <x v="1"/>
    <s v=""/>
    <s v="0"/>
    <n v="1"/>
    <s v="EA"/>
    <n v="108.99"/>
    <s v="104654"/>
    <s v="CONTAINER, PLASTIC FOR SYRINGE"/>
    <s v=""/>
    <s v=""/>
    <s v="0"/>
    <s v=""/>
    <s v=""/>
    <s v=""/>
    <s v=""/>
    <s v="11"/>
    <d v="2023-11-08T00:00:00"/>
    <d v="2023-11-08T00:00:00"/>
    <s v="49886868"/>
    <s v="20"/>
    <s v="JASON GOKSEL"/>
    <s v="Financial Services - Central Stores"/>
  </r>
  <r>
    <x v="3"/>
    <x v="4"/>
    <s v="MAT"/>
    <x v="4"/>
    <s v="530001"/>
    <s v="MATERIALS"/>
    <s v=""/>
    <x v="1"/>
    <x v="1"/>
    <s v=""/>
    <s v="0"/>
    <n v="1"/>
    <s v="EA"/>
    <n v="9.57"/>
    <s v="114139"/>
    <s v="TONGS, FOR SYRINGE CONTAINER"/>
    <s v=""/>
    <s v=""/>
    <s v="0"/>
    <s v=""/>
    <s v=""/>
    <s v=""/>
    <s v=""/>
    <s v="11"/>
    <d v="2023-11-08T00:00:00"/>
    <d v="2023-11-08T00:00:00"/>
    <s v="49886868"/>
    <s v="22"/>
    <s v="JASON GOKSEL"/>
    <s v="Financial Services - Central Stores"/>
  </r>
  <r>
    <x v="3"/>
    <x v="4"/>
    <s v="MAT"/>
    <x v="4"/>
    <s v="530001"/>
    <s v="MATERIALS"/>
    <s v=""/>
    <x v="1"/>
    <x v="1"/>
    <s v=""/>
    <s v="0"/>
    <n v="1"/>
    <s v="EA"/>
    <n v="39.57"/>
    <s v="105125"/>
    <s v="SPOON, VALVE BOX - LARGE   SG"/>
    <s v=""/>
    <s v=""/>
    <s v="0"/>
    <s v=""/>
    <s v=""/>
    <s v=""/>
    <s v=""/>
    <s v="11"/>
    <d v="2023-11-08T00:00:00"/>
    <d v="2023-11-08T00:00:00"/>
    <s v="49886868"/>
    <s v="24"/>
    <s v="JASON GOKSEL"/>
    <s v="Financial Services - Central Stores"/>
  </r>
  <r>
    <x v="3"/>
    <x v="4"/>
    <s v="MAT"/>
    <x v="4"/>
    <s v="530001"/>
    <s v="MATERIALS"/>
    <s v=""/>
    <x v="1"/>
    <x v="1"/>
    <s v=""/>
    <s v="0"/>
    <n v="1"/>
    <s v="EA"/>
    <n v="75"/>
    <s v="113833"/>
    <s v="HOOK, C B ('D' HANDLE)  SG"/>
    <s v=""/>
    <s v=""/>
    <s v="0"/>
    <s v=""/>
    <s v=""/>
    <s v=""/>
    <s v=""/>
    <s v="11"/>
    <d v="2023-11-08T00:00:00"/>
    <d v="2023-11-08T00:00:00"/>
    <s v="49886868"/>
    <s v="26"/>
    <s v="JASON GOKSEL"/>
    <s v="Financial Services - Central Stores"/>
  </r>
  <r>
    <x v="3"/>
    <x v="4"/>
    <s v="MAT"/>
    <x v="4"/>
    <s v="530001"/>
    <s v="MATERIALS"/>
    <s v=""/>
    <x v="1"/>
    <x v="1"/>
    <s v=""/>
    <s v="0"/>
    <n v="1"/>
    <s v="EA"/>
    <n v="29.62"/>
    <s v="119310"/>
    <s v="EZ REACHER - 32&quot;"/>
    <s v=""/>
    <s v=""/>
    <s v="0"/>
    <s v=""/>
    <s v=""/>
    <s v=""/>
    <s v=""/>
    <s v="11"/>
    <d v="2023-11-08T00:00:00"/>
    <d v="2023-11-08T00:00:00"/>
    <s v="49886868"/>
    <s v="28"/>
    <s v="JASON GOKSEL"/>
    <s v="Financial Services - Central Stores"/>
  </r>
  <r>
    <x v="3"/>
    <x v="4"/>
    <s v="OTH"/>
    <x v="4"/>
    <s v="531020"/>
    <s v="CONTRACT SERV - OTHR"/>
    <s v=""/>
    <x v="5"/>
    <x v="5"/>
    <s v="4500629995"/>
    <s v="10"/>
    <n v="1"/>
    <s v="PU"/>
    <n v="4253.25"/>
    <s v=""/>
    <s v=""/>
    <s v="Purchase equipment for O&amp;M program"/>
    <s v="Hoskins - Jan 4 (PSIH72025)"/>
    <s v="0"/>
    <s v=""/>
    <s v=""/>
    <s v=""/>
    <s v=""/>
    <s v="1"/>
    <d v="2024-01-05T00:00:00"/>
    <d v="2024-01-05T00:00:00"/>
    <s v="50548940"/>
    <s v="1"/>
    <s v="ARZINA THOBHANI"/>
    <s v="Eng - Team Services"/>
  </r>
  <r>
    <x v="3"/>
    <x v="5"/>
    <s v="OTH"/>
    <x v="5"/>
    <s v="532080"/>
    <s v="MISC SUPP/SERV"/>
    <s v=""/>
    <x v="1"/>
    <x v="1"/>
    <s v=""/>
    <s v="0"/>
    <n v="0"/>
    <s v=""/>
    <n v="29.25"/>
    <s v=""/>
    <s v=""/>
    <s v=""/>
    <s v="MISCOTH Merchant FULCRUMAPP.COM"/>
    <s v="4444"/>
    <s v="ARZINA THOBHANI"/>
    <s v=""/>
    <s v=""/>
    <s v=""/>
    <s v="10"/>
    <d v="2023-10-22T00:00:00"/>
    <d v="2023-10-11T00:00:00"/>
    <s v="7166"/>
    <s v="7"/>
    <s v="BTC Admin ID for FILO batch jobs"/>
    <s v="SAP Sustainment - SYSTEM ID"/>
  </r>
  <r>
    <x v="3"/>
    <x v="5"/>
    <s v="OTH"/>
    <x v="5"/>
    <s v="536040"/>
    <s v="TRAVEL &amp; TRAINING"/>
    <s v=""/>
    <x v="1"/>
    <x v="1"/>
    <s v=""/>
    <s v="0"/>
    <n v="0"/>
    <s v=""/>
    <n v="1289.3900000000001"/>
    <s v=""/>
    <s v=""/>
    <s v=""/>
    <s v="EDUC Merchant FULCRUMAPP.COM"/>
    <s v="4444"/>
    <s v="ARZINA THOBHANI"/>
    <s v=""/>
    <s v=""/>
    <s v=""/>
    <s v="8"/>
    <d v="2023-08-27T00:00:00"/>
    <d v="2023-07-25T00:00:00"/>
    <s v="5473"/>
    <s v="9"/>
    <s v="BTC Admin ID for FILO batch jobs"/>
    <s v="SAP Sustainment - SYSTEM ID"/>
  </r>
  <r>
    <x v="3"/>
    <x v="5"/>
    <s v="OTH"/>
    <x v="5"/>
    <s v="536040"/>
    <s v="TRAVEL &amp; TRAINING"/>
    <s v=""/>
    <x v="1"/>
    <x v="1"/>
    <s v=""/>
    <s v="0"/>
    <n v="0"/>
    <s v=""/>
    <n v="2269.4"/>
    <s v=""/>
    <s v=""/>
    <s v=""/>
    <s v="Fulcrum invoice 549FBBC 0030 Aug 14 2023"/>
    <s v="0"/>
    <s v=""/>
    <s v=""/>
    <s v=""/>
    <s v=""/>
    <s v="11"/>
    <d v="2023-11-30T00:00:00"/>
    <d v="2023-12-05T00:00:00"/>
    <s v="1004567379"/>
    <s v="2"/>
    <s v="RICK KURAMOTO"/>
    <s v="Finance, Risk&amp;Supply Chain Mgt"/>
  </r>
  <r>
    <x v="4"/>
    <x v="6"/>
    <s v="OTH"/>
    <x v="6"/>
    <s v="531020"/>
    <s v="CONTRACT SERV - OTHR"/>
    <s v=""/>
    <x v="2"/>
    <x v="2"/>
    <s v="4500616580"/>
    <s v="10"/>
    <n v="1"/>
    <s v="PU"/>
    <n v="720"/>
    <s v=""/>
    <s v=""/>
    <s v="GI Assets Operation and Maintenance Srvc"/>
    <s v="Coast Social Ent - Jan 31, 2023 (4230)"/>
    <s v="0"/>
    <s v=""/>
    <s v=""/>
    <s v=""/>
    <s v=""/>
    <s v="2"/>
    <d v="2023-02-28T00:00:00"/>
    <d v="2023-02-28T00:00:00"/>
    <s v="50481350"/>
    <s v="1"/>
    <s v="ARZINA THOBHANI"/>
    <s v="Eng - Team Services"/>
  </r>
  <r>
    <x v="4"/>
    <x v="6"/>
    <s v="OTH"/>
    <x v="6"/>
    <s v="531020"/>
    <s v="CONTRACT SERV - OTHR"/>
    <s v=""/>
    <x v="6"/>
    <x v="6"/>
    <s v="4500606984"/>
    <s v="10"/>
    <n v="1"/>
    <s v="PU"/>
    <n v="7985"/>
    <s v=""/>
    <s v=""/>
    <s v="GI Maintenance - Landscaped Assets ZoneA"/>
    <s v="Van Lawn - March 31, 2023 (8826)"/>
    <s v="0"/>
    <s v=""/>
    <s v=""/>
    <s v=""/>
    <s v=""/>
    <s v="5"/>
    <d v="2023-05-16T00:00:00"/>
    <d v="2023-05-16T00:00:00"/>
    <s v="50497845"/>
    <s v="1"/>
    <s v="ARZINA THOBHANI"/>
    <s v="Eng - Team Services"/>
  </r>
  <r>
    <x v="4"/>
    <x v="6"/>
    <s v="OTH"/>
    <x v="6"/>
    <s v="531020"/>
    <s v="CONTRACT SERV - OTHR"/>
    <s v=""/>
    <x v="7"/>
    <x v="7"/>
    <s v="4500606983"/>
    <s v="10"/>
    <n v="1"/>
    <s v="PU"/>
    <n v="18748"/>
    <s v=""/>
    <s v=""/>
    <s v="GI Maintenance - Landscaped Assets"/>
    <s v="Brinkman Living - May 15, 2023 (766-01)"/>
    <s v="0"/>
    <s v=""/>
    <s v=""/>
    <s v=""/>
    <s v=""/>
    <s v="5"/>
    <d v="2023-05-26T00:00:00"/>
    <d v="2023-05-26T00:00:00"/>
    <s v="50499894"/>
    <s v="1"/>
    <s v="ARZINA THOBHANI"/>
    <s v="Eng - Team Services"/>
  </r>
  <r>
    <x v="4"/>
    <x v="6"/>
    <s v="OTH"/>
    <x v="6"/>
    <s v="531020"/>
    <s v="CONTRACT SERV - OTHR"/>
    <s v=""/>
    <x v="7"/>
    <x v="7"/>
    <s v="4500606983"/>
    <s v="10"/>
    <n v="1"/>
    <s v="PU"/>
    <n v="8327.02"/>
    <s v=""/>
    <s v=""/>
    <s v="GI Maintenance - Landscaped Assets"/>
    <s v="Brinkman Living - May 15, 2023 (766-02)"/>
    <s v="0"/>
    <s v=""/>
    <s v=""/>
    <s v=""/>
    <s v=""/>
    <s v="5"/>
    <d v="2023-05-26T00:00:00"/>
    <d v="2023-05-26T00:00:00"/>
    <s v="50499896"/>
    <s v="1"/>
    <s v="ARZINA THOBHANI"/>
    <s v="Eng - Team Services"/>
  </r>
  <r>
    <x v="4"/>
    <x v="6"/>
    <s v="OTH"/>
    <x v="6"/>
    <s v="531020"/>
    <s v="CONTRACT SERV - OTHR"/>
    <s v=""/>
    <x v="6"/>
    <x v="6"/>
    <s v="4500606984"/>
    <s v="10"/>
    <n v="1"/>
    <s v="PU"/>
    <n v="7375"/>
    <s v=""/>
    <s v=""/>
    <s v="GI Maintenance - Landscaped Assets ZoneA"/>
    <s v="Van Lawn - May 31, 2023 (8860)"/>
    <s v="0"/>
    <s v=""/>
    <s v=""/>
    <s v=""/>
    <s v=""/>
    <s v="6"/>
    <d v="2023-06-22T00:00:00"/>
    <d v="2023-06-22T00:00:00"/>
    <s v="50505941"/>
    <s v="1"/>
    <s v="ARZINA THOBHANI"/>
    <s v="Eng - Team Services"/>
  </r>
  <r>
    <x v="4"/>
    <x v="6"/>
    <s v="OTH"/>
    <x v="6"/>
    <s v="531020"/>
    <s v="CONTRACT SERV - OTHR"/>
    <s v=""/>
    <x v="7"/>
    <x v="7"/>
    <s v="4500606983"/>
    <s v="10"/>
    <n v="1"/>
    <s v="PU"/>
    <n v="5171.7"/>
    <s v=""/>
    <s v=""/>
    <s v="GI Maintenance - Landscaped Assets"/>
    <s v="Brinkman Inv G23-0766-04 -Aug 11, 2023"/>
    <s v="0"/>
    <s v=""/>
    <s v=""/>
    <s v=""/>
    <s v=""/>
    <s v="8"/>
    <d v="2023-08-18T00:00:00"/>
    <d v="2023-08-18T00:00:00"/>
    <s v="50517626"/>
    <s v="1"/>
    <s v="ARZINA THOBHANI"/>
    <s v="Eng - Team Services"/>
  </r>
  <r>
    <x v="4"/>
    <x v="6"/>
    <s v="OTH"/>
    <x v="6"/>
    <s v="531020"/>
    <s v="CONTRACT SERV - OTHR"/>
    <s v=""/>
    <x v="7"/>
    <x v="7"/>
    <s v="4500606983"/>
    <s v="10"/>
    <n v="-1"/>
    <s v="PU"/>
    <n v="-5171.7"/>
    <s v=""/>
    <s v=""/>
    <s v="GI Maintenance - Landscaped Assets"/>
    <s v="Brinkman Inv G23-0766-04 -Aug 11, 2023"/>
    <s v="0"/>
    <s v=""/>
    <s v=""/>
    <s v=""/>
    <s v=""/>
    <s v="8"/>
    <d v="2023-08-18T00:00:00"/>
    <d v="2023-08-11T00:00:00"/>
    <s v="50517627"/>
    <s v="1"/>
    <s v="ARZINA THOBHANI"/>
    <s v="Eng - Team Services"/>
  </r>
  <r>
    <x v="4"/>
    <x v="6"/>
    <s v="OTH"/>
    <x v="6"/>
    <s v="531020"/>
    <s v="CONTRACT SERV - OTHR"/>
    <s v=""/>
    <x v="7"/>
    <x v="7"/>
    <s v="4500606983"/>
    <s v="10"/>
    <n v="1"/>
    <s v="PU"/>
    <n v="5171.7"/>
    <s v=""/>
    <s v=""/>
    <s v="GI Maintenance - Landscaped Assets"/>
    <s v="Brinkman Inv G23-0766-04 -Aug 11, 2023"/>
    <s v="0"/>
    <s v=""/>
    <s v=""/>
    <s v=""/>
    <s v=""/>
    <s v="8"/>
    <d v="2023-08-18T00:00:00"/>
    <d v="2023-08-11T00:00:00"/>
    <s v="50517688"/>
    <s v="1"/>
    <s v="ARZINA THOBHANI"/>
    <s v="Eng - Team Services"/>
  </r>
  <r>
    <x v="4"/>
    <x v="6"/>
    <s v="OTH"/>
    <x v="6"/>
    <s v="531020"/>
    <s v="CONTRACT SERV - OTHR"/>
    <s v=""/>
    <x v="7"/>
    <x v="7"/>
    <s v="4500606983"/>
    <s v="10"/>
    <n v="-1"/>
    <s v="PU"/>
    <n v="-5171.7"/>
    <s v=""/>
    <s v=""/>
    <s v="GI Maintenance - Landscaped Assets"/>
    <s v="Brinkman Inv G23-0766-04 -Aug 11, 2023"/>
    <s v="0"/>
    <s v=""/>
    <s v=""/>
    <s v=""/>
    <s v=""/>
    <s v="8"/>
    <d v="2023-08-18T00:00:00"/>
    <d v="2023-08-11T00:00:00"/>
    <s v="50518605"/>
    <s v="1"/>
    <s v="ARZINA THOBHANI"/>
    <s v="Eng - Team Services"/>
  </r>
  <r>
    <x v="4"/>
    <x v="6"/>
    <s v="OTH"/>
    <x v="6"/>
    <s v="531020"/>
    <s v="CONTRACT SERV - OTHR"/>
    <s v=""/>
    <x v="7"/>
    <x v="7"/>
    <s v="4500606983"/>
    <s v="10"/>
    <n v="1"/>
    <s v="PU"/>
    <n v="5171.7"/>
    <s v=""/>
    <s v=""/>
    <s v="GI Maintenance - Landscaped Assets"/>
    <s v="Brinkman Inv G23-0766-04 -Aug 11, 2023"/>
    <s v="0"/>
    <s v=""/>
    <s v=""/>
    <s v=""/>
    <s v=""/>
    <s v="8"/>
    <d v="2023-08-18T00:00:00"/>
    <d v="2023-08-11T00:00:00"/>
    <s v="50518606"/>
    <s v="1"/>
    <s v="ARZINA THOBHANI"/>
    <s v="Eng - Team Services"/>
  </r>
  <r>
    <x v="4"/>
    <x v="6"/>
    <s v="OTH"/>
    <x v="6"/>
    <s v="531020"/>
    <s v="CONTRACT SERV - OTHR"/>
    <s v=""/>
    <x v="7"/>
    <x v="7"/>
    <s v="4500606983"/>
    <s v="10"/>
    <n v="1"/>
    <s v="PU"/>
    <n v="5171.7"/>
    <s v=""/>
    <s v=""/>
    <s v="GI Maintenance - Landscaped Assets"/>
    <s v="Brinkman Inv G23-0766-04-Aug 11, 2023"/>
    <s v="0"/>
    <s v=""/>
    <s v=""/>
    <s v=""/>
    <s v=""/>
    <s v="8"/>
    <d v="2023-08-23T00:00:00"/>
    <d v="2023-08-11T00:00:00"/>
    <s v="50518608"/>
    <s v="1"/>
    <s v="ARZINA THOBHANI"/>
    <s v="Eng - Team Services"/>
  </r>
  <r>
    <x v="4"/>
    <x v="6"/>
    <s v="OTH"/>
    <x v="6"/>
    <s v="531020"/>
    <s v="CONTRACT SERV - OTHR"/>
    <s v=""/>
    <x v="7"/>
    <x v="7"/>
    <s v="4500606983"/>
    <s v="10"/>
    <n v="-1"/>
    <s v="PU"/>
    <n v="-5171.7"/>
    <s v=""/>
    <s v=""/>
    <s v="GI Maintenance - Landscaped Assets"/>
    <s v="Brinkman Inv G23-0766-04-Aug 11, 2023"/>
    <s v="0"/>
    <s v=""/>
    <s v=""/>
    <s v=""/>
    <s v=""/>
    <s v="8"/>
    <d v="2023-08-23T00:00:00"/>
    <d v="2023-08-11T00:00:00"/>
    <s v="50518609"/>
    <s v="1"/>
    <s v="ARZINA THOBHANI"/>
    <s v="Eng - Team Services"/>
  </r>
  <r>
    <x v="4"/>
    <x v="6"/>
    <s v="OTH"/>
    <x v="6"/>
    <s v="531020"/>
    <s v="CONTRACT SERV - OTHR"/>
    <s v=""/>
    <x v="6"/>
    <x v="6"/>
    <s v="4500606984"/>
    <s v="10"/>
    <n v="1"/>
    <s v="PU"/>
    <n v="4934.16"/>
    <s v=""/>
    <s v=""/>
    <s v="GI Maintenance - Landscaped Assets ZoneA"/>
    <s v="Van Lawn - July 31, 2023 (8919)"/>
    <s v="0"/>
    <s v=""/>
    <s v=""/>
    <s v=""/>
    <s v=""/>
    <s v="8"/>
    <d v="2023-08-25T00:00:00"/>
    <d v="2023-08-25T00:00:00"/>
    <s v="50519135"/>
    <s v="1"/>
    <s v="ARZINA THOBHANI"/>
    <s v="Eng - Team Services"/>
  </r>
  <r>
    <x v="4"/>
    <x v="6"/>
    <s v="OTH"/>
    <x v="6"/>
    <s v="531020"/>
    <s v="CONTRACT SERV - OTHR"/>
    <s v=""/>
    <x v="7"/>
    <x v="7"/>
    <s v="4500606983"/>
    <s v="10"/>
    <n v="-1"/>
    <s v="PU"/>
    <n v="-5171.7"/>
    <s v=""/>
    <s v=""/>
    <s v="GI Maintenance - Landscaped Assets"/>
    <s v="Brinkman Inv G23-0766-04 -Aug 11, 2023"/>
    <s v="0"/>
    <s v=""/>
    <s v=""/>
    <s v=""/>
    <s v=""/>
    <s v="8"/>
    <d v="2023-08-18T00:00:00"/>
    <d v="2023-08-11T00:00:00"/>
    <s v="50519425"/>
    <s v="1"/>
    <s v="ARZINA THOBHANI"/>
    <s v="Eng - Team Services"/>
  </r>
  <r>
    <x v="4"/>
    <x v="6"/>
    <s v="OTH"/>
    <x v="6"/>
    <s v="531020"/>
    <s v="CONTRACT SERV - OTHR"/>
    <s v=""/>
    <x v="7"/>
    <x v="7"/>
    <s v="4500606983"/>
    <s v="10"/>
    <n v="1"/>
    <s v="PU"/>
    <n v="5171.7"/>
    <s v=""/>
    <s v=""/>
    <s v="GI Maintenance - Landscaped Assets"/>
    <s v="Brinkman Inv G23-0766-04-Aug 11, 2023"/>
    <s v="0"/>
    <s v=""/>
    <s v=""/>
    <s v=""/>
    <s v=""/>
    <s v="8"/>
    <d v="2023-08-28T00:00:00"/>
    <d v="2023-08-28T00:00:00"/>
    <s v="50519427"/>
    <s v="1"/>
    <s v="ARZINA THOBHANI"/>
    <s v="Eng - Team Services"/>
  </r>
  <r>
    <x v="4"/>
    <x v="6"/>
    <s v="OTH"/>
    <x v="6"/>
    <s v="531020"/>
    <s v="CONTRACT SERV - OTHR"/>
    <s v=""/>
    <x v="7"/>
    <x v="7"/>
    <s v="4500606983"/>
    <s v="20"/>
    <n v="1"/>
    <s v="PU"/>
    <n v="14350"/>
    <s v=""/>
    <s v=""/>
    <s v="Amending Agrt No 1 addtional 5 locations"/>
    <s v="Brinkman Inv G23-0766-06-Sept 26, 2023"/>
    <s v="0"/>
    <s v=""/>
    <s v=""/>
    <s v=""/>
    <s v=""/>
    <s v="11"/>
    <d v="2023-11-01T00:00:00"/>
    <d v="2023-11-01T00:00:00"/>
    <s v="50533880"/>
    <s v="1"/>
    <s v="ARZINA THOBHANI"/>
    <s v="Eng - Team Services"/>
  </r>
  <r>
    <x v="4"/>
    <x v="6"/>
    <s v="OTH"/>
    <x v="6"/>
    <s v="531020"/>
    <s v="CONTRACT SERV - OTHR"/>
    <s v=""/>
    <x v="7"/>
    <x v="7"/>
    <s v="4500606983"/>
    <s v="10"/>
    <n v="1"/>
    <s v="PU"/>
    <n v="9400"/>
    <s v=""/>
    <s v=""/>
    <s v="GI Maintenance - Landscaped Assets"/>
    <s v="Brinkman Inv G23-0766-04-Sept 26, 2023"/>
    <s v="0"/>
    <s v=""/>
    <s v=""/>
    <s v=""/>
    <s v=""/>
    <s v="11"/>
    <d v="2023-11-06T00:00:00"/>
    <d v="2023-11-06T00:00:00"/>
    <s v="50534982"/>
    <s v="1"/>
    <s v="ARZINA THOBHANI"/>
    <s v="Eng - Team Services"/>
  </r>
  <r>
    <x v="4"/>
    <x v="6"/>
    <s v="OTH"/>
    <x v="6"/>
    <s v="531020"/>
    <s v="CONTRACT SERV - OTHR"/>
    <s v=""/>
    <x v="6"/>
    <x v="6"/>
    <s v="4500606984"/>
    <s v="10"/>
    <n v="1"/>
    <s v="PU"/>
    <n v="4934.16"/>
    <s v=""/>
    <s v=""/>
    <s v="GI Maintenance - Landscaped Assets ZoneA"/>
    <s v="Van Lawn - Sept 15, 2023 (8976)"/>
    <s v="0"/>
    <s v=""/>
    <s v=""/>
    <s v=""/>
    <s v=""/>
    <s v="11"/>
    <d v="2023-11-07T00:00:00"/>
    <d v="2023-11-07T00:00:00"/>
    <s v="50535513"/>
    <s v="1"/>
    <s v="ARZINA THOBHANI"/>
    <s v="Eng - Team Services"/>
  </r>
  <r>
    <x v="4"/>
    <x v="6"/>
    <s v="OTH"/>
    <x v="6"/>
    <s v="531020"/>
    <s v="CONTRACT SERV - OTHR"/>
    <s v=""/>
    <x v="7"/>
    <x v="7"/>
    <s v="4500606983"/>
    <s v="10"/>
    <n v="-1"/>
    <s v="PU"/>
    <n v="-9400"/>
    <s v=""/>
    <s v=""/>
    <s v="GI Maintenance - Landscaped Assets"/>
    <s v="Brinkman Inv G23-0766-04-Sept 26, 2023"/>
    <s v="0"/>
    <s v=""/>
    <s v=""/>
    <s v=""/>
    <s v=""/>
    <s v="11"/>
    <d v="2023-11-06T00:00:00"/>
    <d v="2023-11-06T00:00:00"/>
    <s v="50535946"/>
    <s v="1"/>
    <s v="ARZINA THOBHANI"/>
    <s v="Eng - Team Services"/>
  </r>
  <r>
    <x v="4"/>
    <x v="6"/>
    <s v="OTH"/>
    <x v="6"/>
    <s v="531020"/>
    <s v="CONTRACT SERV - OTHR"/>
    <s v=""/>
    <x v="7"/>
    <x v="7"/>
    <s v="4500606983"/>
    <s v="20"/>
    <n v="1"/>
    <s v="PU"/>
    <n v="9400"/>
    <s v=""/>
    <s v=""/>
    <s v="Amending Agrt No 1 addtional 5 locations"/>
    <s v="Brinkman Inv G23-0766-04-Sept 26, 2023"/>
    <s v="0"/>
    <s v=""/>
    <s v=""/>
    <s v=""/>
    <s v=""/>
    <s v="11"/>
    <d v="2023-11-08T00:00:00"/>
    <d v="2023-11-08T00:00:00"/>
    <s v="50535947"/>
    <s v="1"/>
    <s v="ARZINA THOBHANI"/>
    <s v="Eng - Team Services"/>
  </r>
  <r>
    <x v="4"/>
    <x v="6"/>
    <s v="OTH"/>
    <x v="6"/>
    <s v="531020"/>
    <s v="CONTRACT SERV - OTHR"/>
    <s v=""/>
    <x v="6"/>
    <x v="6"/>
    <s v="4500606984"/>
    <s v="10"/>
    <n v="1"/>
    <s v="PU"/>
    <n v="7102.2"/>
    <s v=""/>
    <s v=""/>
    <s v="GI Maintenance - Landscaped Assets ZoneA"/>
    <s v="Van Lawn - Oct 31, 2023 (9002)"/>
    <s v="0"/>
    <s v=""/>
    <s v=""/>
    <s v=""/>
    <s v=""/>
    <s v="11"/>
    <d v="2023-11-28T00:00:00"/>
    <d v="2023-11-28T00:00:00"/>
    <s v="50540257"/>
    <s v="1"/>
    <s v="ARZINA THOBHANI"/>
    <s v="Eng - Team Services"/>
  </r>
  <r>
    <x v="4"/>
    <x v="6"/>
    <s v="OTH"/>
    <x v="6"/>
    <s v="531020"/>
    <s v="CONTRACT SERV - OTHR"/>
    <s v=""/>
    <x v="7"/>
    <x v="7"/>
    <s v="4500606983"/>
    <s v="20"/>
    <n v="1"/>
    <s v="PU"/>
    <n v="6545.82"/>
    <s v=""/>
    <s v=""/>
    <s v="Amending Agrt No 1 addtional 5 locations"/>
    <s v="Brinkman Inv G23-0766-07-Dec 7, 2023"/>
    <s v="0"/>
    <s v=""/>
    <s v=""/>
    <s v=""/>
    <s v=""/>
    <s v="12"/>
    <d v="2023-12-11T00:00:00"/>
    <d v="2023-12-11T00:00:00"/>
    <s v="50543701"/>
    <s v="1"/>
    <s v="ARZINA THOBHANI"/>
    <s v="Eng - Team Services"/>
  </r>
  <r>
    <x v="4"/>
    <x v="6"/>
    <s v="OTH"/>
    <x v="6"/>
    <s v="531020"/>
    <s v="CONTRACT SERV - OTHR"/>
    <s v=""/>
    <x v="7"/>
    <x v="7"/>
    <s v="4500606983"/>
    <s v="10"/>
    <n v="1"/>
    <s v="PU"/>
    <n v="17516.38"/>
    <s v=""/>
    <s v=""/>
    <s v="GI Maintenance - Landscaped Assets"/>
    <s v="Brinkman Inv G23-0768-09-Dec 21"/>
    <s v="0"/>
    <s v=""/>
    <s v=""/>
    <s v=""/>
    <s v=""/>
    <s v="12"/>
    <d v="2023-12-31T00:00:00"/>
    <d v="2023-12-31T00:00:00"/>
    <s v="50547927"/>
    <s v="1"/>
    <s v="ARZINA THOBHANI"/>
    <s v="Eng - Team Services"/>
  </r>
  <r>
    <x v="4"/>
    <x v="6"/>
    <s v="OTH"/>
    <x v="6"/>
    <s v="531020"/>
    <s v="CONTRACT SERV - OTHR"/>
    <s v=""/>
    <x v="7"/>
    <x v="7"/>
    <s v="4500606983"/>
    <s v="10"/>
    <n v="-1"/>
    <s v="PU"/>
    <n v="-17516.38"/>
    <s v=""/>
    <s v=""/>
    <s v="GI Maintenance - Landscaped Assets"/>
    <s v="Brinkman Inv G23-0768-09-Dec 21"/>
    <s v="0"/>
    <s v=""/>
    <s v=""/>
    <s v=""/>
    <s v=""/>
    <s v="12"/>
    <d v="2023-12-31T00:00:00"/>
    <d v="2023-12-31T00:00:00"/>
    <s v="50548278"/>
    <s v="1"/>
    <s v="ARZINA THOBHANI"/>
    <s v="Eng - Team Services"/>
  </r>
  <r>
    <x v="4"/>
    <x v="6"/>
    <s v="OTH"/>
    <x v="6"/>
    <s v="531020"/>
    <s v="CONTRACT SERV - OTHR"/>
    <s v=""/>
    <x v="7"/>
    <x v="7"/>
    <s v="4500606983"/>
    <s v="10"/>
    <n v="1"/>
    <s v="PU"/>
    <n v="17550"/>
    <s v=""/>
    <s v=""/>
    <s v="GI Maintenance - Landscaped Assets"/>
    <s v="Brinkman Inv G23-0768-09-Dec 21"/>
    <s v="0"/>
    <s v=""/>
    <s v=""/>
    <s v=""/>
    <s v=""/>
    <s v="12"/>
    <d v="2023-12-31T00:00:00"/>
    <d v="2023-12-31T00:00:00"/>
    <s v="50548279"/>
    <s v="1"/>
    <s v="ARZINA THOBHANI"/>
    <s v="Eng - Team Services"/>
  </r>
  <r>
    <x v="4"/>
    <x v="6"/>
    <s v="OTH"/>
    <x v="6"/>
    <s v="531020"/>
    <s v="CONTRACT SERV - OTHR"/>
    <s v=""/>
    <x v="7"/>
    <x v="7"/>
    <s v="4500606983"/>
    <s v="10"/>
    <n v="-1"/>
    <s v="PU"/>
    <n v="-17550"/>
    <s v=""/>
    <s v=""/>
    <s v="GI Maintenance - Landscaped Assets"/>
    <s v="Brinkman Inv G23-0768-09-Dec 21"/>
    <s v="0"/>
    <s v=""/>
    <s v=""/>
    <s v=""/>
    <s v=""/>
    <s v="12"/>
    <d v="2023-12-31T00:00:00"/>
    <d v="2023-12-31T00:00:00"/>
    <s v="50548559"/>
    <s v="1"/>
    <s v="ARZINA THOBHANI"/>
    <s v="Eng - Team Services"/>
  </r>
  <r>
    <x v="4"/>
    <x v="6"/>
    <s v="OTH"/>
    <x v="6"/>
    <s v="531020"/>
    <s v="CONTRACT SERV - OTHR"/>
    <s v=""/>
    <x v="7"/>
    <x v="7"/>
    <s v="4500606983"/>
    <s v="10"/>
    <n v="1"/>
    <s v="PU"/>
    <n v="17516.38"/>
    <s v=""/>
    <s v=""/>
    <s v="GI Maintenance - Landscaped Assets"/>
    <s v="Brinkman Inv G23-0768-09-Dec 21"/>
    <s v="0"/>
    <s v=""/>
    <s v=""/>
    <s v=""/>
    <s v=""/>
    <s v="12"/>
    <d v="2023-12-31T00:00:00"/>
    <d v="2023-12-31T00:00:00"/>
    <s v="50548600"/>
    <s v="1"/>
    <s v="ARZINA THOBHANI"/>
    <s v="Eng - Team Services"/>
  </r>
  <r>
    <x v="4"/>
    <x v="6"/>
    <s v="OTH"/>
    <x v="6"/>
    <s v="531020"/>
    <s v="CONTRACT SERV - OTHR"/>
    <s v=""/>
    <x v="6"/>
    <x v="6"/>
    <s v="4500606984"/>
    <s v="10"/>
    <n v="1"/>
    <s v="PU"/>
    <n v="10322.219999999999"/>
    <s v=""/>
    <s v=""/>
    <s v="GI Maintenance - Landscaped Assets ZoneA"/>
    <s v="Van Lawn - Dec 29 (9060)"/>
    <s v="0"/>
    <s v=""/>
    <s v=""/>
    <s v=""/>
    <s v=""/>
    <s v="1"/>
    <d v="2024-01-10T00:00:00"/>
    <d v="2024-01-10T00:00:00"/>
    <s v="50550283"/>
    <s v="1"/>
    <s v="ARZINA THOBHANI"/>
    <s v="Eng - Team Services"/>
  </r>
  <r>
    <x v="4"/>
    <x v="6"/>
    <s v="OTH"/>
    <x v="6"/>
    <s v="531020"/>
    <s v="CONTRACT SERV - OTHR"/>
    <s v=""/>
    <x v="6"/>
    <x v="6"/>
    <s v="4500606984"/>
    <s v="10"/>
    <n v="-1"/>
    <s v="PU"/>
    <n v="-10322.219999999999"/>
    <s v=""/>
    <s v=""/>
    <s v="GI Maintenance - Landscaped Assets ZoneA"/>
    <s v="Van Lawn - Dec 29 (9060)"/>
    <s v="0"/>
    <s v=""/>
    <s v=""/>
    <s v=""/>
    <s v=""/>
    <s v="1"/>
    <d v="2024-01-10T00:00:00"/>
    <d v="2024-01-10T00:00:00"/>
    <s v="50550300"/>
    <s v="1"/>
    <s v="ARZINA THOBHANI"/>
    <s v="Eng - Team Services"/>
  </r>
  <r>
    <x v="4"/>
    <x v="6"/>
    <s v="OTH"/>
    <x v="6"/>
    <s v="531020"/>
    <s v="CONTRACT SERV - OTHR"/>
    <s v=""/>
    <x v="6"/>
    <x v="6"/>
    <s v="4500606984"/>
    <s v="10"/>
    <n v="1"/>
    <s v="PU"/>
    <n v="10322.219999999999"/>
    <s v=""/>
    <s v=""/>
    <s v="GI Maintenance - Landscaped Assets ZoneA"/>
    <s v="Van Lawn - Dec 29 (9060)"/>
    <s v="0"/>
    <s v=""/>
    <s v=""/>
    <s v=""/>
    <s v=""/>
    <s v="12"/>
    <d v="2023-12-31T00:00:00"/>
    <d v="2023-12-31T00:00:00"/>
    <s v="50550301"/>
    <s v="1"/>
    <s v="ARZINA THOBHANI"/>
    <s v="Eng - Team Services"/>
  </r>
  <r>
    <x v="4"/>
    <x v="6"/>
    <s v="OTH"/>
    <x v="6"/>
    <s v="531020"/>
    <s v="CONTRACT SERV - OTHR"/>
    <s v=""/>
    <x v="2"/>
    <x v="2"/>
    <s v="4500616580"/>
    <s v="30"/>
    <n v="1"/>
    <s v="PU"/>
    <n v="3395"/>
    <s v=""/>
    <s v=""/>
    <s v="GI Assets Operation and Maintenance Srvc"/>
    <s v="Coast - Nov 30 (4348)"/>
    <s v="0"/>
    <s v=""/>
    <s v=""/>
    <s v=""/>
    <s v=""/>
    <s v="12"/>
    <d v="2023-12-31T00:00:00"/>
    <d v="2023-11-30T00:00:00"/>
    <s v="50550374"/>
    <s v="1"/>
    <s v="ARZINA THOBHANI"/>
    <s v="Eng - Team Services"/>
  </r>
  <r>
    <x v="4"/>
    <x v="6"/>
    <s v="OTH"/>
    <x v="6"/>
    <s v="531020"/>
    <s v="CONTRACT SERV - OTHR"/>
    <s v=""/>
    <x v="2"/>
    <x v="2"/>
    <s v="4500616580"/>
    <s v="30"/>
    <n v="1"/>
    <s v="PU"/>
    <n v="3395"/>
    <s v=""/>
    <s v=""/>
    <s v="GI Assets Operation and Maintenance Srvc"/>
    <s v="Coast - Dec 31 (4352)"/>
    <s v="0"/>
    <s v=""/>
    <s v=""/>
    <s v=""/>
    <s v=""/>
    <s v="12"/>
    <d v="2023-12-31T00:00:00"/>
    <d v="2024-12-31T00:00:00"/>
    <s v="50550386"/>
    <s v="1"/>
    <s v="ARZINA THOBHANI"/>
    <s v="Eng - Team Services"/>
  </r>
  <r>
    <x v="4"/>
    <x v="7"/>
    <s v="MAT"/>
    <x v="7"/>
    <s v="530001"/>
    <s v="MATERIALS"/>
    <s v=""/>
    <x v="8"/>
    <x v="8"/>
    <s v="4500630421"/>
    <s v="10"/>
    <n v="1"/>
    <s v="EA"/>
    <n v="6259.5"/>
    <s v=""/>
    <s v=""/>
    <s v="Native Plants"/>
    <s v=""/>
    <s v="0"/>
    <s v=""/>
    <s v=""/>
    <s v=""/>
    <s v=""/>
    <s v="12"/>
    <d v="2023-12-31T00:00:00"/>
    <d v="2024-01-04T00:00:00"/>
    <s v="50548449"/>
    <s v="1"/>
    <s v="ARZINA THOBHANI"/>
    <s v="Eng - Team Services"/>
  </r>
  <r>
    <x v="4"/>
    <x v="7"/>
    <s v="OTH"/>
    <x v="7"/>
    <s v="531020"/>
    <s v="CONTRACT SERV - OTHR"/>
    <s v=""/>
    <x v="1"/>
    <x v="1"/>
    <s v=""/>
    <s v="0"/>
    <n v="0"/>
    <s v=""/>
    <n v="955.36"/>
    <s v=""/>
    <s v=""/>
    <s v=""/>
    <s v="Contract Services Merchant EXPRESSROCKANDSOIL.CA"/>
    <s v="4444"/>
    <s v="ARZINA THOBHANI"/>
    <s v=""/>
    <s v=""/>
    <s v=""/>
    <s v="5"/>
    <d v="2023-05-05T00:00:00"/>
    <d v="2023-04-24T00:00:00"/>
    <s v="1676"/>
    <s v="1"/>
    <s v="BTC Admin ID for FILO batch jobs"/>
    <s v="SAP Sustainment - SYSTEM ID"/>
  </r>
  <r>
    <x v="4"/>
    <x v="7"/>
    <s v="OTH"/>
    <x v="7"/>
    <s v="531020"/>
    <s v="CONTRACT SERV - OTHR"/>
    <s v=""/>
    <x v="1"/>
    <x v="1"/>
    <s v=""/>
    <s v="0"/>
    <n v="0"/>
    <s v=""/>
    <n v="1030.83"/>
    <s v=""/>
    <s v=""/>
    <s v=""/>
    <s v="Contract Services Merchant EXPRESSROCKANDSOIL.CA"/>
    <s v="4444"/>
    <s v="ARZINA THOBHANI"/>
    <s v=""/>
    <s v=""/>
    <s v=""/>
    <s v="5"/>
    <d v="2023-05-05T00:00:00"/>
    <d v="2023-04-24T00:00:00"/>
    <s v="1676"/>
    <s v="3"/>
    <s v="BTC Admin ID for FILO batch jobs"/>
    <s v="SAP Sustainment - SYSTEM ID"/>
  </r>
  <r>
    <x v="4"/>
    <x v="7"/>
    <s v="OTH"/>
    <x v="7"/>
    <s v="531020"/>
    <s v="CONTRACT SERV - OTHR"/>
    <s v=""/>
    <x v="6"/>
    <x v="6"/>
    <s v="4500606984"/>
    <s v="10"/>
    <n v="1"/>
    <s v="PU"/>
    <n v="7475"/>
    <s v=""/>
    <s v=""/>
    <s v="GI Maintenance - Landscaped Assets ZoneA"/>
    <s v="Van Lawn - April 30, 2023 (8827)"/>
    <s v="0"/>
    <s v=""/>
    <s v=""/>
    <s v=""/>
    <s v=""/>
    <s v="5"/>
    <d v="2023-05-16T00:00:00"/>
    <d v="2023-05-16T00:00:00"/>
    <s v="50497846"/>
    <s v="1"/>
    <s v="ARZINA THOBHANI"/>
    <s v="Eng - Team Services"/>
  </r>
  <r>
    <x v="4"/>
    <x v="7"/>
    <s v="OTH"/>
    <x v="7"/>
    <s v="531020"/>
    <s v="CONTRACT SERV - OTHR"/>
    <s v=""/>
    <x v="7"/>
    <x v="7"/>
    <s v="4500606983"/>
    <s v="10"/>
    <n v="1"/>
    <s v="PU"/>
    <n v="12060.48"/>
    <s v=""/>
    <s v=""/>
    <s v="GI Maintenance - Landscaped Assets"/>
    <s v="Brinkman Living - May 19, 2023 (766-03)"/>
    <s v="0"/>
    <s v=""/>
    <s v=""/>
    <s v=""/>
    <s v=""/>
    <s v="5"/>
    <d v="2023-05-30T00:00:00"/>
    <d v="2023-05-30T00:00:00"/>
    <s v="50500443"/>
    <s v="1"/>
    <s v="ARZINA THOBHANI"/>
    <s v="Eng - Team Services"/>
  </r>
  <r>
    <x v="4"/>
    <x v="7"/>
    <s v="OTH"/>
    <x v="7"/>
    <s v="531020"/>
    <s v="CONTRACT SERV - OTHR"/>
    <s v=""/>
    <x v="7"/>
    <x v="7"/>
    <s v="4500606983"/>
    <s v="20"/>
    <n v="1"/>
    <s v="PU"/>
    <n v="4884.5"/>
    <s v=""/>
    <s v=""/>
    <s v="Amending Agrt No 1 addtional 5 locations"/>
    <s v="Brinkman Inv G23-0766-08-Dec 7"/>
    <s v="0"/>
    <s v=""/>
    <s v=""/>
    <s v=""/>
    <s v=""/>
    <s v="12"/>
    <d v="2023-12-11T00:00:00"/>
    <d v="2023-12-11T00:00:00"/>
    <s v="50543702"/>
    <s v="1"/>
    <s v="ARZINA THOBHANI"/>
    <s v="Eng - Team Services"/>
  </r>
  <r>
    <x v="4"/>
    <x v="7"/>
    <s v="OTH"/>
    <x v="7"/>
    <s v="531020"/>
    <s v="CONTRACT SERV - OTHR"/>
    <s v=""/>
    <x v="7"/>
    <x v="7"/>
    <s v="4500606983"/>
    <s v="10"/>
    <n v="1"/>
    <s v="PU"/>
    <n v="1798"/>
    <s v=""/>
    <s v=""/>
    <s v="GI Maintenance - Landscaped Assets"/>
    <s v="Brinkman Inv G23-0768-11-Dec 21"/>
    <s v="0"/>
    <s v=""/>
    <s v=""/>
    <s v=""/>
    <s v=""/>
    <s v="1"/>
    <d v="2024-01-02T00:00:00"/>
    <d v="2024-01-02T00:00:00"/>
    <s v="50547928"/>
    <s v="1"/>
    <s v="ARZINA THOBHANI"/>
    <s v="Eng - Team Services"/>
  </r>
  <r>
    <x v="4"/>
    <x v="7"/>
    <s v="OTH"/>
    <x v="7"/>
    <s v="531020"/>
    <s v="CONTRACT SERV - OTHR"/>
    <s v=""/>
    <x v="7"/>
    <x v="7"/>
    <s v="4500606983"/>
    <s v="10"/>
    <n v="-1"/>
    <s v="PU"/>
    <n v="-1798"/>
    <s v=""/>
    <s v=""/>
    <s v="GI Maintenance - Landscaped Assets"/>
    <s v="Brinkman Inv G23-0768-11-Dec 21"/>
    <s v="0"/>
    <s v=""/>
    <s v=""/>
    <s v=""/>
    <s v=""/>
    <s v="1"/>
    <d v="2024-01-02T00:00:00"/>
    <d v="2024-01-02T00:00:00"/>
    <s v="50547952"/>
    <s v="1"/>
    <s v="ARZINA THOBHANI"/>
    <s v="Eng - Team Services"/>
  </r>
  <r>
    <x v="4"/>
    <x v="7"/>
    <s v="OTH"/>
    <x v="7"/>
    <s v="531020"/>
    <s v="CONTRACT SERV - OTHR"/>
    <s v=""/>
    <x v="7"/>
    <x v="7"/>
    <s v="4500606983"/>
    <s v="10"/>
    <n v="1"/>
    <s v="PU"/>
    <n v="1798"/>
    <s v=""/>
    <s v=""/>
    <s v="GI Maintenance - Landscaped Assets"/>
    <s v="Brinkman Inv G23-0768-11-Dec 21"/>
    <s v="0"/>
    <s v=""/>
    <s v=""/>
    <s v=""/>
    <s v=""/>
    <s v="12"/>
    <d v="2023-12-31T00:00:00"/>
    <d v="2023-12-31T00:00:00"/>
    <s v="50547954"/>
    <s v="1"/>
    <s v="ARZINA THOBHANI"/>
    <s v="Eng - Team Services"/>
  </r>
  <r>
    <x v="4"/>
    <x v="7"/>
    <s v="OTH"/>
    <x v="7"/>
    <s v="531020"/>
    <s v="CONTRACT SERV - OTHR"/>
    <s v=""/>
    <x v="6"/>
    <x v="6"/>
    <s v="4500606984"/>
    <s v="10"/>
    <n v="1"/>
    <s v="PU"/>
    <n v="7749"/>
    <s v=""/>
    <s v=""/>
    <s v="GI Maintenance - Landscaped Assets ZoneA"/>
    <s v="Van Lawn - Dec 29 (9062)"/>
    <s v="0"/>
    <s v=""/>
    <s v=""/>
    <s v=""/>
    <s v=""/>
    <s v="12"/>
    <d v="2023-12-31T00:00:00"/>
    <d v="2029-12-29T00:00:00"/>
    <s v="50551286"/>
    <s v="1"/>
    <s v="ARZINA THOBHANI"/>
    <s v="Eng - Team Services"/>
  </r>
  <r>
    <x v="4"/>
    <x v="7"/>
    <s v="OTH"/>
    <x v="7"/>
    <s v="532080"/>
    <s v="MISC SUPP/SERV"/>
    <s v=""/>
    <x v="1"/>
    <x v="1"/>
    <s v=""/>
    <s v="0"/>
    <n v="0"/>
    <s v=""/>
    <n v="127.19"/>
    <s v=""/>
    <s v=""/>
    <s v=""/>
    <s v="MISCOTH Merchant SOUTHLANDS NURSERY GAR"/>
    <s v="4444"/>
    <s v="ARZINA THOBHANI"/>
    <s v=""/>
    <s v=""/>
    <s v=""/>
    <s v="6"/>
    <d v="2023-06-04T00:00:00"/>
    <d v="2023-05-23T00:00:00"/>
    <s v="2487"/>
    <s v="7"/>
    <s v="BTC Admin ID for FILO batch jobs"/>
    <s v="SAP Sustainment - SYSTEM ID"/>
  </r>
  <r>
    <x v="5"/>
    <x v="8"/>
    <s v="LAB"/>
    <x v="8"/>
    <s v="850000"/>
    <s v="Wages &amp; Fringe Costs"/>
    <s v=""/>
    <x v="1"/>
    <x v="1"/>
    <s v=""/>
    <s v="0"/>
    <n v="1"/>
    <s v="H"/>
    <n v="49.51"/>
    <s v=""/>
    <s v=""/>
    <s v=""/>
    <s v=""/>
    <s v="6396"/>
    <s v="DAVID V RAMEN"/>
    <s v="30004/P58"/>
    <s v="Traffic W &amp; FB Clear / Traffic Painter I"/>
    <s v="ATY"/>
    <s v="4"/>
    <d v="2023-04-20T00:00:00"/>
    <d v="2023-04-20T00:00:00"/>
    <s v="47281211"/>
    <s v="0"/>
    <s v="BTC Admin ID for FILO batch jobs"/>
    <s v="SAP Sustainment - SYSTEM ID"/>
  </r>
  <r>
    <x v="5"/>
    <x v="8"/>
    <s v="OTH"/>
    <x v="8"/>
    <s v="531020"/>
    <s v="CONTRACT SERV - OTHR"/>
    <s v=""/>
    <x v="2"/>
    <x v="2"/>
    <s v="4500616580"/>
    <s v="10"/>
    <n v="1"/>
    <s v="PU"/>
    <n v="5743"/>
    <s v=""/>
    <s v=""/>
    <s v="GI Assets Operation and Maintenance Srvc"/>
    <s v="Coast Social Ent - Jan 31, 2023 (4231))"/>
    <s v="0"/>
    <s v=""/>
    <s v=""/>
    <s v=""/>
    <s v=""/>
    <s v="2"/>
    <d v="2023-02-28T00:00:00"/>
    <d v="2023-02-28T00:00:00"/>
    <s v="50481315"/>
    <s v="1"/>
    <s v="ARZINA THOBHANI"/>
    <s v="Eng - Team Services"/>
  </r>
  <r>
    <x v="5"/>
    <x v="8"/>
    <s v="OTH"/>
    <x v="8"/>
    <s v="531020"/>
    <s v="CONTRACT SERV - OTHR"/>
    <s v=""/>
    <x v="2"/>
    <x v="2"/>
    <s v="4500616580"/>
    <s v="10"/>
    <n v="-1"/>
    <s v="PU"/>
    <n v="-5743"/>
    <s v=""/>
    <s v=""/>
    <s v="GI Assets Operation and Maintenance Srvc"/>
    <s v="Coast Social Ent - Jan 31, 2023 (4231))"/>
    <s v="0"/>
    <s v=""/>
    <s v=""/>
    <s v=""/>
    <s v=""/>
    <s v="2"/>
    <d v="2023-02-28T00:00:00"/>
    <d v="2023-02-28T00:00:00"/>
    <s v="50481316"/>
    <s v="1"/>
    <s v="ARZINA THOBHANI"/>
    <s v="Eng - Team Services"/>
  </r>
  <r>
    <x v="5"/>
    <x v="8"/>
    <s v="OTH"/>
    <x v="8"/>
    <s v="531020"/>
    <s v="CONTRACT SERV - OTHR"/>
    <s v=""/>
    <x v="2"/>
    <x v="2"/>
    <s v="4500616580"/>
    <s v="10"/>
    <n v="1"/>
    <s v="PU"/>
    <n v="5473"/>
    <s v=""/>
    <s v=""/>
    <s v="GI Assets Operation and Maintenance Srvc"/>
    <s v="Coast Social Ent - Jan 31, 2023 (4231))"/>
    <s v="0"/>
    <s v=""/>
    <s v=""/>
    <s v=""/>
    <s v=""/>
    <s v="2"/>
    <d v="2023-02-28T00:00:00"/>
    <d v="2023-02-28T00:00:00"/>
    <s v="50481317"/>
    <s v="1"/>
    <s v="ARZINA THOBHANI"/>
    <s v="Eng - Team Services"/>
  </r>
  <r>
    <x v="5"/>
    <x v="8"/>
    <s v="OTH"/>
    <x v="8"/>
    <s v="531020"/>
    <s v="CONTRACT SERV - OTHR"/>
    <s v=""/>
    <x v="2"/>
    <x v="2"/>
    <s v="4500616580"/>
    <s v="10"/>
    <n v="1"/>
    <s v="PU"/>
    <n v="169.8"/>
    <s v=""/>
    <s v=""/>
    <s v="GI Assets Operation and Maintenance Srvc"/>
    <s v="Coast Social Ent - March 14, 2023 (4235)"/>
    <s v="0"/>
    <s v=""/>
    <s v=""/>
    <s v=""/>
    <s v=""/>
    <s v="3"/>
    <d v="2023-03-16T00:00:00"/>
    <d v="2023-03-16T00:00:00"/>
    <s v="50485126"/>
    <s v="1"/>
    <s v="ARZINA THOBHANI"/>
    <s v="Eng - Team Services"/>
  </r>
  <r>
    <x v="5"/>
    <x v="8"/>
    <s v="OTH"/>
    <x v="8"/>
    <s v="531020"/>
    <s v="CONTRACT SERV - OTHR"/>
    <s v="TRF TO NEW WBS"/>
    <x v="1"/>
    <x v="1"/>
    <s v=""/>
    <s v="0"/>
    <n v="0"/>
    <s v=""/>
    <n v="-498.75"/>
    <s v=""/>
    <s v=""/>
    <s v=""/>
    <s v="Trf to new WBS structure"/>
    <s v="0"/>
    <s v=""/>
    <s v=""/>
    <s v=""/>
    <s v=""/>
    <s v="3"/>
    <d v="2023-03-31T00:00:00"/>
    <d v="2023-03-31T00:00:00"/>
    <s v="1003847454"/>
    <s v="6"/>
    <s v="Richard Tong"/>
    <s v="Finance, Risk&amp;Supply Chain Mgt"/>
  </r>
  <r>
    <x v="5"/>
    <x v="8"/>
    <s v="OTH"/>
    <x v="8"/>
    <s v="531020"/>
    <s v="CONTRACT SERV - OTHR"/>
    <s v=""/>
    <x v="2"/>
    <x v="2"/>
    <s v="4500616580"/>
    <s v="30"/>
    <n v="1"/>
    <s v="PU"/>
    <n v="11920"/>
    <s v=""/>
    <s v=""/>
    <s v="GI Assets Operation and Maintenance Srvc"/>
    <s v="Coast - Dec 31 (4347)"/>
    <s v="0"/>
    <s v=""/>
    <s v=""/>
    <s v=""/>
    <s v=""/>
    <s v="12"/>
    <d v="2023-12-31T00:00:00"/>
    <d v="2023-11-30T00:00:00"/>
    <s v="50550370"/>
    <s v="1"/>
    <s v="ARZINA THOBHANI"/>
    <s v="Eng - Team Services"/>
  </r>
  <r>
    <x v="5"/>
    <x v="8"/>
    <s v="OTH"/>
    <x v="8"/>
    <s v="531020"/>
    <s v="CONTRACT SERV - OTHR"/>
    <s v=""/>
    <x v="2"/>
    <x v="2"/>
    <s v="4500616580"/>
    <s v="30"/>
    <n v="-1"/>
    <s v="PU"/>
    <n v="-11920"/>
    <s v=""/>
    <s v=""/>
    <s v="GI Assets Operation and Maintenance Srvc"/>
    <s v="Coast - Dec 31 (4347)"/>
    <s v="0"/>
    <s v=""/>
    <s v=""/>
    <s v=""/>
    <s v=""/>
    <s v="12"/>
    <d v="2023-12-31T00:00:00"/>
    <d v="2023-11-30T00:00:00"/>
    <s v="50550375"/>
    <s v="1"/>
    <s v="ARZINA THOBHANI"/>
    <s v="Eng - Team Services"/>
  </r>
  <r>
    <x v="5"/>
    <x v="8"/>
    <s v="OTH"/>
    <x v="8"/>
    <s v="531020"/>
    <s v="CONTRACT SERV - OTHR"/>
    <s v=""/>
    <x v="2"/>
    <x v="2"/>
    <s v="4500616580"/>
    <s v="30"/>
    <n v="1"/>
    <s v="PU"/>
    <n v="11920"/>
    <s v=""/>
    <s v=""/>
    <s v="GI Assets Operation and Maintenance Srvc"/>
    <s v="Coast - Dec 31 (4347)"/>
    <s v="0"/>
    <s v=""/>
    <s v=""/>
    <s v=""/>
    <s v=""/>
    <s v="12"/>
    <d v="2023-12-31T00:00:00"/>
    <d v="2023-11-30T00:00:00"/>
    <s v="50550376"/>
    <s v="1"/>
    <s v="ARZINA THOBHANI"/>
    <s v="Eng - Team Services"/>
  </r>
  <r>
    <x v="5"/>
    <x v="8"/>
    <s v="OTH"/>
    <x v="8"/>
    <s v="531020"/>
    <s v="CONTRACT SERV - OTHR"/>
    <s v=""/>
    <x v="2"/>
    <x v="2"/>
    <s v="4500616580"/>
    <s v="30"/>
    <n v="1"/>
    <s v="PU"/>
    <n v="6032"/>
    <s v=""/>
    <s v=""/>
    <s v="GI Assets Operation and Maintenance Srvc"/>
    <s v="Van Lawn - Dec 31 (4351)"/>
    <s v="0"/>
    <s v=""/>
    <s v=""/>
    <s v=""/>
    <s v=""/>
    <s v="12"/>
    <d v="2023-12-31T00:00:00"/>
    <d v="2023-12-31T00:00:00"/>
    <s v="50550378"/>
    <s v="1"/>
    <s v="ARZINA THOBHANI"/>
    <s v="Eng - Team Services"/>
  </r>
  <r>
    <x v="5"/>
    <x v="8"/>
    <s v="OTH"/>
    <x v="8"/>
    <s v="531020"/>
    <s v="CONTRACT SERV - OTHR"/>
    <s v=""/>
    <x v="2"/>
    <x v="2"/>
    <s v="4500616580"/>
    <s v="30"/>
    <n v="-1"/>
    <s v="PU"/>
    <n v="-6032"/>
    <s v=""/>
    <s v=""/>
    <s v="GI Assets Operation and Maintenance Srvc"/>
    <s v="Van Lawn - Dec 31 (4351)"/>
    <s v="0"/>
    <s v=""/>
    <s v=""/>
    <s v=""/>
    <s v=""/>
    <s v="12"/>
    <d v="2023-12-31T00:00:00"/>
    <d v="2023-12-31T00:00:00"/>
    <s v="50550379"/>
    <s v="1"/>
    <s v="ARZINA THOBHANI"/>
    <s v="Eng - Team Services"/>
  </r>
  <r>
    <x v="5"/>
    <x v="8"/>
    <s v="OTH"/>
    <x v="8"/>
    <s v="531020"/>
    <s v="CONTRACT SERV - OTHR"/>
    <s v=""/>
    <x v="2"/>
    <x v="2"/>
    <s v="4500616580"/>
    <s v="30"/>
    <n v="1"/>
    <s v="PU"/>
    <n v="6032"/>
    <s v=""/>
    <s v=""/>
    <s v="GI Assets Operation and Maintenance Srvc"/>
    <s v="Van Lawn - Nov 30 (4351)"/>
    <s v="0"/>
    <s v=""/>
    <s v=""/>
    <s v=""/>
    <s v=""/>
    <s v="12"/>
    <d v="2023-12-31T00:00:00"/>
    <d v="2023-12-31T00:00:00"/>
    <s v="50550380"/>
    <s v="1"/>
    <s v="ARZINA THOBHANI"/>
    <s v="Eng - Team Services"/>
  </r>
  <r>
    <x v="5"/>
    <x v="8"/>
    <s v="OTH"/>
    <x v="8"/>
    <s v="531020"/>
    <s v="CONTRACT SERV - OTHR"/>
    <s v=""/>
    <x v="2"/>
    <x v="2"/>
    <s v="4500616580"/>
    <s v="30"/>
    <n v="-1"/>
    <s v="PU"/>
    <n v="-6032"/>
    <s v=""/>
    <s v=""/>
    <s v="GI Assets Operation and Maintenance Srvc"/>
    <s v="Van Lawn - Nov 30 (4351)"/>
    <s v="0"/>
    <s v=""/>
    <s v=""/>
    <s v=""/>
    <s v=""/>
    <s v="12"/>
    <d v="2023-12-31T00:00:00"/>
    <d v="2023-12-31T00:00:00"/>
    <s v="50550381"/>
    <s v="1"/>
    <s v="ARZINA THOBHANI"/>
    <s v="Eng - Team Services"/>
  </r>
  <r>
    <x v="5"/>
    <x v="8"/>
    <s v="OTH"/>
    <x v="8"/>
    <s v="531020"/>
    <s v="CONTRACT SERV - OTHR"/>
    <s v=""/>
    <x v="2"/>
    <x v="2"/>
    <s v="4500616580"/>
    <s v="30"/>
    <n v="1"/>
    <s v="PU"/>
    <n v="6032"/>
    <s v=""/>
    <s v=""/>
    <s v="GI Assets Operation and Maintenance Srvc"/>
    <s v="Coast - Nov 30 (4351)"/>
    <s v="0"/>
    <s v=""/>
    <s v=""/>
    <s v=""/>
    <s v=""/>
    <s v="12"/>
    <d v="2023-12-31T00:00:00"/>
    <d v="2023-12-31T00:00:00"/>
    <s v="50550382"/>
    <s v="1"/>
    <s v="ARZINA THOBHANI"/>
    <s v="Eng - Team Services"/>
  </r>
  <r>
    <x v="5"/>
    <x v="8"/>
    <s v="OTH"/>
    <x v="8"/>
    <s v="531020"/>
    <s v="CONTRACT SERV - OTHR"/>
    <s v=""/>
    <x v="2"/>
    <x v="2"/>
    <s v="4500616580"/>
    <s v="30"/>
    <n v="-1"/>
    <s v="PU"/>
    <n v="-6032"/>
    <s v=""/>
    <s v=""/>
    <s v="GI Assets Operation and Maintenance Srvc"/>
    <s v="Coast - Nov 30 (4351)"/>
    <s v="0"/>
    <s v=""/>
    <s v=""/>
    <s v=""/>
    <s v=""/>
    <s v="12"/>
    <d v="2023-12-31T00:00:00"/>
    <d v="2023-12-31T00:00:00"/>
    <s v="50550384"/>
    <s v="1"/>
    <s v="ARZINA THOBHANI"/>
    <s v="Eng - Team Services"/>
  </r>
  <r>
    <x v="5"/>
    <x v="8"/>
    <s v="OTH"/>
    <x v="8"/>
    <s v="531020"/>
    <s v="CONTRACT SERV - OTHR"/>
    <s v=""/>
    <x v="2"/>
    <x v="2"/>
    <s v="4500616580"/>
    <s v="30"/>
    <n v="1"/>
    <s v="PU"/>
    <n v="6032"/>
    <s v=""/>
    <s v=""/>
    <s v="GI Assets Operation and Maintenance Srvc"/>
    <s v="Coast - Nov 30 (4351)"/>
    <s v="0"/>
    <s v=""/>
    <s v=""/>
    <s v=""/>
    <s v=""/>
    <s v="12"/>
    <d v="2023-12-31T00:00:00"/>
    <d v="2023-11-30T00:00:00"/>
    <s v="50550385"/>
    <s v="1"/>
    <s v="ARZINA THOBHANI"/>
    <s v="Eng - Team Services"/>
  </r>
  <r>
    <x v="5"/>
    <x v="8"/>
    <s v="OTH"/>
    <x v="8"/>
    <s v="531020"/>
    <s v="CONTRACT SERV - OTHR"/>
    <s v=""/>
    <x v="2"/>
    <x v="2"/>
    <s v="4500616580"/>
    <s v="30"/>
    <n v="-1"/>
    <s v="PU"/>
    <n v="-11920"/>
    <s v=""/>
    <s v=""/>
    <s v="GI Assets Operation and Maintenance Srvc"/>
    <s v="Coast - Dec 31 (4347)"/>
    <s v="0"/>
    <s v=""/>
    <s v=""/>
    <s v=""/>
    <s v=""/>
    <s v="12"/>
    <d v="2023-12-31T00:00:00"/>
    <d v="2023-11-30T00:00:00"/>
    <s v="50550387"/>
    <s v="1"/>
    <s v="ARZINA THOBHANI"/>
    <s v="Eng - Team Services"/>
  </r>
  <r>
    <x v="5"/>
    <x v="8"/>
    <s v="OTH"/>
    <x v="8"/>
    <s v="531020"/>
    <s v="CONTRACT SERV - OTHR"/>
    <s v=""/>
    <x v="2"/>
    <x v="2"/>
    <s v="4500616580"/>
    <s v="30"/>
    <n v="1"/>
    <s v="PU"/>
    <n v="11920"/>
    <s v=""/>
    <s v=""/>
    <s v="GI Assets Operation and Maintenance Srvc"/>
    <s v="Coast - Nov 30 (4347)"/>
    <s v="0"/>
    <s v=""/>
    <s v=""/>
    <s v=""/>
    <s v=""/>
    <s v="12"/>
    <d v="2023-12-31T00:00:00"/>
    <d v="2023-11-30T00:00:00"/>
    <s v="50550388"/>
    <s v="1"/>
    <s v="ARZINA THOBHANI"/>
    <s v="Eng - Team Services"/>
  </r>
  <r>
    <x v="5"/>
    <x v="9"/>
    <s v="OTH"/>
    <x v="9"/>
    <s v="531020"/>
    <s v="CONTRACT SERV - OTHR"/>
    <s v=""/>
    <x v="2"/>
    <x v="2"/>
    <s v="4500616580"/>
    <s v="10"/>
    <n v="1"/>
    <s v="PU"/>
    <n v="600"/>
    <s v=""/>
    <s v=""/>
    <s v="GI Assets Operation and Maintenance Srvc"/>
    <s v="Coast Social Ent - Jan 31, 2023 (4229)"/>
    <s v="0"/>
    <s v=""/>
    <s v=""/>
    <s v=""/>
    <s v=""/>
    <s v="2"/>
    <d v="2023-02-28T00:00:00"/>
    <d v="2023-02-28T00:00:00"/>
    <s v="50481314"/>
    <s v="1"/>
    <s v="ARZINA THOBHANI"/>
    <s v="Eng - Team Services"/>
  </r>
  <r>
    <x v="5"/>
    <x v="9"/>
    <s v="OTH"/>
    <x v="9"/>
    <s v="531020"/>
    <s v="CONTRACT SERV - OTHR"/>
    <s v=""/>
    <x v="2"/>
    <x v="2"/>
    <s v="4500616580"/>
    <s v="10"/>
    <n v="1"/>
    <s v="PU"/>
    <n v="720"/>
    <s v=""/>
    <s v=""/>
    <s v="GI Assets Operation and Maintenance Srvc"/>
    <s v="Coast Social Ent - Oct 31, 2022 (4207)"/>
    <s v="0"/>
    <s v=""/>
    <s v=""/>
    <s v=""/>
    <s v=""/>
    <s v="3"/>
    <d v="2023-03-16T00:00:00"/>
    <d v="2023-03-16T00:00:00"/>
    <s v="50485123"/>
    <s v="1"/>
    <s v="ARZINA THOBHANI"/>
    <s v="Eng - Team Services"/>
  </r>
  <r>
    <x v="6"/>
    <x v="10"/>
    <s v="OTH"/>
    <x v="10"/>
    <s v="531080"/>
    <s v="DISPOSAL OF REFUSE"/>
    <s v=""/>
    <x v="1"/>
    <x v="1"/>
    <s v=""/>
    <s v="0"/>
    <n v="0"/>
    <s v=""/>
    <n v="310"/>
    <s v=""/>
    <s v=""/>
    <s v=""/>
    <s v="Vernon Dump Feb 15, 2023"/>
    <s v="0"/>
    <s v=""/>
    <s v=""/>
    <s v=""/>
    <s v=""/>
    <s v="2"/>
    <d v="2023-02-21T00:00:00"/>
    <d v="2023-02-15T00:00:00"/>
    <s v="1003821521"/>
    <s v="14"/>
    <s v="SUSAN NAGATA"/>
    <s v="Engineering Services"/>
  </r>
  <r>
    <x v="6"/>
    <x v="10"/>
    <s v="OTH"/>
    <x v="10"/>
    <s v="531080"/>
    <s v="DISPOSAL OF REFUSE"/>
    <s v=""/>
    <x v="1"/>
    <x v="1"/>
    <s v=""/>
    <s v="0"/>
    <n v="0"/>
    <s v=""/>
    <n v="155"/>
    <s v=""/>
    <s v=""/>
    <s v=""/>
    <s v="Vernon Dump Feb 14, 2023"/>
    <s v="0"/>
    <s v=""/>
    <s v=""/>
    <s v=""/>
    <s v=""/>
    <s v="2"/>
    <d v="2023-02-21T00:00:00"/>
    <d v="2023-02-14T00:00:00"/>
    <s v="1003821541"/>
    <s v="13"/>
    <s v="SUSAN NAGATA"/>
    <s v="Engineering Services"/>
  </r>
  <r>
    <x v="6"/>
    <x v="11"/>
    <s v="OTH"/>
    <x v="11"/>
    <s v="531020"/>
    <s v="CONTRACT SERV - OTHR"/>
    <s v=""/>
    <x v="0"/>
    <x v="0"/>
    <s v="4500622556"/>
    <s v="10"/>
    <n v="1"/>
    <s v="PU"/>
    <n v="1189.44"/>
    <s v=""/>
    <s v=""/>
    <s v="Hydrovac &amp; Inspection Services"/>
    <s v="McRae's Env - Dec 12 (491080)"/>
    <s v="0"/>
    <s v=""/>
    <s v=""/>
    <s v=""/>
    <s v=""/>
    <s v="1"/>
    <d v="2024-01-04T00:00:00"/>
    <d v="2024-01-04T00:00:00"/>
    <s v="50548627"/>
    <s v="1"/>
    <s v="ARZINA THOBHANI"/>
    <s v="Eng - Team Services"/>
  </r>
  <r>
    <x v="6"/>
    <x v="11"/>
    <s v="OTH"/>
    <x v="11"/>
    <s v="531020"/>
    <s v="CONTRACT SERV - OTHR"/>
    <s v=""/>
    <x v="0"/>
    <x v="0"/>
    <s v="4500622556"/>
    <s v="10"/>
    <n v="-1"/>
    <s v="PU"/>
    <n v="-1189.44"/>
    <s v=""/>
    <s v=""/>
    <s v="Hydrovac &amp; Inspection Services"/>
    <s v="McRae's Env - Dec 12 (491080)"/>
    <s v="0"/>
    <s v=""/>
    <s v=""/>
    <s v=""/>
    <s v=""/>
    <s v="1"/>
    <d v="2024-01-04T00:00:00"/>
    <d v="2024-01-04T00:00:00"/>
    <s v="50548640"/>
    <s v="1"/>
    <s v="ARZINA THOBHANI"/>
    <s v="Eng - Team Services"/>
  </r>
  <r>
    <x v="6"/>
    <x v="11"/>
    <s v="OTH"/>
    <x v="11"/>
    <s v="531020"/>
    <s v="CONTRACT SERV - OTHR"/>
    <s v=""/>
    <x v="0"/>
    <x v="0"/>
    <s v="4500622556"/>
    <s v="10"/>
    <n v="1"/>
    <s v="PU"/>
    <n v="1189.44"/>
    <s v=""/>
    <s v=""/>
    <s v="Hydrovac &amp; Inspection Services"/>
    <s v="McRae's Env - Dec 12 (491080)"/>
    <s v="0"/>
    <s v=""/>
    <s v=""/>
    <s v=""/>
    <s v=""/>
    <s v="12"/>
    <d v="2023-12-31T00:00:00"/>
    <d v="2023-12-12T00:00:00"/>
    <s v="50548642"/>
    <s v="1"/>
    <s v="ARZINA THOBHANI"/>
    <s v="Eng - Team Services"/>
  </r>
  <r>
    <x v="6"/>
    <x v="11"/>
    <s v="OTH"/>
    <x v="11"/>
    <s v="531080"/>
    <s v="DISPOSAL OF REFUSE"/>
    <s v=""/>
    <x v="1"/>
    <x v="1"/>
    <s v=""/>
    <s v="0"/>
    <n v="0"/>
    <s v=""/>
    <n v="155"/>
    <s v=""/>
    <s v=""/>
    <s v=""/>
    <s v="Vernon Dump Dec. 12, 2023"/>
    <s v="0"/>
    <s v=""/>
    <s v=""/>
    <s v=""/>
    <s v=""/>
    <s v="12"/>
    <d v="2023-12-15T00:00:00"/>
    <d v="2023-12-12T00:00:00"/>
    <s v="1004636943"/>
    <s v="1"/>
    <s v="ARLENE KUAN"/>
    <s v="Eng-Yards Ser-MB Yds"/>
  </r>
  <r>
    <x v="6"/>
    <x v="12"/>
    <s v="OTH"/>
    <x v="12"/>
    <s v="531020"/>
    <s v="CONTRACT SERV - OTHR"/>
    <s v=""/>
    <x v="3"/>
    <x v="3"/>
    <s v="4500622723"/>
    <s v="10"/>
    <n v="1"/>
    <s v="PU"/>
    <n v="390"/>
    <s v=""/>
    <s v=""/>
    <s v="Traffic Control"/>
    <s v="Ansan - Dec 15, 2023 (154996)"/>
    <s v="0"/>
    <s v=""/>
    <s v=""/>
    <s v=""/>
    <s v=""/>
    <s v="12"/>
    <d v="2023-12-31T00:00:00"/>
    <d v="2023-12-31T00:00:00"/>
    <s v="50548465"/>
    <s v="1"/>
    <s v="ARZINA THOBHANI"/>
    <s v="Eng - Team Services"/>
  </r>
  <r>
    <x v="6"/>
    <x v="12"/>
    <s v="OTH"/>
    <x v="12"/>
    <s v="531020"/>
    <s v="CONTRACT SERV - OTHR"/>
    <s v=""/>
    <x v="3"/>
    <x v="3"/>
    <s v="4500622723"/>
    <s v="10"/>
    <n v="-1"/>
    <s v="PU"/>
    <n v="-390"/>
    <s v=""/>
    <s v=""/>
    <s v="Traffic Control"/>
    <s v="Ansan - Dec 15, 2023 (154996)"/>
    <s v="0"/>
    <s v=""/>
    <s v=""/>
    <s v=""/>
    <s v=""/>
    <s v="12"/>
    <d v="2023-12-31T00:00:00"/>
    <d v="2023-12-31T00:00:00"/>
    <s v="50548469"/>
    <s v="1"/>
    <s v="ARZINA THOBHANI"/>
    <s v="Eng - Team Services"/>
  </r>
  <r>
    <x v="6"/>
    <x v="12"/>
    <s v="OTH"/>
    <x v="12"/>
    <s v="531020"/>
    <s v="CONTRACT SERV - OTHR"/>
    <s v=""/>
    <x v="3"/>
    <x v="3"/>
    <s v="4500622723"/>
    <s v="10"/>
    <n v="1"/>
    <s v="PU"/>
    <n v="390"/>
    <s v=""/>
    <s v=""/>
    <s v="Traffic Control"/>
    <s v="Ansan - Dec 15, 2023 (154996)"/>
    <s v="0"/>
    <s v=""/>
    <s v=""/>
    <s v=""/>
    <s v=""/>
    <s v="12"/>
    <d v="2023-12-31T00:00:00"/>
    <d v="2023-12-31T00:00:00"/>
    <s v="50548480"/>
    <s v="1"/>
    <s v="ARZINA THOBHANI"/>
    <s v="Eng - Team Services"/>
  </r>
  <r>
    <x v="7"/>
    <x v="13"/>
    <s v="OTH"/>
    <x v="13"/>
    <s v="531020"/>
    <s v="CONTRACT SERV - OTHR"/>
    <s v="TRF TO NEW WBS"/>
    <x v="1"/>
    <x v="1"/>
    <s v=""/>
    <s v="0"/>
    <n v="0"/>
    <s v=""/>
    <n v="2775.36"/>
    <s v=""/>
    <s v=""/>
    <s v=""/>
    <s v="Trf to new WBS structure"/>
    <s v="0"/>
    <s v=""/>
    <s v=""/>
    <s v=""/>
    <s v=""/>
    <s v="3"/>
    <d v="2023-03-31T00:00:00"/>
    <d v="2023-03-31T00:00:00"/>
    <s v="1003847454"/>
    <s v="4"/>
    <s v="Richard Tong"/>
    <s v="Finance, Risk&amp;Supply Chain Mgt"/>
  </r>
  <r>
    <x v="7"/>
    <x v="14"/>
    <s v="EQP"/>
    <x v="14"/>
    <s v="851000"/>
    <s v="City Run Hr Eq Rent"/>
    <s v=""/>
    <x v="1"/>
    <x v="1"/>
    <s v=""/>
    <s v="0"/>
    <n v="4"/>
    <s v="H"/>
    <n v="52"/>
    <s v=""/>
    <s v=""/>
    <s v=""/>
    <s v=""/>
    <s v="0"/>
    <s v=""/>
    <s v="30022/B1380"/>
    <s v="Sewer Equip Rental / VAN, PANEL, Light, G"/>
    <s v="ATY"/>
    <s v="6"/>
    <d v="2023-06-28T00:00:00"/>
    <d v="2023-06-28T00:00:00"/>
    <s v=""/>
    <s v="0"/>
    <s v="JACQUELINE HALPENNY"/>
    <s v="Engineering Services"/>
  </r>
  <r>
    <x v="7"/>
    <x v="14"/>
    <s v="EQP"/>
    <x v="14"/>
    <s v="851000"/>
    <s v="City Run Hr Eq Rent"/>
    <s v=""/>
    <x v="1"/>
    <x v="1"/>
    <s v=""/>
    <s v="0"/>
    <n v="6.5"/>
    <s v="H"/>
    <n v="84.5"/>
    <s v=""/>
    <s v=""/>
    <s v=""/>
    <s v=""/>
    <s v="0"/>
    <s v=""/>
    <s v="30022/B1380"/>
    <s v="Sewer Equip Rental / VAN, PANEL, Light, G"/>
    <s v="ATY"/>
    <s v="6"/>
    <d v="2023-06-29T00:00:00"/>
    <d v="2023-06-29T00:00:00"/>
    <s v=""/>
    <s v="0"/>
    <s v="Pamela Nyhus"/>
    <s v="Engineering Services"/>
  </r>
  <r>
    <x v="7"/>
    <x v="14"/>
    <s v="EQP"/>
    <x v="14"/>
    <s v="851000"/>
    <s v="City Run Hr Eq Rent"/>
    <s v=""/>
    <x v="1"/>
    <x v="1"/>
    <s v=""/>
    <s v="0"/>
    <n v="6.5"/>
    <s v="H"/>
    <n v="78"/>
    <s v=""/>
    <s v=""/>
    <s v=""/>
    <s v=""/>
    <s v="0"/>
    <s v=""/>
    <s v="30022/B2377"/>
    <s v="Sewer Equip Rental / Tow Behind Hydro Jet"/>
    <s v="ATY"/>
    <s v="6"/>
    <d v="2023-06-29T00:00:00"/>
    <d v="2023-06-29T00:00:00"/>
    <s v=""/>
    <s v="0"/>
    <s v="Pamela Nyhus"/>
    <s v="Engineering Services"/>
  </r>
  <r>
    <x v="7"/>
    <x v="14"/>
    <s v="EQP"/>
    <x v="14"/>
    <s v="851020"/>
    <s v="Outside Eq Rental"/>
    <s v=""/>
    <x v="1"/>
    <x v="1"/>
    <s v=""/>
    <s v="0"/>
    <n v="4"/>
    <s v="H"/>
    <n v="30"/>
    <s v=""/>
    <s v=""/>
    <s v=""/>
    <s v=""/>
    <s v="0"/>
    <s v=""/>
    <s v="30022/SER300"/>
    <s v="Sewer Equip Rental / TRUCK, PICKUP"/>
    <s v="ATY"/>
    <s v="6"/>
    <d v="2023-06-28T00:00:00"/>
    <d v="2023-06-28T00:00:00"/>
    <s v=""/>
    <s v="0"/>
    <s v="JACQUELINE HALPENNY"/>
    <s v="Engineering Services"/>
  </r>
  <r>
    <x v="7"/>
    <x v="14"/>
    <s v="EQP"/>
    <x v="14"/>
    <s v="851020"/>
    <s v="Outside Eq Rental"/>
    <s v=""/>
    <x v="1"/>
    <x v="1"/>
    <s v=""/>
    <s v="0"/>
    <n v="6.5"/>
    <s v="H"/>
    <n v="48.75"/>
    <s v=""/>
    <s v=""/>
    <s v=""/>
    <s v=""/>
    <s v="0"/>
    <s v=""/>
    <s v="30022/SER300"/>
    <s v="Sewer Equip Rental / TRUCK, PICKUP"/>
    <s v="ATY"/>
    <s v="6"/>
    <d v="2023-06-29T00:00:00"/>
    <d v="2023-06-29T00:00:00"/>
    <s v=""/>
    <s v="0"/>
    <s v="Pamela Nyhus"/>
    <s v="Engineering Services"/>
  </r>
  <r>
    <x v="7"/>
    <x v="14"/>
    <s v="LAB"/>
    <x v="14"/>
    <s v="850000"/>
    <s v="Wages &amp; Fringe Costs"/>
    <s v=""/>
    <x v="1"/>
    <x v="1"/>
    <s v=""/>
    <s v="0"/>
    <n v="4"/>
    <s v="H"/>
    <n v="215.8"/>
    <s v=""/>
    <s v=""/>
    <s v=""/>
    <s v=""/>
    <s v="26201"/>
    <s v="RYAN GREEN"/>
    <s v="30002/P111"/>
    <s v="Sewers -W &amp; FB Clear / Working Supervisor I"/>
    <s v="ATY"/>
    <s v="6"/>
    <d v="2023-06-28T00:00:00"/>
    <d v="2023-06-28T00:00:00"/>
    <s v="47733306"/>
    <s v="0"/>
    <s v="BTC Admin ID for FILO batch jobs"/>
    <s v="SAP Sustainment - SYSTEM ID"/>
  </r>
  <r>
    <x v="7"/>
    <x v="14"/>
    <s v="LAB"/>
    <x v="14"/>
    <s v="850000"/>
    <s v="Wages &amp; Fringe Costs"/>
    <s v=""/>
    <x v="1"/>
    <x v="1"/>
    <s v=""/>
    <s v="0"/>
    <n v="4"/>
    <s v="H"/>
    <n v="196.6"/>
    <s v=""/>
    <s v=""/>
    <s v=""/>
    <s v=""/>
    <s v="29048"/>
    <s v="WILFREDO SEVILLA"/>
    <s v="30002/P74"/>
    <s v="Sewers -W &amp; FB Clear / Truck Driver I"/>
    <s v="ATY"/>
    <s v="6"/>
    <d v="2023-06-28T00:00:00"/>
    <d v="2023-06-28T00:00:00"/>
    <s v="47733336"/>
    <s v="0"/>
    <s v="BTC Admin ID for FILO batch jobs"/>
    <s v="SAP Sustainment - SYSTEM ID"/>
  </r>
  <r>
    <x v="7"/>
    <x v="14"/>
    <s v="LAB"/>
    <x v="14"/>
    <s v="850000"/>
    <s v="Wages &amp; Fringe Costs"/>
    <s v=""/>
    <x v="1"/>
    <x v="1"/>
    <s v=""/>
    <s v="0"/>
    <n v="4"/>
    <s v="H"/>
    <n v="190.92"/>
    <s v=""/>
    <s v=""/>
    <s v=""/>
    <s v=""/>
    <s v="29041"/>
    <s v="CRISTOBAL M ROBLES"/>
    <s v="30002/P102"/>
    <s v="Sewers -W &amp; FB Clear / Worker II"/>
    <s v="ATY"/>
    <s v="6"/>
    <d v="2023-06-28T00:00:00"/>
    <d v="2023-06-28T00:00:00"/>
    <s v="47733383"/>
    <s v="0"/>
    <s v="BTC Admin ID for FILO batch jobs"/>
    <s v="SAP Sustainment - SYSTEM ID"/>
  </r>
  <r>
    <x v="7"/>
    <x v="14"/>
    <s v="LAB"/>
    <x v="14"/>
    <s v="850000"/>
    <s v="Wages &amp; Fringe Costs"/>
    <s v=""/>
    <x v="1"/>
    <x v="1"/>
    <s v=""/>
    <s v="0"/>
    <n v="6.5"/>
    <s v="H"/>
    <n v="350.68"/>
    <s v=""/>
    <s v=""/>
    <s v=""/>
    <s v=""/>
    <s v="26201"/>
    <s v="RYAN GREEN"/>
    <s v="30002/P111"/>
    <s v="Sewers -W &amp; FB Clear / Working Supervisor I"/>
    <s v="ATY"/>
    <s v="6"/>
    <d v="2023-06-29T00:00:00"/>
    <d v="2023-06-29T00:00:00"/>
    <s v="47758370"/>
    <s v="0"/>
    <s v="BTC Admin ID for FILO batch jobs"/>
    <s v="SAP Sustainment - SYSTEM ID"/>
  </r>
  <r>
    <x v="7"/>
    <x v="14"/>
    <s v="LAB"/>
    <x v="14"/>
    <s v="850000"/>
    <s v="Wages &amp; Fringe Costs"/>
    <s v=""/>
    <x v="1"/>
    <x v="1"/>
    <s v=""/>
    <s v="0"/>
    <n v="6.5"/>
    <s v="H"/>
    <n v="319.48"/>
    <s v=""/>
    <s v=""/>
    <s v=""/>
    <s v=""/>
    <s v="29048"/>
    <s v="WILFREDO SEVILLA"/>
    <s v="30002/P74"/>
    <s v="Sewers -W &amp; FB Clear / Truck Driver I"/>
    <s v="ATY"/>
    <s v="6"/>
    <d v="2023-06-29T00:00:00"/>
    <d v="2023-06-29T00:00:00"/>
    <s v="47758387"/>
    <s v="0"/>
    <s v="BTC Admin ID for FILO batch jobs"/>
    <s v="SAP Sustainment - SYSTEM ID"/>
  </r>
  <r>
    <x v="7"/>
    <x v="14"/>
    <s v="OTH"/>
    <x v="14"/>
    <s v="531020"/>
    <s v="CONTRACT SERV - OTHR"/>
    <s v=""/>
    <x v="0"/>
    <x v="0"/>
    <s v="4500622556"/>
    <s v="10"/>
    <n v="1"/>
    <s v="PU"/>
    <n v="1189.44"/>
    <s v=""/>
    <s v=""/>
    <s v="Hydrovac &amp; Inspection Services"/>
    <s v="McRaes Enterprises-Apr 24, 2023 (479235)"/>
    <s v="0"/>
    <s v=""/>
    <s v=""/>
    <s v=""/>
    <s v=""/>
    <s v="5"/>
    <d v="2023-05-15T00:00:00"/>
    <d v="2023-05-15T00:00:00"/>
    <s v="50497402"/>
    <s v="1"/>
    <s v="ARZINA THOBHANI"/>
    <s v="Eng - Team Services"/>
  </r>
  <r>
    <x v="7"/>
    <x v="14"/>
    <s v="OTH"/>
    <x v="14"/>
    <s v="531020"/>
    <s v="CONTRACT SERV - OTHR"/>
    <s v=""/>
    <x v="0"/>
    <x v="0"/>
    <s v="4500626947"/>
    <s v="10"/>
    <n v="1"/>
    <s v="PU"/>
    <n v="529.65"/>
    <s v=""/>
    <s v=""/>
    <s v="Contracting - CCTV Manhole Inspection"/>
    <s v="McRae's Env - July 31, 2023 (484296)"/>
    <s v="0"/>
    <s v=""/>
    <s v=""/>
    <s v=""/>
    <s v=""/>
    <s v="11"/>
    <d v="2023-11-08T00:00:00"/>
    <d v="2023-11-08T00:00:00"/>
    <s v="50535924"/>
    <s v="1"/>
    <s v="ARZINA THOBHANI"/>
    <s v="Eng - Team Services"/>
  </r>
  <r>
    <x v="7"/>
    <x v="14"/>
    <s v="OTH"/>
    <x v="14"/>
    <s v="531080"/>
    <s v="DISPOSAL OF REFUSE"/>
    <s v=""/>
    <x v="1"/>
    <x v="1"/>
    <s v=""/>
    <s v="0"/>
    <n v="0"/>
    <s v=""/>
    <n v="155"/>
    <s v=""/>
    <s v=""/>
    <s v=""/>
    <s v="Vernon Dump Apr 24, 2023"/>
    <s v="0"/>
    <s v=""/>
    <s v=""/>
    <s v=""/>
    <s v=""/>
    <s v="4"/>
    <d v="2023-04-28T00:00:00"/>
    <d v="2023-04-24T00:00:00"/>
    <s v="1003862037"/>
    <s v="20"/>
    <s v="LENA LEE"/>
    <s v="Engineering Services"/>
  </r>
  <r>
    <x v="7"/>
    <x v="15"/>
    <s v="LAB"/>
    <x v="15"/>
    <s v="850000"/>
    <s v="Wages &amp; Fringe Costs"/>
    <s v=""/>
    <x v="1"/>
    <x v="1"/>
    <s v=""/>
    <s v="0"/>
    <n v="1"/>
    <s v="H"/>
    <n v="53.71"/>
    <s v=""/>
    <s v=""/>
    <s v=""/>
    <s v=""/>
    <s v="10683"/>
    <s v="MARK J MERGAERT"/>
    <s v="30004/P59"/>
    <s v="Traffic W &amp; FB Clear / Traffic Painter II"/>
    <s v="ATY"/>
    <s v="4"/>
    <d v="2023-04-20T00:00:00"/>
    <d v="2023-04-20T00:00:00"/>
    <s v="47281182"/>
    <s v="0"/>
    <s v="BTC Admin ID for FILO batch jobs"/>
    <s v="SAP Sustainment - SYSTEM ID"/>
  </r>
  <r>
    <x v="7"/>
    <x v="16"/>
    <s v="EQP"/>
    <x v="16"/>
    <s v="851000"/>
    <s v="City Run Hr Eq Rent"/>
    <s v=""/>
    <x v="1"/>
    <x v="1"/>
    <s v=""/>
    <s v="0"/>
    <n v="1.25"/>
    <s v="H"/>
    <n v="25.89"/>
    <s v=""/>
    <s v=""/>
    <s v=""/>
    <s v=""/>
    <s v="0"/>
    <s v=""/>
    <s v="30024/E1107"/>
    <s v="Traffic Equip Rental / TRUCK, PICKUP COMPAC"/>
    <s v="ATY"/>
    <s v="2"/>
    <d v="2023-02-13T00:00:00"/>
    <d v="2023-02-10T00:00:00"/>
    <s v=""/>
    <s v="0"/>
    <s v="GURTEJ SANDHU"/>
    <s v="Engineering Services"/>
  </r>
  <r>
    <x v="7"/>
    <x v="16"/>
    <s v="EQP"/>
    <x v="16"/>
    <s v="851000"/>
    <s v="City Run Hr Eq Rent"/>
    <s v=""/>
    <x v="1"/>
    <x v="1"/>
    <s v=""/>
    <s v="0"/>
    <n v="0.5"/>
    <s v="H"/>
    <n v="10.5"/>
    <s v=""/>
    <s v=""/>
    <s v=""/>
    <s v=""/>
    <s v="0"/>
    <s v=""/>
    <s v="30024/E1664"/>
    <s v="Traffic Equip Rental / PICKUP - HEAVY"/>
    <s v="ATY"/>
    <s v="2"/>
    <d v="2023-02-14T00:00:00"/>
    <d v="2023-02-13T00:00:00"/>
    <s v=""/>
    <s v="0"/>
    <s v="IKRAN ABDULLAHI"/>
    <s v="IT, Digital Strategy &amp; 311"/>
  </r>
  <r>
    <x v="7"/>
    <x v="16"/>
    <s v="EQP"/>
    <x v="16"/>
    <s v="851000"/>
    <s v="City Run Hr Eq Rent"/>
    <s v=""/>
    <x v="1"/>
    <x v="1"/>
    <s v=""/>
    <s v="0"/>
    <n v="0.5"/>
    <s v="H"/>
    <n v="10.5"/>
    <s v=""/>
    <s v=""/>
    <s v=""/>
    <s v=""/>
    <s v="0"/>
    <s v=""/>
    <s v="30024/E1664"/>
    <s v="Traffic Equip Rental / PICKUP - HEAVY"/>
    <s v="ATY"/>
    <s v="2"/>
    <d v="2023-02-14T00:00:00"/>
    <d v="2023-02-13T00:00:00"/>
    <s v=""/>
    <s v="0"/>
    <s v="IKRAN ABDULLAHI"/>
    <s v="IT, Digital Strategy &amp; 311"/>
  </r>
  <r>
    <x v="7"/>
    <x v="16"/>
    <s v="EQP"/>
    <x v="16"/>
    <s v="851000"/>
    <s v="City Run Hr Eq Rent"/>
    <s v=""/>
    <x v="1"/>
    <x v="1"/>
    <s v=""/>
    <s v="0"/>
    <n v="1"/>
    <s v="H"/>
    <n v="20.71"/>
    <s v=""/>
    <s v=""/>
    <s v=""/>
    <s v=""/>
    <s v="0"/>
    <s v=""/>
    <s v="30024/E1107"/>
    <s v="Traffic Equip Rental / TRUCK, PICKUP COMPAC"/>
    <s v="ATY"/>
    <s v="2"/>
    <d v="2023-02-17T00:00:00"/>
    <d v="2023-02-16T00:00:00"/>
    <s v=""/>
    <s v="0"/>
    <s v="ZED COLE LUSTERIO AGNO"/>
    <s v="Engineering - Sewer Ops/Man Yards"/>
  </r>
  <r>
    <x v="7"/>
    <x v="16"/>
    <s v="EQP"/>
    <x v="16"/>
    <s v="851000"/>
    <s v="City Run Hr Eq Rent"/>
    <s v=""/>
    <x v="1"/>
    <x v="1"/>
    <s v=""/>
    <s v="0"/>
    <n v="0.5"/>
    <s v="H"/>
    <n v="10.5"/>
    <s v=""/>
    <s v=""/>
    <s v=""/>
    <s v=""/>
    <s v="0"/>
    <s v=""/>
    <s v="30024/E1664"/>
    <s v="Traffic Equip Rental / PICKUP - HEAVY"/>
    <s v="ATY"/>
    <s v="4"/>
    <d v="2023-04-11T00:00:00"/>
    <d v="2023-04-06T00:00:00"/>
    <s v=""/>
    <s v="0"/>
    <s v="ZED COLE LUSTERIO AGNO"/>
    <s v="Engineering - Sewer Ops/Man Yards"/>
  </r>
  <r>
    <x v="7"/>
    <x v="16"/>
    <s v="EQP"/>
    <x v="16"/>
    <s v="851000"/>
    <s v="City Run Hr Eq Rent"/>
    <s v=""/>
    <x v="1"/>
    <x v="1"/>
    <s v=""/>
    <s v="0"/>
    <n v="0.52"/>
    <s v="H"/>
    <n v="10.92"/>
    <s v=""/>
    <s v=""/>
    <s v=""/>
    <s v=""/>
    <s v="0"/>
    <s v=""/>
    <s v="30024/C1657"/>
    <s v="Traffic Equip Rental / PICKUP HEAVY"/>
    <s v="ATY"/>
    <s v="4"/>
    <d v="2023-04-13T00:00:00"/>
    <d v="2023-04-12T00:00:00"/>
    <s v=""/>
    <s v="0"/>
    <s v="GURTEJ SANDHU"/>
    <s v="Engineering Services"/>
  </r>
  <r>
    <x v="7"/>
    <x v="16"/>
    <s v="EQP"/>
    <x v="16"/>
    <s v="851000"/>
    <s v="City Run Hr Eq Rent"/>
    <s v=""/>
    <x v="1"/>
    <x v="1"/>
    <s v=""/>
    <s v="0"/>
    <n v="0.5"/>
    <s v="H"/>
    <n v="10.5"/>
    <s v=""/>
    <s v=""/>
    <s v=""/>
    <s v=""/>
    <s v="0"/>
    <s v=""/>
    <s v="30024/E1664"/>
    <s v="Traffic Equip Rental / PICKUP - HEAVY"/>
    <s v="ATY"/>
    <s v="4"/>
    <d v="2023-04-17T00:00:00"/>
    <d v="2023-04-14T00:00:00"/>
    <s v=""/>
    <s v="0"/>
    <s v="SARAH WILLIAMS"/>
    <s v="Eng - Transportation Div. / TEOB"/>
  </r>
  <r>
    <x v="7"/>
    <x v="16"/>
    <s v="EQP"/>
    <x v="16"/>
    <s v="851000"/>
    <s v="City Run Hr Eq Rent"/>
    <s v=""/>
    <x v="1"/>
    <x v="1"/>
    <s v=""/>
    <s v="0"/>
    <n v="0.5"/>
    <s v="H"/>
    <n v="10.5"/>
    <s v=""/>
    <s v=""/>
    <s v=""/>
    <s v=""/>
    <s v="0"/>
    <s v=""/>
    <s v="30024/E1664"/>
    <s v="Traffic Equip Rental / PICKUP - HEAVY"/>
    <s v="ATY"/>
    <s v="4"/>
    <d v="2023-04-18T00:00:00"/>
    <d v="2023-04-17T00:00:00"/>
    <s v=""/>
    <s v="0"/>
    <s v="LUIS REYES"/>
    <s v="Eng - Transportation / TEOB"/>
  </r>
  <r>
    <x v="7"/>
    <x v="16"/>
    <s v="EQP"/>
    <x v="16"/>
    <s v="851000"/>
    <s v="City Run Hr Eq Rent"/>
    <s v=""/>
    <x v="1"/>
    <x v="1"/>
    <s v=""/>
    <s v="0"/>
    <n v="1"/>
    <s v="H"/>
    <n v="20.71"/>
    <s v=""/>
    <s v=""/>
    <s v=""/>
    <s v=""/>
    <s v="0"/>
    <s v=""/>
    <s v="30024/B1645"/>
    <s v="Traffic Equip Rental / Pickup LIght"/>
    <s v="ATY"/>
    <s v="4"/>
    <d v="2023-04-21T00:00:00"/>
    <d v="2023-04-20T00:00:00"/>
    <s v=""/>
    <s v="0"/>
    <s v="SARAH WILLIAMS"/>
    <s v="Eng - Transportation Div. / TEOB"/>
  </r>
  <r>
    <x v="7"/>
    <x v="16"/>
    <s v="EQP"/>
    <x v="16"/>
    <s v="851000"/>
    <s v="City Run Hr Eq Rent"/>
    <s v=""/>
    <x v="1"/>
    <x v="1"/>
    <s v=""/>
    <s v="0"/>
    <n v="1"/>
    <s v="H"/>
    <n v="21"/>
    <s v=""/>
    <s v=""/>
    <s v=""/>
    <s v=""/>
    <s v="0"/>
    <s v=""/>
    <s v="30024/A5922"/>
    <s v="Traffic Equip Rental / PICKUP HEAVY"/>
    <s v="ATY"/>
    <s v="4"/>
    <d v="2023-04-26T00:00:00"/>
    <d v="2023-04-25T00:00:00"/>
    <s v=""/>
    <s v="0"/>
    <s v="SARAH WILLIAMS"/>
    <s v="Eng - Transportation Div. / TEOB"/>
  </r>
  <r>
    <x v="7"/>
    <x v="16"/>
    <s v="EQP"/>
    <x v="16"/>
    <s v="851000"/>
    <s v="City Run Hr Eq Rent"/>
    <s v=""/>
    <x v="1"/>
    <x v="1"/>
    <s v=""/>
    <s v="0"/>
    <n v="0.5"/>
    <s v="H"/>
    <n v="10.36"/>
    <s v=""/>
    <s v=""/>
    <s v=""/>
    <s v=""/>
    <s v="0"/>
    <s v=""/>
    <s v="30024/E1107"/>
    <s v="Traffic Equip Rental / TRUCK, PICKUP COMPAC"/>
    <s v="ATY"/>
    <s v="6"/>
    <d v="2023-06-27T00:00:00"/>
    <d v="2023-06-26T00:00:00"/>
    <s v=""/>
    <s v="0"/>
    <s v="IKRAN ABDULLAHI"/>
    <s v="IT, Digital Strategy &amp; 311"/>
  </r>
  <r>
    <x v="7"/>
    <x v="16"/>
    <s v="EQP"/>
    <x v="16"/>
    <s v="851000"/>
    <s v="City Run Hr Eq Rent"/>
    <s v=""/>
    <x v="1"/>
    <x v="1"/>
    <s v=""/>
    <s v="0"/>
    <n v="0.25"/>
    <s v="H"/>
    <n v="5.18"/>
    <s v=""/>
    <s v=""/>
    <s v=""/>
    <s v=""/>
    <s v="0"/>
    <s v=""/>
    <s v="30024/E1107"/>
    <s v="Traffic Equip Rental / TRUCK, PICKUP COMPAC"/>
    <s v="ATY"/>
    <s v="6"/>
    <d v="2023-06-30T00:00:00"/>
    <d v="2023-06-29T00:00:00"/>
    <s v=""/>
    <s v="0"/>
    <s v="LUIS REYES"/>
    <s v="Eng - Transportation / TEOB"/>
  </r>
  <r>
    <x v="7"/>
    <x v="16"/>
    <s v="EQP"/>
    <x v="16"/>
    <s v="851000"/>
    <s v="City Run Hr Eq Rent"/>
    <s v=""/>
    <x v="1"/>
    <x v="1"/>
    <s v=""/>
    <s v="0"/>
    <n v="1"/>
    <s v="H"/>
    <n v="20.71"/>
    <s v=""/>
    <s v=""/>
    <s v=""/>
    <s v=""/>
    <s v="0"/>
    <s v=""/>
    <s v="30024/C1658"/>
    <s v="Traffic Equip Rental / PICKUP HEAVY"/>
    <s v="ATY"/>
    <s v="9"/>
    <d v="2023-09-25T00:00:00"/>
    <d v="2023-09-22T00:00:00"/>
    <s v=""/>
    <s v="0"/>
    <s v="MARIA VASQUEZ"/>
    <s v="City Clerk's Office"/>
  </r>
  <r>
    <x v="7"/>
    <x v="16"/>
    <s v="EQP"/>
    <x v="16"/>
    <s v="851000"/>
    <s v="City Run Hr Eq Rent"/>
    <s v=""/>
    <x v="1"/>
    <x v="1"/>
    <s v=""/>
    <s v="0"/>
    <n v="0.5"/>
    <s v="H"/>
    <n v="10.5"/>
    <s v=""/>
    <s v=""/>
    <s v=""/>
    <s v=""/>
    <s v="0"/>
    <s v=""/>
    <s v="30024/A1612"/>
    <s v="Traffic Equip Rental / TRUCK, PICKUP, HEAVY"/>
    <s v="ATY"/>
    <s v="9"/>
    <d v="2023-09-28T00:00:00"/>
    <d v="2023-09-27T00:00:00"/>
    <s v=""/>
    <s v="0"/>
    <s v="NARINDER BIRDI"/>
    <s v="Engineering - Traffic / Electrical Ops"/>
  </r>
  <r>
    <x v="7"/>
    <x v="16"/>
    <s v="LAB"/>
    <x v="16"/>
    <s v="850000"/>
    <s v="Wages &amp; Fringe Costs"/>
    <s v=""/>
    <x v="1"/>
    <x v="1"/>
    <s v=""/>
    <s v="0"/>
    <n v="0.4"/>
    <s v="H"/>
    <n v="26.33"/>
    <s v=""/>
    <s v=""/>
    <s v=""/>
    <s v=""/>
    <s v="22513"/>
    <s v="JEREMY D NELSON"/>
    <s v="30004/P43"/>
    <s v="Traffic W &amp; FB Clear / Trades II"/>
    <s v="ATY"/>
    <s v="2"/>
    <d v="2023-02-08T00:00:00"/>
    <d v="2023-02-08T00:00:00"/>
    <s v="46801704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0.5"/>
    <s v="H"/>
    <n v="32.94"/>
    <s v=""/>
    <s v=""/>
    <s v=""/>
    <s v=""/>
    <s v="7472"/>
    <s v="ROMEL HATTON"/>
    <s v="30004/P829"/>
    <s v="Traffic W &amp; FB Clear / Op Sup Va"/>
    <s v="ATY"/>
    <s v="2"/>
    <d v="2023-02-08T00:00:00"/>
    <d v="2023-02-08T00:00:00"/>
    <s v="46803312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1.25"/>
    <s v="H"/>
    <n v="61.89"/>
    <s v=""/>
    <s v=""/>
    <s v=""/>
    <s v=""/>
    <s v="20708"/>
    <s v="MIKE REDDINGTON"/>
    <s v="30004/P58"/>
    <s v="Traffic W &amp; FB Clear / Traffic Painter I"/>
    <s v="ATY"/>
    <s v="2"/>
    <d v="2023-02-10T00:00:00"/>
    <d v="2023-02-10T00:00:00"/>
    <s v="46835657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1.25"/>
    <s v="H"/>
    <n v="67.14"/>
    <s v=""/>
    <s v=""/>
    <s v=""/>
    <s v=""/>
    <s v="7133"/>
    <s v="EARL R STENSTROM"/>
    <s v="30004/P59"/>
    <s v="Traffic W &amp; FB Clear / Traffic Painter II"/>
    <s v="ATY"/>
    <s v="2"/>
    <d v="2023-02-10T00:00:00"/>
    <d v="2023-02-10T00:00:00"/>
    <s v="46835664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1.25"/>
    <s v="H"/>
    <n v="61.89"/>
    <s v=""/>
    <s v=""/>
    <s v=""/>
    <s v=""/>
    <s v="9474"/>
    <s v="RICK SCHMAUTZ"/>
    <s v="30004/P58"/>
    <s v="Traffic W &amp; FB Clear / Traffic Painter I"/>
    <s v="ATY"/>
    <s v="2"/>
    <d v="2023-02-10T00:00:00"/>
    <d v="2023-02-10T00:00:00"/>
    <s v="46835729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1.5"/>
    <s v="H"/>
    <n v="80.569999999999993"/>
    <s v=""/>
    <s v=""/>
    <s v=""/>
    <s v=""/>
    <s v="5375"/>
    <s v="SANTINO SCARDILLO"/>
    <s v="30004/P59"/>
    <s v="Traffic W &amp; FB Clear / Traffic Painter II"/>
    <s v="ATY"/>
    <s v="2"/>
    <d v="2023-02-13T00:00:00"/>
    <d v="2023-02-13T00:00:00"/>
    <s v="46840457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1.5"/>
    <s v="H"/>
    <n v="74.27"/>
    <s v=""/>
    <s v=""/>
    <s v=""/>
    <s v=""/>
    <s v="6396"/>
    <s v="DAVID V RAMEN"/>
    <s v="30004/P58"/>
    <s v="Traffic W &amp; FB Clear / Traffic Painter I"/>
    <s v="ATY"/>
    <s v="2"/>
    <d v="2023-02-13T00:00:00"/>
    <d v="2023-02-13T00:00:00"/>
    <s v="46840474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1"/>
    <s v="H"/>
    <n v="53.71"/>
    <s v=""/>
    <s v=""/>
    <s v=""/>
    <s v=""/>
    <s v="7133"/>
    <s v="EARL R STENSTROM"/>
    <s v="30004/P59"/>
    <s v="Traffic W &amp; FB Clear / Traffic Painter II"/>
    <s v="ATY"/>
    <s v="2"/>
    <d v="2023-02-16T00:00:00"/>
    <d v="2023-02-16T00:00:00"/>
    <s v="46862154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1"/>
    <s v="H"/>
    <n v="49.51"/>
    <s v=""/>
    <s v=""/>
    <s v=""/>
    <s v=""/>
    <s v="30097"/>
    <s v="MAXIMILLIAN LEPUR"/>
    <s v="30004/P58"/>
    <s v="Traffic W &amp; FB Clear / Traffic Painter I"/>
    <s v="ATY"/>
    <s v="2"/>
    <d v="2023-02-16T00:00:00"/>
    <d v="2023-02-16T00:00:00"/>
    <s v="46862240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1"/>
    <s v="H"/>
    <n v="53.71"/>
    <s v=""/>
    <s v=""/>
    <s v=""/>
    <s v=""/>
    <s v="8055"/>
    <s v="JOHNNY N LE CLAIR"/>
    <s v="30004/P59"/>
    <s v="Traffic W &amp; FB Clear / Traffic Painter II"/>
    <s v="ATY"/>
    <s v="2"/>
    <d v="2023-02-16T00:00:00"/>
    <d v="2023-02-16T00:00:00"/>
    <s v="46862911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1"/>
    <s v="H"/>
    <n v="49.51"/>
    <s v=""/>
    <s v=""/>
    <s v=""/>
    <s v=""/>
    <s v="27319"/>
    <s v="BEN GALLAGHER"/>
    <s v="30004/P58"/>
    <s v="Traffic W &amp; FB Clear / Traffic Painter I"/>
    <s v="ATY"/>
    <s v="2"/>
    <d v="2023-02-16T00:00:00"/>
    <d v="2023-02-16T00:00:00"/>
    <s v="46862988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0.15"/>
    <s v="H"/>
    <n v="8.66"/>
    <s v=""/>
    <s v=""/>
    <s v=""/>
    <s v=""/>
    <s v="4304"/>
    <s v="MICHAEL G MC QUADE"/>
    <s v="30004/P41"/>
    <s v="Traffic W &amp; FB Clear / Trades I"/>
    <s v="ATY"/>
    <s v="4"/>
    <d v="2023-04-04T00:00:00"/>
    <d v="2023-04-04T00:00:00"/>
    <s v="47158767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0.52"/>
    <s v="H"/>
    <n v="27.93"/>
    <s v=""/>
    <s v=""/>
    <s v=""/>
    <s v=""/>
    <s v="5375"/>
    <s v="SANTINO SCARDILLO"/>
    <s v="30004/P59"/>
    <s v="Traffic W &amp; FB Clear / Traffic Painter II"/>
    <s v="ATY"/>
    <s v="4"/>
    <d v="2023-04-06T00:00:00"/>
    <d v="2023-04-06T00:00:00"/>
    <s v="47200961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0.5"/>
    <s v="H"/>
    <n v="26.86"/>
    <s v=""/>
    <s v=""/>
    <s v=""/>
    <s v=""/>
    <s v="5375"/>
    <s v="SANTINO SCARDILLO"/>
    <s v="30004/P59"/>
    <s v="Traffic W &amp; FB Clear / Traffic Painter II"/>
    <s v="ATY"/>
    <s v="4"/>
    <d v="2023-04-06T00:00:00"/>
    <d v="2023-04-06T00:00:00"/>
    <s v="47200990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0.52"/>
    <s v="H"/>
    <n v="25.75"/>
    <s v=""/>
    <s v=""/>
    <s v=""/>
    <s v=""/>
    <s v="21546"/>
    <s v="MATTHEW CLARKE"/>
    <s v="30004/P58"/>
    <s v="Traffic W &amp; FB Clear / Traffic Painter I"/>
    <s v="ATY"/>
    <s v="4"/>
    <d v="2023-04-06T00:00:00"/>
    <d v="2023-04-06T00:00:00"/>
    <s v="47200998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0.5"/>
    <s v="H"/>
    <n v="24.76"/>
    <s v=""/>
    <s v=""/>
    <s v=""/>
    <s v=""/>
    <s v="21546"/>
    <s v="MATTHEW CLARKE"/>
    <s v="30004/P58"/>
    <s v="Traffic W &amp; FB Clear / Traffic Painter I"/>
    <s v="ATY"/>
    <s v="4"/>
    <d v="2023-04-06T00:00:00"/>
    <d v="2023-04-06T00:00:00"/>
    <s v="47201007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0.5"/>
    <s v="H"/>
    <n v="24.76"/>
    <s v=""/>
    <s v=""/>
    <s v=""/>
    <s v=""/>
    <s v="38529"/>
    <s v="MARCELO DIAZ"/>
    <s v="30004/P58"/>
    <s v="Traffic W &amp; FB Clear / Traffic Painter I"/>
    <s v="ATY"/>
    <s v="4"/>
    <d v="2023-04-06T00:00:00"/>
    <d v="2023-04-06T00:00:00"/>
    <s v="47201011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0.5"/>
    <s v="H"/>
    <n v="24.76"/>
    <s v=""/>
    <s v=""/>
    <s v=""/>
    <s v=""/>
    <s v="38529"/>
    <s v="MARCELO DIAZ"/>
    <s v="30004/P58"/>
    <s v="Traffic W &amp; FB Clear / Traffic Painter I"/>
    <s v="ATY"/>
    <s v="4"/>
    <d v="2023-04-06T00:00:00"/>
    <d v="2023-04-06T00:00:00"/>
    <s v="47201040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0.05"/>
    <s v="H"/>
    <n v="2.89"/>
    <s v=""/>
    <s v=""/>
    <s v=""/>
    <s v=""/>
    <s v="4304"/>
    <s v="MICHAEL G MC QUADE"/>
    <s v="30004/P41"/>
    <s v="Traffic W &amp; FB Clear / Trades I"/>
    <s v="ATY"/>
    <s v="4"/>
    <d v="2023-04-11T00:00:00"/>
    <d v="2023-04-11T00:00:00"/>
    <s v="47205234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0.52"/>
    <s v="H"/>
    <n v="27.93"/>
    <s v=""/>
    <s v=""/>
    <s v=""/>
    <s v=""/>
    <s v="11900"/>
    <s v="FRANK RANDAZZO"/>
    <s v="30004/P59"/>
    <s v="Traffic W &amp; FB Clear / Traffic Painter II"/>
    <s v="ATY"/>
    <s v="4"/>
    <d v="2023-04-12T00:00:00"/>
    <d v="2023-04-12T00:00:00"/>
    <s v="47214570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0.5"/>
    <s v="H"/>
    <n v="24.76"/>
    <s v=""/>
    <s v=""/>
    <s v=""/>
    <s v=""/>
    <s v="28270"/>
    <s v="HARJINDER SINDHU"/>
    <s v="30004/P58"/>
    <s v="Traffic W &amp; FB Clear / Traffic Painter I"/>
    <s v="ATY"/>
    <s v="4"/>
    <d v="2023-04-12T00:00:00"/>
    <d v="2023-04-12T00:00:00"/>
    <s v="47214590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0.5"/>
    <s v="H"/>
    <n v="24.76"/>
    <s v=""/>
    <s v=""/>
    <s v=""/>
    <s v=""/>
    <s v="36519"/>
    <s v="WENRUIFAN YANG"/>
    <s v="30004/P58"/>
    <s v="Traffic W &amp; FB Clear / Traffic Painter I"/>
    <s v="ATY"/>
    <s v="4"/>
    <d v="2023-04-14T00:00:00"/>
    <d v="2023-04-14T00:00:00"/>
    <s v="47229628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0.5"/>
    <s v="H"/>
    <n v="24.76"/>
    <s v=""/>
    <s v=""/>
    <s v=""/>
    <s v=""/>
    <s v="38542"/>
    <s v="CHRISTOPHER OVERBURY"/>
    <s v="30004/P58"/>
    <s v="Traffic W &amp; FB Clear / Traffic Painter I"/>
    <s v="ATY"/>
    <s v="4"/>
    <d v="2023-04-14T00:00:00"/>
    <d v="2023-04-14T00:00:00"/>
    <s v="47229636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0.5"/>
    <s v="H"/>
    <n v="26.86"/>
    <s v=""/>
    <s v=""/>
    <s v=""/>
    <s v=""/>
    <s v="27319"/>
    <s v="BEN GALLAGHER"/>
    <s v="30004/P59"/>
    <s v="Traffic W &amp; FB Clear / Traffic Painter II"/>
    <s v="ATY"/>
    <s v="4"/>
    <d v="2023-04-14T00:00:00"/>
    <d v="2023-04-14T00:00:00"/>
    <s v="47229689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0.5"/>
    <s v="H"/>
    <n v="26.86"/>
    <s v=""/>
    <s v=""/>
    <s v=""/>
    <s v=""/>
    <s v="5375"/>
    <s v="SANTINO SCARDILLO"/>
    <s v="30004/P59"/>
    <s v="Traffic W &amp; FB Clear / Traffic Painter II"/>
    <s v="ATY"/>
    <s v="4"/>
    <d v="2023-04-17T00:00:00"/>
    <d v="2023-04-17T00:00:00"/>
    <s v="47236809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0.5"/>
    <s v="H"/>
    <n v="24.76"/>
    <s v=""/>
    <s v=""/>
    <s v=""/>
    <s v=""/>
    <s v="36468"/>
    <s v="BRIAN MADILL"/>
    <s v="30004/P58"/>
    <s v="Traffic W &amp; FB Clear / Traffic Painter I"/>
    <s v="ATY"/>
    <s v="4"/>
    <d v="2023-04-17T00:00:00"/>
    <d v="2023-04-17T00:00:00"/>
    <s v="47236889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0.35"/>
    <s v="H"/>
    <n v="20.21"/>
    <s v=""/>
    <s v=""/>
    <s v=""/>
    <s v=""/>
    <s v="4304"/>
    <s v="MICHAEL G MC QUADE"/>
    <s v="30004/P41"/>
    <s v="Traffic W &amp; FB Clear / Trades I"/>
    <s v="ATY"/>
    <s v="4"/>
    <d v="2023-04-18T00:00:00"/>
    <d v="2023-04-18T00:00:00"/>
    <s v="47245213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1"/>
    <s v="H"/>
    <n v="53.71"/>
    <s v=""/>
    <s v=""/>
    <s v=""/>
    <s v=""/>
    <s v="28270"/>
    <s v="HARJINDER SINDHU"/>
    <s v="30004/P59"/>
    <s v="Traffic W &amp; FB Clear / Traffic Painter II"/>
    <s v="ATY"/>
    <s v="4"/>
    <d v="2023-04-25T00:00:00"/>
    <d v="2023-04-25T00:00:00"/>
    <s v="47304307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1"/>
    <s v="H"/>
    <n v="49.51"/>
    <s v=""/>
    <s v=""/>
    <s v=""/>
    <s v=""/>
    <s v="38545"/>
    <s v="DUSTIN LEONHARDT"/>
    <s v="30004/P58"/>
    <s v="Traffic W &amp; FB Clear / Traffic Painter I"/>
    <s v="ATY"/>
    <s v="4"/>
    <d v="2023-04-25T00:00:00"/>
    <d v="2023-04-25T00:00:00"/>
    <s v="47304315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1"/>
    <s v="H"/>
    <n v="49.51"/>
    <s v=""/>
    <s v=""/>
    <s v=""/>
    <s v=""/>
    <s v="38527"/>
    <s v="ASHKAN RAHNAVARDI"/>
    <s v="30004/P58"/>
    <s v="Traffic W &amp; FB Clear / Traffic Painter I"/>
    <s v="ATY"/>
    <s v="4"/>
    <d v="2023-04-25T00:00:00"/>
    <d v="2023-04-25T00:00:00"/>
    <s v="47304327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0.05"/>
    <s v="H"/>
    <n v="2.89"/>
    <s v=""/>
    <s v=""/>
    <s v=""/>
    <s v=""/>
    <s v="4304"/>
    <s v="MICHAEL G MC QUADE"/>
    <s v="30004/P41"/>
    <s v="Traffic W &amp; FB Clear / Trades I"/>
    <s v="ATY"/>
    <s v="6"/>
    <d v="2023-06-23T00:00:00"/>
    <d v="2023-06-23T00:00:00"/>
    <s v="47704623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0.5"/>
    <s v="H"/>
    <n v="26.86"/>
    <s v=""/>
    <s v=""/>
    <s v=""/>
    <s v=""/>
    <s v="7133"/>
    <s v="EARL R STENSTROM"/>
    <s v="30004/P59"/>
    <s v="Traffic W &amp; FB Clear / Traffic Painter II"/>
    <s v="ATY"/>
    <s v="6"/>
    <d v="2023-06-26T00:00:00"/>
    <d v="2023-06-26T00:00:00"/>
    <s v="47711131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0.5"/>
    <s v="H"/>
    <n v="24.76"/>
    <s v=""/>
    <s v=""/>
    <s v=""/>
    <s v=""/>
    <s v="38560"/>
    <s v="JOWAS MBOINE"/>
    <s v="30004/P58"/>
    <s v="Traffic W &amp; FB Clear / Traffic Painter I"/>
    <s v="ATY"/>
    <s v="6"/>
    <d v="2023-06-26T00:00:00"/>
    <d v="2023-06-26T00:00:00"/>
    <s v="47711297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0.25"/>
    <s v="H"/>
    <n v="13.99"/>
    <s v=""/>
    <s v=""/>
    <s v=""/>
    <s v=""/>
    <s v="20708"/>
    <s v="MIKE REDDINGTON"/>
    <s v="30004/P60"/>
    <s v="Traffic W &amp; FB Clear / Traffic Painter III"/>
    <s v="ATY"/>
    <s v="6"/>
    <d v="2023-06-29T00:00:00"/>
    <d v="2023-06-29T00:00:00"/>
    <s v="47755673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0.25"/>
    <s v="H"/>
    <n v="12.38"/>
    <s v=""/>
    <s v=""/>
    <s v=""/>
    <s v=""/>
    <s v="36468"/>
    <s v="BRIAN MADILL"/>
    <s v="30004/P58"/>
    <s v="Traffic W &amp; FB Clear / Traffic Painter I"/>
    <s v="ATY"/>
    <s v="6"/>
    <d v="2023-06-29T00:00:00"/>
    <d v="2023-06-29T00:00:00"/>
    <s v="47755683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0.5"/>
    <s v="H"/>
    <n v="32.94"/>
    <s v=""/>
    <s v=""/>
    <s v=""/>
    <s v=""/>
    <s v="7472"/>
    <s v="ROMEL HATTON"/>
    <s v="30004/P829"/>
    <s v="Traffic W &amp; FB Clear / Op Sup Va"/>
    <s v="ATY"/>
    <s v="9"/>
    <d v="2023-09-18T00:00:00"/>
    <d v="2023-09-18T00:00:00"/>
    <s v="48294435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0.35"/>
    <s v="H"/>
    <n v="20.21"/>
    <s v=""/>
    <s v=""/>
    <s v=""/>
    <s v=""/>
    <s v="4304"/>
    <s v="MICHAEL G MC QUADE"/>
    <s v="30004/P41"/>
    <s v="Traffic W &amp; FB Clear / Trades I"/>
    <s v="ATY"/>
    <s v="9"/>
    <d v="2023-09-21T00:00:00"/>
    <d v="2023-09-21T00:00:00"/>
    <s v="48335363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1"/>
    <s v="H"/>
    <n v="53.71"/>
    <s v=""/>
    <s v=""/>
    <s v=""/>
    <s v=""/>
    <s v="13143"/>
    <s v="DAVID COLPO"/>
    <s v="30004/P59"/>
    <s v="Traffic W &amp; FB Clear / Traffic Painter II"/>
    <s v="ATY"/>
    <s v="9"/>
    <d v="2023-09-22T00:00:00"/>
    <d v="2023-09-22T00:00:00"/>
    <s v="48352033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1"/>
    <s v="H"/>
    <n v="49.51"/>
    <s v=""/>
    <s v=""/>
    <s v=""/>
    <s v=""/>
    <s v="6396"/>
    <s v="DAVID V RAMEN"/>
    <s v="30004/P58"/>
    <s v="Traffic W &amp; FB Clear / Traffic Painter I"/>
    <s v="ATY"/>
    <s v="9"/>
    <d v="2023-09-22T00:00:00"/>
    <d v="2023-09-22T00:00:00"/>
    <s v="48352039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0.5"/>
    <s v="H"/>
    <n v="24.76"/>
    <s v=""/>
    <s v=""/>
    <s v=""/>
    <s v=""/>
    <s v="38527"/>
    <s v="ASHKAN RAHNAVARDI"/>
    <s v="30004/P58"/>
    <s v="Traffic W &amp; FB Clear / Traffic Painter I"/>
    <s v="ATY"/>
    <s v="9"/>
    <d v="2023-09-27T00:00:00"/>
    <d v="2023-09-27T00:00:00"/>
    <s v="48367992"/>
    <s v="0"/>
    <s v="BTC Admin ID for FILO batch jobs"/>
    <s v="SAP Sustainment - SYSTEM ID"/>
  </r>
  <r>
    <x v="7"/>
    <x v="16"/>
    <s v="LAB"/>
    <x v="16"/>
    <s v="850000"/>
    <s v="Wages &amp; Fringe Costs"/>
    <s v=""/>
    <x v="1"/>
    <x v="1"/>
    <s v=""/>
    <s v="0"/>
    <n v="0.5"/>
    <s v="H"/>
    <n v="26.86"/>
    <s v=""/>
    <s v=""/>
    <s v=""/>
    <s v=""/>
    <s v="28270"/>
    <s v="HARJINDER SINDHU"/>
    <s v="30004/P59"/>
    <s v="Traffic W &amp; FB Clear / Traffic Painter II"/>
    <s v="ATY"/>
    <s v="9"/>
    <d v="2023-09-27T00:00:00"/>
    <d v="2023-09-27T00:00:00"/>
    <s v="48368067"/>
    <s v="0"/>
    <s v="BTC Admin ID for FILO batch jobs"/>
    <s v="SAP Sustainment - SYSTEM ID"/>
  </r>
  <r>
    <x v="7"/>
    <x v="16"/>
    <s v="MAT"/>
    <x v="16"/>
    <s v="530001"/>
    <s v="MATERIALS"/>
    <s v=""/>
    <x v="1"/>
    <x v="1"/>
    <s v=""/>
    <s v="0"/>
    <n v="122"/>
    <s v="EA"/>
    <n v="12.2"/>
    <s v="137712"/>
    <s v="DECAL, SPECIAL EVENTS, LARGE"/>
    <s v=""/>
    <s v=""/>
    <s v="0"/>
    <s v=""/>
    <s v=""/>
    <s v=""/>
    <s v=""/>
    <s v="2"/>
    <d v="2023-02-15T00:00:00"/>
    <d v="2023-02-08T00:00:00"/>
    <s v="49834828"/>
    <s v="8"/>
    <s v="DAVID WONG"/>
    <s v="Finance, Risk&amp;Supply Chain Mgt"/>
  </r>
  <r>
    <x v="7"/>
    <x v="16"/>
    <s v="MAT"/>
    <x v="16"/>
    <s v="530001"/>
    <s v="MATERIALS"/>
    <s v=""/>
    <x v="1"/>
    <x v="1"/>
    <s v=""/>
    <s v="0"/>
    <n v="16"/>
    <s v="EA"/>
    <n v="1.55"/>
    <s v="137712"/>
    <s v="DECAL, SPECIAL EVENTS, LARGE"/>
    <s v=""/>
    <s v=""/>
    <s v="0"/>
    <s v=""/>
    <s v=""/>
    <s v=""/>
    <s v=""/>
    <s v="4"/>
    <d v="2023-04-05T00:00:00"/>
    <d v="2023-04-04T00:00:00"/>
    <s v="49844242"/>
    <s v="4"/>
    <s v="DAVID WONG"/>
    <s v="Finance, Risk&amp;Supply Chain Mgt"/>
  </r>
  <r>
    <x v="7"/>
    <x v="16"/>
    <s v="MAT"/>
    <x v="16"/>
    <s v="530001"/>
    <s v="MATERIALS"/>
    <s v=""/>
    <x v="1"/>
    <x v="1"/>
    <s v=""/>
    <s v="0"/>
    <n v="12"/>
    <s v="EA"/>
    <n v="1.1599999999999999"/>
    <s v="137712"/>
    <s v="DECAL, SPECIAL EVENTS, LARGE"/>
    <s v=""/>
    <s v=""/>
    <s v="0"/>
    <s v=""/>
    <s v=""/>
    <s v=""/>
    <s v=""/>
    <s v="4"/>
    <d v="2023-04-12T00:00:00"/>
    <d v="2023-04-11T00:00:00"/>
    <s v="49845133"/>
    <s v="22"/>
    <s v="DAVID WONG"/>
    <s v="Finance, Risk&amp;Supply Chain Mgt"/>
  </r>
  <r>
    <x v="7"/>
    <x v="16"/>
    <s v="MAT"/>
    <x v="16"/>
    <s v="530001"/>
    <s v="MATERIALS"/>
    <s v=""/>
    <x v="1"/>
    <x v="1"/>
    <s v=""/>
    <s v="0"/>
    <n v="28"/>
    <s v="EA"/>
    <n v="2.71"/>
    <s v="137712"/>
    <s v="DECAL, SPECIAL EVENTS, LARGE"/>
    <s v=""/>
    <s v=""/>
    <s v="0"/>
    <s v=""/>
    <s v=""/>
    <s v=""/>
    <s v=""/>
    <s v="4"/>
    <d v="2023-04-19T00:00:00"/>
    <d v="2023-04-18T00:00:00"/>
    <s v="49846541"/>
    <s v="30"/>
    <s v="DAVID WONG"/>
    <s v="Finance, Risk&amp;Supply Chain Mgt"/>
  </r>
  <r>
    <x v="7"/>
    <x v="16"/>
    <s v="MAT"/>
    <x v="16"/>
    <s v="530001"/>
    <s v="MATERIALS"/>
    <s v=""/>
    <x v="1"/>
    <x v="1"/>
    <s v=""/>
    <s v="0"/>
    <n v="12"/>
    <s v="EA"/>
    <n v="1.1599999999999999"/>
    <s v="137712"/>
    <s v="DECAL, SPECIAL EVENTS, LARGE"/>
    <s v=""/>
    <s v=""/>
    <s v="0"/>
    <s v=""/>
    <s v=""/>
    <s v=""/>
    <s v=""/>
    <s v="6"/>
    <d v="2023-06-26T00:00:00"/>
    <d v="2023-06-23T00:00:00"/>
    <s v="49860831"/>
    <s v="16"/>
    <s v="SHANE DONALD"/>
    <s v="Eng - SCM - Central Stores"/>
  </r>
  <r>
    <x v="7"/>
    <x v="16"/>
    <s v="MAT"/>
    <x v="16"/>
    <s v="530001"/>
    <s v="MATERIALS"/>
    <s v=""/>
    <x v="1"/>
    <x v="1"/>
    <s v=""/>
    <s v="0"/>
    <n v="20"/>
    <s v="EA"/>
    <n v="1.94"/>
    <s v="137712"/>
    <s v="DECAL, SPECIAL EVENTS, LARGE"/>
    <s v=""/>
    <s v=""/>
    <s v="0"/>
    <s v=""/>
    <s v=""/>
    <s v=""/>
    <s v=""/>
    <s v="9"/>
    <d v="2023-09-22T00:00:00"/>
    <d v="2023-09-21T00:00:00"/>
    <s v="49877873"/>
    <s v="20"/>
    <s v="SHANE DONALD"/>
    <s v="Eng - SCM - Central Stores"/>
  </r>
  <r>
    <x v="7"/>
    <x v="16"/>
    <s v="OTH"/>
    <x v="16"/>
    <s v="531020"/>
    <s v="CONTRACT SERV - OTHR"/>
    <s v="TRF TO NEW WBS"/>
    <x v="1"/>
    <x v="1"/>
    <s v=""/>
    <s v="0"/>
    <n v="0"/>
    <s v=""/>
    <n v="750"/>
    <s v=""/>
    <s v=""/>
    <s v=""/>
    <s v="Trf to new WBS structure"/>
    <s v="0"/>
    <s v=""/>
    <s v=""/>
    <s v=""/>
    <s v=""/>
    <s v="3"/>
    <d v="2023-03-31T00:00:00"/>
    <d v="2023-03-31T00:00:00"/>
    <s v="1003847454"/>
    <s v="5"/>
    <s v="Richard Tong"/>
    <s v="Finance, Risk&amp;Supply Chain Mgt"/>
  </r>
  <r>
    <x v="7"/>
    <x v="16"/>
    <s v="OTH"/>
    <x v="16"/>
    <s v="531020"/>
    <s v="CONTRACT SERV - OTHR"/>
    <s v=""/>
    <x v="3"/>
    <x v="3"/>
    <s v="4500622723"/>
    <s v="10"/>
    <n v="1"/>
    <s v="PU"/>
    <n v="733.5"/>
    <s v=""/>
    <s v=""/>
    <s v="Traffic Control"/>
    <s v="Ansan - Nov 30, 2022 (152499)"/>
    <s v="0"/>
    <s v=""/>
    <s v=""/>
    <s v=""/>
    <s v=""/>
    <s v="4"/>
    <d v="2023-04-26T00:00:00"/>
    <d v="2023-04-26T00:00:00"/>
    <s v="50493623"/>
    <s v="1"/>
    <s v="ARZINA THOBHANI"/>
    <s v="Eng - Team Services"/>
  </r>
  <r>
    <x v="7"/>
    <x v="16"/>
    <s v="OTH"/>
    <x v="16"/>
    <s v="531020"/>
    <s v="CONTRACT SERV - OTHR"/>
    <s v=""/>
    <x v="9"/>
    <x v="9"/>
    <s v="4500623199"/>
    <s v="10"/>
    <n v="1"/>
    <s v="PU"/>
    <n v="399"/>
    <s v=""/>
    <s v=""/>
    <s v="Structural/Geotech of CoV St Light Concr"/>
    <s v="Ansan - Apr 30,2023 (153438)"/>
    <s v="0"/>
    <s v=""/>
    <s v=""/>
    <s v=""/>
    <s v=""/>
    <s v="5"/>
    <d v="2023-05-12T00:00:00"/>
    <d v="2023-05-12T00:00:00"/>
    <s v="50497117"/>
    <s v="1"/>
    <s v="ARZINA THOBHANI"/>
    <s v="Eng - Team Services"/>
  </r>
  <r>
    <x v="7"/>
    <x v="16"/>
    <s v="OTH"/>
    <x v="16"/>
    <s v="531020"/>
    <s v="CONTRACT SERV - OTHR"/>
    <s v=""/>
    <x v="3"/>
    <x v="3"/>
    <s v="4500622723"/>
    <s v="10"/>
    <n v="1"/>
    <s v="PU"/>
    <n v="399"/>
    <s v=""/>
    <s v=""/>
    <s v="Traffic Control"/>
    <s v="Ansan - April 30, 2023 (153438)"/>
    <s v="0"/>
    <s v=""/>
    <s v=""/>
    <s v=""/>
    <s v=""/>
    <s v="5"/>
    <d v="2023-05-15T00:00:00"/>
    <d v="2023-05-15T00:00:00"/>
    <s v="50497405"/>
    <s v="1"/>
    <s v="ARZINA THOBHANI"/>
    <s v="Eng - Team Services"/>
  </r>
  <r>
    <x v="7"/>
    <x v="16"/>
    <s v="OTH"/>
    <x v="16"/>
    <s v="531020"/>
    <s v="CONTRACT SERV - OTHR"/>
    <s v=""/>
    <x v="9"/>
    <x v="9"/>
    <s v="4500623199"/>
    <s v="10"/>
    <n v="-1"/>
    <s v="PU"/>
    <n v="-399"/>
    <s v=""/>
    <s v=""/>
    <s v="Structural/Geotech of CoV St Light Concr"/>
    <s v="Ansan - Apr 30,2023 (153438)"/>
    <s v="0"/>
    <s v=""/>
    <s v=""/>
    <s v=""/>
    <s v=""/>
    <s v="5"/>
    <d v="2023-05-12T00:00:00"/>
    <d v="2023-05-12T00:00:00"/>
    <s v="50497406"/>
    <s v="1"/>
    <s v="ARZINA THOBHANI"/>
    <s v="Eng - Team Services"/>
  </r>
  <r>
    <x v="7"/>
    <x v="16"/>
    <s v="OTH"/>
    <x v="16"/>
    <s v="531020"/>
    <s v="CONTRACT SERV - OTHR"/>
    <s v="TRF TO NEW WBS"/>
    <x v="1"/>
    <x v="1"/>
    <s v=""/>
    <s v="0"/>
    <n v="0"/>
    <s v=""/>
    <n v="251.25"/>
    <s v=""/>
    <s v=""/>
    <s v=""/>
    <s v="Trf to new WBS structure"/>
    <s v="0"/>
    <s v=""/>
    <s v=""/>
    <s v=""/>
    <s v=""/>
    <s v="6"/>
    <d v="2023-06-26T00:00:00"/>
    <d v="2023-06-26T00:00:00"/>
    <s v="1003896751"/>
    <s v="2"/>
    <s v="Richard Tong"/>
    <s v="Finance, Risk&amp;Supply Chain Mgt"/>
  </r>
  <r>
    <x v="7"/>
    <x v="16"/>
    <s v="OTH"/>
    <x v="16"/>
    <s v="531020"/>
    <s v="CONTRACT SERV - OTHR"/>
    <s v=""/>
    <x v="3"/>
    <x v="3"/>
    <s v="4500622723"/>
    <s v="10"/>
    <n v="1"/>
    <s v="PU"/>
    <n v="399"/>
    <s v=""/>
    <s v=""/>
    <s v="Traffic Control"/>
    <s v="Andsn - June 30, 2023 (153833)"/>
    <s v="0"/>
    <s v=""/>
    <s v=""/>
    <s v=""/>
    <s v=""/>
    <s v="7"/>
    <d v="2023-07-13T00:00:00"/>
    <d v="2023-07-13T00:00:00"/>
    <s v="50510175"/>
    <s v="1"/>
    <s v="ARZINA THOBHANI"/>
    <s v="Eng - Team Services"/>
  </r>
  <r>
    <x v="7"/>
    <x v="16"/>
    <s v="OTH"/>
    <x v="16"/>
    <s v="532080"/>
    <s v="MISC SUPP/SERV"/>
    <s v=""/>
    <x v="3"/>
    <x v="3"/>
    <s v="4500622723"/>
    <s v="10"/>
    <n v="1"/>
    <s v="PU"/>
    <n v="1500"/>
    <s v=""/>
    <s v=""/>
    <s v="Traffic Control"/>
    <s v="Ansan - Feb 15, 2023 (153036)"/>
    <s v="0"/>
    <s v=""/>
    <s v=""/>
    <s v=""/>
    <s v=""/>
    <s v="3"/>
    <d v="2023-03-09T00:00:00"/>
    <d v="2023-03-09T00:00:00"/>
    <s v="50483788"/>
    <s v="1"/>
    <s v="ARZINA THOBHANI"/>
    <s v="Eng - Team Services"/>
  </r>
  <r>
    <x v="8"/>
    <x v="17"/>
    <s v="OTH"/>
    <x v="17"/>
    <s v="530001"/>
    <s v="MATERIALS"/>
    <s v=""/>
    <x v="2"/>
    <x v="2"/>
    <s v="4500619802"/>
    <s v="10"/>
    <n v="1"/>
    <s v="PU"/>
    <n v="250"/>
    <s v=""/>
    <s v=""/>
    <s v="Catch basin insert filters"/>
    <s v="Coast Social Ent - March 31, 2023 (4236)"/>
    <s v="0"/>
    <s v=""/>
    <s v=""/>
    <s v=""/>
    <s v=""/>
    <s v="3"/>
    <d v="2023-03-16T00:00:00"/>
    <d v="2023-03-16T00:00:00"/>
    <s v="50485124"/>
    <s v="1"/>
    <s v="ARZINA THOBHANI"/>
    <s v="Eng - Team Services"/>
  </r>
  <r>
    <x v="8"/>
    <x v="17"/>
    <s v="OTH"/>
    <x v="17"/>
    <s v="530001"/>
    <s v="MATERIALS"/>
    <s v=""/>
    <x v="2"/>
    <x v="2"/>
    <s v="4500619802"/>
    <s v="10"/>
    <n v="1"/>
    <s v="PU"/>
    <n v="250"/>
    <s v=""/>
    <s v=""/>
    <s v="Catch basin insert filters"/>
    <s v="Coast Social Ent - March 31, 203 (4239)"/>
    <s v="0"/>
    <s v=""/>
    <s v=""/>
    <s v=""/>
    <s v=""/>
    <s v="5"/>
    <d v="2023-05-10T00:00:00"/>
    <d v="2023-05-10T00:00:00"/>
    <s v="50496620"/>
    <s v="1"/>
    <s v="ARZINA THOBHANI"/>
    <s v="Eng - Team Services"/>
  </r>
  <r>
    <x v="8"/>
    <x v="17"/>
    <s v="OTH"/>
    <x v="17"/>
    <s v="530001"/>
    <s v="MATERIALS"/>
    <s v=""/>
    <x v="10"/>
    <x v="10"/>
    <s v="4500618782"/>
    <s v="20"/>
    <n v="1"/>
    <s v="PU"/>
    <n v="5012.1499999999996"/>
    <s v=""/>
    <s v=""/>
    <s v="Catch basin insert filters"/>
    <s v="Moses Filter - Nov 29, 2023"/>
    <s v="0"/>
    <s v=""/>
    <s v=""/>
    <s v=""/>
    <s v=""/>
    <s v="12"/>
    <d v="2023-12-12T00:00:00"/>
    <d v="2023-12-12T00:00:00"/>
    <s v="50543994"/>
    <s v="1"/>
    <s v="ARZINA THOBHANI"/>
    <s v="Eng - Team Services"/>
  </r>
  <r>
    <x v="8"/>
    <x v="17"/>
    <s v="OTH"/>
    <x v="17"/>
    <s v="530001"/>
    <s v="MATERIALS"/>
    <s v=""/>
    <x v="10"/>
    <x v="10"/>
    <s v="4500618782"/>
    <s v="20"/>
    <n v="-1"/>
    <s v="PU"/>
    <n v="-5012.1499999999996"/>
    <s v=""/>
    <s v=""/>
    <s v="Catch basin insert filters"/>
    <s v="Moses Filter - Nov 29, 2023"/>
    <s v="0"/>
    <s v=""/>
    <s v=""/>
    <s v=""/>
    <s v=""/>
    <s v="12"/>
    <d v="2023-12-12T00:00:00"/>
    <d v="2023-12-12T00:00:00"/>
    <s v="50546252"/>
    <s v="1"/>
    <s v="ARZINA THOBHANI"/>
    <s v="Eng - Team Services"/>
  </r>
  <r>
    <x v="8"/>
    <x v="17"/>
    <s v="OTH"/>
    <x v="17"/>
    <s v="530001"/>
    <s v="MATERIALS"/>
    <s v=""/>
    <x v="10"/>
    <x v="10"/>
    <s v="4500618782"/>
    <s v="20"/>
    <n v="1"/>
    <s v="PU"/>
    <n v="4761.54"/>
    <s v=""/>
    <s v=""/>
    <s v="Catch basin insert filters"/>
    <s v="Moses Filter - Dec 17, 2023 - 002"/>
    <s v="0"/>
    <s v=""/>
    <s v=""/>
    <s v=""/>
    <s v=""/>
    <s v="12"/>
    <d v="2023-12-12T00:00:00"/>
    <d v="2023-12-12T00:00:00"/>
    <s v="50546253"/>
    <s v="1"/>
    <s v="ARZINA THOBHANI"/>
    <s v="Eng - Team Services"/>
  </r>
  <r>
    <x v="8"/>
    <x v="17"/>
    <s v="OTH"/>
    <x v="17"/>
    <s v="530001"/>
    <s v="MATERIALS"/>
    <s v=""/>
    <x v="10"/>
    <x v="10"/>
    <s v="4500618782"/>
    <s v="20"/>
    <n v="-1"/>
    <s v="PU"/>
    <n v="-4761.54"/>
    <s v=""/>
    <s v=""/>
    <s v="Catch basin insert filters"/>
    <s v="Moses Filter - Dec 17, 2023 - 002"/>
    <s v="0"/>
    <s v=""/>
    <s v=""/>
    <s v=""/>
    <s v=""/>
    <s v="12"/>
    <d v="2023-12-12T00:00:00"/>
    <d v="2023-12-12T00:00:00"/>
    <s v="50549681"/>
    <s v="1"/>
    <s v="ARZINA THOBHANI"/>
    <s v="Eng - Team Services"/>
  </r>
  <r>
    <x v="8"/>
    <x v="17"/>
    <s v="OTH"/>
    <x v="17"/>
    <s v="530001"/>
    <s v="MATERIALS"/>
    <s v=""/>
    <x v="10"/>
    <x v="10"/>
    <s v="4500618782"/>
    <s v="20"/>
    <n v="1"/>
    <s v="PU"/>
    <n v="4461.24"/>
    <s v=""/>
    <s v=""/>
    <s v="Catch basin insert filters"/>
    <s v="Moses Filter - Jan 8 (rev Dec 17-002)"/>
    <s v="0"/>
    <s v=""/>
    <s v=""/>
    <s v=""/>
    <s v=""/>
    <s v="1"/>
    <d v="2024-01-09T00:00:00"/>
    <d v="2024-01-09T00:00:00"/>
    <s v="50549685"/>
    <s v="1"/>
    <s v="ARZINA THOBHANI"/>
    <s v="Eng - Team Services"/>
  </r>
  <r>
    <x v="8"/>
    <x v="17"/>
    <s v="OTH"/>
    <x v="17"/>
    <s v="530001"/>
    <s v="MATERIALS"/>
    <s v=""/>
    <x v="2"/>
    <x v="2"/>
    <s v="4500619802"/>
    <s v="10"/>
    <n v="1"/>
    <s v="PU"/>
    <n v="200"/>
    <s v=""/>
    <s v=""/>
    <s v="Catch basin insert filters"/>
    <s v="Coast - Nov 30 (43453"/>
    <s v="0"/>
    <s v=""/>
    <s v=""/>
    <s v=""/>
    <s v=""/>
    <s v="1"/>
    <d v="2024-01-12T00:00:00"/>
    <d v="2024-01-12T00:00:00"/>
    <s v="50551287"/>
    <s v="1"/>
    <s v="ARZINA THOBHANI"/>
    <s v="Eng - Team Services"/>
  </r>
  <r>
    <x v="8"/>
    <x v="17"/>
    <s v="OTH"/>
    <x v="17"/>
    <s v="530001"/>
    <s v="MATERIALS"/>
    <s v=""/>
    <x v="2"/>
    <x v="2"/>
    <s v="4500619802"/>
    <s v="10"/>
    <n v="-1"/>
    <s v="PU"/>
    <n v="-200"/>
    <s v=""/>
    <s v=""/>
    <s v="Catch basin insert filters"/>
    <s v="Coast - Nov 30 (43453"/>
    <s v="0"/>
    <s v=""/>
    <s v=""/>
    <s v=""/>
    <s v=""/>
    <s v="1"/>
    <d v="2024-01-12T00:00:00"/>
    <d v="2024-01-12T00:00:00"/>
    <s v="50551288"/>
    <s v="1"/>
    <s v="ARZINA THOBHANI"/>
    <s v="Eng - Team Services"/>
  </r>
  <r>
    <x v="8"/>
    <x v="17"/>
    <s v="OTH"/>
    <x v="17"/>
    <s v="530001"/>
    <s v="MATERIALS"/>
    <s v=""/>
    <x v="2"/>
    <x v="2"/>
    <s v="4500619802"/>
    <s v="10"/>
    <n v="1"/>
    <s v="PU"/>
    <n v="200"/>
    <s v=""/>
    <s v=""/>
    <s v="Catch basin insert filters"/>
    <s v="Coast - Nov 30 (43453"/>
    <s v="0"/>
    <s v=""/>
    <s v=""/>
    <s v=""/>
    <s v=""/>
    <s v="12"/>
    <d v="2023-12-31T00:00:00"/>
    <d v="2024-11-30T00:00:00"/>
    <s v="50551289"/>
    <s v="1"/>
    <s v="ARZINA THOBHANI"/>
    <s v="Eng - Team Services"/>
  </r>
  <r>
    <x v="8"/>
    <x v="17"/>
    <s v="OTH"/>
    <x v="17"/>
    <s v="530001"/>
    <s v="MATERIALS"/>
    <s v=""/>
    <x v="2"/>
    <x v="2"/>
    <s v="4500619802"/>
    <s v="10"/>
    <n v="1"/>
    <s v="PU"/>
    <n v="800"/>
    <s v=""/>
    <s v=""/>
    <s v="Catch basin insert filters"/>
    <s v="Coast - Nov 30 (4349)"/>
    <s v="0"/>
    <s v=""/>
    <s v=""/>
    <s v=""/>
    <s v=""/>
    <s v="1"/>
    <d v="2024-01-12T00:00:00"/>
    <d v="2024-01-12T00:00:00"/>
    <s v="50551301"/>
    <s v="1"/>
    <s v="ARZINA THOBHANI"/>
    <s v="Eng - Team Services"/>
  </r>
  <r>
    <x v="8"/>
    <x v="17"/>
    <s v="OTH"/>
    <x v="17"/>
    <s v="530001"/>
    <s v="MATERIALS"/>
    <s v=""/>
    <x v="2"/>
    <x v="2"/>
    <s v="4500619802"/>
    <s v="10"/>
    <n v="-1"/>
    <s v="PU"/>
    <n v="-800"/>
    <s v=""/>
    <s v=""/>
    <s v="Catch basin insert filters"/>
    <s v="Coast - Nov 30 (4349)"/>
    <s v="0"/>
    <s v=""/>
    <s v=""/>
    <s v=""/>
    <s v=""/>
    <s v="1"/>
    <d v="2024-01-12T00:00:00"/>
    <d v="2024-01-12T00:00:00"/>
    <s v="50551302"/>
    <s v="1"/>
    <s v="ARZINA THOBHANI"/>
    <s v="Eng - Team Services"/>
  </r>
  <r>
    <x v="8"/>
    <x v="17"/>
    <s v="OTH"/>
    <x v="17"/>
    <s v="530001"/>
    <s v="MATERIALS"/>
    <s v=""/>
    <x v="2"/>
    <x v="2"/>
    <s v="4500619802"/>
    <s v="10"/>
    <n v="1"/>
    <s v="PU"/>
    <n v="800"/>
    <s v=""/>
    <s v=""/>
    <s v="Catch basin insert filters"/>
    <s v="Coast - Nov 30 (4349)"/>
    <s v="0"/>
    <s v=""/>
    <s v=""/>
    <s v=""/>
    <s v=""/>
    <s v="12"/>
    <d v="2023-12-31T00:00:00"/>
    <d v="2023-11-30T00:00:00"/>
    <s v="50551303"/>
    <s v="1"/>
    <s v="ARZINA THOBHANI"/>
    <s v="Eng - Team Services"/>
  </r>
  <r>
    <x v="8"/>
    <x v="17"/>
    <s v="OTH"/>
    <x v="17"/>
    <s v="530001"/>
    <s v="MATERIALS"/>
    <s v=""/>
    <x v="2"/>
    <x v="2"/>
    <s v="4500619802"/>
    <s v="10"/>
    <n v="-1"/>
    <s v="PU"/>
    <n v="-800"/>
    <s v=""/>
    <s v=""/>
    <s v="Catch basin insert filters"/>
    <s v="Coast - Nov 30 (4349)"/>
    <s v="0"/>
    <s v=""/>
    <s v=""/>
    <s v=""/>
    <s v=""/>
    <s v="12"/>
    <d v="2023-12-31T00:00:00"/>
    <d v="2023-11-30T00:00:00"/>
    <s v="50551305"/>
    <s v="1"/>
    <s v="ARZINA THOBHANI"/>
    <s v="Eng - Team Services"/>
  </r>
  <r>
    <x v="8"/>
    <x v="17"/>
    <s v="OTH"/>
    <x v="17"/>
    <s v="530001"/>
    <s v="MATERIALS"/>
    <s v=""/>
    <x v="2"/>
    <x v="2"/>
    <s v="4500619802"/>
    <s v="10"/>
    <n v="1"/>
    <s v="PU"/>
    <n v="800"/>
    <s v=""/>
    <s v=""/>
    <s v="Catch basin insert filters"/>
    <s v="Coast - Nov 30 (4349)"/>
    <s v="0"/>
    <s v=""/>
    <s v=""/>
    <s v=""/>
    <s v=""/>
    <s v="12"/>
    <d v="2023-12-31T00:00:00"/>
    <d v="2023-11-30T00:00:00"/>
    <s v="50551306"/>
    <s v="1"/>
    <s v="ARZINA THOBHANI"/>
    <s v="Eng - Team Services"/>
  </r>
  <r>
    <x v="8"/>
    <x v="17"/>
    <s v="OTH"/>
    <x v="17"/>
    <s v="530001"/>
    <s v="MATERIALS"/>
    <s v=""/>
    <x v="2"/>
    <x v="2"/>
    <s v="4500619802"/>
    <s v="10"/>
    <n v="-1"/>
    <s v="PU"/>
    <n v="-200"/>
    <s v=""/>
    <s v=""/>
    <s v="Catch basin insert filters"/>
    <s v="Coast - Nov 30 (43453"/>
    <s v="0"/>
    <s v=""/>
    <s v=""/>
    <s v=""/>
    <s v=""/>
    <s v="12"/>
    <d v="2023-12-31T00:00:00"/>
    <d v="2024-11-30T00:00:00"/>
    <s v="50551307"/>
    <s v="1"/>
    <s v="ARZINA THOBHANI"/>
    <s v="Eng - Team Services"/>
  </r>
  <r>
    <x v="8"/>
    <x v="17"/>
    <s v="OTH"/>
    <x v="17"/>
    <s v="530001"/>
    <s v="MATERIALS"/>
    <s v=""/>
    <x v="2"/>
    <x v="2"/>
    <s v="4500619802"/>
    <s v="10"/>
    <n v="1"/>
    <s v="PU"/>
    <n v="200"/>
    <s v=""/>
    <s v=""/>
    <s v="Catch basin insert filters"/>
    <s v="Coast - Nov 30 (4353)"/>
    <s v="0"/>
    <s v=""/>
    <s v=""/>
    <s v=""/>
    <s v=""/>
    <s v="12"/>
    <d v="2023-12-31T00:00:00"/>
    <d v="2024-11-30T00:00:00"/>
    <s v="50551309"/>
    <s v="1"/>
    <s v="ARZINA THOBHANI"/>
    <s v="Eng - Team Services"/>
  </r>
  <r>
    <x v="8"/>
    <x v="18"/>
    <s v="MAT"/>
    <x v="18"/>
    <s v="530001"/>
    <s v="MATERIALS"/>
    <s v=""/>
    <x v="1"/>
    <x v="1"/>
    <s v=""/>
    <s v="0"/>
    <n v="6"/>
    <s v="EA"/>
    <n v="251.64"/>
    <s v="106584"/>
    <s v="KWIK TRAP, 6&quot; ADJUSTABLE"/>
    <s v=""/>
    <s v=""/>
    <s v="0"/>
    <s v=""/>
    <s v=""/>
    <s v=""/>
    <s v=""/>
    <s v="8"/>
    <d v="2023-08-22T00:00:00"/>
    <d v="2023-08-22T00:00:00"/>
    <s v="49871609"/>
    <s v="2"/>
    <s v="KEVIN WONG"/>
    <s v="Finance, Risk&amp;Supply Chain Mgt"/>
  </r>
  <r>
    <x v="8"/>
    <x v="18"/>
    <s v="MAT"/>
    <x v="18"/>
    <s v="530001"/>
    <s v="MATERIALS"/>
    <s v=""/>
    <x v="1"/>
    <x v="1"/>
    <s v=""/>
    <s v="0"/>
    <n v="2"/>
    <s v="EA"/>
    <n v="150"/>
    <s v="113833"/>
    <s v="HOOK, C B ('D' HANDLE)  SG"/>
    <s v=""/>
    <s v=""/>
    <s v="0"/>
    <s v=""/>
    <s v=""/>
    <s v=""/>
    <s v=""/>
    <s v="8"/>
    <d v="2023-08-22T00:00:00"/>
    <d v="2023-08-22T00:00:00"/>
    <s v="49871609"/>
    <s v="4"/>
    <s v="KEVIN WONG"/>
    <s v="Finance, Risk&amp;Supply Chain Mgt"/>
  </r>
  <r>
    <x v="8"/>
    <x v="18"/>
    <s v="MAT"/>
    <x v="18"/>
    <s v="530001"/>
    <s v="MATERIALS"/>
    <s v=""/>
    <x v="1"/>
    <x v="1"/>
    <s v=""/>
    <s v="0"/>
    <n v="1"/>
    <s v="EA"/>
    <n v="4.55"/>
    <s v="128081"/>
    <s v="SCREW, 3/8&quot; CONCRETE - FOR KWIK TRAP"/>
    <s v=""/>
    <s v=""/>
    <s v="0"/>
    <s v=""/>
    <s v=""/>
    <s v=""/>
    <s v=""/>
    <s v="8"/>
    <d v="2023-08-22T00:00:00"/>
    <d v="2023-08-22T00:00:00"/>
    <s v="49871610"/>
    <s v="2"/>
    <s v="KEVIN WONG"/>
    <s v="Finance, Risk&amp;Supply Chain Mgt"/>
  </r>
  <r>
    <x v="8"/>
    <x v="18"/>
    <s v="MAT"/>
    <x v="18"/>
    <s v="530001"/>
    <s v="MATERIALS"/>
    <s v=""/>
    <x v="1"/>
    <x v="1"/>
    <s v=""/>
    <s v="0"/>
    <n v="0"/>
    <s v=""/>
    <n v="38.979999999999997"/>
    <s v=""/>
    <s v=""/>
    <s v=""/>
    <s v="Materials Merchant THE HOME DEPOT #7259"/>
    <s v="4444"/>
    <s v="ARZINA THOBHANI"/>
    <s v=""/>
    <s v=""/>
    <s v=""/>
    <s v="10"/>
    <d v="2023-10-22T00:00:00"/>
    <d v="2023-10-11T00:00:00"/>
    <s v="7166"/>
    <s v="5"/>
    <s v="BTC Admin ID for FILO batch jobs"/>
    <s v="SAP Sustainment - SYSTEM ID"/>
  </r>
  <r>
    <x v="8"/>
    <x v="18"/>
    <s v="OTH"/>
    <x v="18"/>
    <s v="530001"/>
    <s v="MATERIALS"/>
    <s v=""/>
    <x v="2"/>
    <x v="2"/>
    <s v="4500619802"/>
    <s v="10"/>
    <n v="1"/>
    <s v="PU"/>
    <n v="200"/>
    <s v=""/>
    <s v=""/>
    <s v="Catch basin insert filters"/>
    <s v="Coast Social Ent - Jan 31, 2023 (4232))"/>
    <s v="0"/>
    <s v=""/>
    <s v=""/>
    <s v=""/>
    <s v=""/>
    <s v="2"/>
    <d v="2023-02-28T00:00:00"/>
    <d v="2023-02-28T00:00:00"/>
    <s v="50481319"/>
    <s v="1"/>
    <s v="ARZINA THOBHANI"/>
    <s v="Eng - Team Servic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3A58E0-BC9F-403B-B21D-33145A52E18E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54:B74" firstHeaderRow="1" firstDataRow="1" firstDataCol="1"/>
  <pivotFields count="13">
    <pivotField showAll="0"/>
    <pivotField showAll="0"/>
    <pivotField showAll="0"/>
    <pivotField showAll="0"/>
    <pivotField dataField="1" numFmtId="4" showAll="0"/>
    <pivotField showAll="0"/>
    <pivotField showAll="0"/>
    <pivotField showAll="0">
      <items count="12">
        <item x="3"/>
        <item x="5"/>
        <item x="8"/>
        <item x="4"/>
        <item x="1"/>
        <item x="9"/>
        <item x="2"/>
        <item x="6"/>
        <item x="7"/>
        <item x="10"/>
        <item x="0"/>
        <item t="default"/>
      </items>
    </pivotField>
    <pivotField numFmtId="14" showAll="0">
      <items count="70">
        <item x="22"/>
        <item x="45"/>
        <item x="3"/>
        <item x="58"/>
        <item x="6"/>
        <item x="59"/>
        <item x="7"/>
        <item x="60"/>
        <item x="8"/>
        <item x="9"/>
        <item x="65"/>
        <item x="67"/>
        <item x="10"/>
        <item x="68"/>
        <item x="66"/>
        <item x="11"/>
        <item x="30"/>
        <item x="12"/>
        <item x="64"/>
        <item x="62"/>
        <item x="13"/>
        <item x="63"/>
        <item x="23"/>
        <item x="14"/>
        <item x="4"/>
        <item x="24"/>
        <item x="5"/>
        <item x="25"/>
        <item x="0"/>
        <item x="61"/>
        <item x="29"/>
        <item x="15"/>
        <item x="1"/>
        <item x="46"/>
        <item x="16"/>
        <item x="53"/>
        <item x="54"/>
        <item x="17"/>
        <item x="55"/>
        <item x="28"/>
        <item x="50"/>
        <item x="56"/>
        <item x="51"/>
        <item x="52"/>
        <item x="57"/>
        <item x="18"/>
        <item x="39"/>
        <item x="40"/>
        <item x="31"/>
        <item x="32"/>
        <item x="41"/>
        <item x="33"/>
        <item x="34"/>
        <item x="42"/>
        <item x="35"/>
        <item x="36"/>
        <item x="37"/>
        <item x="49"/>
        <item x="38"/>
        <item x="48"/>
        <item x="19"/>
        <item x="2"/>
        <item x="47"/>
        <item x="20"/>
        <item x="26"/>
        <item x="44"/>
        <item x="27"/>
        <item x="21"/>
        <item x="43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x="1"/>
        <item x="2"/>
        <item x="3"/>
        <item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3">
    <field x="12"/>
    <field x="11"/>
    <field x="10"/>
  </rowFields>
  <rowItems count="20">
    <i>
      <x v="1"/>
    </i>
    <i r="1">
      <x v="1"/>
    </i>
    <i r="2">
      <x v="1"/>
    </i>
    <i r="2">
      <x v="3"/>
    </i>
    <i r="1">
      <x v="2"/>
    </i>
    <i r="2">
      <x v="4"/>
    </i>
    <i r="2">
      <x v="5"/>
    </i>
    <i r="2">
      <x v="6"/>
    </i>
    <i r="1">
      <x v="3"/>
    </i>
    <i r="2">
      <x v="7"/>
    </i>
    <i r="2">
      <x v="8"/>
    </i>
    <i r="2">
      <x v="9"/>
    </i>
    <i r="1">
      <x v="4"/>
    </i>
    <i r="2">
      <x v="10"/>
    </i>
    <i r="2">
      <x v="11"/>
    </i>
    <i r="2">
      <x v="12"/>
    </i>
    <i>
      <x v="2"/>
    </i>
    <i r="1">
      <x v="1"/>
    </i>
    <i r="2">
      <x v="1"/>
    </i>
    <i t="grand">
      <x/>
    </i>
  </rowItems>
  <colItems count="1">
    <i/>
  </colItems>
  <dataFields count="1">
    <dataField name="Sum of Cost" fld="4" baseField="11" baseItem="1" numFmtId="166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4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48F015-8C74-42BE-8232-5A6ADCD03AD5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upplier">
  <location ref="A28:B51" firstHeaderRow="1" firstDataRow="1" firstDataCol="1"/>
  <pivotFields count="13">
    <pivotField showAll="0"/>
    <pivotField showAll="0"/>
    <pivotField showAll="0"/>
    <pivotField axis="axisRow" showAll="0" sortType="ascending">
      <items count="23">
        <item x="18"/>
        <item x="16"/>
        <item x="9"/>
        <item x="2"/>
        <item x="1"/>
        <item x="8"/>
        <item x="12"/>
        <item x="14"/>
        <item x="20"/>
        <item x="0"/>
        <item x="3"/>
        <item x="15"/>
        <item x="17"/>
        <item x="13"/>
        <item x="10"/>
        <item x="5"/>
        <item x="6"/>
        <item x="4"/>
        <item x="21"/>
        <item x="7"/>
        <item x="19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4" showAll="0"/>
    <pivotField showAll="0"/>
    <pivotField showAll="0"/>
    <pivotField showAll="0"/>
    <pivotField numFmtId="14" showAll="0">
      <items count="70">
        <item x="22"/>
        <item x="45"/>
        <item x="3"/>
        <item x="58"/>
        <item x="6"/>
        <item x="59"/>
        <item x="7"/>
        <item x="60"/>
        <item x="8"/>
        <item x="9"/>
        <item x="65"/>
        <item x="67"/>
        <item x="10"/>
        <item x="68"/>
        <item x="66"/>
        <item x="11"/>
        <item x="30"/>
        <item x="12"/>
        <item x="64"/>
        <item x="62"/>
        <item x="13"/>
        <item x="63"/>
        <item x="23"/>
        <item x="14"/>
        <item x="4"/>
        <item x="24"/>
        <item x="5"/>
        <item x="25"/>
        <item x="0"/>
        <item x="61"/>
        <item x="29"/>
        <item x="15"/>
        <item x="1"/>
        <item x="46"/>
        <item x="16"/>
        <item x="53"/>
        <item x="54"/>
        <item x="17"/>
        <item x="55"/>
        <item x="28"/>
        <item x="50"/>
        <item x="56"/>
        <item x="51"/>
        <item x="52"/>
        <item x="57"/>
        <item x="18"/>
        <item x="39"/>
        <item x="40"/>
        <item x="31"/>
        <item x="32"/>
        <item x="41"/>
        <item x="33"/>
        <item x="34"/>
        <item x="42"/>
        <item x="35"/>
        <item x="36"/>
        <item x="37"/>
        <item x="49"/>
        <item x="38"/>
        <item x="48"/>
        <item x="19"/>
        <item x="2"/>
        <item x="47"/>
        <item x="20"/>
        <item x="26"/>
        <item x="44"/>
        <item x="27"/>
        <item x="21"/>
        <item x="43"/>
        <item t="default"/>
      </items>
    </pivotField>
    <pivotField numFmtId="1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23">
    <i>
      <x v="17"/>
    </i>
    <i>
      <x/>
    </i>
    <i>
      <x v="15"/>
    </i>
    <i>
      <x v="9"/>
    </i>
    <i>
      <x v="4"/>
    </i>
    <i>
      <x v="18"/>
    </i>
    <i>
      <x v="6"/>
    </i>
    <i>
      <x v="8"/>
    </i>
    <i>
      <x v="13"/>
    </i>
    <i>
      <x v="3"/>
    </i>
    <i>
      <x v="21"/>
    </i>
    <i>
      <x v="14"/>
    </i>
    <i>
      <x v="7"/>
    </i>
    <i>
      <x v="1"/>
    </i>
    <i>
      <x v="10"/>
    </i>
    <i>
      <x v="12"/>
    </i>
    <i>
      <x v="16"/>
    </i>
    <i>
      <x v="11"/>
    </i>
    <i>
      <x v="20"/>
    </i>
    <i>
      <x v="5"/>
    </i>
    <i>
      <x v="19"/>
    </i>
    <i>
      <x v="2"/>
    </i>
    <i t="grand">
      <x/>
    </i>
  </rowItems>
  <colItems count="1">
    <i/>
  </colItems>
  <dataFields count="1">
    <dataField name="Sum of Cost" fld="4" baseField="3" baseItem="0" numFmtId="166"/>
  </dataField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6347FC-CF8D-4B40-A5FC-B550A19C6B0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B26" firstHeaderRow="1" firstDataRow="1" firstDataCol="1"/>
  <pivotFields count="13">
    <pivotField showAll="0"/>
    <pivotField showAll="0"/>
    <pivotField axis="axisRow" showAll="0" sortType="ascending">
      <items count="15">
        <item x="4"/>
        <item x="3"/>
        <item x="2"/>
        <item x="10"/>
        <item x="12"/>
        <item x="11"/>
        <item x="1"/>
        <item x="0"/>
        <item x="5"/>
        <item x="13"/>
        <item x="6"/>
        <item x="8"/>
        <item x="7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numFmtId="4" showAll="0"/>
    <pivotField showAll="0"/>
    <pivotField showAll="0"/>
    <pivotField showAll="0"/>
    <pivotField numFmtId="14" showAll="0">
      <items count="70">
        <item x="22"/>
        <item x="45"/>
        <item x="3"/>
        <item x="58"/>
        <item x="6"/>
        <item x="59"/>
        <item x="7"/>
        <item x="60"/>
        <item x="8"/>
        <item x="9"/>
        <item x="65"/>
        <item x="67"/>
        <item x="10"/>
        <item x="68"/>
        <item x="66"/>
        <item x="11"/>
        <item x="30"/>
        <item x="12"/>
        <item x="64"/>
        <item x="62"/>
        <item x="13"/>
        <item x="63"/>
        <item x="23"/>
        <item x="14"/>
        <item x="4"/>
        <item x="24"/>
        <item x="5"/>
        <item x="25"/>
        <item x="0"/>
        <item x="61"/>
        <item x="29"/>
        <item x="15"/>
        <item x="1"/>
        <item x="46"/>
        <item x="16"/>
        <item x="53"/>
        <item x="54"/>
        <item x="17"/>
        <item x="55"/>
        <item x="28"/>
        <item x="50"/>
        <item x="56"/>
        <item x="51"/>
        <item x="52"/>
        <item x="57"/>
        <item x="18"/>
        <item x="39"/>
        <item x="40"/>
        <item x="31"/>
        <item x="32"/>
        <item x="41"/>
        <item x="33"/>
        <item x="34"/>
        <item x="42"/>
        <item x="35"/>
        <item x="36"/>
        <item x="37"/>
        <item x="49"/>
        <item x="38"/>
        <item x="48"/>
        <item x="19"/>
        <item x="2"/>
        <item x="47"/>
        <item x="20"/>
        <item x="26"/>
        <item x="44"/>
        <item x="27"/>
        <item x="21"/>
        <item x="43"/>
        <item t="default"/>
      </items>
    </pivotField>
    <pivotField numFmtId="1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15">
    <i>
      <x/>
    </i>
    <i>
      <x v="10"/>
    </i>
    <i>
      <x v="3"/>
    </i>
    <i>
      <x v="12"/>
    </i>
    <i>
      <x v="9"/>
    </i>
    <i>
      <x v="13"/>
    </i>
    <i>
      <x v="6"/>
    </i>
    <i>
      <x v="7"/>
    </i>
    <i>
      <x v="11"/>
    </i>
    <i>
      <x v="5"/>
    </i>
    <i>
      <x v="4"/>
    </i>
    <i>
      <x v="8"/>
    </i>
    <i>
      <x v="1"/>
    </i>
    <i>
      <x v="2"/>
    </i>
    <i t="grand">
      <x/>
    </i>
  </rowItems>
  <colItems count="1">
    <i/>
  </colItems>
  <dataFields count="1">
    <dataField name="Sum of Cost" fld="4" baseField="2" baseItem="0" numFmtId="166"/>
  </dataField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0D87D-0BED-4297-9C4C-1D3081DE6042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 rowHeaderCaption="2024">
  <location ref="D2:E23" firstHeaderRow="1" firstDataRow="1" firstDataCol="1"/>
  <pivotFields count="13"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5">
        <item x="4"/>
        <item x="3"/>
        <item x="2"/>
        <item x="10"/>
        <item x="12"/>
        <item x="11"/>
        <item x="1"/>
        <item x="0"/>
        <item x="5"/>
        <item x="13"/>
        <item x="6"/>
        <item x="8"/>
        <item x="7"/>
        <item x="9"/>
        <item t="default"/>
      </items>
    </pivotField>
    <pivotField showAll="0"/>
    <pivotField dataField="1" numFmtId="4" showAll="0"/>
    <pivotField showAll="0"/>
    <pivotField showAll="0"/>
    <pivotField showAll="0"/>
    <pivotField numFmtId="14" showAll="0">
      <items count="70">
        <item x="22"/>
        <item x="45"/>
        <item x="3"/>
        <item x="58"/>
        <item x="6"/>
        <item x="59"/>
        <item x="7"/>
        <item x="60"/>
        <item x="8"/>
        <item x="9"/>
        <item x="65"/>
        <item x="67"/>
        <item x="10"/>
        <item x="68"/>
        <item x="66"/>
        <item x="11"/>
        <item x="30"/>
        <item x="12"/>
        <item x="64"/>
        <item x="62"/>
        <item x="13"/>
        <item x="63"/>
        <item x="23"/>
        <item x="14"/>
        <item x="4"/>
        <item x="24"/>
        <item x="5"/>
        <item x="25"/>
        <item x="0"/>
        <item x="61"/>
        <item x="29"/>
        <item x="15"/>
        <item x="1"/>
        <item x="46"/>
        <item x="16"/>
        <item x="53"/>
        <item x="54"/>
        <item x="17"/>
        <item x="55"/>
        <item x="28"/>
        <item x="50"/>
        <item x="56"/>
        <item x="51"/>
        <item x="52"/>
        <item x="57"/>
        <item x="18"/>
        <item x="39"/>
        <item x="40"/>
        <item x="31"/>
        <item x="32"/>
        <item x="41"/>
        <item x="33"/>
        <item x="34"/>
        <item x="42"/>
        <item x="35"/>
        <item x="36"/>
        <item x="37"/>
        <item x="49"/>
        <item x="38"/>
        <item x="48"/>
        <item x="19"/>
        <item x="2"/>
        <item x="47"/>
        <item x="20"/>
        <item x="26"/>
        <item x="44"/>
        <item x="27"/>
        <item x="21"/>
        <item x="43"/>
        <item t="default"/>
      </items>
    </pivotField>
    <pivotField numFmtId="14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2">
    <field x="1"/>
    <field x="2"/>
  </rowFields>
  <rowItems count="21">
    <i>
      <x/>
    </i>
    <i r="1">
      <x v="6"/>
    </i>
    <i r="1">
      <x v="7"/>
    </i>
    <i>
      <x v="1"/>
    </i>
    <i r="1">
      <x/>
    </i>
    <i r="1">
      <x v="1"/>
    </i>
    <i r="1">
      <x v="2"/>
    </i>
    <i>
      <x v="2"/>
    </i>
    <i r="1">
      <x v="8"/>
    </i>
    <i r="1">
      <x v="10"/>
    </i>
    <i>
      <x v="3"/>
    </i>
    <i r="1">
      <x v="11"/>
    </i>
    <i r="1">
      <x v="12"/>
    </i>
    <i r="1">
      <x v="13"/>
    </i>
    <i>
      <x v="4"/>
    </i>
    <i r="1">
      <x v="3"/>
    </i>
    <i>
      <x v="5"/>
    </i>
    <i r="1">
      <x v="4"/>
    </i>
    <i r="1">
      <x v="5"/>
    </i>
    <i r="1">
      <x v="9"/>
    </i>
    <i t="grand">
      <x/>
    </i>
  </rowItems>
  <colItems count="1">
    <i/>
  </colItems>
  <dataFields count="1">
    <dataField name="Sum of Cost" fld="4" baseField="1" baseItem="0" numFmtId="166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52A16A-21A8-4D20-A0EE-B1D3CD8DFA10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rowHeaderCaption="2023">
  <location ref="G2:H26" firstHeaderRow="1" firstDataRow="1" firstDataCol="1"/>
  <pivotFields count="30">
    <pivotField axis="axisRow" showAll="0">
      <items count="10">
        <item h="1" x="2"/>
        <item h="1" x="0"/>
        <item x="1"/>
        <item x="3"/>
        <item x="4"/>
        <item x="5"/>
        <item x="6"/>
        <item x="7"/>
        <item x="8"/>
        <item t="default"/>
      </items>
    </pivotField>
    <pivotField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showAll="0"/>
    <pivotField axis="axisRow" showAll="0">
      <items count="20">
        <item x="7"/>
        <item x="6"/>
        <item x="2"/>
        <item x="1"/>
        <item x="0"/>
        <item x="14"/>
        <item x="15"/>
        <item x="13"/>
        <item x="16"/>
        <item x="3"/>
        <item x="17"/>
        <item x="5"/>
        <item x="4"/>
        <item x="8"/>
        <item x="18"/>
        <item x="9"/>
        <item x="11"/>
        <item x="10"/>
        <item x="12"/>
        <item t="default"/>
      </items>
    </pivotField>
    <pivotField showAll="0"/>
    <pivotField showAll="0"/>
    <pivotField showAll="0"/>
    <pivotField showAll="0">
      <items count="12">
        <item x="1"/>
        <item x="3"/>
        <item x="5"/>
        <item x="8"/>
        <item x="9"/>
        <item x="0"/>
        <item x="2"/>
        <item x="7"/>
        <item x="4"/>
        <item x="6"/>
        <item x="10"/>
        <item t="default"/>
      </items>
    </pivotField>
    <pivotField showAll="0">
      <items count="12">
        <item x="1"/>
        <item x="3"/>
        <item x="7"/>
        <item x="2"/>
        <item x="5"/>
        <item x="0"/>
        <item x="10"/>
        <item x="8"/>
        <item x="9"/>
        <item x="4"/>
        <item x="6"/>
        <item t="default"/>
      </items>
    </pivotField>
    <pivotField showAll="0"/>
    <pivotField showAll="0"/>
    <pivotField numFmtId="164" showAll="0"/>
    <pivotField showAll="0"/>
    <pivotField dataField="1" numFmtId="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</pivotFields>
  <rowFields count="2">
    <field x="0"/>
    <field x="3"/>
  </rowFields>
  <rowItems count="24">
    <i>
      <x v="2"/>
    </i>
    <i r="1">
      <x v="3"/>
    </i>
    <i>
      <x v="3"/>
    </i>
    <i r="1">
      <x v="11"/>
    </i>
    <i r="1">
      <x v="12"/>
    </i>
    <i>
      <x v="4"/>
    </i>
    <i r="1">
      <x/>
    </i>
    <i r="1">
      <x v="1"/>
    </i>
    <i>
      <x v="5"/>
    </i>
    <i r="1">
      <x v="13"/>
    </i>
    <i r="1">
      <x v="15"/>
    </i>
    <i>
      <x v="6"/>
    </i>
    <i r="1">
      <x v="16"/>
    </i>
    <i r="1">
      <x v="17"/>
    </i>
    <i r="1">
      <x v="18"/>
    </i>
    <i>
      <x v="7"/>
    </i>
    <i r="1">
      <x v="5"/>
    </i>
    <i r="1">
      <x v="6"/>
    </i>
    <i r="1">
      <x v="7"/>
    </i>
    <i r="1">
      <x v="8"/>
    </i>
    <i>
      <x v="8"/>
    </i>
    <i r="1">
      <x v="10"/>
    </i>
    <i r="1">
      <x v="14"/>
    </i>
    <i t="grand">
      <x/>
    </i>
  </rowItems>
  <colItems count="1">
    <i/>
  </colItems>
  <dataFields count="1">
    <dataField name="Sum of Cost" fld="13" baseField="0" baseItem="2" numFmtId="166"/>
  </dataFields>
  <pivotTableStyleInfo name="PivotStyleLight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27026C1-CFD6-40A1-9C4B-04D934CCDF5C}" name="Table6" displayName="Table6" ref="D29:F48" totalsRowShown="0">
  <autoFilter ref="D29:F48" xr:uid="{D27026C1-CFD6-40A1-9C4B-04D934CCDF5C}"/>
  <tableColumns count="3">
    <tableColumn id="1" xr3:uid="{9F2FEEB5-9AAC-4AD0-82A0-1BB10A72A397}" name="Network"/>
    <tableColumn id="2" xr3:uid="{C4802651-59CC-49A2-ABB2-9B92F2B26354}" name="2023 Cost"/>
    <tableColumn id="3" xr3:uid="{C94104B4-14EE-4EDE-8743-B04ED538C22F}" name="2024 Co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0046B95-F8A9-4552-856A-20AF9A8F4EE0}" name="Table68" displayName="Table68" ref="J2:M21" totalsRowShown="0">
  <autoFilter ref="J2:M21" xr:uid="{30046B95-F8A9-4552-856A-20AF9A8F4EE0}"/>
  <tableColumns count="4">
    <tableColumn id="1" xr3:uid="{EFA9D081-174C-4322-928B-86527A0F59C4}" name="Network"/>
    <tableColumn id="2" xr3:uid="{1D6CCD47-EAB4-4737-A04C-E20165BCD28A}" name="2023 Cost" dataCellStyle="Currency"/>
    <tableColumn id="3" xr3:uid="{A248F123-5C7A-4AAA-89C4-2D6C2FBCEA85}" name="2024 Cost" dataCellStyle="Currency"/>
    <tableColumn id="4" xr3:uid="{026C0241-0C94-4288-8EFF-4BE3C001D882}" name="% Change" dataCellStyle="Percent">
      <calculatedColumnFormula>(Table68[[#This Row],[2024 Cost]]-Table68[[#This Row],[2023 Cost]])/Table68[[#This Row],[2023 Cost]]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8506371-D9DD-499F-A4E5-F987300D9349}" name="Table8" displayName="Table8" ref="J23:L30" totalsRowShown="0">
  <autoFilter ref="J23:L30" xr:uid="{08506371-D9DD-499F-A4E5-F987300D9349}"/>
  <tableColumns count="3">
    <tableColumn id="1" xr3:uid="{0354FA05-7EEF-48EB-BB2E-A09FA4F502EC}" name="2024"/>
    <tableColumn id="2" xr3:uid="{CA8ED509-A25E-4EFC-A9D7-E1928B76BF23}" name="Budget" dataCellStyle="Currency"/>
    <tableColumn id="3" xr3:uid="{6AB799C9-E171-4BDD-8DB1-02757CA6A075}" name="Actual" dataCellStyle="Curr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9F8DBF-D898-4ACE-85B8-90DABD5176EA}" name="Table1" displayName="Table1" ref="A1:M91" totalsRowShown="0" headerRowDxfId="174" dataDxfId="172" headerRowBorderDxfId="173" tableBorderDxfId="171">
  <autoFilter ref="A1:M91" xr:uid="{B99F8DBF-D898-4ACE-85B8-90DABD5176EA}"/>
  <tableColumns count="13">
    <tableColumn id="1" xr3:uid="{548D4574-C5DF-4C18-96AF-4C66DA2381B8}" name="Object" dataDxfId="170"/>
    <tableColumn id="2" xr3:uid="{5A8F923C-E7EC-4F00-969F-663EB930D256}" name="WBS element" dataDxfId="169"/>
    <tableColumn id="3" xr3:uid="{0B8CEDA5-C5AD-4C66-B62E-4D32B3CF7571}" name="Cost Element" dataDxfId="168"/>
    <tableColumn id="4" xr3:uid="{EC4174F2-7B0E-4B39-AD9B-B8969E5BBA0A}" name="Val/COArea Crcy" dataDxfId="167"/>
    <tableColumn id="5" xr3:uid="{BE95583B-0B35-4A3E-8690-CDC549517C46}" name="CO area currency" dataDxfId="166"/>
    <tableColumn id="6" xr3:uid="{A60F7452-1791-410D-9B90-94ECF78A197A}" name="Document Date" dataDxfId="165"/>
    <tableColumn id="7" xr3:uid="{5A6215A0-BB0C-4BBF-A5EB-BE50242AD826}" name="Posting Date" dataDxfId="164"/>
    <tableColumn id="8" xr3:uid="{A6D80904-C6AA-4E73-959C-E2CA33B04158}" name="Document Number" dataDxfId="163"/>
    <tableColumn id="9" xr3:uid="{E4302AD6-8C05-42DF-8022-91AF760CE09D}" name="Ref. document number" dataDxfId="162"/>
    <tableColumn id="10" xr3:uid="{8E9636D3-F1C5-448A-AD07-DC64634C94E2}" name="Partner Object" dataDxfId="161"/>
    <tableColumn id="11" xr3:uid="{502ACA04-F88C-4F97-826A-B21C8186F6D3}" name="Offsetting Account" dataDxfId="160"/>
    <tableColumn id="12" xr3:uid="{1277624F-5845-4A33-B298-E99284CBA199}" name="User Name" dataDxfId="159"/>
    <tableColumn id="13" xr3:uid="{C53A48AF-BF34-44EE-B2EF-3AD6A3864445}" name="Business Transaction" dataDxfId="15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6D3631-98BA-48BF-9AFC-AED082F87F0A}" name="Table13" displayName="Table13" ref="A1:Z82" totalsRowCount="1" headerRowDxfId="157" headerRowBorderDxfId="156" tableBorderDxfId="155">
  <autoFilter ref="A1:Z81" xr:uid="{2F4A1D59-6ED6-49A4-86A8-25F96357FCD7}"/>
  <tableColumns count="26">
    <tableColumn id="1" xr3:uid="{17E1FED6-C2A6-430B-9214-5BD68EF95CD9}" name="Object"/>
    <tableColumn id="2" xr3:uid="{01467039-A2EE-4E62-ACB1-FED9E0A8DD41}" name="CO Object Name"/>
    <tableColumn id="3" xr3:uid="{49EC2237-196B-42BF-AA9B-11AFCDCE851C}" name="Cost Element"/>
    <tableColumn id="4" xr3:uid="{9DD8574F-5AFA-430B-9314-5DABE7E0ADB1}" name="Cost element name"/>
    <tableColumn id="5" xr3:uid="{9AACE727-C9C4-4FB6-BEC6-6E5608A3DBD6}" name="Reference"/>
    <tableColumn id="6" xr3:uid="{DDCD7857-C65C-4F80-AA25-3A61151AC49F}" name="Supplier"/>
    <tableColumn id="7" xr3:uid="{99BC745B-6A3D-47F5-92C4-BDBDE1BC8230}" name="Supplier Name"/>
    <tableColumn id="8" xr3:uid="{BEDAF171-D8AA-439E-9A2B-E72584B39569}" name="Purchasing Document"/>
    <tableColumn id="9" xr3:uid="{531C2160-C6AA-42D7-AC46-6709BCD73280}" name="Item"/>
    <tableColumn id="10" xr3:uid="{B4B0AC58-365B-4BEF-9295-B80D1FDAEA61}" name="Total quantity" dataDxfId="154" totalsRowDxfId="153"/>
    <tableColumn id="11" xr3:uid="{F22CE3CF-D831-47BA-B240-11131FA3A4BC}" name="Posted unit of meas."/>
    <tableColumn id="12" xr3:uid="{5EED7110-3031-42D6-9B9C-3347988A339B}" name="Val/COArea Crcy" totalsRowFunction="sum" dataDxfId="152" totalsRowDxfId="151"/>
    <tableColumn id="13" xr3:uid="{5DEF2401-4FAD-4BAC-B9CA-5D230FE0E5FD}" name="Purchase Order Text"/>
    <tableColumn id="14" xr3:uid="{89A32D96-5CF9-4741-946F-106C1EF5A0C4}" name="Name"/>
    <tableColumn id="15" xr3:uid="{DACC4356-7AC6-47DD-85B6-CE4C2937D1A8}" name="Personnel Number"/>
    <tableColumn id="16" xr3:uid="{9B65E35E-F0E8-4B07-9EC6-89E1E57363E6}" name="Name of employee or applicant"/>
    <tableColumn id="17" xr3:uid="{AE97A2D7-EAB9-4380-AE7C-2974DBCAE438}" name="Partner Object"/>
    <tableColumn id="18" xr3:uid="{DF050E4A-9FCA-4934-BA74-33B8295BC1EF}" name="CO Partner Object Name"/>
    <tableColumn id="19" xr3:uid="{67020159-70C2-4348-81FB-BFF208BE9D9B}" name="Partner object type"/>
    <tableColumn id="20" xr3:uid="{CF5FC69C-DA28-423B-AC0B-31B4C0E48656}" name="Period"/>
    <tableColumn id="21" xr3:uid="{E648220D-50A3-4E58-B585-F899F929A49C}" name="Posting Date" dataDxfId="150" totalsRowDxfId="149"/>
    <tableColumn id="22" xr3:uid="{4AEF0C20-D37B-468B-B43F-7E73C47C547C}" name="Document Date" dataDxfId="148" totalsRowDxfId="147"/>
    <tableColumn id="23" xr3:uid="{1AB4C9B0-BA27-4581-9A85-8AA7350B0256}" name="Ref. document number"/>
    <tableColumn id="24" xr3:uid="{6DCC5E4D-EAAB-43B9-9163-3480A53D79CF}" name="FI Posting Item"/>
    <tableColumn id="25" xr3:uid="{84E86EE1-3DE6-4D34-9FB3-AAFE4E1084D6}" name="Full Name"/>
    <tableColumn id="26" xr3:uid="{BEC506EE-4CE5-4F5A-ACDE-8B9D6E544B46}" name="Department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FCBD0D-31CA-4A3E-9877-1BD9F3708549}" name="Table3" displayName="Table3" ref="A1:AB109" totalsRowCount="1" headerRowDxfId="146" dataDxfId="144" headerRowBorderDxfId="145" tableBorderDxfId="143" headerRowCellStyle="Normal 3" dataCellStyle="Normal 3">
  <autoFilter ref="A1:AB108" xr:uid="{3DFCBD0D-31CA-4A3E-9877-1BD9F3708549}"/>
  <sortState xmlns:xlrd2="http://schemas.microsoft.com/office/spreadsheetml/2017/richdata2" ref="A2:AB108">
    <sortCondition ref="W1:W108"/>
  </sortState>
  <tableColumns count="28">
    <tableColumn id="1" xr3:uid="{9352FEC0-13FE-466B-ABB6-F7F16134224E}" name="Object" dataDxfId="142" totalsRowDxfId="141" dataCellStyle="Normal 3" totalsRowCellStyle="Normal 3"/>
    <tableColumn id="2" xr3:uid="{5682BD73-D20B-4C4E-812E-E6D0D458FED1}" name="CO Object Name" dataDxfId="140" totalsRowDxfId="139" dataCellStyle="Normal 3" totalsRowCellStyle="Normal 3"/>
    <tableColumn id="3" xr3:uid="{21CE24DB-372B-41CE-95F9-6939E5EB201E}" name="Cost Element" dataDxfId="138" totalsRowDxfId="137" dataCellStyle="Normal 3" totalsRowCellStyle="Normal 3"/>
    <tableColumn id="4" xr3:uid="{15ADD630-0FBF-407B-BA26-4088CBA8020C}" name="Cost element name" dataDxfId="136" totalsRowDxfId="135" dataCellStyle="Normal 3" totalsRowCellStyle="Normal 3"/>
    <tableColumn id="5" xr3:uid="{D7AD5938-CBFD-4A4D-8E6F-C903B3BA63D0}" name="Reference" dataDxfId="134" totalsRowDxfId="133" dataCellStyle="Normal 3" totalsRowCellStyle="Normal 3"/>
    <tableColumn id="6" xr3:uid="{D8060A7E-080E-49A6-B15C-81B6DA42EB31}" name="Supplier" dataDxfId="132" totalsRowDxfId="131" dataCellStyle="Normal 3" totalsRowCellStyle="Normal 3"/>
    <tableColumn id="7" xr3:uid="{CBC03F6F-2571-40E2-8C5C-3AC96D36E2F9}" name="Supplier Name" dataDxfId="130" totalsRowDxfId="129" dataCellStyle="Normal 3" totalsRowCellStyle="Normal 3"/>
    <tableColumn id="8" xr3:uid="{65C04712-CBFF-471B-8CC4-0DF73CFF60E6}" name="Purchasing Document" dataDxfId="128" totalsRowDxfId="127" dataCellStyle="Normal 3" totalsRowCellStyle="Normal 3"/>
    <tableColumn id="9" xr3:uid="{0FD4F344-7CF0-4855-9314-8B928798EBAD}" name="Item" dataDxfId="126" totalsRowDxfId="125" dataCellStyle="Normal 3" totalsRowCellStyle="Normal 3"/>
    <tableColumn id="10" xr3:uid="{C24B633E-E5AA-47C2-8A2D-C4E4810298B5}" name="Total quantity" dataDxfId="124" totalsRowDxfId="123" dataCellStyle="Normal 3" totalsRowCellStyle="Normal 3"/>
    <tableColumn id="11" xr3:uid="{B14C81C0-1938-4FAC-80DE-81EB05A86D2F}" name="Posted unit of meas." dataDxfId="122" totalsRowDxfId="121" dataCellStyle="Normal 3" totalsRowCellStyle="Normal 3"/>
    <tableColumn id="12" xr3:uid="{30465DF3-4EA0-4D7A-916F-5A63DC0E6A01}" name="Val/COArea Crcy" totalsRowFunction="sum" dataDxfId="120" totalsRowDxfId="119" dataCellStyle="Normal 3" totalsRowCellStyle="Normal 3"/>
    <tableColumn id="13" xr3:uid="{91C11294-5D04-4035-BB66-FCD1411BFE46}" name="Material" dataDxfId="118" totalsRowDxfId="117" dataCellStyle="Normal 3" totalsRowCellStyle="Normal 3"/>
    <tableColumn id="14" xr3:uid="{203AEA4A-16FC-410C-A4B5-59FC1304A870}" name="Material Description" dataDxfId="116" totalsRowDxfId="115" dataCellStyle="Normal 3" totalsRowCellStyle="Normal 3"/>
    <tableColumn id="15" xr3:uid="{3447F3A6-DB26-4330-811F-49D533E424E4}" name="Purchase Order Text" dataDxfId="114" totalsRowDxfId="113" dataCellStyle="Normal 3" totalsRowCellStyle="Normal 3"/>
    <tableColumn id="16" xr3:uid="{B3FD5558-AEEC-44D8-B9A0-CF653E23524D}" name="Name" dataDxfId="112" totalsRowDxfId="111" dataCellStyle="Normal 3" totalsRowCellStyle="Normal 3"/>
    <tableColumn id="17" xr3:uid="{ED99EE30-DD7C-4955-AE8A-0F835600D4EB}" name="Personnel Number" dataDxfId="110" totalsRowDxfId="109" dataCellStyle="Normal 3" totalsRowCellStyle="Normal 3"/>
    <tableColumn id="18" xr3:uid="{6F6CDA5A-9020-4A0F-9C81-B1AC54772246}" name="Name of employee or applicant" dataDxfId="108" totalsRowDxfId="107" dataCellStyle="Normal 3" totalsRowCellStyle="Normal 3"/>
    <tableColumn id="19" xr3:uid="{7CD0A635-A90C-45B6-9C77-84651F26B909}" name="Partner Object" dataDxfId="106" totalsRowDxfId="105" dataCellStyle="Normal 3" totalsRowCellStyle="Normal 3"/>
    <tableColumn id="20" xr3:uid="{FC5CDD3B-EF6A-4228-9269-4BF2124EC57B}" name="CO Partner Object Name" dataDxfId="104" totalsRowDxfId="103" dataCellStyle="Normal 3" totalsRowCellStyle="Normal 3"/>
    <tableColumn id="21" xr3:uid="{B5CA0848-8E94-415C-8CE3-9BED110F0D21}" name="Partner object type" dataDxfId="102" totalsRowDxfId="101" dataCellStyle="Normal 3" totalsRowCellStyle="Normal 3"/>
    <tableColumn id="22" xr3:uid="{4738E633-6A4F-47AE-AEE6-4206637775F8}" name="Period" dataDxfId="100" totalsRowDxfId="99" dataCellStyle="Normal 3" totalsRowCellStyle="Normal 3"/>
    <tableColumn id="23" xr3:uid="{57DF229F-9816-4965-BA84-579D1BA2B73A}" name="Posting Date" dataDxfId="98" totalsRowDxfId="97" dataCellStyle="Normal 3" totalsRowCellStyle="Normal 3"/>
    <tableColumn id="24" xr3:uid="{43420C8A-E0C1-44A6-8659-48D0C938875D}" name="Document Date" dataDxfId="96" totalsRowDxfId="95" dataCellStyle="Normal 3" totalsRowCellStyle="Normal 3"/>
    <tableColumn id="25" xr3:uid="{9CBA9AF6-8370-4533-A5DD-F2606F8D66C7}" name="Ref. document number" dataDxfId="94" totalsRowDxfId="93" dataCellStyle="Normal 3" totalsRowCellStyle="Normal 3"/>
    <tableColumn id="26" xr3:uid="{F0CB9344-D931-4173-9D41-68AC566FD579}" name="FI Posting Item" dataDxfId="92" totalsRowDxfId="91" dataCellStyle="Normal 3" totalsRowCellStyle="Normal 3"/>
    <tableColumn id="27" xr3:uid="{D0B233BB-CB28-42E0-9579-946F2492D107}" name="Full Name" dataDxfId="90" totalsRowDxfId="89" dataCellStyle="Normal 3" totalsRowCellStyle="Normal 3"/>
    <tableColumn id="28" xr3:uid="{1310487B-89D2-49AA-B873-D898AE2F51CA}" name="Department" dataDxfId="88" totalsRowDxfId="87" dataCellStyle="Normal 3" totalsRowCellStyle="Normal 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8724A6-6D4E-46CB-8195-C0FA15F71009}" name="Table4" displayName="Table4" ref="A1:AC219" totalsRowCount="1" headerRowDxfId="86" dataDxfId="84" headerRowBorderDxfId="85" tableBorderDxfId="83" headerRowCellStyle="Normal 3" dataCellStyle="Normal 3">
  <autoFilter ref="A1:AC218" xr:uid="{418724A6-6D4E-46CB-8195-C0FA15F71009}"/>
  <tableColumns count="29">
    <tableColumn id="1" xr3:uid="{E09106CE-1FCE-49B8-A514-A69721AF37A8}" name="Object" dataDxfId="82" totalsRowDxfId="81" dataCellStyle="Normal 3"/>
    <tableColumn id="29" xr3:uid="{E2BACE6D-A076-4388-A33D-71DC537F5B0B}" name="WBS" dataDxfId="80" totalsRowDxfId="79" dataCellStyle="Normal 3"/>
    <tableColumn id="2" xr3:uid="{49D7129E-F558-4F7B-BB6C-C4D376D94A6D}" name="CO Object Name" dataDxfId="78" totalsRowDxfId="77" dataCellStyle="Normal 3"/>
    <tableColumn id="3" xr3:uid="{D94AB470-0DB6-443D-8E5F-398F274190BA}" name="Cost Element" dataDxfId="76" totalsRowDxfId="75" dataCellStyle="Normal 3"/>
    <tableColumn id="4" xr3:uid="{EF87FE8B-9BE5-401B-A069-8E1D2AE964F5}" name="Cost element name" dataDxfId="74" totalsRowDxfId="73" dataCellStyle="Normal 3"/>
    <tableColumn id="5" xr3:uid="{B134F038-0CFC-4809-8E1E-C145BE9903D8}" name="Reference" dataDxfId="72" totalsRowDxfId="71" dataCellStyle="Normal 3"/>
    <tableColumn id="6" xr3:uid="{851DC6B3-6A5C-4DA3-AD8A-DD69380B2CDE}" name="Supplier" dataDxfId="70" totalsRowDxfId="69" dataCellStyle="Normal 3"/>
    <tableColumn id="7" xr3:uid="{486F409C-DAF9-4560-8863-1E8904F82CE8}" name="Supplier Name" dataDxfId="68" totalsRowDxfId="67" dataCellStyle="Normal 3"/>
    <tableColumn id="8" xr3:uid="{959FDD95-E60D-4C48-ACAB-30360FB31B7C}" name="Purchasing Document" dataDxfId="66" totalsRowDxfId="65" dataCellStyle="Normal 3"/>
    <tableColumn id="9" xr3:uid="{8E1A0A04-13D4-4DE7-AE6D-93231003D86C}" name="Item" dataDxfId="64" totalsRowDxfId="63" dataCellStyle="Normal 3"/>
    <tableColumn id="10" xr3:uid="{FB735142-168F-4B54-AF00-9A433A3E7B3D}" name="Total quantity" dataDxfId="62" totalsRowDxfId="61" dataCellStyle="Normal 3"/>
    <tableColumn id="11" xr3:uid="{6E7769EB-A48E-41B2-833F-B4C807AD6C8D}" name="Posted unit of meas." dataDxfId="60" totalsRowDxfId="59" dataCellStyle="Normal 3"/>
    <tableColumn id="12" xr3:uid="{90ACD5B6-5B28-4F45-A111-BD8252BFBAC0}" name="Val/COArea Crcy" totalsRowFunction="sum" dataDxfId="58" totalsRowDxfId="57" dataCellStyle="Normal 3"/>
    <tableColumn id="13" xr3:uid="{8FBD0DC8-D5D2-41A0-B6D5-EBB9D4F6D043}" name="Material" dataDxfId="56" totalsRowDxfId="55" dataCellStyle="Normal 3"/>
    <tableColumn id="14" xr3:uid="{F25F842E-65C2-46A5-8190-796DB94E01F2}" name="Material Description" dataDxfId="54" totalsRowDxfId="53" dataCellStyle="Normal 3"/>
    <tableColumn id="15" xr3:uid="{264FD632-62DC-4409-8818-FF740C050DEA}" name="Purchase Order Text" dataDxfId="52" totalsRowDxfId="51" dataCellStyle="Normal 3"/>
    <tableColumn id="16" xr3:uid="{8059F50E-4FE0-445D-81ED-BF3E7636168B}" name="Name" dataDxfId="50" totalsRowDxfId="49" dataCellStyle="Normal 3"/>
    <tableColumn id="17" xr3:uid="{BBB52ABF-D9C8-4543-BD20-2945791A59CA}" name="Personnel Number" dataDxfId="48" totalsRowDxfId="47" dataCellStyle="Normal 3"/>
    <tableColumn id="18" xr3:uid="{A62A9A93-840D-4DEF-B393-7E2F2967207B}" name="Name of employee or applicant" dataDxfId="46" totalsRowDxfId="45" dataCellStyle="Normal 3"/>
    <tableColumn id="19" xr3:uid="{3B8C020A-011C-4E78-A97C-A7930FE548BA}" name="Partner Object" dataDxfId="44" totalsRowDxfId="43" dataCellStyle="Normal 3"/>
    <tableColumn id="20" xr3:uid="{79D91E5A-52E9-439C-9709-30AF3F268B5B}" name="CO Partner Object Name" dataDxfId="42" totalsRowDxfId="41" dataCellStyle="Normal 3"/>
    <tableColumn id="21" xr3:uid="{ECB3D309-2119-4743-B997-0AFA4D006188}" name="Partner object type" dataDxfId="40" totalsRowDxfId="39" dataCellStyle="Normal 3"/>
    <tableColumn id="22" xr3:uid="{4ACEF9C9-F366-4AC0-9B33-4752A9EBADC6}" name="Period" dataDxfId="38" totalsRowDxfId="37" dataCellStyle="Normal 3"/>
    <tableColumn id="23" xr3:uid="{E1C7202B-0DF4-4713-93D7-1D5E86B3B78A}" name="Posting Date" dataDxfId="36" totalsRowDxfId="35" dataCellStyle="Normal 3"/>
    <tableColumn id="24" xr3:uid="{9E8CA56F-54F8-456F-AB4E-B34B5C85DD5E}" name="Document Date" dataDxfId="34" totalsRowDxfId="33" dataCellStyle="Normal 3"/>
    <tableColumn id="25" xr3:uid="{80548CCF-D1BB-436D-B02B-B19B2B5A24E1}" name="Ref. document number" dataDxfId="32" totalsRowDxfId="31" dataCellStyle="Normal 3"/>
    <tableColumn id="26" xr3:uid="{72AAF22B-B535-4154-B5F8-D4D78769B01A}" name="FI Posting Item" dataDxfId="30" totalsRowDxfId="29" dataCellStyle="Normal 3"/>
    <tableColumn id="27" xr3:uid="{9798EC70-4E85-444C-924F-9DDC5C5E08C3}" name="Full Name" dataDxfId="28" totalsRowDxfId="27" dataCellStyle="Normal 3"/>
    <tableColumn id="28" xr3:uid="{55313FB9-342B-4E5B-B803-5296D7B5B096}" name="Department" dataDxfId="26" totalsRowDxfId="25" dataCellStyle="Normal 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ECCF80-A548-4F65-A22F-79B844EE6012}" name="Table46" displayName="Table46" ref="A1:J219" totalsRowCount="1" headerRowDxfId="24" dataDxfId="22" headerRowBorderDxfId="23" tableBorderDxfId="21" headerRowCellStyle="Normal 3" dataCellStyle="Normal 3">
  <autoFilter ref="A1:J218" xr:uid="{418724A6-6D4E-46CB-8195-C0FA15F71009}"/>
  <tableColumns count="10">
    <tableColumn id="1" xr3:uid="{1E794E51-EB23-4D68-96AB-CB9DBF713306}" name="Object" dataDxfId="20" totalsRowDxfId="19" dataCellStyle="Normal 3"/>
    <tableColumn id="29" xr3:uid="{228857FA-05B1-4FCB-975A-357199027B32}" name="WBS" dataDxfId="18" totalsRowDxfId="17" dataCellStyle="Normal 3"/>
    <tableColumn id="2" xr3:uid="{EFE7F17D-39B6-4E2E-86AF-91D024529457}" name="CO Object Name" dataDxfId="16" totalsRowDxfId="15" dataCellStyle="Normal 3"/>
    <tableColumn id="7" xr3:uid="{6752BE13-14FC-4481-A352-27B59514904A}" name="Supplier Name" dataDxfId="14" totalsRowDxfId="13" dataCellStyle="Normal 3"/>
    <tableColumn id="12" xr3:uid="{935A68DD-264A-4743-B9E7-B32AE61580CD}" name="Cost" totalsRowFunction="sum" dataDxfId="12" totalsRowDxfId="11" dataCellStyle="Normal 3"/>
    <tableColumn id="15" xr3:uid="{2317E697-8CD8-4A86-8729-5A2C9E55E8D1}" name="Purchase Order Text" dataDxfId="10" totalsRowDxfId="9" dataCellStyle="Normal 3"/>
    <tableColumn id="16" xr3:uid="{17921481-AD3D-4AE1-A132-E62D6A62E803}" name="Name" dataDxfId="8" totalsRowDxfId="7" dataCellStyle="Normal 3"/>
    <tableColumn id="22" xr3:uid="{02049BD7-6E90-4F6A-AF81-C4A0922BC4BF}" name="Period" dataDxfId="6" totalsRowDxfId="5" dataCellStyle="Normal 3"/>
    <tableColumn id="23" xr3:uid="{230703E7-3157-417D-8046-6795EAB206CD}" name="Posting Date" dataDxfId="4" totalsRowDxfId="3" dataCellStyle="Normal 3"/>
    <tableColumn id="24" xr3:uid="{0414D44D-A8B9-4DCA-B157-C1583E921074}" name="Document Date" dataDxfId="2" totalsRowDxfId="1" dataCellStyle="Norma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pivotTable" Target="../pivotTables/pivotTable3.xml"/><Relationship Id="rId7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F250-33A9-4863-A8B3-89EC018EDD0D}">
  <dimension ref="A1:M74"/>
  <sheetViews>
    <sheetView topLeftCell="A11" workbookViewId="0">
      <selection activeCell="M23" sqref="M23"/>
    </sheetView>
  </sheetViews>
  <sheetFormatPr defaultRowHeight="15" x14ac:dyDescent="0.25"/>
  <cols>
    <col min="1" max="1" width="39.7109375" bestFit="1" customWidth="1"/>
    <col min="2" max="2" width="11.140625" bestFit="1" customWidth="1"/>
    <col min="4" max="4" width="44" bestFit="1" customWidth="1"/>
    <col min="5" max="6" width="12.28515625" bestFit="1" customWidth="1"/>
    <col min="7" max="7" width="44" bestFit="1" customWidth="1"/>
    <col min="8" max="8" width="11.140625" bestFit="1" customWidth="1"/>
    <col min="10" max="10" width="39.7109375" bestFit="1" customWidth="1"/>
    <col min="11" max="12" width="12.28515625" bestFit="1" customWidth="1"/>
  </cols>
  <sheetData>
    <row r="1" spans="1:13" x14ac:dyDescent="0.25">
      <c r="D1">
        <v>2024</v>
      </c>
      <c r="G1">
        <v>2023</v>
      </c>
    </row>
    <row r="2" spans="1:13" x14ac:dyDescent="0.25">
      <c r="D2" s="98" t="s">
        <v>868</v>
      </c>
      <c r="E2" t="s">
        <v>867</v>
      </c>
      <c r="G2" s="98" t="s">
        <v>890</v>
      </c>
      <c r="H2" t="s">
        <v>867</v>
      </c>
      <c r="J2" t="s">
        <v>891</v>
      </c>
      <c r="K2" s="104" t="s">
        <v>892</v>
      </c>
      <c r="L2" s="104" t="s">
        <v>893</v>
      </c>
      <c r="M2" t="s">
        <v>898</v>
      </c>
    </row>
    <row r="3" spans="1:13" x14ac:dyDescent="0.25">
      <c r="D3" s="99" t="s">
        <v>2</v>
      </c>
      <c r="E3" s="102">
        <v>9048.08</v>
      </c>
      <c r="G3" s="99" t="s">
        <v>1</v>
      </c>
      <c r="H3" s="102">
        <v>498.75</v>
      </c>
      <c r="J3" t="s">
        <v>885</v>
      </c>
      <c r="K3" s="104">
        <v>498.75</v>
      </c>
      <c r="L3" s="104">
        <v>0</v>
      </c>
      <c r="M3" s="103">
        <f>(Table68[[#This Row],[2024 Cost]]-Table68[[#This Row],[2023 Cost]])/Table68[[#This Row],[2023 Cost]]</f>
        <v>-1</v>
      </c>
    </row>
    <row r="4" spans="1:13" x14ac:dyDescent="0.25">
      <c r="D4" s="100" t="s">
        <v>324</v>
      </c>
      <c r="E4" s="102">
        <v>4496.28</v>
      </c>
      <c r="G4" s="100" t="s">
        <v>885</v>
      </c>
      <c r="H4" s="102">
        <v>498.75</v>
      </c>
      <c r="J4" t="s">
        <v>324</v>
      </c>
      <c r="K4" s="104">
        <v>3588.04</v>
      </c>
      <c r="L4" s="104">
        <v>4496.28</v>
      </c>
      <c r="M4" s="103">
        <f>(Table68[[#This Row],[2024 Cost]]-Table68[[#This Row],[2023 Cost]])/Table68[[#This Row],[2023 Cost]]</f>
        <v>0.25312984247667242</v>
      </c>
    </row>
    <row r="5" spans="1:13" x14ac:dyDescent="0.25">
      <c r="D5" s="100" t="s">
        <v>311</v>
      </c>
      <c r="E5" s="102">
        <v>4551.8</v>
      </c>
      <c r="G5" s="99" t="s">
        <v>2</v>
      </c>
      <c r="H5" s="102">
        <v>21056.440000000002</v>
      </c>
      <c r="J5" t="s">
        <v>311</v>
      </c>
      <c r="K5" s="104">
        <v>17468.400000000001</v>
      </c>
      <c r="L5" s="104">
        <v>4551.8</v>
      </c>
      <c r="M5" s="103">
        <f>(Table68[[#This Row],[2024 Cost]]-Table68[[#This Row],[2023 Cost]])/Table68[[#This Row],[2023 Cost]]</f>
        <v>-0.73942662178562435</v>
      </c>
    </row>
    <row r="6" spans="1:13" x14ac:dyDescent="0.25">
      <c r="D6" s="99" t="s">
        <v>3</v>
      </c>
      <c r="E6" s="102">
        <v>172095.44</v>
      </c>
      <c r="G6" s="100" t="s">
        <v>324</v>
      </c>
      <c r="H6" s="102">
        <v>3588.04</v>
      </c>
      <c r="J6" t="s">
        <v>481</v>
      </c>
      <c r="K6" s="104">
        <v>0</v>
      </c>
      <c r="L6" s="104">
        <v>230</v>
      </c>
      <c r="M6" s="103"/>
    </row>
    <row r="7" spans="1:13" x14ac:dyDescent="0.25">
      <c r="D7" s="100" t="s">
        <v>481</v>
      </c>
      <c r="E7" s="102">
        <v>230</v>
      </c>
      <c r="G7" s="100" t="s">
        <v>311</v>
      </c>
      <c r="H7" s="102">
        <v>17468.400000000001</v>
      </c>
      <c r="J7" t="s">
        <v>363</v>
      </c>
      <c r="K7" s="104">
        <v>42339.86</v>
      </c>
      <c r="L7" s="104">
        <v>32602.62</v>
      </c>
      <c r="M7" s="103">
        <f>(Table68[[#This Row],[2024 Cost]]-Table68[[#This Row],[2023 Cost]])/Table68[[#This Row],[2023 Cost]]</f>
        <v>-0.22997808684298912</v>
      </c>
    </row>
    <row r="8" spans="1:13" x14ac:dyDescent="0.25">
      <c r="D8" s="100" t="s">
        <v>363</v>
      </c>
      <c r="E8" s="102">
        <v>32602.62</v>
      </c>
      <c r="G8" s="99" t="s">
        <v>3</v>
      </c>
      <c r="H8" s="102">
        <v>172561.52000000002</v>
      </c>
      <c r="J8" t="s">
        <v>334</v>
      </c>
      <c r="K8" s="104">
        <v>130221.66</v>
      </c>
      <c r="L8" s="104">
        <v>139262.82</v>
      </c>
      <c r="M8" s="103">
        <f>(Table68[[#This Row],[2024 Cost]]-Table68[[#This Row],[2023 Cost]])/Table68[[#This Row],[2023 Cost]]</f>
        <v>6.9429002824875699E-2</v>
      </c>
    </row>
    <row r="9" spans="1:13" x14ac:dyDescent="0.25">
      <c r="D9" s="100" t="s">
        <v>334</v>
      </c>
      <c r="E9" s="102">
        <v>139262.82</v>
      </c>
      <c r="G9" s="100" t="s">
        <v>363</v>
      </c>
      <c r="H9" s="102">
        <v>42339.86</v>
      </c>
      <c r="J9" t="s">
        <v>371</v>
      </c>
      <c r="K9" s="104">
        <v>23145.56</v>
      </c>
      <c r="L9" s="104">
        <v>21347</v>
      </c>
      <c r="M9" s="103">
        <f>(Table68[[#This Row],[2024 Cost]]-Table68[[#This Row],[2023 Cost]])/Table68[[#This Row],[2023 Cost]]</f>
        <v>-7.7706480206138934E-2</v>
      </c>
    </row>
    <row r="10" spans="1:13" x14ac:dyDescent="0.25">
      <c r="D10" s="99" t="s">
        <v>4</v>
      </c>
      <c r="E10" s="102">
        <v>22614.07</v>
      </c>
      <c r="G10" s="100" t="s">
        <v>334</v>
      </c>
      <c r="H10" s="102">
        <v>130221.66</v>
      </c>
      <c r="J10" t="s">
        <v>886</v>
      </c>
      <c r="K10" s="104">
        <v>1320</v>
      </c>
      <c r="L10" s="104">
        <v>0</v>
      </c>
      <c r="M10" s="103">
        <f>(Table68[[#This Row],[2024 Cost]]-Table68[[#This Row],[2023 Cost]])/Table68[[#This Row],[2023 Cost]]</f>
        <v>-1</v>
      </c>
    </row>
    <row r="11" spans="1:13" x14ac:dyDescent="0.25">
      <c r="A11" s="98" t="s">
        <v>864</v>
      </c>
      <c r="B11" t="s">
        <v>867</v>
      </c>
      <c r="D11" s="100" t="s">
        <v>371</v>
      </c>
      <c r="E11" s="102">
        <v>21347</v>
      </c>
      <c r="G11" s="99" t="s">
        <v>4</v>
      </c>
      <c r="H11" s="102">
        <v>24465.56</v>
      </c>
      <c r="J11" t="s">
        <v>790</v>
      </c>
      <c r="K11" s="104">
        <v>0</v>
      </c>
      <c r="L11" s="104">
        <v>1267.0699999999995</v>
      </c>
      <c r="M11" s="103"/>
    </row>
    <row r="12" spans="1:13" x14ac:dyDescent="0.25">
      <c r="A12" s="99" t="s">
        <v>481</v>
      </c>
      <c r="B12" s="102">
        <v>230</v>
      </c>
      <c r="D12" s="100" t="s">
        <v>790</v>
      </c>
      <c r="E12" s="102">
        <v>1267.0699999999995</v>
      </c>
      <c r="G12" s="100" t="s">
        <v>371</v>
      </c>
      <c r="H12" s="102">
        <v>23145.56</v>
      </c>
      <c r="J12" t="s">
        <v>374</v>
      </c>
      <c r="K12" s="104">
        <v>1344.44</v>
      </c>
      <c r="L12" s="104">
        <v>4583</v>
      </c>
      <c r="M12" s="103">
        <f>(Table68[[#This Row],[2024 Cost]]-Table68[[#This Row],[2023 Cost]])/Table68[[#This Row],[2023 Cost]]</f>
        <v>2.4088542441462617</v>
      </c>
    </row>
    <row r="13" spans="1:13" x14ac:dyDescent="0.25">
      <c r="A13" s="99" t="s">
        <v>790</v>
      </c>
      <c r="B13" s="102">
        <v>1267.0699999999995</v>
      </c>
      <c r="D13" s="99" t="s">
        <v>127</v>
      </c>
      <c r="E13" s="102">
        <v>11375.18</v>
      </c>
      <c r="G13" s="100" t="s">
        <v>886</v>
      </c>
      <c r="H13" s="102">
        <v>1320</v>
      </c>
      <c r="J13" t="s">
        <v>834</v>
      </c>
      <c r="K13" s="104">
        <v>465</v>
      </c>
      <c r="L13" s="104">
        <v>3117.5</v>
      </c>
      <c r="M13" s="103">
        <f>(Table68[[#This Row],[2024 Cost]]-Table68[[#This Row],[2023 Cost]])/Table68[[#This Row],[2023 Cost]]</f>
        <v>5.704301075268817</v>
      </c>
    </row>
    <row r="14" spans="1:13" x14ac:dyDescent="0.25">
      <c r="A14" s="99" t="s">
        <v>485</v>
      </c>
      <c r="B14" s="102">
        <v>1492.9299999999998</v>
      </c>
      <c r="D14" s="100" t="s">
        <v>374</v>
      </c>
      <c r="E14" s="102">
        <v>4583</v>
      </c>
      <c r="G14" s="99" t="s">
        <v>127</v>
      </c>
      <c r="H14" s="102">
        <v>2199.44</v>
      </c>
      <c r="J14" t="s">
        <v>837</v>
      </c>
      <c r="K14" s="104">
        <v>390</v>
      </c>
      <c r="L14" s="104">
        <v>3674.68</v>
      </c>
      <c r="M14" s="103">
        <f>(Table68[[#This Row],[2024 Cost]]-Table68[[#This Row],[2023 Cost]])/Table68[[#This Row],[2023 Cost]]</f>
        <v>8.4222564102564093</v>
      </c>
    </row>
    <row r="15" spans="1:13" x14ac:dyDescent="0.25">
      <c r="A15" s="99" t="s">
        <v>834</v>
      </c>
      <c r="B15" s="102">
        <v>3117.5</v>
      </c>
      <c r="D15" s="100" t="s">
        <v>834</v>
      </c>
      <c r="E15" s="102">
        <v>3117.5</v>
      </c>
      <c r="G15" s="100" t="s">
        <v>374</v>
      </c>
      <c r="H15" s="102">
        <v>1344.44</v>
      </c>
      <c r="J15" t="s">
        <v>888</v>
      </c>
      <c r="K15" s="104">
        <v>3440.82</v>
      </c>
      <c r="L15" s="104">
        <v>0</v>
      </c>
      <c r="M15" s="103">
        <f>(Table68[[#This Row],[2024 Cost]]-Table68[[#This Row],[2023 Cost]])/Table68[[#This Row],[2023 Cost]]</f>
        <v>-1</v>
      </c>
    </row>
    <row r="16" spans="1:13" x14ac:dyDescent="0.25">
      <c r="A16" s="99" t="s">
        <v>417</v>
      </c>
      <c r="B16" s="102">
        <v>3595</v>
      </c>
      <c r="D16" s="100" t="s">
        <v>837</v>
      </c>
      <c r="E16" s="102">
        <v>3674.68</v>
      </c>
      <c r="G16" s="100" t="s">
        <v>834</v>
      </c>
      <c r="H16" s="102">
        <v>465</v>
      </c>
      <c r="J16" t="s">
        <v>889</v>
      </c>
      <c r="K16" s="104">
        <v>53.71</v>
      </c>
      <c r="L16" s="104">
        <v>0</v>
      </c>
      <c r="M16" s="103">
        <f>(Table68[[#This Row],[2024 Cost]]-Table68[[#This Row],[2023 Cost]])/Table68[[#This Row],[2023 Cost]]</f>
        <v>-1</v>
      </c>
    </row>
    <row r="17" spans="1:13" x14ac:dyDescent="0.25">
      <c r="A17" s="99" t="s">
        <v>837</v>
      </c>
      <c r="B17" s="102">
        <v>3674.68</v>
      </c>
      <c r="D17" s="99" t="s">
        <v>555</v>
      </c>
      <c r="E17" s="102">
        <v>1492.9299999999998</v>
      </c>
      <c r="G17" s="100" t="s">
        <v>837</v>
      </c>
      <c r="H17" s="102">
        <v>390</v>
      </c>
      <c r="J17" t="s">
        <v>887</v>
      </c>
      <c r="K17" s="104">
        <v>2775.36</v>
      </c>
      <c r="L17" s="104">
        <v>0</v>
      </c>
      <c r="M17" s="103">
        <f>(Table68[[#This Row],[2024 Cost]]-Table68[[#This Row],[2023 Cost]])/Table68[[#This Row],[2023 Cost]]</f>
        <v>-1</v>
      </c>
    </row>
    <row r="18" spans="1:13" x14ac:dyDescent="0.25">
      <c r="A18" s="99" t="s">
        <v>324</v>
      </c>
      <c r="B18" s="102">
        <v>4496.28</v>
      </c>
      <c r="D18" s="100" t="s">
        <v>485</v>
      </c>
      <c r="E18" s="102">
        <v>1492.9299999999998</v>
      </c>
      <c r="G18" s="99" t="s">
        <v>555</v>
      </c>
      <c r="H18" s="102">
        <v>11942.18</v>
      </c>
      <c r="J18" t="s">
        <v>485</v>
      </c>
      <c r="K18" s="104">
        <v>5672.29</v>
      </c>
      <c r="L18" s="104">
        <v>1492.93</v>
      </c>
      <c r="M18" s="103">
        <f>(Table68[[#This Row],[2024 Cost]]-Table68[[#This Row],[2023 Cost]])/Table68[[#This Row],[2023 Cost]]</f>
        <v>-0.73680294907347821</v>
      </c>
    </row>
    <row r="19" spans="1:13" x14ac:dyDescent="0.25">
      <c r="A19" s="99" t="s">
        <v>311</v>
      </c>
      <c r="B19" s="102">
        <v>4551.8</v>
      </c>
      <c r="D19" s="99" t="s">
        <v>131</v>
      </c>
      <c r="E19" s="102">
        <v>24524.01</v>
      </c>
      <c r="G19" s="100" t="s">
        <v>888</v>
      </c>
      <c r="H19" s="102">
        <v>3440.82</v>
      </c>
      <c r="J19" t="s">
        <v>392</v>
      </c>
      <c r="K19" s="104">
        <v>0</v>
      </c>
      <c r="L19" s="104">
        <v>16067.769999999999</v>
      </c>
      <c r="M19" s="103"/>
    </row>
    <row r="20" spans="1:13" x14ac:dyDescent="0.25">
      <c r="A20" s="99" t="s">
        <v>374</v>
      </c>
      <c r="B20" s="102">
        <v>4583</v>
      </c>
      <c r="D20" s="100" t="s">
        <v>392</v>
      </c>
      <c r="E20" s="102">
        <v>16067.769999999999</v>
      </c>
      <c r="G20" s="100" t="s">
        <v>889</v>
      </c>
      <c r="H20" s="102">
        <v>53.71</v>
      </c>
      <c r="J20" t="s">
        <v>380</v>
      </c>
      <c r="K20" s="104">
        <v>5961.24</v>
      </c>
      <c r="L20" s="104">
        <v>4861.24</v>
      </c>
      <c r="M20" s="103">
        <f>(Table68[[#This Row],[2024 Cost]]-Table68[[#This Row],[2023 Cost]])/Table68[[#This Row],[2023 Cost]]</f>
        <v>-0.18452536720548074</v>
      </c>
    </row>
    <row r="21" spans="1:13" x14ac:dyDescent="0.25">
      <c r="A21" s="99" t="s">
        <v>380</v>
      </c>
      <c r="B21" s="102">
        <v>4861.24</v>
      </c>
      <c r="D21" s="100" t="s">
        <v>380</v>
      </c>
      <c r="E21" s="102">
        <v>4861.24</v>
      </c>
      <c r="G21" s="100" t="s">
        <v>887</v>
      </c>
      <c r="H21" s="102">
        <v>2775.36</v>
      </c>
      <c r="J21" t="s">
        <v>417</v>
      </c>
      <c r="K21" s="104">
        <v>645.16999999999996</v>
      </c>
      <c r="L21" s="104">
        <v>3595</v>
      </c>
      <c r="M21" s="103">
        <f>(Table68[[#This Row],[2024 Cost]]-Table68[[#This Row],[2023 Cost]])/Table68[[#This Row],[2023 Cost]]</f>
        <v>4.5721747756405291</v>
      </c>
    </row>
    <row r="22" spans="1:13" x14ac:dyDescent="0.25">
      <c r="A22" s="99" t="s">
        <v>392</v>
      </c>
      <c r="B22" s="102">
        <v>16067.769999999999</v>
      </c>
      <c r="D22" s="100" t="s">
        <v>417</v>
      </c>
      <c r="E22" s="102">
        <v>3595</v>
      </c>
      <c r="G22" s="100" t="s">
        <v>485</v>
      </c>
      <c r="H22" s="102">
        <v>5672.29</v>
      </c>
    </row>
    <row r="23" spans="1:13" x14ac:dyDescent="0.25">
      <c r="A23" s="99" t="s">
        <v>371</v>
      </c>
      <c r="B23" s="102">
        <v>21347</v>
      </c>
      <c r="D23" s="99" t="s">
        <v>865</v>
      </c>
      <c r="E23" s="102">
        <v>241149.71</v>
      </c>
      <c r="G23" s="99" t="s">
        <v>131</v>
      </c>
      <c r="H23" s="102">
        <v>6606.41</v>
      </c>
      <c r="J23" t="s">
        <v>868</v>
      </c>
      <c r="K23" t="s">
        <v>90</v>
      </c>
      <c r="L23" t="s">
        <v>899</v>
      </c>
    </row>
    <row r="24" spans="1:13" x14ac:dyDescent="0.25">
      <c r="A24" s="99" t="s">
        <v>363</v>
      </c>
      <c r="B24" s="102">
        <v>32602.62</v>
      </c>
      <c r="G24" s="100" t="s">
        <v>380</v>
      </c>
      <c r="H24" s="102">
        <v>5961.24</v>
      </c>
      <c r="J24" t="s">
        <v>900</v>
      </c>
      <c r="K24" s="104">
        <v>10000</v>
      </c>
      <c r="L24" s="104">
        <v>9048.08</v>
      </c>
    </row>
    <row r="25" spans="1:13" x14ac:dyDescent="0.25">
      <c r="A25" s="99" t="s">
        <v>334</v>
      </c>
      <c r="B25" s="102">
        <v>139262.82</v>
      </c>
      <c r="G25" s="100" t="s">
        <v>417</v>
      </c>
      <c r="H25" s="102">
        <v>645.16999999999996</v>
      </c>
      <c r="J25" t="s">
        <v>901</v>
      </c>
      <c r="K25" s="104">
        <v>175000</v>
      </c>
      <c r="L25" s="104">
        <v>172095.44</v>
      </c>
    </row>
    <row r="26" spans="1:13" x14ac:dyDescent="0.25">
      <c r="A26" s="99" t="s">
        <v>865</v>
      </c>
      <c r="B26" s="102">
        <v>241149.70999999996</v>
      </c>
      <c r="G26" s="99" t="s">
        <v>865</v>
      </c>
      <c r="H26" s="102">
        <v>239330.30000000002</v>
      </c>
      <c r="J26" t="s">
        <v>902</v>
      </c>
      <c r="K26" s="104">
        <v>25000</v>
      </c>
      <c r="L26" s="104">
        <v>22614.07</v>
      </c>
    </row>
    <row r="27" spans="1:13" x14ac:dyDescent="0.25">
      <c r="J27" t="s">
        <v>903</v>
      </c>
      <c r="K27" s="104">
        <v>12500</v>
      </c>
      <c r="L27" s="104">
        <v>11375.18</v>
      </c>
    </row>
    <row r="28" spans="1:13" x14ac:dyDescent="0.25">
      <c r="A28" s="98" t="s">
        <v>295</v>
      </c>
      <c r="B28" t="s">
        <v>867</v>
      </c>
      <c r="J28" t="s">
        <v>904</v>
      </c>
      <c r="K28" s="104">
        <v>12500</v>
      </c>
      <c r="L28" s="104">
        <v>1492.9299999999998</v>
      </c>
    </row>
    <row r="29" spans="1:13" x14ac:dyDescent="0.25">
      <c r="A29" s="99" t="s">
        <v>856</v>
      </c>
      <c r="B29" s="102">
        <v>6.01</v>
      </c>
      <c r="D29" t="s">
        <v>891</v>
      </c>
      <c r="E29" t="s">
        <v>892</v>
      </c>
      <c r="F29" t="s">
        <v>893</v>
      </c>
      <c r="J29" t="s">
        <v>905</v>
      </c>
      <c r="K29" s="104">
        <v>15000</v>
      </c>
      <c r="L29" s="104">
        <v>24524.01</v>
      </c>
    </row>
    <row r="30" spans="1:13" x14ac:dyDescent="0.25">
      <c r="A30" s="99"/>
      <c r="B30" s="102">
        <v>9.0500000000000007</v>
      </c>
      <c r="D30" t="s">
        <v>894</v>
      </c>
      <c r="E30">
        <v>498.75</v>
      </c>
      <c r="F30">
        <v>0</v>
      </c>
      <c r="J30" t="s">
        <v>865</v>
      </c>
      <c r="K30" s="104">
        <v>250000</v>
      </c>
      <c r="L30" s="104">
        <v>241149.71</v>
      </c>
    </row>
    <row r="31" spans="1:13" x14ac:dyDescent="0.25">
      <c r="A31" s="99" t="s">
        <v>857</v>
      </c>
      <c r="B31" s="102">
        <v>45.99</v>
      </c>
      <c r="D31" t="s">
        <v>14</v>
      </c>
      <c r="E31">
        <v>3588.04</v>
      </c>
      <c r="F31">
        <v>4496.28</v>
      </c>
    </row>
    <row r="32" spans="1:13" x14ac:dyDescent="0.25">
      <c r="A32" s="99" t="s">
        <v>853</v>
      </c>
      <c r="B32" s="102">
        <v>52.47</v>
      </c>
      <c r="D32" t="s">
        <v>12</v>
      </c>
      <c r="E32">
        <v>17468.400000000001</v>
      </c>
      <c r="F32">
        <v>4551.8</v>
      </c>
    </row>
    <row r="33" spans="1:6" x14ac:dyDescent="0.25">
      <c r="A33" s="99" t="s">
        <v>854</v>
      </c>
      <c r="B33" s="102">
        <v>77.539999999999992</v>
      </c>
      <c r="D33" t="s">
        <v>24</v>
      </c>
      <c r="E33">
        <v>0</v>
      </c>
      <c r="F33">
        <v>230</v>
      </c>
    </row>
    <row r="34" spans="1:6" x14ac:dyDescent="0.25">
      <c r="A34" s="99" t="s">
        <v>862</v>
      </c>
      <c r="B34" s="102">
        <v>126</v>
      </c>
      <c r="D34" t="s">
        <v>22</v>
      </c>
      <c r="E34">
        <v>42339.86</v>
      </c>
      <c r="F34">
        <v>32602.62</v>
      </c>
    </row>
    <row r="35" spans="1:6" x14ac:dyDescent="0.25">
      <c r="A35" s="99" t="s">
        <v>859</v>
      </c>
      <c r="B35" s="102">
        <v>128.38</v>
      </c>
      <c r="D35" t="s">
        <v>20</v>
      </c>
      <c r="E35">
        <v>130221.66</v>
      </c>
      <c r="F35">
        <v>139262.82</v>
      </c>
    </row>
    <row r="36" spans="1:6" x14ac:dyDescent="0.25">
      <c r="A36" s="99" t="s">
        <v>861</v>
      </c>
      <c r="B36" s="102">
        <v>159.91999999999999</v>
      </c>
      <c r="D36" t="s">
        <v>30</v>
      </c>
      <c r="E36">
        <v>23145.56</v>
      </c>
      <c r="F36">
        <v>21347</v>
      </c>
    </row>
    <row r="37" spans="1:6" x14ac:dyDescent="0.25">
      <c r="A37" s="99" t="s">
        <v>447</v>
      </c>
      <c r="B37" s="102">
        <v>230</v>
      </c>
      <c r="D37" t="s">
        <v>895</v>
      </c>
      <c r="E37">
        <v>1320</v>
      </c>
      <c r="F37">
        <v>0</v>
      </c>
    </row>
    <row r="38" spans="1:6" x14ac:dyDescent="0.25">
      <c r="A38" s="99" t="s">
        <v>855</v>
      </c>
      <c r="B38" s="102">
        <v>339.46000000000004</v>
      </c>
      <c r="D38" t="s">
        <v>36</v>
      </c>
      <c r="E38">
        <v>0</v>
      </c>
      <c r="F38">
        <v>1267.0699999999995</v>
      </c>
    </row>
    <row r="39" spans="1:6" x14ac:dyDescent="0.25">
      <c r="A39" s="99" t="s">
        <v>858</v>
      </c>
      <c r="B39" s="102">
        <v>565.47</v>
      </c>
      <c r="D39" t="s">
        <v>41</v>
      </c>
      <c r="E39">
        <v>1344.44</v>
      </c>
      <c r="F39">
        <v>4583</v>
      </c>
    </row>
    <row r="40" spans="1:6" x14ac:dyDescent="0.25">
      <c r="A40" s="99" t="s">
        <v>612</v>
      </c>
      <c r="B40" s="102">
        <v>1139.1199999999999</v>
      </c>
      <c r="D40" t="s">
        <v>39</v>
      </c>
      <c r="E40">
        <v>465</v>
      </c>
      <c r="F40">
        <v>3117.5</v>
      </c>
    </row>
    <row r="41" spans="1:6" x14ac:dyDescent="0.25">
      <c r="A41" s="99" t="s">
        <v>860</v>
      </c>
      <c r="B41" s="102">
        <v>3592.0400000000018</v>
      </c>
      <c r="D41" t="s">
        <v>45</v>
      </c>
      <c r="E41">
        <v>390</v>
      </c>
      <c r="F41">
        <v>3674.68</v>
      </c>
    </row>
    <row r="42" spans="1:6" x14ac:dyDescent="0.25">
      <c r="A42" s="99" t="s">
        <v>766</v>
      </c>
      <c r="B42" s="102">
        <v>3755.02</v>
      </c>
      <c r="D42" t="s">
        <v>51</v>
      </c>
      <c r="E42">
        <v>3440.82</v>
      </c>
      <c r="F42">
        <v>0</v>
      </c>
    </row>
    <row r="43" spans="1:6" x14ac:dyDescent="0.25">
      <c r="A43" s="99" t="s">
        <v>314</v>
      </c>
      <c r="B43" s="102">
        <v>4253.25</v>
      </c>
      <c r="D43" t="s">
        <v>53</v>
      </c>
      <c r="E43">
        <v>53.71</v>
      </c>
      <c r="F43">
        <v>0</v>
      </c>
    </row>
    <row r="44" spans="1:6" x14ac:dyDescent="0.25">
      <c r="A44" s="99" t="s">
        <v>383</v>
      </c>
      <c r="B44" s="102">
        <v>4461.24</v>
      </c>
      <c r="D44" t="s">
        <v>49</v>
      </c>
      <c r="E44">
        <v>2775.36</v>
      </c>
      <c r="F44">
        <v>0</v>
      </c>
    </row>
    <row r="45" spans="1:6" x14ac:dyDescent="0.25">
      <c r="A45" s="99" t="s">
        <v>158</v>
      </c>
      <c r="B45" s="102">
        <v>4496.28</v>
      </c>
      <c r="D45" t="s">
        <v>55</v>
      </c>
      <c r="E45">
        <v>5672.29</v>
      </c>
      <c r="F45">
        <v>1492.93</v>
      </c>
    </row>
    <row r="46" spans="1:6" x14ac:dyDescent="0.25">
      <c r="A46" s="99" t="s">
        <v>376</v>
      </c>
      <c r="B46" s="102">
        <v>7080.5</v>
      </c>
      <c r="D46" t="s">
        <v>897</v>
      </c>
      <c r="E46">
        <v>0</v>
      </c>
      <c r="F46">
        <v>16067.769999999999</v>
      </c>
    </row>
    <row r="47" spans="1:6" x14ac:dyDescent="0.25">
      <c r="A47" s="99" t="s">
        <v>394</v>
      </c>
      <c r="B47" s="102">
        <v>15257.5</v>
      </c>
      <c r="D47" t="s">
        <v>58</v>
      </c>
      <c r="E47">
        <v>5961.24</v>
      </c>
      <c r="F47">
        <v>4861.24</v>
      </c>
    </row>
    <row r="48" spans="1:6" x14ac:dyDescent="0.25">
      <c r="A48" s="99" t="s">
        <v>340</v>
      </c>
      <c r="B48" s="102">
        <v>42317</v>
      </c>
      <c r="D48" t="s">
        <v>896</v>
      </c>
      <c r="E48">
        <v>645.16999999999996</v>
      </c>
      <c r="F48">
        <v>3595</v>
      </c>
    </row>
    <row r="49" spans="1:2" x14ac:dyDescent="0.25">
      <c r="A49" s="99" t="s">
        <v>336</v>
      </c>
      <c r="B49" s="102">
        <v>49269.619999999995</v>
      </c>
    </row>
    <row r="50" spans="1:2" x14ac:dyDescent="0.25">
      <c r="A50" s="99" t="s">
        <v>441</v>
      </c>
      <c r="B50" s="102">
        <v>103787.85</v>
      </c>
    </row>
    <row r="51" spans="1:2" x14ac:dyDescent="0.25">
      <c r="A51" s="99" t="s">
        <v>865</v>
      </c>
      <c r="B51" s="102">
        <v>241149.71000000002</v>
      </c>
    </row>
    <row r="54" spans="1:2" x14ac:dyDescent="0.25">
      <c r="A54" s="98" t="s">
        <v>864</v>
      </c>
      <c r="B54" t="s">
        <v>867</v>
      </c>
    </row>
    <row r="55" spans="1:2" x14ac:dyDescent="0.25">
      <c r="A55" s="99" t="s">
        <v>868</v>
      </c>
      <c r="B55" s="102">
        <v>186792.33</v>
      </c>
    </row>
    <row r="56" spans="1:2" x14ac:dyDescent="0.25">
      <c r="A56" s="100" t="s">
        <v>870</v>
      </c>
      <c r="B56" s="102">
        <v>32881.49</v>
      </c>
    </row>
    <row r="57" spans="1:2" x14ac:dyDescent="0.25">
      <c r="A57" s="101" t="s">
        <v>874</v>
      </c>
      <c r="B57" s="102">
        <v>8714.49</v>
      </c>
    </row>
    <row r="58" spans="1:2" x14ac:dyDescent="0.25">
      <c r="A58" s="101" t="s">
        <v>875</v>
      </c>
      <c r="B58" s="102">
        <v>24167</v>
      </c>
    </row>
    <row r="59" spans="1:2" x14ac:dyDescent="0.25">
      <c r="A59" s="100" t="s">
        <v>871</v>
      </c>
      <c r="B59" s="102">
        <v>31865</v>
      </c>
    </row>
    <row r="60" spans="1:2" x14ac:dyDescent="0.25">
      <c r="A60" s="101" t="s">
        <v>876</v>
      </c>
      <c r="B60" s="102">
        <v>3912.2</v>
      </c>
    </row>
    <row r="61" spans="1:2" x14ac:dyDescent="0.25">
      <c r="A61" s="101" t="s">
        <v>877</v>
      </c>
      <c r="B61" s="102">
        <v>21960.2</v>
      </c>
    </row>
    <row r="62" spans="1:2" x14ac:dyDescent="0.25">
      <c r="A62" s="101" t="s">
        <v>878</v>
      </c>
      <c r="B62" s="102">
        <v>5992.6</v>
      </c>
    </row>
    <row r="63" spans="1:2" x14ac:dyDescent="0.25">
      <c r="A63" s="100" t="s">
        <v>872</v>
      </c>
      <c r="B63" s="102">
        <v>44311.68</v>
      </c>
    </row>
    <row r="64" spans="1:2" x14ac:dyDescent="0.25">
      <c r="A64" s="101" t="s">
        <v>879</v>
      </c>
      <c r="B64" s="102">
        <v>16034.1</v>
      </c>
    </row>
    <row r="65" spans="1:2" x14ac:dyDescent="0.25">
      <c r="A65" s="101" t="s">
        <v>880</v>
      </c>
      <c r="B65" s="102">
        <v>20156.43</v>
      </c>
    </row>
    <row r="66" spans="1:2" x14ac:dyDescent="0.25">
      <c r="A66" s="101" t="s">
        <v>881</v>
      </c>
      <c r="B66" s="102">
        <v>8121.1500000000005</v>
      </c>
    </row>
    <row r="67" spans="1:2" x14ac:dyDescent="0.25">
      <c r="A67" s="100" t="s">
        <v>873</v>
      </c>
      <c r="B67" s="102">
        <v>77734.16</v>
      </c>
    </row>
    <row r="68" spans="1:2" x14ac:dyDescent="0.25">
      <c r="A68" s="101" t="s">
        <v>882</v>
      </c>
      <c r="B68" s="102">
        <v>26347.360000000001</v>
      </c>
    </row>
    <row r="69" spans="1:2" x14ac:dyDescent="0.25">
      <c r="A69" s="101" t="s">
        <v>883</v>
      </c>
      <c r="B69" s="102">
        <v>8036.8600000000015</v>
      </c>
    </row>
    <row r="70" spans="1:2" x14ac:dyDescent="0.25">
      <c r="A70" s="101" t="s">
        <v>884</v>
      </c>
      <c r="B70" s="102">
        <v>43349.94</v>
      </c>
    </row>
    <row r="71" spans="1:2" x14ac:dyDescent="0.25">
      <c r="A71" s="99" t="s">
        <v>869</v>
      </c>
      <c r="B71" s="102">
        <v>54357.38</v>
      </c>
    </row>
    <row r="72" spans="1:2" x14ac:dyDescent="0.25">
      <c r="A72" s="100" t="s">
        <v>870</v>
      </c>
      <c r="B72" s="102">
        <v>54357.38</v>
      </c>
    </row>
    <row r="73" spans="1:2" x14ac:dyDescent="0.25">
      <c r="A73" s="101" t="s">
        <v>874</v>
      </c>
      <c r="B73" s="102">
        <v>54357.38</v>
      </c>
    </row>
    <row r="74" spans="1:2" x14ac:dyDescent="0.25">
      <c r="A74" s="99" t="s">
        <v>865</v>
      </c>
      <c r="B74" s="102">
        <v>241149.71</v>
      </c>
    </row>
  </sheetData>
  <pageMargins left="0.7" right="0.7" top="0.75" bottom="0.75" header="0.3" footer="0.3"/>
  <drawing r:id="rId6"/>
  <tableParts count="3"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2:W38"/>
  <sheetViews>
    <sheetView tabSelected="1" topLeftCell="H16" zoomScaleNormal="100" workbookViewId="0">
      <selection activeCell="E20" sqref="E20"/>
    </sheetView>
  </sheetViews>
  <sheetFormatPr defaultRowHeight="15" x14ac:dyDescent="0.25"/>
  <cols>
    <col min="2" max="2" width="18.42578125" customWidth="1"/>
    <col min="3" max="3" width="22" customWidth="1"/>
    <col min="4" max="4" width="9.28515625" bestFit="1" customWidth="1"/>
    <col min="5" max="5" width="16.140625" bestFit="1" customWidth="1"/>
    <col min="6" max="6" width="32.28515625" bestFit="1" customWidth="1"/>
    <col min="7" max="7" width="10.85546875" customWidth="1"/>
    <col min="8" max="8" width="10.42578125" bestFit="1" customWidth="1"/>
    <col min="9" max="9" width="11.42578125" bestFit="1" customWidth="1"/>
    <col min="10" max="10" width="10.7109375" customWidth="1"/>
    <col min="11" max="11" width="11.42578125" bestFit="1" customWidth="1"/>
    <col min="12" max="12" width="10.5703125" customWidth="1"/>
    <col min="13" max="14" width="11.42578125" bestFit="1" customWidth="1"/>
    <col min="15" max="15" width="10.42578125" bestFit="1" customWidth="1"/>
    <col min="16" max="18" width="11.42578125" bestFit="1" customWidth="1"/>
    <col min="19" max="19" width="15.140625" customWidth="1"/>
    <col min="20" max="20" width="19.140625" customWidth="1"/>
    <col min="21" max="21" width="12.140625" customWidth="1"/>
    <col min="22" max="22" width="10.42578125" bestFit="1" customWidth="1"/>
  </cols>
  <sheetData>
    <row r="2" spans="2:23" x14ac:dyDescent="0.25">
      <c r="U2" s="118" t="s">
        <v>243</v>
      </c>
      <c r="V2" s="119" t="s">
        <v>520</v>
      </c>
      <c r="W2" s="119"/>
    </row>
    <row r="3" spans="2:23" x14ac:dyDescent="0.25">
      <c r="B3" s="3" t="s">
        <v>7</v>
      </c>
      <c r="C3" s="3" t="s">
        <v>8</v>
      </c>
      <c r="D3" s="3" t="s">
        <v>90</v>
      </c>
      <c r="E3" s="3" t="s">
        <v>9</v>
      </c>
      <c r="F3" s="3" t="s">
        <v>10</v>
      </c>
      <c r="G3" s="17" t="s">
        <v>66</v>
      </c>
      <c r="H3" s="17" t="s">
        <v>64</v>
      </c>
      <c r="I3" s="17" t="s">
        <v>65</v>
      </c>
      <c r="J3" s="17" t="s">
        <v>67</v>
      </c>
      <c r="K3" s="17" t="s">
        <v>88</v>
      </c>
      <c r="L3" s="17" t="s">
        <v>68</v>
      </c>
      <c r="M3" s="17" t="s">
        <v>69</v>
      </c>
      <c r="N3" s="17" t="s">
        <v>70</v>
      </c>
      <c r="O3" s="17" t="s">
        <v>71</v>
      </c>
      <c r="P3" s="17" t="s">
        <v>72</v>
      </c>
      <c r="Q3" s="17" t="s">
        <v>0</v>
      </c>
      <c r="R3" s="17" t="s">
        <v>73</v>
      </c>
      <c r="S3" s="20" t="s">
        <v>89</v>
      </c>
      <c r="T3" s="84" t="s">
        <v>240</v>
      </c>
      <c r="U3" s="118"/>
      <c r="V3" s="88" t="s">
        <v>521</v>
      </c>
      <c r="W3" s="17" t="s">
        <v>522</v>
      </c>
    </row>
    <row r="4" spans="2:23" x14ac:dyDescent="0.25">
      <c r="B4" s="105" t="s">
        <v>2</v>
      </c>
      <c r="C4" s="116" t="s">
        <v>6</v>
      </c>
      <c r="D4" s="123">
        <v>10000</v>
      </c>
      <c r="E4" s="4" t="s">
        <v>11</v>
      </c>
      <c r="F4" s="5" t="s">
        <v>12</v>
      </c>
      <c r="G4" s="19">
        <v>4253.25</v>
      </c>
      <c r="H4" s="56"/>
      <c r="I4" s="57"/>
      <c r="J4" s="57"/>
      <c r="K4" s="57"/>
      <c r="L4" s="56"/>
      <c r="M4" s="56"/>
      <c r="N4" s="56"/>
      <c r="O4" s="56">
        <v>52.47</v>
      </c>
      <c r="P4" s="56">
        <v>77.540000000000006</v>
      </c>
      <c r="Q4" s="56"/>
      <c r="R4" s="56">
        <v>168.54</v>
      </c>
      <c r="S4" s="23">
        <f>SUM(G4:R4)</f>
        <v>4551.8</v>
      </c>
      <c r="T4" s="138">
        <f>D4-(SUM(S4:S6))</f>
        <v>951.92000000000007</v>
      </c>
      <c r="U4" s="85"/>
      <c r="V4" s="11">
        <v>1500</v>
      </c>
      <c r="W4" s="6" t="s">
        <v>523</v>
      </c>
    </row>
    <row r="5" spans="2:23" x14ac:dyDescent="0.25">
      <c r="B5" s="105"/>
      <c r="C5" s="116"/>
      <c r="D5" s="124"/>
      <c r="E5" s="4" t="s">
        <v>13</v>
      </c>
      <c r="F5" s="5" t="s">
        <v>14</v>
      </c>
      <c r="G5" s="56"/>
      <c r="H5" s="56"/>
      <c r="I5" s="57"/>
      <c r="J5" s="57"/>
      <c r="K5" s="57"/>
      <c r="L5" s="56"/>
      <c r="M5" s="56"/>
      <c r="N5" s="58">
        <v>4496.28</v>
      </c>
      <c r="O5" s="56"/>
      <c r="P5" s="56"/>
      <c r="Q5" s="56"/>
      <c r="R5" s="56"/>
      <c r="S5" s="23">
        <f t="shared" ref="S5:S25" si="0">SUM(G5:R5)</f>
        <v>4496.28</v>
      </c>
      <c r="T5" s="138"/>
      <c r="U5" s="85"/>
      <c r="V5" s="11">
        <v>650</v>
      </c>
      <c r="W5" s="6" t="s">
        <v>524</v>
      </c>
    </row>
    <row r="6" spans="2:23" x14ac:dyDescent="0.25">
      <c r="B6" s="105"/>
      <c r="C6" s="116"/>
      <c r="D6" s="125"/>
      <c r="E6" s="4" t="s">
        <v>15</v>
      </c>
      <c r="F6" s="5" t="s">
        <v>16</v>
      </c>
      <c r="G6" s="56"/>
      <c r="H6" s="56"/>
      <c r="I6" s="57"/>
      <c r="J6" s="57"/>
      <c r="K6" s="57"/>
      <c r="L6" s="56"/>
      <c r="M6" s="56"/>
      <c r="N6" s="56"/>
      <c r="O6" s="56"/>
      <c r="P6" s="56"/>
      <c r="Q6" s="56"/>
      <c r="R6" s="56"/>
      <c r="S6" s="23">
        <f t="shared" si="0"/>
        <v>0</v>
      </c>
      <c r="T6" s="138"/>
      <c r="U6" s="85"/>
      <c r="V6" s="11">
        <v>225</v>
      </c>
      <c r="W6" s="6" t="s">
        <v>525</v>
      </c>
    </row>
    <row r="7" spans="2:23" x14ac:dyDescent="0.25">
      <c r="B7" s="105" t="s">
        <v>17</v>
      </c>
      <c r="C7" s="117" t="s">
        <v>18</v>
      </c>
      <c r="D7" s="126">
        <v>175000</v>
      </c>
      <c r="E7" s="4" t="s">
        <v>19</v>
      </c>
      <c r="F7" s="7" t="s">
        <v>20</v>
      </c>
      <c r="G7" s="56"/>
      <c r="H7" s="56">
        <v>3395</v>
      </c>
      <c r="I7" s="57">
        <f>3395+15216</f>
        <v>18611</v>
      </c>
      <c r="J7" s="57">
        <v>3395</v>
      </c>
      <c r="K7" s="57">
        <f>10894.52+7513.38</f>
        <v>18407.900000000001</v>
      </c>
      <c r="L7" s="56"/>
      <c r="M7" s="56">
        <v>5954.1</v>
      </c>
      <c r="N7" s="58">
        <v>15480.15</v>
      </c>
      <c r="O7" s="56">
        <v>8032.91</v>
      </c>
      <c r="P7" s="56">
        <v>25961.74</v>
      </c>
      <c r="Q7" s="59">
        <v>3395</v>
      </c>
      <c r="R7" s="92">
        <v>44664.33</v>
      </c>
      <c r="S7" s="23">
        <f t="shared" si="0"/>
        <v>147297.13</v>
      </c>
      <c r="T7" s="138">
        <f>D7-(SUM(S7:S10))</f>
        <v>-490.44000000000233</v>
      </c>
      <c r="U7" s="86">
        <f>147297.13-S7</f>
        <v>0</v>
      </c>
      <c r="V7" s="11"/>
      <c r="W7" s="6" t="s">
        <v>526</v>
      </c>
    </row>
    <row r="8" spans="2:23" x14ac:dyDescent="0.25">
      <c r="B8" s="105"/>
      <c r="C8" s="117"/>
      <c r="D8" s="127"/>
      <c r="E8" s="4" t="s">
        <v>21</v>
      </c>
      <c r="F8" s="7" t="s">
        <v>22</v>
      </c>
      <c r="G8" s="56"/>
      <c r="H8" s="56"/>
      <c r="I8" s="57">
        <v>1761</v>
      </c>
      <c r="J8" s="57"/>
      <c r="K8" s="57"/>
      <c r="L8" s="56"/>
      <c r="M8" s="56">
        <v>680</v>
      </c>
      <c r="N8" s="56">
        <v>180</v>
      </c>
      <c r="O8" s="56"/>
      <c r="P8" s="56"/>
      <c r="Q8" s="56">
        <f>3393.6+128.38</f>
        <v>3521.98</v>
      </c>
      <c r="R8" s="56">
        <v>21820.33</v>
      </c>
      <c r="S8" s="23">
        <f t="shared" si="0"/>
        <v>27963.31</v>
      </c>
      <c r="T8" s="140"/>
      <c r="U8" s="85">
        <f>549.99+7000+15000</f>
        <v>22549.989999999998</v>
      </c>
      <c r="V8" s="11"/>
      <c r="W8" s="6" t="s">
        <v>527</v>
      </c>
    </row>
    <row r="9" spans="2:23" x14ac:dyDescent="0.25">
      <c r="B9" s="105"/>
      <c r="C9" s="117"/>
      <c r="D9" s="127"/>
      <c r="E9" s="4" t="s">
        <v>23</v>
      </c>
      <c r="F9" s="7" t="s">
        <v>24</v>
      </c>
      <c r="G9" s="56"/>
      <c r="H9" s="56"/>
      <c r="I9" s="57"/>
      <c r="J9" s="57"/>
      <c r="K9" s="57"/>
      <c r="L9" s="56"/>
      <c r="M9" s="56"/>
      <c r="N9" s="56"/>
      <c r="O9" s="56"/>
      <c r="P9" s="56">
        <v>230</v>
      </c>
      <c r="Q9" s="56"/>
      <c r="R9" s="56"/>
      <c r="S9" s="23">
        <f t="shared" si="0"/>
        <v>230</v>
      </c>
      <c r="T9" s="140"/>
      <c r="U9" s="85"/>
      <c r="V9" s="11"/>
      <c r="W9" s="6" t="s">
        <v>528</v>
      </c>
    </row>
    <row r="10" spans="2:23" x14ac:dyDescent="0.25">
      <c r="B10" s="105"/>
      <c r="C10" s="117"/>
      <c r="D10" s="128"/>
      <c r="E10" s="4" t="s">
        <v>25</v>
      </c>
      <c r="F10" s="7" t="s">
        <v>26</v>
      </c>
      <c r="G10" s="56"/>
      <c r="H10" s="56"/>
      <c r="I10" s="57"/>
      <c r="J10" s="57"/>
      <c r="K10" s="57"/>
      <c r="L10" s="56"/>
      <c r="M10" s="56"/>
      <c r="N10" s="56"/>
      <c r="O10" s="56"/>
      <c r="P10" s="56"/>
      <c r="Q10" s="56"/>
      <c r="R10" s="56"/>
      <c r="S10" s="23">
        <f t="shared" si="0"/>
        <v>0</v>
      </c>
      <c r="T10" s="140"/>
      <c r="U10" s="87"/>
      <c r="V10" s="90">
        <v>4259.7700000000004</v>
      </c>
      <c r="W10" s="6" t="s">
        <v>529</v>
      </c>
    </row>
    <row r="11" spans="2:23" x14ac:dyDescent="0.25">
      <c r="B11" s="105" t="s">
        <v>27</v>
      </c>
      <c r="C11" s="115" t="s">
        <v>28</v>
      </c>
      <c r="D11" s="129">
        <v>25000</v>
      </c>
      <c r="E11" s="4" t="s">
        <v>29</v>
      </c>
      <c r="F11" s="8" t="s">
        <v>30</v>
      </c>
      <c r="G11" s="56"/>
      <c r="H11" s="56"/>
      <c r="I11" s="57"/>
      <c r="J11" s="57"/>
      <c r="K11" s="93">
        <v>3395</v>
      </c>
      <c r="L11" s="60"/>
      <c r="M11" s="56"/>
      <c r="N11" s="56"/>
      <c r="O11" s="56"/>
      <c r="P11" s="56"/>
      <c r="Q11" s="56"/>
      <c r="R11" s="56">
        <v>17952</v>
      </c>
      <c r="S11" s="23">
        <f t="shared" si="0"/>
        <v>21347</v>
      </c>
      <c r="T11" s="138">
        <f>D11-(SUM(S11:S14))</f>
        <v>2385.9300000000003</v>
      </c>
      <c r="U11" s="87">
        <v>17952</v>
      </c>
      <c r="V11" s="11"/>
      <c r="W11" s="6" t="s">
        <v>530</v>
      </c>
    </row>
    <row r="12" spans="2:23" x14ac:dyDescent="0.25">
      <c r="B12" s="105"/>
      <c r="C12" s="115"/>
      <c r="D12" s="130"/>
      <c r="E12" s="4" t="s">
        <v>31</v>
      </c>
      <c r="F12" s="8" t="s">
        <v>32</v>
      </c>
      <c r="G12" s="56"/>
      <c r="H12" s="56"/>
      <c r="I12" s="57"/>
      <c r="J12" s="57"/>
      <c r="K12" s="57"/>
      <c r="L12" s="56"/>
      <c r="M12" s="56"/>
      <c r="N12" s="56"/>
      <c r="O12" s="56"/>
      <c r="P12" s="56"/>
      <c r="Q12" s="56"/>
      <c r="R12" s="56"/>
      <c r="S12" s="23">
        <f t="shared" si="0"/>
        <v>0</v>
      </c>
      <c r="T12" s="139"/>
      <c r="U12" s="87"/>
      <c r="V12" s="11"/>
      <c r="W12" s="6"/>
    </row>
    <row r="13" spans="2:23" x14ac:dyDescent="0.25">
      <c r="B13" s="105"/>
      <c r="C13" s="115"/>
      <c r="D13" s="130"/>
      <c r="E13" s="4" t="s">
        <v>33</v>
      </c>
      <c r="F13" s="8" t="s">
        <v>34</v>
      </c>
      <c r="G13" s="56"/>
      <c r="H13" s="56"/>
      <c r="I13" s="57"/>
      <c r="J13" s="57"/>
      <c r="K13" s="57"/>
      <c r="L13" s="56"/>
      <c r="M13" s="56"/>
      <c r="N13" s="56"/>
      <c r="O13" s="56"/>
      <c r="P13" s="56"/>
      <c r="Q13" s="56"/>
      <c r="R13" s="56"/>
      <c r="S13" s="23">
        <f t="shared" si="0"/>
        <v>0</v>
      </c>
      <c r="T13" s="139"/>
      <c r="U13" s="85"/>
      <c r="V13" s="11"/>
      <c r="W13" s="6"/>
    </row>
    <row r="14" spans="2:23" x14ac:dyDescent="0.25">
      <c r="B14" s="105"/>
      <c r="C14" s="115"/>
      <c r="D14" s="131"/>
      <c r="E14" s="4" t="s">
        <v>35</v>
      </c>
      <c r="F14" s="8" t="s">
        <v>36</v>
      </c>
      <c r="G14" s="56"/>
      <c r="H14" s="56"/>
      <c r="I14" s="57"/>
      <c r="J14" s="57"/>
      <c r="K14" s="57"/>
      <c r="L14" s="56"/>
      <c r="M14" s="56"/>
      <c r="N14" s="56"/>
      <c r="O14" s="56"/>
      <c r="P14" s="56"/>
      <c r="Q14" s="56">
        <v>215.13</v>
      </c>
      <c r="R14" s="56">
        <v>1051.94</v>
      </c>
      <c r="S14" s="23">
        <f t="shared" si="0"/>
        <v>1267.0700000000002</v>
      </c>
      <c r="T14" s="139"/>
      <c r="U14" s="85"/>
      <c r="V14" s="11"/>
      <c r="W14" s="6"/>
    </row>
    <row r="15" spans="2:23" x14ac:dyDescent="0.25">
      <c r="B15" s="105" t="s">
        <v>5</v>
      </c>
      <c r="C15" s="113" t="s">
        <v>37</v>
      </c>
      <c r="D15" s="132">
        <v>12500</v>
      </c>
      <c r="E15" s="4" t="s">
        <v>38</v>
      </c>
      <c r="F15" s="9" t="s">
        <v>39</v>
      </c>
      <c r="G15" s="56"/>
      <c r="H15" s="56"/>
      <c r="I15" s="57"/>
      <c r="J15" s="57"/>
      <c r="K15" s="57"/>
      <c r="L15" s="56"/>
      <c r="M15" s="56"/>
      <c r="N15" s="56"/>
      <c r="O15" s="56"/>
      <c r="P15" s="56"/>
      <c r="Q15" s="56"/>
      <c r="R15" s="56">
        <v>3117.5</v>
      </c>
      <c r="S15" s="23">
        <f t="shared" si="0"/>
        <v>3117.5</v>
      </c>
      <c r="T15" s="138">
        <f>D15-(SUM(S15:S18))</f>
        <v>1124.8199999999997</v>
      </c>
      <c r="U15" s="85">
        <v>5430.5</v>
      </c>
      <c r="V15" s="11"/>
      <c r="W15" s="6"/>
    </row>
    <row r="16" spans="2:23" x14ac:dyDescent="0.25">
      <c r="B16" s="105"/>
      <c r="C16" s="113"/>
      <c r="D16" s="133"/>
      <c r="E16" s="4" t="s">
        <v>40</v>
      </c>
      <c r="F16" s="9" t="s">
        <v>41</v>
      </c>
      <c r="G16" s="56"/>
      <c r="H16" s="56"/>
      <c r="I16" s="57"/>
      <c r="J16" s="57"/>
      <c r="K16" s="57"/>
      <c r="L16" s="56"/>
      <c r="M16" s="56"/>
      <c r="N16" s="56"/>
      <c r="O16" s="56"/>
      <c r="P16" s="56"/>
      <c r="Q16" s="56"/>
      <c r="R16" s="56">
        <v>4583</v>
      </c>
      <c r="S16" s="23">
        <f t="shared" si="0"/>
        <v>4583</v>
      </c>
      <c r="T16" s="139"/>
      <c r="U16" s="85">
        <v>5430.5</v>
      </c>
      <c r="V16" s="11"/>
      <c r="W16" s="6"/>
    </row>
    <row r="17" spans="2:23" x14ac:dyDescent="0.25">
      <c r="B17" s="105"/>
      <c r="C17" s="113"/>
      <c r="D17" s="133"/>
      <c r="E17" s="4" t="s">
        <v>42</v>
      </c>
      <c r="F17" s="9" t="s">
        <v>43</v>
      </c>
      <c r="G17" s="56"/>
      <c r="H17" s="56"/>
      <c r="I17" s="57"/>
      <c r="J17" s="57"/>
      <c r="K17" s="57"/>
      <c r="L17" s="56"/>
      <c r="M17" s="56"/>
      <c r="N17" s="56"/>
      <c r="O17" s="56"/>
      <c r="P17" s="56"/>
      <c r="Q17" s="56"/>
      <c r="R17" s="56"/>
      <c r="S17" s="23">
        <f t="shared" si="0"/>
        <v>0</v>
      </c>
      <c r="T17" s="139"/>
      <c r="U17" s="85"/>
      <c r="V17" s="11"/>
      <c r="W17" s="6"/>
    </row>
    <row r="18" spans="2:23" x14ac:dyDescent="0.25">
      <c r="B18" s="105"/>
      <c r="C18" s="113"/>
      <c r="D18" s="134"/>
      <c r="E18" s="4" t="s">
        <v>44</v>
      </c>
      <c r="F18" s="9" t="s">
        <v>45</v>
      </c>
      <c r="G18" s="56"/>
      <c r="H18" s="56"/>
      <c r="I18" s="57"/>
      <c r="J18" s="57"/>
      <c r="K18" s="57"/>
      <c r="L18" s="56"/>
      <c r="M18" s="56"/>
      <c r="N18" s="56"/>
      <c r="O18" s="56"/>
      <c r="P18" s="56"/>
      <c r="Q18" s="56"/>
      <c r="R18" s="56">
        <v>3674.68</v>
      </c>
      <c r="S18" s="23">
        <f t="shared" si="0"/>
        <v>3674.68</v>
      </c>
      <c r="T18" s="139"/>
      <c r="U18" s="85">
        <v>3054</v>
      </c>
      <c r="V18" s="11"/>
      <c r="W18" s="6"/>
    </row>
    <row r="19" spans="2:23" x14ac:dyDescent="0.25">
      <c r="B19" s="105" t="s">
        <v>46</v>
      </c>
      <c r="C19" s="114" t="s">
        <v>47</v>
      </c>
      <c r="D19" s="135">
        <v>12500</v>
      </c>
      <c r="E19" s="4" t="s">
        <v>48</v>
      </c>
      <c r="F19" s="10" t="s">
        <v>49</v>
      </c>
      <c r="G19" s="56"/>
      <c r="H19" s="56"/>
      <c r="I19" s="57"/>
      <c r="J19" s="57"/>
      <c r="K19" s="57"/>
      <c r="L19" s="56"/>
      <c r="M19" s="56"/>
      <c r="N19" s="56"/>
      <c r="O19" s="56"/>
      <c r="P19" s="56"/>
      <c r="Q19" s="56"/>
      <c r="R19" s="56"/>
      <c r="S19" s="23">
        <f t="shared" si="0"/>
        <v>0</v>
      </c>
      <c r="T19" s="138">
        <f>D19-(SUM(S19:S22))</f>
        <v>11007.07</v>
      </c>
      <c r="U19" s="85"/>
      <c r="V19" s="11"/>
      <c r="W19" s="6"/>
    </row>
    <row r="20" spans="2:23" x14ac:dyDescent="0.25">
      <c r="B20" s="105"/>
      <c r="C20" s="114"/>
      <c r="D20" s="136"/>
      <c r="E20" s="4" t="s">
        <v>50</v>
      </c>
      <c r="F20" s="10" t="s">
        <v>51</v>
      </c>
      <c r="G20" s="56"/>
      <c r="H20" s="56"/>
      <c r="I20" s="57"/>
      <c r="J20" s="57"/>
      <c r="K20" s="57"/>
      <c r="L20" s="56"/>
      <c r="M20" s="56"/>
      <c r="N20" s="56"/>
      <c r="O20" s="56"/>
      <c r="P20" s="56"/>
      <c r="Q20" s="59"/>
      <c r="R20" s="56"/>
      <c r="S20" s="23">
        <f t="shared" si="0"/>
        <v>0</v>
      </c>
      <c r="T20" s="139"/>
      <c r="U20" s="85"/>
      <c r="V20" s="11"/>
      <c r="W20" s="6"/>
    </row>
    <row r="21" spans="2:23" x14ac:dyDescent="0.25">
      <c r="B21" s="105"/>
      <c r="C21" s="114"/>
      <c r="D21" s="136"/>
      <c r="E21" s="4" t="s">
        <v>52</v>
      </c>
      <c r="F21" s="10" t="s">
        <v>53</v>
      </c>
      <c r="G21" s="56"/>
      <c r="H21" s="56"/>
      <c r="I21" s="57"/>
      <c r="J21" s="57"/>
      <c r="K21" s="57"/>
      <c r="L21" s="56"/>
      <c r="M21" s="56"/>
      <c r="N21" s="56"/>
      <c r="O21" s="56"/>
      <c r="P21" s="56"/>
      <c r="Q21" s="56"/>
      <c r="R21" s="56"/>
      <c r="S21" s="23">
        <f t="shared" si="0"/>
        <v>0</v>
      </c>
      <c r="T21" s="139"/>
      <c r="U21" s="85"/>
      <c r="V21" s="11"/>
      <c r="W21" s="6"/>
    </row>
    <row r="22" spans="2:23" x14ac:dyDescent="0.25">
      <c r="B22" s="105"/>
      <c r="C22" s="114"/>
      <c r="D22" s="137"/>
      <c r="E22" s="4" t="s">
        <v>54</v>
      </c>
      <c r="F22" s="10" t="s">
        <v>55</v>
      </c>
      <c r="G22" s="56"/>
      <c r="H22" s="56"/>
      <c r="I22" s="57"/>
      <c r="J22" s="57"/>
      <c r="K22" s="57"/>
      <c r="L22" s="56"/>
      <c r="M22" s="56"/>
      <c r="N22" s="56"/>
      <c r="O22" s="56"/>
      <c r="P22" s="56"/>
      <c r="Q22" s="56">
        <f>73.92+742.07+1.94</f>
        <v>817.93000000000006</v>
      </c>
      <c r="R22" s="56">
        <v>675</v>
      </c>
      <c r="S22" s="23">
        <f t="shared" si="0"/>
        <v>1492.93</v>
      </c>
      <c r="T22" s="139"/>
      <c r="U22" s="85"/>
      <c r="V22" s="11"/>
      <c r="W22" s="6"/>
    </row>
    <row r="23" spans="2:23" x14ac:dyDescent="0.25">
      <c r="B23" s="105" t="s">
        <v>131</v>
      </c>
      <c r="C23" s="112" t="s">
        <v>56</v>
      </c>
      <c r="D23" s="120">
        <v>15000</v>
      </c>
      <c r="E23" s="16" t="s">
        <v>57</v>
      </c>
      <c r="F23" s="11" t="s">
        <v>58</v>
      </c>
      <c r="G23" s="19">
        <v>4461.24</v>
      </c>
      <c r="H23" s="56"/>
      <c r="I23" s="57"/>
      <c r="J23" s="57"/>
      <c r="K23" s="57"/>
      <c r="L23" s="56"/>
      <c r="M23" s="56"/>
      <c r="N23" s="56"/>
      <c r="O23" s="56"/>
      <c r="P23" s="56"/>
      <c r="Q23" s="56"/>
      <c r="R23" s="56"/>
      <c r="S23" s="23">
        <f t="shared" si="0"/>
        <v>4461.24</v>
      </c>
      <c r="T23" s="138">
        <f>D23-(SUM(S23:S25))</f>
        <v>-6129.010000000002</v>
      </c>
      <c r="U23" s="85"/>
      <c r="V23" s="11"/>
      <c r="W23" s="6"/>
    </row>
    <row r="24" spans="2:23" x14ac:dyDescent="0.25">
      <c r="B24" s="105"/>
      <c r="C24" s="112"/>
      <c r="D24" s="121"/>
      <c r="E24" s="4" t="s">
        <v>59</v>
      </c>
      <c r="F24" s="11" t="s">
        <v>60</v>
      </c>
      <c r="G24" s="56"/>
      <c r="H24" s="56"/>
      <c r="I24" s="57"/>
      <c r="J24" s="57">
        <f>292.38+24.82</f>
        <v>317.2</v>
      </c>
      <c r="K24" s="57">
        <f>126+31.3</f>
        <v>157.30000000000001</v>
      </c>
      <c r="L24" s="56">
        <f>135.1+5857.5</f>
        <v>5992.6</v>
      </c>
      <c r="M24" s="56">
        <v>9400</v>
      </c>
      <c r="N24" s="56"/>
      <c r="O24" s="56">
        <v>35.770000000000003</v>
      </c>
      <c r="P24" s="56">
        <v>78.08</v>
      </c>
      <c r="Q24" s="56">
        <v>86.82</v>
      </c>
      <c r="R24" s="56"/>
      <c r="S24" s="23">
        <f t="shared" si="0"/>
        <v>16067.77</v>
      </c>
      <c r="T24" s="139"/>
      <c r="U24" s="85"/>
      <c r="V24" s="11"/>
      <c r="W24" s="6"/>
    </row>
    <row r="25" spans="2:23" x14ac:dyDescent="0.25">
      <c r="B25" s="105"/>
      <c r="C25" s="112"/>
      <c r="D25" s="122"/>
      <c r="E25" s="2" t="s">
        <v>63</v>
      </c>
      <c r="F25" s="11" t="s">
        <v>62</v>
      </c>
      <c r="G25" s="56"/>
      <c r="H25" s="56">
        <v>200</v>
      </c>
      <c r="I25" s="57">
        <v>200</v>
      </c>
      <c r="J25" s="57">
        <v>200</v>
      </c>
      <c r="K25" s="57"/>
      <c r="L25" s="56"/>
      <c r="M25" s="56"/>
      <c r="N25" s="58"/>
      <c r="O25" s="56"/>
      <c r="P25" s="56"/>
      <c r="Q25" s="56"/>
      <c r="R25" s="56"/>
      <c r="S25" s="23">
        <f t="shared" si="0"/>
        <v>600</v>
      </c>
      <c r="T25" s="139"/>
      <c r="U25" s="85"/>
      <c r="V25" s="11"/>
      <c r="W25" s="6"/>
    </row>
    <row r="26" spans="2:23" ht="14.45" customHeight="1" x14ac:dyDescent="0.25">
      <c r="B26" s="20" t="s">
        <v>61</v>
      </c>
      <c r="C26" s="45">
        <v>250000</v>
      </c>
      <c r="D26" s="45">
        <f>SUM(D4:D25)</f>
        <v>250000</v>
      </c>
      <c r="E26" s="27"/>
      <c r="F26" s="20"/>
      <c r="G26" s="55">
        <f>SUM(G4:G25)</f>
        <v>8714.49</v>
      </c>
      <c r="H26" s="55">
        <f>SUM(H4:H25)</f>
        <v>3595</v>
      </c>
      <c r="I26" s="55">
        <f t="shared" ref="I26:S26" si="1">SUM(I4:I25)</f>
        <v>20572</v>
      </c>
      <c r="J26" s="55">
        <f t="shared" si="1"/>
        <v>3912.2</v>
      </c>
      <c r="K26" s="55">
        <f t="shared" si="1"/>
        <v>21960.2</v>
      </c>
      <c r="L26" s="55">
        <f t="shared" si="1"/>
        <v>5992.6</v>
      </c>
      <c r="M26" s="55">
        <f t="shared" si="1"/>
        <v>16034.1</v>
      </c>
      <c r="N26" s="55">
        <f t="shared" si="1"/>
        <v>20156.43</v>
      </c>
      <c r="O26" s="55">
        <f t="shared" si="1"/>
        <v>8121.1500000000005</v>
      </c>
      <c r="P26" s="55">
        <f t="shared" si="1"/>
        <v>26347.360000000004</v>
      </c>
      <c r="Q26" s="55">
        <f t="shared" si="1"/>
        <v>8036.86</v>
      </c>
      <c r="R26" s="55">
        <f t="shared" si="1"/>
        <v>97707.32</v>
      </c>
      <c r="S26" s="55">
        <f t="shared" si="1"/>
        <v>241149.70999999996</v>
      </c>
      <c r="T26" s="61">
        <f>D26-S26</f>
        <v>8850.2900000000373</v>
      </c>
      <c r="U26" s="63">
        <f>SUM(U4:U25)</f>
        <v>54416.99</v>
      </c>
      <c r="V26" s="82">
        <f>SUM(V4:V25)</f>
        <v>6634.77</v>
      </c>
    </row>
    <row r="27" spans="2:23" x14ac:dyDescent="0.25">
      <c r="R27" s="1" t="s">
        <v>531</v>
      </c>
      <c r="S27" s="91">
        <v>147563.99</v>
      </c>
    </row>
    <row r="28" spans="2:23" x14ac:dyDescent="0.25">
      <c r="T28" s="1" t="s">
        <v>244</v>
      </c>
      <c r="U28" s="64">
        <f>250000-(S26+U26)</f>
        <v>-45566.699999999953</v>
      </c>
    </row>
    <row r="29" spans="2:23" x14ac:dyDescent="0.25">
      <c r="T29" s="83" t="s">
        <v>519</v>
      </c>
      <c r="U29" s="89">
        <f>250000-(U26+139116.51)</f>
        <v>56466.5</v>
      </c>
    </row>
    <row r="30" spans="2:23" x14ac:dyDescent="0.25">
      <c r="B30" s="3" t="s">
        <v>7</v>
      </c>
      <c r="C30" s="3" t="s">
        <v>8</v>
      </c>
      <c r="D30" s="3" t="s">
        <v>90</v>
      </c>
      <c r="E30" s="3" t="s">
        <v>9</v>
      </c>
      <c r="F30" s="3" t="s">
        <v>10</v>
      </c>
      <c r="G30" s="17" t="s">
        <v>66</v>
      </c>
      <c r="H30" s="17" t="s">
        <v>64</v>
      </c>
      <c r="I30" s="17" t="s">
        <v>65</v>
      </c>
      <c r="J30" s="17" t="s">
        <v>67</v>
      </c>
      <c r="K30" s="17" t="s">
        <v>88</v>
      </c>
      <c r="L30" s="17" t="s">
        <v>68</v>
      </c>
      <c r="M30" s="17" t="s">
        <v>69</v>
      </c>
      <c r="N30" s="17" t="s">
        <v>70</v>
      </c>
      <c r="O30" s="17" t="s">
        <v>71</v>
      </c>
      <c r="P30" s="17" t="s">
        <v>72</v>
      </c>
      <c r="Q30" s="17" t="s">
        <v>0</v>
      </c>
      <c r="R30" s="17" t="s">
        <v>73</v>
      </c>
      <c r="S30" s="20" t="s">
        <v>89</v>
      </c>
    </row>
    <row r="31" spans="2:23" x14ac:dyDescent="0.25">
      <c r="B31" s="109" t="s">
        <v>74</v>
      </c>
      <c r="C31" s="106" t="s">
        <v>75</v>
      </c>
      <c r="D31" s="25"/>
      <c r="E31" s="13" t="s">
        <v>76</v>
      </c>
      <c r="F31" s="14" t="s">
        <v>82</v>
      </c>
      <c r="G31" s="2"/>
      <c r="H31" s="2"/>
      <c r="I31" s="22">
        <v>23454.400000000001</v>
      </c>
      <c r="J31" s="6"/>
      <c r="K31" s="6"/>
      <c r="L31" s="18"/>
      <c r="M31" s="21"/>
      <c r="N31" s="2"/>
      <c r="O31" s="2"/>
      <c r="P31" s="2"/>
      <c r="Q31" s="2"/>
      <c r="R31" s="2"/>
      <c r="S31" s="23"/>
    </row>
    <row r="32" spans="2:23" x14ac:dyDescent="0.25">
      <c r="B32" s="110"/>
      <c r="C32" s="107"/>
      <c r="D32" s="25"/>
      <c r="E32" s="12" t="s">
        <v>77</v>
      </c>
      <c r="F32" s="15" t="s">
        <v>83</v>
      </c>
      <c r="G32" s="2"/>
      <c r="H32" s="2">
        <v>2664.3</v>
      </c>
      <c r="I32" s="22"/>
      <c r="J32" s="6">
        <v>180</v>
      </c>
      <c r="K32" s="6">
        <v>47.9</v>
      </c>
      <c r="L32" s="18"/>
      <c r="M32" s="21"/>
      <c r="N32" s="2">
        <v>159.07</v>
      </c>
      <c r="O32" s="2"/>
      <c r="P32" s="2"/>
      <c r="Q32" s="2"/>
      <c r="R32" s="2"/>
      <c r="S32" s="23"/>
    </row>
    <row r="33" spans="2:19" x14ac:dyDescent="0.25">
      <c r="B33" s="110"/>
      <c r="C33" s="107"/>
      <c r="D33" s="25"/>
      <c r="E33" s="12" t="s">
        <v>78</v>
      </c>
      <c r="F33" s="15" t="s">
        <v>84</v>
      </c>
      <c r="G33" s="2"/>
      <c r="H33" s="2"/>
      <c r="I33" s="22"/>
      <c r="J33" s="6"/>
      <c r="K33" s="6"/>
      <c r="L33" s="18"/>
      <c r="M33" s="21"/>
      <c r="N33" s="2"/>
      <c r="O33" s="2"/>
      <c r="P33" s="2"/>
      <c r="Q33" s="2"/>
      <c r="R33" s="2"/>
      <c r="S33" s="23"/>
    </row>
    <row r="34" spans="2:19" x14ac:dyDescent="0.25">
      <c r="B34" s="110"/>
      <c r="C34" s="107"/>
      <c r="D34" s="25"/>
      <c r="E34" s="12" t="s">
        <v>79</v>
      </c>
      <c r="F34" s="15" t="s">
        <v>85</v>
      </c>
      <c r="G34" s="2"/>
      <c r="H34" s="2"/>
      <c r="I34" s="22"/>
      <c r="J34" s="6"/>
      <c r="K34" s="6"/>
      <c r="L34" s="18"/>
      <c r="M34" s="21"/>
      <c r="N34" s="2"/>
      <c r="O34" s="2"/>
      <c r="P34" s="2"/>
      <c r="Q34" s="2"/>
      <c r="R34" s="2"/>
      <c r="S34" s="23"/>
    </row>
    <row r="35" spans="2:19" x14ac:dyDescent="0.25">
      <c r="B35" s="110"/>
      <c r="C35" s="107"/>
      <c r="D35" s="25"/>
      <c r="E35" s="12" t="s">
        <v>80</v>
      </c>
      <c r="F35" s="15" t="s">
        <v>86</v>
      </c>
      <c r="G35" s="2"/>
      <c r="H35" s="2"/>
      <c r="I35" s="22"/>
      <c r="J35" s="6"/>
      <c r="K35" s="6"/>
      <c r="L35" s="18"/>
      <c r="M35" s="21"/>
      <c r="N35" s="2"/>
      <c r="O35" s="2"/>
      <c r="P35" s="2"/>
      <c r="Q35" s="2"/>
      <c r="R35" s="2"/>
      <c r="S35" s="23"/>
    </row>
    <row r="36" spans="2:19" x14ac:dyDescent="0.25">
      <c r="B36" s="111"/>
      <c r="C36" s="108"/>
      <c r="D36" s="26"/>
      <c r="E36" s="12" t="s">
        <v>81</v>
      </c>
      <c r="F36" s="15" t="s">
        <v>87</v>
      </c>
      <c r="G36" s="2"/>
      <c r="H36" s="2"/>
      <c r="I36" s="22"/>
      <c r="J36" s="6"/>
      <c r="K36" s="6"/>
      <c r="L36" s="18"/>
      <c r="M36" s="21"/>
      <c r="N36" s="2"/>
      <c r="O36" s="2"/>
      <c r="P36" s="2"/>
      <c r="Q36" s="2"/>
      <c r="R36" s="2"/>
      <c r="S36" s="23"/>
    </row>
    <row r="37" spans="2:19" x14ac:dyDescent="0.25">
      <c r="E37" s="62" t="s">
        <v>241</v>
      </c>
      <c r="K37">
        <v>620.92999999999995</v>
      </c>
    </row>
    <row r="38" spans="2:19" x14ac:dyDescent="0.25">
      <c r="E38" s="62" t="s">
        <v>242</v>
      </c>
      <c r="M38">
        <v>1223.01</v>
      </c>
      <c r="N38">
        <v>361.99</v>
      </c>
    </row>
  </sheetData>
  <mergeCells count="28">
    <mergeCell ref="U2:U3"/>
    <mergeCell ref="V2:W2"/>
    <mergeCell ref="D23:D25"/>
    <mergeCell ref="D4:D6"/>
    <mergeCell ref="D7:D10"/>
    <mergeCell ref="D11:D14"/>
    <mergeCell ref="D15:D18"/>
    <mergeCell ref="D19:D22"/>
    <mergeCell ref="T23:T25"/>
    <mergeCell ref="T4:T6"/>
    <mergeCell ref="T7:T10"/>
    <mergeCell ref="T11:T14"/>
    <mergeCell ref="T15:T18"/>
    <mergeCell ref="T19:T22"/>
    <mergeCell ref="B11:B14"/>
    <mergeCell ref="C11:C14"/>
    <mergeCell ref="B4:B6"/>
    <mergeCell ref="C4:C6"/>
    <mergeCell ref="B7:B10"/>
    <mergeCell ref="C7:C10"/>
    <mergeCell ref="C31:C36"/>
    <mergeCell ref="B31:B36"/>
    <mergeCell ref="C23:C25"/>
    <mergeCell ref="B15:B18"/>
    <mergeCell ref="C15:C18"/>
    <mergeCell ref="B19:B22"/>
    <mergeCell ref="C19:C22"/>
    <mergeCell ref="B23:B25"/>
  </mergeCells>
  <conditionalFormatting sqref="T3:T2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T26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83D4-CE53-4828-ADD1-04D0F9C4A4FB}">
  <dimension ref="A1:M91"/>
  <sheetViews>
    <sheetView workbookViewId="0">
      <selection activeCell="N3" sqref="N3"/>
    </sheetView>
  </sheetViews>
  <sheetFormatPr defaultRowHeight="15" x14ac:dyDescent="0.25"/>
  <cols>
    <col min="1" max="1" width="15.28515625" bestFit="1" customWidth="1"/>
    <col min="2" max="2" width="14.140625" customWidth="1"/>
    <col min="3" max="3" width="13.85546875" customWidth="1"/>
    <col min="4" max="4" width="11.140625" customWidth="1"/>
    <col min="5" max="5" width="9.7109375" customWidth="1"/>
    <col min="6" max="6" width="16" customWidth="1"/>
    <col min="7" max="7" width="13.42578125" customWidth="1"/>
    <col min="8" max="8" width="19" customWidth="1"/>
    <col min="9" max="9" width="13.28515625" customWidth="1"/>
    <col min="10" max="10" width="15.140625" customWidth="1"/>
    <col min="11" max="11" width="9.7109375" customWidth="1"/>
    <col min="12" max="12" width="12.85546875" bestFit="1" customWidth="1"/>
    <col min="13" max="13" width="20.28515625" customWidth="1"/>
  </cols>
  <sheetData>
    <row r="1" spans="1:13" s="70" customFormat="1" ht="28.9" customHeight="1" x14ac:dyDescent="0.25">
      <c r="A1" s="51" t="s">
        <v>92</v>
      </c>
      <c r="B1" s="51" t="s">
        <v>91</v>
      </c>
      <c r="C1" s="51" t="s">
        <v>93</v>
      </c>
      <c r="D1" s="51" t="s">
        <v>94</v>
      </c>
      <c r="E1" s="51" t="s">
        <v>159</v>
      </c>
      <c r="F1" s="51" t="s">
        <v>97</v>
      </c>
      <c r="G1" s="51" t="s">
        <v>96</v>
      </c>
      <c r="H1" s="51" t="s">
        <v>160</v>
      </c>
      <c r="I1" s="51" t="s">
        <v>98</v>
      </c>
      <c r="J1" s="51" t="s">
        <v>95</v>
      </c>
      <c r="K1" s="51" t="s">
        <v>161</v>
      </c>
      <c r="L1" s="51" t="s">
        <v>245</v>
      </c>
      <c r="M1" s="51" t="s">
        <v>162</v>
      </c>
    </row>
    <row r="2" spans="1:13" x14ac:dyDescent="0.25">
      <c r="A2" s="46" t="s">
        <v>99</v>
      </c>
      <c r="B2" s="46" t="s">
        <v>2</v>
      </c>
      <c r="C2" s="46" t="s">
        <v>100</v>
      </c>
      <c r="D2" s="19">
        <v>4253.25</v>
      </c>
      <c r="E2" s="46" t="s">
        <v>163</v>
      </c>
      <c r="F2" s="47">
        <v>45296</v>
      </c>
      <c r="G2" s="47">
        <v>45296</v>
      </c>
      <c r="H2" s="46" t="s">
        <v>165</v>
      </c>
      <c r="I2" s="46" t="s">
        <v>102</v>
      </c>
      <c r="J2" s="46" t="s">
        <v>101</v>
      </c>
      <c r="K2" s="46" t="s">
        <v>166</v>
      </c>
      <c r="L2" s="46" t="s">
        <v>246</v>
      </c>
      <c r="M2" s="46" t="s">
        <v>167</v>
      </c>
    </row>
    <row r="3" spans="1:13" x14ac:dyDescent="0.25">
      <c r="A3" s="48" t="s">
        <v>99</v>
      </c>
      <c r="B3" s="48" t="s">
        <v>101</v>
      </c>
      <c r="C3" s="48" t="s">
        <v>101</v>
      </c>
      <c r="D3" s="49">
        <v>4253.25</v>
      </c>
      <c r="E3" s="48" t="s">
        <v>163</v>
      </c>
      <c r="F3" s="50"/>
      <c r="G3" s="50"/>
      <c r="H3" s="48" t="s">
        <v>101</v>
      </c>
      <c r="I3" s="48" t="s">
        <v>101</v>
      </c>
      <c r="J3" s="48" t="s">
        <v>101</v>
      </c>
      <c r="K3" s="48" t="s">
        <v>101</v>
      </c>
      <c r="L3" s="48" t="s">
        <v>101</v>
      </c>
      <c r="M3" s="48" t="s">
        <v>101</v>
      </c>
    </row>
    <row r="4" spans="1:13" x14ac:dyDescent="0.25">
      <c r="A4" s="46" t="s">
        <v>247</v>
      </c>
      <c r="B4" s="46" t="s">
        <v>2</v>
      </c>
      <c r="C4" s="46" t="s">
        <v>100</v>
      </c>
      <c r="D4" s="19">
        <v>4303.3500000000004</v>
      </c>
      <c r="E4" s="46" t="s">
        <v>163</v>
      </c>
      <c r="F4" s="47">
        <v>45512</v>
      </c>
      <c r="G4" s="47">
        <v>45512</v>
      </c>
      <c r="H4" s="46" t="s">
        <v>248</v>
      </c>
      <c r="I4" s="46" t="s">
        <v>249</v>
      </c>
      <c r="J4" s="46" t="s">
        <v>101</v>
      </c>
      <c r="K4" s="46" t="s">
        <v>166</v>
      </c>
      <c r="L4" s="46" t="s">
        <v>246</v>
      </c>
      <c r="M4" s="46" t="s">
        <v>167</v>
      </c>
    </row>
    <row r="5" spans="1:13" x14ac:dyDescent="0.25">
      <c r="A5" s="46" t="s">
        <v>247</v>
      </c>
      <c r="B5" s="46" t="s">
        <v>2</v>
      </c>
      <c r="C5" s="46" t="s">
        <v>100</v>
      </c>
      <c r="D5" s="19">
        <v>-4303.3500000000004</v>
      </c>
      <c r="E5" s="46" t="s">
        <v>163</v>
      </c>
      <c r="F5" s="47">
        <v>45496</v>
      </c>
      <c r="G5" s="47">
        <v>45512</v>
      </c>
      <c r="H5" s="46" t="s">
        <v>250</v>
      </c>
      <c r="I5" s="46" t="s">
        <v>251</v>
      </c>
      <c r="J5" s="46" t="s">
        <v>101</v>
      </c>
      <c r="K5" s="46" t="s">
        <v>166</v>
      </c>
      <c r="L5" s="46" t="s">
        <v>246</v>
      </c>
      <c r="M5" s="46" t="s">
        <v>167</v>
      </c>
    </row>
    <row r="6" spans="1:13" x14ac:dyDescent="0.25">
      <c r="A6" s="46" t="s">
        <v>247</v>
      </c>
      <c r="B6" s="46" t="s">
        <v>2</v>
      </c>
      <c r="C6" s="46" t="s">
        <v>100</v>
      </c>
      <c r="D6" s="19">
        <v>4303.3500000000004</v>
      </c>
      <c r="E6" s="46" t="s">
        <v>163</v>
      </c>
      <c r="F6" s="47">
        <v>45496</v>
      </c>
      <c r="G6" s="47">
        <v>45512</v>
      </c>
      <c r="H6" s="46" t="s">
        <v>252</v>
      </c>
      <c r="I6" s="46" t="s">
        <v>253</v>
      </c>
      <c r="J6" s="46" t="s">
        <v>101</v>
      </c>
      <c r="K6" s="46" t="s">
        <v>166</v>
      </c>
      <c r="L6" s="46" t="s">
        <v>246</v>
      </c>
      <c r="M6" s="46" t="s">
        <v>167</v>
      </c>
    </row>
    <row r="7" spans="1:13" x14ac:dyDescent="0.25">
      <c r="A7" s="46" t="s">
        <v>247</v>
      </c>
      <c r="B7" s="46" t="s">
        <v>2</v>
      </c>
      <c r="C7" s="46" t="s">
        <v>100</v>
      </c>
      <c r="D7" s="19">
        <v>-4303.3500000000004</v>
      </c>
      <c r="E7" s="46" t="s">
        <v>163</v>
      </c>
      <c r="F7" s="47">
        <v>45496</v>
      </c>
      <c r="G7" s="47">
        <v>45512</v>
      </c>
      <c r="H7" s="46" t="s">
        <v>254</v>
      </c>
      <c r="I7" s="46" t="s">
        <v>255</v>
      </c>
      <c r="J7" s="46" t="s">
        <v>101</v>
      </c>
      <c r="K7" s="46" t="s">
        <v>166</v>
      </c>
      <c r="L7" s="46" t="s">
        <v>246</v>
      </c>
      <c r="M7" s="46" t="s">
        <v>167</v>
      </c>
    </row>
    <row r="8" spans="1:13" x14ac:dyDescent="0.25">
      <c r="A8" s="46" t="s">
        <v>247</v>
      </c>
      <c r="B8" s="46" t="s">
        <v>2</v>
      </c>
      <c r="C8" s="46" t="s">
        <v>100</v>
      </c>
      <c r="D8" s="19">
        <v>4303.3500000000004</v>
      </c>
      <c r="E8" s="46" t="s">
        <v>163</v>
      </c>
      <c r="F8" s="47">
        <v>45496</v>
      </c>
      <c r="G8" s="47">
        <v>45512</v>
      </c>
      <c r="H8" s="46" t="s">
        <v>256</v>
      </c>
      <c r="I8" s="46" t="s">
        <v>257</v>
      </c>
      <c r="J8" s="46" t="s">
        <v>101</v>
      </c>
      <c r="K8" s="46" t="s">
        <v>166</v>
      </c>
      <c r="L8" s="46" t="s">
        <v>246</v>
      </c>
      <c r="M8" s="46" t="s">
        <v>167</v>
      </c>
    </row>
    <row r="9" spans="1:13" x14ac:dyDescent="0.25">
      <c r="A9" s="46" t="s">
        <v>247</v>
      </c>
      <c r="B9" s="46" t="s">
        <v>2</v>
      </c>
      <c r="C9" s="46" t="s">
        <v>100</v>
      </c>
      <c r="D9" s="19">
        <v>-4303.3500000000004</v>
      </c>
      <c r="E9" s="46" t="s">
        <v>163</v>
      </c>
      <c r="F9" s="47">
        <v>45496</v>
      </c>
      <c r="G9" s="47">
        <v>45512</v>
      </c>
      <c r="H9" s="46" t="s">
        <v>258</v>
      </c>
      <c r="I9" s="46" t="s">
        <v>259</v>
      </c>
      <c r="J9" s="46" t="s">
        <v>101</v>
      </c>
      <c r="K9" s="46" t="s">
        <v>166</v>
      </c>
      <c r="L9" s="46" t="s">
        <v>246</v>
      </c>
      <c r="M9" s="46" t="s">
        <v>167</v>
      </c>
    </row>
    <row r="10" spans="1:13" x14ac:dyDescent="0.25">
      <c r="A10" s="46" t="s">
        <v>247</v>
      </c>
      <c r="B10" s="46" t="s">
        <v>2</v>
      </c>
      <c r="C10" s="46" t="s">
        <v>100</v>
      </c>
      <c r="D10" s="19">
        <v>4303.3500000000004</v>
      </c>
      <c r="E10" s="46" t="s">
        <v>163</v>
      </c>
      <c r="F10" s="47">
        <v>45496</v>
      </c>
      <c r="G10" s="47">
        <v>45512</v>
      </c>
      <c r="H10" s="46" t="s">
        <v>260</v>
      </c>
      <c r="I10" s="46" t="s">
        <v>261</v>
      </c>
      <c r="J10" s="46" t="s">
        <v>101</v>
      </c>
      <c r="K10" s="46" t="s">
        <v>166</v>
      </c>
      <c r="L10" s="46" t="s">
        <v>246</v>
      </c>
      <c r="M10" s="46" t="s">
        <v>167</v>
      </c>
    </row>
    <row r="11" spans="1:13" x14ac:dyDescent="0.25">
      <c r="A11" s="46" t="s">
        <v>247</v>
      </c>
      <c r="B11" s="46" t="s">
        <v>2</v>
      </c>
      <c r="C11" s="46" t="s">
        <v>100</v>
      </c>
      <c r="D11" s="19">
        <v>-4303.3500000000004</v>
      </c>
      <c r="E11" s="46" t="s">
        <v>163</v>
      </c>
      <c r="F11" s="47">
        <v>45496</v>
      </c>
      <c r="G11" s="47">
        <v>45512</v>
      </c>
      <c r="H11" s="46" t="s">
        <v>262</v>
      </c>
      <c r="I11" s="46" t="s">
        <v>263</v>
      </c>
      <c r="J11" s="46" t="s">
        <v>101</v>
      </c>
      <c r="K11" s="46" t="s">
        <v>166</v>
      </c>
      <c r="L11" s="46" t="s">
        <v>246</v>
      </c>
      <c r="M11" s="46" t="s">
        <v>167</v>
      </c>
    </row>
    <row r="12" spans="1:13" x14ac:dyDescent="0.25">
      <c r="A12" s="46" t="s">
        <v>247</v>
      </c>
      <c r="B12" s="46" t="s">
        <v>2</v>
      </c>
      <c r="C12" s="46" t="s">
        <v>100</v>
      </c>
      <c r="D12" s="19">
        <v>4303.3500000000004</v>
      </c>
      <c r="E12" s="46" t="s">
        <v>163</v>
      </c>
      <c r="F12" s="47">
        <v>45496</v>
      </c>
      <c r="G12" s="47">
        <v>45512</v>
      </c>
      <c r="H12" s="46" t="s">
        <v>264</v>
      </c>
      <c r="I12" s="46" t="s">
        <v>265</v>
      </c>
      <c r="J12" s="46" t="s">
        <v>101</v>
      </c>
      <c r="K12" s="46" t="s">
        <v>166</v>
      </c>
      <c r="L12" s="46" t="s">
        <v>246</v>
      </c>
      <c r="M12" s="46" t="s">
        <v>167</v>
      </c>
    </row>
    <row r="13" spans="1:13" x14ac:dyDescent="0.25">
      <c r="A13" s="46" t="s">
        <v>247</v>
      </c>
      <c r="B13" s="46" t="s">
        <v>2</v>
      </c>
      <c r="C13" s="46" t="s">
        <v>100</v>
      </c>
      <c r="D13" s="19">
        <v>-4303.3500000000004</v>
      </c>
      <c r="E13" s="46" t="s">
        <v>163</v>
      </c>
      <c r="F13" s="47">
        <v>45496</v>
      </c>
      <c r="G13" s="47">
        <v>45512</v>
      </c>
      <c r="H13" s="46" t="s">
        <v>266</v>
      </c>
      <c r="I13" s="46" t="s">
        <v>267</v>
      </c>
      <c r="J13" s="46" t="s">
        <v>101</v>
      </c>
      <c r="K13" s="46" t="s">
        <v>166</v>
      </c>
      <c r="L13" s="46" t="s">
        <v>246</v>
      </c>
      <c r="M13" s="46" t="s">
        <v>167</v>
      </c>
    </row>
    <row r="14" spans="1:13" x14ac:dyDescent="0.25">
      <c r="A14" s="46" t="s">
        <v>247</v>
      </c>
      <c r="B14" s="46" t="s">
        <v>2</v>
      </c>
      <c r="C14" s="46" t="s">
        <v>100</v>
      </c>
      <c r="D14" s="19">
        <v>4303.3500000000004</v>
      </c>
      <c r="E14" s="46" t="s">
        <v>163</v>
      </c>
      <c r="F14" s="47">
        <v>45496</v>
      </c>
      <c r="G14" s="47">
        <v>45512</v>
      </c>
      <c r="H14" s="46" t="s">
        <v>268</v>
      </c>
      <c r="I14" s="46" t="s">
        <v>269</v>
      </c>
      <c r="J14" s="46" t="s">
        <v>101</v>
      </c>
      <c r="K14" s="46" t="s">
        <v>166</v>
      </c>
      <c r="L14" s="46" t="s">
        <v>246</v>
      </c>
      <c r="M14" s="46" t="s">
        <v>167</v>
      </c>
    </row>
    <row r="15" spans="1:13" x14ac:dyDescent="0.25">
      <c r="A15" s="46" t="s">
        <v>247</v>
      </c>
      <c r="B15" s="46" t="s">
        <v>2</v>
      </c>
      <c r="C15" s="46" t="s">
        <v>100</v>
      </c>
      <c r="D15" s="19">
        <v>-4303.3500000000004</v>
      </c>
      <c r="E15" s="46" t="s">
        <v>163</v>
      </c>
      <c r="F15" s="47">
        <v>45496</v>
      </c>
      <c r="G15" s="47">
        <v>45512</v>
      </c>
      <c r="H15" s="46" t="s">
        <v>270</v>
      </c>
      <c r="I15" s="46" t="s">
        <v>271</v>
      </c>
      <c r="J15" s="46" t="s">
        <v>101</v>
      </c>
      <c r="K15" s="46" t="s">
        <v>166</v>
      </c>
      <c r="L15" s="46" t="s">
        <v>246</v>
      </c>
      <c r="M15" s="46" t="s">
        <v>167</v>
      </c>
    </row>
    <row r="16" spans="1:13" x14ac:dyDescent="0.25">
      <c r="A16" s="46" t="s">
        <v>247</v>
      </c>
      <c r="B16" s="46" t="s">
        <v>2</v>
      </c>
      <c r="C16" s="46" t="s">
        <v>100</v>
      </c>
      <c r="D16" s="19">
        <v>4303.3500000000004</v>
      </c>
      <c r="E16" s="46" t="s">
        <v>163</v>
      </c>
      <c r="F16" s="47">
        <v>45496</v>
      </c>
      <c r="G16" s="47">
        <v>45512</v>
      </c>
      <c r="H16" s="46" t="s">
        <v>272</v>
      </c>
      <c r="I16" s="46" t="s">
        <v>273</v>
      </c>
      <c r="J16" s="46" t="s">
        <v>101</v>
      </c>
      <c r="K16" s="46" t="s">
        <v>166</v>
      </c>
      <c r="L16" s="46" t="s">
        <v>246</v>
      </c>
      <c r="M16" s="46" t="s">
        <v>167</v>
      </c>
    </row>
    <row r="17" spans="1:13" x14ac:dyDescent="0.25">
      <c r="A17" s="46" t="s">
        <v>247</v>
      </c>
      <c r="B17" s="46" t="s">
        <v>2</v>
      </c>
      <c r="C17" s="46" t="s">
        <v>100</v>
      </c>
      <c r="D17" s="19">
        <v>-4303.3500000000004</v>
      </c>
      <c r="E17" s="46" t="s">
        <v>163</v>
      </c>
      <c r="F17" s="47">
        <v>45496</v>
      </c>
      <c r="G17" s="47">
        <v>45512</v>
      </c>
      <c r="H17" s="46" t="s">
        <v>274</v>
      </c>
      <c r="I17" s="46" t="s">
        <v>275</v>
      </c>
      <c r="J17" s="46" t="s">
        <v>101</v>
      </c>
      <c r="K17" s="46" t="s">
        <v>166</v>
      </c>
      <c r="L17" s="46" t="s">
        <v>246</v>
      </c>
      <c r="M17" s="46" t="s">
        <v>167</v>
      </c>
    </row>
    <row r="18" spans="1:13" x14ac:dyDescent="0.25">
      <c r="A18" s="46" t="s">
        <v>247</v>
      </c>
      <c r="B18" s="46" t="s">
        <v>2</v>
      </c>
      <c r="C18" s="46" t="s">
        <v>100</v>
      </c>
      <c r="D18" s="19">
        <v>4303.3500000000004</v>
      </c>
      <c r="E18" s="46" t="s">
        <v>163</v>
      </c>
      <c r="F18" s="47">
        <v>45496</v>
      </c>
      <c r="G18" s="47">
        <v>45512</v>
      </c>
      <c r="H18" s="46" t="s">
        <v>276</v>
      </c>
      <c r="I18" s="46" t="s">
        <v>277</v>
      </c>
      <c r="J18" s="46" t="s">
        <v>101</v>
      </c>
      <c r="K18" s="46" t="s">
        <v>166</v>
      </c>
      <c r="L18" s="46" t="s">
        <v>246</v>
      </c>
      <c r="M18" s="46" t="s">
        <v>167</v>
      </c>
    </row>
    <row r="19" spans="1:13" x14ac:dyDescent="0.25">
      <c r="A19" s="46" t="s">
        <v>247</v>
      </c>
      <c r="B19" s="46" t="s">
        <v>2</v>
      </c>
      <c r="C19" s="46" t="s">
        <v>100</v>
      </c>
      <c r="D19" s="19">
        <v>-4303.3500000000004</v>
      </c>
      <c r="E19" s="46" t="s">
        <v>163</v>
      </c>
      <c r="F19" s="47">
        <v>45496</v>
      </c>
      <c r="G19" s="47">
        <v>45512</v>
      </c>
      <c r="H19" s="46" t="s">
        <v>278</v>
      </c>
      <c r="I19" s="46" t="s">
        <v>279</v>
      </c>
      <c r="J19" s="46" t="s">
        <v>101</v>
      </c>
      <c r="K19" s="46" t="s">
        <v>166</v>
      </c>
      <c r="L19" s="46" t="s">
        <v>246</v>
      </c>
      <c r="M19" s="46" t="s">
        <v>167</v>
      </c>
    </row>
    <row r="20" spans="1:13" x14ac:dyDescent="0.25">
      <c r="A20" s="46" t="s">
        <v>247</v>
      </c>
      <c r="B20" s="46" t="s">
        <v>2</v>
      </c>
      <c r="C20" s="46" t="s">
        <v>100</v>
      </c>
      <c r="D20" s="19">
        <v>4604.59</v>
      </c>
      <c r="E20" s="46" t="s">
        <v>163</v>
      </c>
      <c r="F20" s="47">
        <v>45496</v>
      </c>
      <c r="G20" s="47">
        <v>45512</v>
      </c>
      <c r="H20" s="46" t="s">
        <v>280</v>
      </c>
      <c r="I20" s="46" t="s">
        <v>281</v>
      </c>
      <c r="J20" s="46" t="s">
        <v>101</v>
      </c>
      <c r="K20" s="46" t="s">
        <v>166</v>
      </c>
      <c r="L20" s="46" t="s">
        <v>246</v>
      </c>
      <c r="M20" s="46" t="s">
        <v>167</v>
      </c>
    </row>
    <row r="21" spans="1:13" x14ac:dyDescent="0.25">
      <c r="A21" s="46" t="s">
        <v>247</v>
      </c>
      <c r="B21" s="46" t="s">
        <v>2</v>
      </c>
      <c r="C21" s="46" t="s">
        <v>100</v>
      </c>
      <c r="D21" s="19">
        <v>-108.31</v>
      </c>
      <c r="E21" s="46" t="s">
        <v>163</v>
      </c>
      <c r="F21" s="47">
        <v>45496</v>
      </c>
      <c r="G21" s="47">
        <v>45531</v>
      </c>
      <c r="H21" s="46" t="s">
        <v>282</v>
      </c>
      <c r="I21" s="46" t="s">
        <v>283</v>
      </c>
      <c r="J21" s="46" t="s">
        <v>101</v>
      </c>
      <c r="K21" s="46" t="s">
        <v>166</v>
      </c>
      <c r="L21" s="46" t="s">
        <v>284</v>
      </c>
      <c r="M21" s="46" t="s">
        <v>167</v>
      </c>
    </row>
    <row r="22" spans="1:13" x14ac:dyDescent="0.25">
      <c r="A22" s="48" t="s">
        <v>247</v>
      </c>
      <c r="B22" s="48" t="s">
        <v>101</v>
      </c>
      <c r="C22" s="48" t="s">
        <v>101</v>
      </c>
      <c r="D22" s="49">
        <v>4496.28</v>
      </c>
      <c r="E22" s="48" t="s">
        <v>163</v>
      </c>
      <c r="F22" s="50"/>
      <c r="G22" s="50"/>
      <c r="H22" s="48" t="s">
        <v>101</v>
      </c>
      <c r="I22" s="48" t="s">
        <v>101</v>
      </c>
      <c r="J22" s="48" t="s">
        <v>101</v>
      </c>
      <c r="K22" s="48" t="s">
        <v>101</v>
      </c>
      <c r="L22" s="48" t="s">
        <v>101</v>
      </c>
      <c r="M22" s="48" t="s">
        <v>101</v>
      </c>
    </row>
    <row r="23" spans="1:13" x14ac:dyDescent="0.25">
      <c r="A23" s="46" t="s">
        <v>103</v>
      </c>
      <c r="B23" s="46" t="s">
        <v>3</v>
      </c>
      <c r="C23" s="46" t="s">
        <v>100</v>
      </c>
      <c r="D23" s="19">
        <v>10322.219999999999</v>
      </c>
      <c r="E23" s="46" t="s">
        <v>163</v>
      </c>
      <c r="F23" s="47">
        <v>45301</v>
      </c>
      <c r="G23" s="47">
        <v>45301</v>
      </c>
      <c r="H23" s="46" t="s">
        <v>190</v>
      </c>
      <c r="I23" s="46" t="s">
        <v>104</v>
      </c>
      <c r="J23" s="46" t="s">
        <v>101</v>
      </c>
      <c r="K23" s="46" t="s">
        <v>166</v>
      </c>
      <c r="L23" s="46" t="s">
        <v>246</v>
      </c>
      <c r="M23" s="46" t="s">
        <v>167</v>
      </c>
    </row>
    <row r="24" spans="1:13" x14ac:dyDescent="0.25">
      <c r="A24" s="46" t="s">
        <v>103</v>
      </c>
      <c r="B24" s="46" t="s">
        <v>3</v>
      </c>
      <c r="C24" s="46" t="s">
        <v>100</v>
      </c>
      <c r="D24" s="19">
        <v>-10322.219999999999</v>
      </c>
      <c r="E24" s="46" t="s">
        <v>163</v>
      </c>
      <c r="F24" s="47">
        <v>45301</v>
      </c>
      <c r="G24" s="47">
        <v>45301</v>
      </c>
      <c r="H24" s="46" t="s">
        <v>191</v>
      </c>
      <c r="I24" s="46" t="s">
        <v>105</v>
      </c>
      <c r="J24" s="46" t="s">
        <v>101</v>
      </c>
      <c r="K24" s="46" t="s">
        <v>166</v>
      </c>
      <c r="L24" s="46" t="s">
        <v>246</v>
      </c>
      <c r="M24" s="46" t="s">
        <v>167</v>
      </c>
    </row>
    <row r="25" spans="1:13" x14ac:dyDescent="0.25">
      <c r="A25" s="46" t="s">
        <v>103</v>
      </c>
      <c r="B25" s="46" t="s">
        <v>3</v>
      </c>
      <c r="C25" s="46" t="s">
        <v>100</v>
      </c>
      <c r="D25" s="19">
        <v>3395</v>
      </c>
      <c r="E25" s="46" t="s">
        <v>163</v>
      </c>
      <c r="F25" s="47">
        <v>45352</v>
      </c>
      <c r="G25" s="47">
        <v>45352</v>
      </c>
      <c r="H25" s="46" t="s">
        <v>185</v>
      </c>
      <c r="I25" s="46" t="s">
        <v>107</v>
      </c>
      <c r="J25" s="46" t="s">
        <v>101</v>
      </c>
      <c r="K25" s="46" t="s">
        <v>166</v>
      </c>
      <c r="L25" s="46" t="s">
        <v>246</v>
      </c>
      <c r="M25" s="46" t="s">
        <v>167</v>
      </c>
    </row>
    <row r="26" spans="1:13" x14ac:dyDescent="0.25">
      <c r="A26" s="46" t="s">
        <v>103</v>
      </c>
      <c r="B26" s="46" t="s">
        <v>3</v>
      </c>
      <c r="C26" s="46" t="s">
        <v>100</v>
      </c>
      <c r="D26" s="19">
        <v>-3395</v>
      </c>
      <c r="E26" s="46" t="s">
        <v>163</v>
      </c>
      <c r="F26" s="47">
        <v>45352</v>
      </c>
      <c r="G26" s="47">
        <v>45352</v>
      </c>
      <c r="H26" s="46" t="s">
        <v>186</v>
      </c>
      <c r="I26" s="46" t="s">
        <v>108</v>
      </c>
      <c r="J26" s="46" t="s">
        <v>101</v>
      </c>
      <c r="K26" s="46" t="s">
        <v>166</v>
      </c>
      <c r="L26" s="46" t="s">
        <v>246</v>
      </c>
      <c r="M26" s="46" t="s">
        <v>167</v>
      </c>
    </row>
    <row r="27" spans="1:13" x14ac:dyDescent="0.25">
      <c r="A27" s="46" t="s">
        <v>103</v>
      </c>
      <c r="B27" s="46" t="s">
        <v>3</v>
      </c>
      <c r="C27" s="46" t="s">
        <v>100</v>
      </c>
      <c r="D27" s="19">
        <v>3395</v>
      </c>
      <c r="E27" s="46" t="s">
        <v>163</v>
      </c>
      <c r="F27" s="47">
        <v>45352</v>
      </c>
      <c r="G27" s="47">
        <v>45352</v>
      </c>
      <c r="H27" s="46" t="s">
        <v>187</v>
      </c>
      <c r="I27" s="46" t="s">
        <v>109</v>
      </c>
      <c r="J27" s="46" t="s">
        <v>101</v>
      </c>
      <c r="K27" s="46" t="s">
        <v>166</v>
      </c>
      <c r="L27" s="46" t="s">
        <v>246</v>
      </c>
      <c r="M27" s="46" t="s">
        <v>167</v>
      </c>
    </row>
    <row r="28" spans="1:13" x14ac:dyDescent="0.25">
      <c r="A28" s="46" t="s">
        <v>103</v>
      </c>
      <c r="B28" s="46" t="s">
        <v>3</v>
      </c>
      <c r="C28" s="46" t="s">
        <v>100</v>
      </c>
      <c r="D28" s="19">
        <v>3395</v>
      </c>
      <c r="E28" s="46" t="s">
        <v>163</v>
      </c>
      <c r="F28" s="47">
        <v>45351</v>
      </c>
      <c r="G28" s="47">
        <v>45363</v>
      </c>
      <c r="H28" s="46" t="s">
        <v>188</v>
      </c>
      <c r="I28" s="46" t="s">
        <v>110</v>
      </c>
      <c r="J28" s="46" t="s">
        <v>101</v>
      </c>
      <c r="K28" s="46" t="s">
        <v>106</v>
      </c>
      <c r="L28" s="46" t="s">
        <v>284</v>
      </c>
      <c r="M28" s="46" t="s">
        <v>167</v>
      </c>
    </row>
    <row r="29" spans="1:13" x14ac:dyDescent="0.25">
      <c r="A29" s="46" t="s">
        <v>103</v>
      </c>
      <c r="B29" s="46" t="s">
        <v>3</v>
      </c>
      <c r="C29" s="46" t="s">
        <v>100</v>
      </c>
      <c r="D29" s="19">
        <v>15216</v>
      </c>
      <c r="E29" s="46" t="s">
        <v>163</v>
      </c>
      <c r="F29" s="47">
        <v>45366</v>
      </c>
      <c r="G29" s="47">
        <v>45372</v>
      </c>
      <c r="H29" s="46" t="s">
        <v>189</v>
      </c>
      <c r="I29" s="46" t="s">
        <v>111</v>
      </c>
      <c r="J29" s="46" t="s">
        <v>101</v>
      </c>
      <c r="K29" s="46" t="s">
        <v>166</v>
      </c>
      <c r="L29" s="46" t="s">
        <v>246</v>
      </c>
      <c r="M29" s="46" t="s">
        <v>167</v>
      </c>
    </row>
    <row r="30" spans="1:13" x14ac:dyDescent="0.25">
      <c r="A30" s="46" t="s">
        <v>103</v>
      </c>
      <c r="B30" s="46" t="s">
        <v>3</v>
      </c>
      <c r="C30" s="46" t="s">
        <v>100</v>
      </c>
      <c r="D30" s="19">
        <v>4700</v>
      </c>
      <c r="E30" s="46" t="s">
        <v>163</v>
      </c>
      <c r="F30" s="47">
        <v>45397</v>
      </c>
      <c r="G30" s="47">
        <v>45397</v>
      </c>
      <c r="H30" s="46" t="s">
        <v>183</v>
      </c>
      <c r="I30" s="46" t="s">
        <v>112</v>
      </c>
      <c r="J30" s="46" t="s">
        <v>101</v>
      </c>
      <c r="K30" s="46" t="s">
        <v>166</v>
      </c>
      <c r="L30" s="46" t="s">
        <v>246</v>
      </c>
      <c r="M30" s="46" t="s">
        <v>167</v>
      </c>
    </row>
    <row r="31" spans="1:13" x14ac:dyDescent="0.25">
      <c r="A31" s="46" t="s">
        <v>103</v>
      </c>
      <c r="B31" s="46" t="s">
        <v>3</v>
      </c>
      <c r="C31" s="46" t="s">
        <v>100</v>
      </c>
      <c r="D31" s="19">
        <v>-4700</v>
      </c>
      <c r="E31" s="46" t="s">
        <v>163</v>
      </c>
      <c r="F31" s="47">
        <v>45393</v>
      </c>
      <c r="G31" s="47">
        <v>45397</v>
      </c>
      <c r="H31" s="46" t="s">
        <v>184</v>
      </c>
      <c r="I31" s="46" t="s">
        <v>113</v>
      </c>
      <c r="J31" s="46" t="s">
        <v>101</v>
      </c>
      <c r="K31" s="46" t="s">
        <v>166</v>
      </c>
      <c r="L31" s="46" t="s">
        <v>246</v>
      </c>
      <c r="M31" s="46" t="s">
        <v>167</v>
      </c>
    </row>
    <row r="32" spans="1:13" x14ac:dyDescent="0.25">
      <c r="A32" s="46" t="s">
        <v>103</v>
      </c>
      <c r="B32" s="46" t="s">
        <v>3</v>
      </c>
      <c r="C32" s="46" t="s">
        <v>100</v>
      </c>
      <c r="D32" s="19">
        <v>7513.38</v>
      </c>
      <c r="E32" s="46" t="s">
        <v>163</v>
      </c>
      <c r="F32" s="47">
        <v>45422</v>
      </c>
      <c r="G32" s="47">
        <v>45422</v>
      </c>
      <c r="H32" s="46" t="s">
        <v>176</v>
      </c>
      <c r="I32" s="46" t="s">
        <v>114</v>
      </c>
      <c r="J32" s="46" t="s">
        <v>101</v>
      </c>
      <c r="K32" s="46" t="s">
        <v>166</v>
      </c>
      <c r="L32" s="46" t="s">
        <v>246</v>
      </c>
      <c r="M32" s="46" t="s">
        <v>167</v>
      </c>
    </row>
    <row r="33" spans="1:13" x14ac:dyDescent="0.25">
      <c r="A33" s="46" t="s">
        <v>103</v>
      </c>
      <c r="B33" s="46" t="s">
        <v>3</v>
      </c>
      <c r="C33" s="46" t="s">
        <v>100</v>
      </c>
      <c r="D33" s="19">
        <v>10894.52</v>
      </c>
      <c r="E33" s="46" t="s">
        <v>163</v>
      </c>
      <c r="F33" s="47">
        <v>45434</v>
      </c>
      <c r="G33" s="47">
        <v>45434</v>
      </c>
      <c r="H33" s="46" t="s">
        <v>178</v>
      </c>
      <c r="I33" s="46" t="s">
        <v>177</v>
      </c>
      <c r="J33" s="46" t="s">
        <v>101</v>
      </c>
      <c r="K33" s="46" t="s">
        <v>166</v>
      </c>
      <c r="L33" s="46" t="s">
        <v>246</v>
      </c>
      <c r="M33" s="46" t="s">
        <v>167</v>
      </c>
    </row>
    <row r="34" spans="1:13" x14ac:dyDescent="0.25">
      <c r="A34" s="46" t="s">
        <v>103</v>
      </c>
      <c r="B34" s="46" t="s">
        <v>3</v>
      </c>
      <c r="C34" s="46" t="s">
        <v>100</v>
      </c>
      <c r="D34" s="19">
        <v>4700</v>
      </c>
      <c r="E34" s="46" t="s">
        <v>163</v>
      </c>
      <c r="F34" s="47">
        <v>45434</v>
      </c>
      <c r="G34" s="47">
        <v>45434</v>
      </c>
      <c r="H34" s="46" t="s">
        <v>180</v>
      </c>
      <c r="I34" s="46" t="s">
        <v>179</v>
      </c>
      <c r="J34" s="46" t="s">
        <v>101</v>
      </c>
      <c r="K34" s="46" t="s">
        <v>166</v>
      </c>
      <c r="L34" s="46" t="s">
        <v>246</v>
      </c>
      <c r="M34" s="46" t="s">
        <v>167</v>
      </c>
    </row>
    <row r="35" spans="1:13" x14ac:dyDescent="0.25">
      <c r="A35" s="46" t="s">
        <v>103</v>
      </c>
      <c r="B35" s="46" t="s">
        <v>3</v>
      </c>
      <c r="C35" s="46" t="s">
        <v>100</v>
      </c>
      <c r="D35" s="19">
        <v>-4700</v>
      </c>
      <c r="E35" s="46" t="s">
        <v>163</v>
      </c>
      <c r="F35" s="47">
        <v>45433</v>
      </c>
      <c r="G35" s="47">
        <v>45434</v>
      </c>
      <c r="H35" s="46" t="s">
        <v>182</v>
      </c>
      <c r="I35" s="46" t="s">
        <v>181</v>
      </c>
      <c r="J35" s="46" t="s">
        <v>101</v>
      </c>
      <c r="K35" s="46" t="s">
        <v>166</v>
      </c>
      <c r="L35" s="46" t="s">
        <v>246</v>
      </c>
      <c r="M35" s="46" t="s">
        <v>167</v>
      </c>
    </row>
    <row r="36" spans="1:13" x14ac:dyDescent="0.25">
      <c r="A36" s="46" t="s">
        <v>103</v>
      </c>
      <c r="B36" s="46" t="s">
        <v>3</v>
      </c>
      <c r="C36" s="46" t="s">
        <v>100</v>
      </c>
      <c r="D36" s="19">
        <v>5954.1</v>
      </c>
      <c r="E36" s="46" t="s">
        <v>163</v>
      </c>
      <c r="F36" s="47">
        <v>45476</v>
      </c>
      <c r="G36" s="47">
        <v>45476</v>
      </c>
      <c r="H36" s="46" t="s">
        <v>171</v>
      </c>
      <c r="I36" s="46" t="s">
        <v>170</v>
      </c>
      <c r="J36" s="46" t="s">
        <v>101</v>
      </c>
      <c r="K36" s="46" t="s">
        <v>166</v>
      </c>
      <c r="L36" s="46" t="s">
        <v>246</v>
      </c>
      <c r="M36" s="46" t="s">
        <v>167</v>
      </c>
    </row>
    <row r="37" spans="1:13" x14ac:dyDescent="0.25">
      <c r="A37" s="46" t="s">
        <v>103</v>
      </c>
      <c r="B37" s="46" t="s">
        <v>3</v>
      </c>
      <c r="C37" s="46" t="s">
        <v>100</v>
      </c>
      <c r="D37" s="19">
        <v>-5954.1</v>
      </c>
      <c r="E37" s="46" t="s">
        <v>163</v>
      </c>
      <c r="F37" s="47">
        <v>45443</v>
      </c>
      <c r="G37" s="47">
        <v>45476</v>
      </c>
      <c r="H37" s="46" t="s">
        <v>173</v>
      </c>
      <c r="I37" s="46" t="s">
        <v>172</v>
      </c>
      <c r="J37" s="46" t="s">
        <v>101</v>
      </c>
      <c r="K37" s="46" t="s">
        <v>166</v>
      </c>
      <c r="L37" s="46" t="s">
        <v>246</v>
      </c>
      <c r="M37" s="46" t="s">
        <v>167</v>
      </c>
    </row>
    <row r="38" spans="1:13" x14ac:dyDescent="0.25">
      <c r="A38" s="46" t="s">
        <v>103</v>
      </c>
      <c r="B38" s="46" t="s">
        <v>3</v>
      </c>
      <c r="C38" s="46" t="s">
        <v>100</v>
      </c>
      <c r="D38" s="19">
        <v>5954.1</v>
      </c>
      <c r="E38" s="46" t="s">
        <v>163</v>
      </c>
      <c r="F38" s="47">
        <v>45443</v>
      </c>
      <c r="G38" s="47">
        <v>45476</v>
      </c>
      <c r="H38" s="46" t="s">
        <v>175</v>
      </c>
      <c r="I38" s="46" t="s">
        <v>174</v>
      </c>
      <c r="J38" s="46" t="s">
        <v>101</v>
      </c>
      <c r="K38" s="46" t="s">
        <v>166</v>
      </c>
      <c r="L38" s="46" t="s">
        <v>246</v>
      </c>
      <c r="M38" s="46" t="s">
        <v>167</v>
      </c>
    </row>
    <row r="39" spans="1:13" x14ac:dyDescent="0.25">
      <c r="A39" s="46" t="s">
        <v>103</v>
      </c>
      <c r="B39" s="46" t="s">
        <v>3</v>
      </c>
      <c r="C39" s="46" t="s">
        <v>100</v>
      </c>
      <c r="D39" s="19">
        <v>15480.15</v>
      </c>
      <c r="E39" s="46" t="s">
        <v>163</v>
      </c>
      <c r="F39" s="47">
        <v>45506</v>
      </c>
      <c r="G39" s="47">
        <v>45506</v>
      </c>
      <c r="H39" s="46" t="s">
        <v>169</v>
      </c>
      <c r="I39" s="46" t="s">
        <v>168</v>
      </c>
      <c r="J39" s="46" t="s">
        <v>101</v>
      </c>
      <c r="K39" s="46" t="s">
        <v>166</v>
      </c>
      <c r="L39" s="46" t="s">
        <v>246</v>
      </c>
      <c r="M39" s="46" t="s">
        <v>167</v>
      </c>
    </row>
    <row r="40" spans="1:13" x14ac:dyDescent="0.25">
      <c r="A40" s="48" t="s">
        <v>103</v>
      </c>
      <c r="B40" s="48" t="s">
        <v>101</v>
      </c>
      <c r="C40" s="48" t="s">
        <v>101</v>
      </c>
      <c r="D40" s="49">
        <v>61848.15</v>
      </c>
      <c r="E40" s="48" t="s">
        <v>163</v>
      </c>
      <c r="F40" s="50"/>
      <c r="G40" s="50"/>
      <c r="H40" s="48" t="s">
        <v>101</v>
      </c>
      <c r="I40" s="48" t="s">
        <v>101</v>
      </c>
      <c r="J40" s="48" t="s">
        <v>101</v>
      </c>
      <c r="K40" s="48" t="s">
        <v>101</v>
      </c>
      <c r="L40" s="48" t="s">
        <v>101</v>
      </c>
      <c r="M40" s="48" t="s">
        <v>101</v>
      </c>
    </row>
    <row r="41" spans="1:13" x14ac:dyDescent="0.25">
      <c r="A41" s="46" t="s">
        <v>115</v>
      </c>
      <c r="B41" s="46" t="s">
        <v>3</v>
      </c>
      <c r="C41" s="46" t="s">
        <v>100</v>
      </c>
      <c r="D41" s="19">
        <v>1798</v>
      </c>
      <c r="E41" s="46" t="s">
        <v>163</v>
      </c>
      <c r="F41" s="47">
        <v>45293</v>
      </c>
      <c r="G41" s="47">
        <v>45293</v>
      </c>
      <c r="H41" s="46" t="s">
        <v>199</v>
      </c>
      <c r="I41" s="46" t="s">
        <v>116</v>
      </c>
      <c r="J41" s="46" t="s">
        <v>101</v>
      </c>
      <c r="K41" s="46" t="s">
        <v>166</v>
      </c>
      <c r="L41" s="46" t="s">
        <v>246</v>
      </c>
      <c r="M41" s="46" t="s">
        <v>167</v>
      </c>
    </row>
    <row r="42" spans="1:13" x14ac:dyDescent="0.25">
      <c r="A42" s="46" t="s">
        <v>115</v>
      </c>
      <c r="B42" s="46" t="s">
        <v>3</v>
      </c>
      <c r="C42" s="46" t="s">
        <v>100</v>
      </c>
      <c r="D42" s="19">
        <v>-1798</v>
      </c>
      <c r="E42" s="46" t="s">
        <v>163</v>
      </c>
      <c r="F42" s="47">
        <v>45293</v>
      </c>
      <c r="G42" s="47">
        <v>45293</v>
      </c>
      <c r="H42" s="46" t="s">
        <v>200</v>
      </c>
      <c r="I42" s="46" t="s">
        <v>117</v>
      </c>
      <c r="J42" s="46" t="s">
        <v>101</v>
      </c>
      <c r="K42" s="46" t="s">
        <v>166</v>
      </c>
      <c r="L42" s="46" t="s">
        <v>246</v>
      </c>
      <c r="M42" s="46" t="s">
        <v>167</v>
      </c>
    </row>
    <row r="43" spans="1:13" x14ac:dyDescent="0.25">
      <c r="A43" s="46" t="s">
        <v>115</v>
      </c>
      <c r="B43" s="46" t="s">
        <v>3</v>
      </c>
      <c r="C43" s="46" t="s">
        <v>100</v>
      </c>
      <c r="D43" s="19">
        <v>1761</v>
      </c>
      <c r="E43" s="46" t="s">
        <v>163</v>
      </c>
      <c r="F43" s="47">
        <v>45372</v>
      </c>
      <c r="G43" s="47">
        <v>45372</v>
      </c>
      <c r="H43" s="46" t="s">
        <v>198</v>
      </c>
      <c r="I43" s="46" t="s">
        <v>118</v>
      </c>
      <c r="J43" s="46" t="s">
        <v>101</v>
      </c>
      <c r="K43" s="46" t="s">
        <v>166</v>
      </c>
      <c r="L43" s="46" t="s">
        <v>246</v>
      </c>
      <c r="M43" s="46" t="s">
        <v>167</v>
      </c>
    </row>
    <row r="44" spans="1:13" x14ac:dyDescent="0.25">
      <c r="A44" s="46" t="s">
        <v>115</v>
      </c>
      <c r="B44" s="46" t="s">
        <v>3</v>
      </c>
      <c r="C44" s="46" t="s">
        <v>100</v>
      </c>
      <c r="D44" s="19">
        <v>680</v>
      </c>
      <c r="E44" s="46" t="s">
        <v>163</v>
      </c>
      <c r="F44" s="47">
        <v>45504</v>
      </c>
      <c r="G44" s="47">
        <v>45504</v>
      </c>
      <c r="H44" s="46" t="s">
        <v>193</v>
      </c>
      <c r="I44" s="46" t="s">
        <v>192</v>
      </c>
      <c r="J44" s="46" t="s">
        <v>101</v>
      </c>
      <c r="K44" s="46" t="s">
        <v>166</v>
      </c>
      <c r="L44" s="46" t="s">
        <v>246</v>
      </c>
      <c r="M44" s="46" t="s">
        <v>167</v>
      </c>
    </row>
    <row r="45" spans="1:13" x14ac:dyDescent="0.25">
      <c r="A45" s="46" t="s">
        <v>115</v>
      </c>
      <c r="B45" s="46" t="s">
        <v>3</v>
      </c>
      <c r="C45" s="46" t="s">
        <v>100</v>
      </c>
      <c r="D45" s="19">
        <v>-680</v>
      </c>
      <c r="E45" s="46" t="s">
        <v>163</v>
      </c>
      <c r="F45" s="47">
        <v>45502</v>
      </c>
      <c r="G45" s="47">
        <v>45504</v>
      </c>
      <c r="H45" s="46" t="s">
        <v>195</v>
      </c>
      <c r="I45" s="46" t="s">
        <v>194</v>
      </c>
      <c r="J45" s="46" t="s">
        <v>101</v>
      </c>
      <c r="K45" s="46" t="s">
        <v>166</v>
      </c>
      <c r="L45" s="46" t="s">
        <v>246</v>
      </c>
      <c r="M45" s="46" t="s">
        <v>167</v>
      </c>
    </row>
    <row r="46" spans="1:13" x14ac:dyDescent="0.25">
      <c r="A46" s="46" t="s">
        <v>115</v>
      </c>
      <c r="B46" s="46" t="s">
        <v>3</v>
      </c>
      <c r="C46" s="46" t="s">
        <v>100</v>
      </c>
      <c r="D46" s="19">
        <v>680</v>
      </c>
      <c r="E46" s="46" t="s">
        <v>163</v>
      </c>
      <c r="F46" s="47">
        <v>45502</v>
      </c>
      <c r="G46" s="47">
        <v>45504</v>
      </c>
      <c r="H46" s="46" t="s">
        <v>197</v>
      </c>
      <c r="I46" s="46" t="s">
        <v>196</v>
      </c>
      <c r="J46" s="46" t="s">
        <v>101</v>
      </c>
      <c r="K46" s="46" t="s">
        <v>166</v>
      </c>
      <c r="L46" s="46" t="s">
        <v>246</v>
      </c>
      <c r="M46" s="46" t="s">
        <v>167</v>
      </c>
    </row>
    <row r="47" spans="1:13" x14ac:dyDescent="0.25">
      <c r="A47" s="46" t="s">
        <v>115</v>
      </c>
      <c r="B47" s="46" t="s">
        <v>3</v>
      </c>
      <c r="C47" s="46" t="s">
        <v>100</v>
      </c>
      <c r="D47" s="19">
        <v>180</v>
      </c>
      <c r="E47" s="46" t="s">
        <v>163</v>
      </c>
      <c r="F47" s="47">
        <v>45516</v>
      </c>
      <c r="G47" s="47">
        <v>45516</v>
      </c>
      <c r="H47" s="46" t="s">
        <v>285</v>
      </c>
      <c r="I47" s="46" t="s">
        <v>286</v>
      </c>
      <c r="J47" s="46" t="s">
        <v>101</v>
      </c>
      <c r="K47" s="46" t="s">
        <v>166</v>
      </c>
      <c r="L47" s="46" t="s">
        <v>246</v>
      </c>
      <c r="M47" s="46" t="s">
        <v>167</v>
      </c>
    </row>
    <row r="48" spans="1:13" x14ac:dyDescent="0.25">
      <c r="A48" s="46" t="s">
        <v>115</v>
      </c>
      <c r="B48" s="46" t="s">
        <v>3</v>
      </c>
      <c r="C48" s="46" t="s">
        <v>100</v>
      </c>
      <c r="D48" s="19">
        <v>8032.91</v>
      </c>
      <c r="E48" s="46" t="s">
        <v>163</v>
      </c>
      <c r="F48" s="47">
        <v>45546</v>
      </c>
      <c r="G48" s="47">
        <v>45546</v>
      </c>
      <c r="H48" s="46" t="s">
        <v>287</v>
      </c>
      <c r="I48" s="46" t="s">
        <v>288</v>
      </c>
      <c r="J48" s="46" t="s">
        <v>101</v>
      </c>
      <c r="K48" s="46" t="s">
        <v>166</v>
      </c>
      <c r="L48" s="46" t="s">
        <v>246</v>
      </c>
      <c r="M48" s="46" t="s">
        <v>167</v>
      </c>
    </row>
    <row r="49" spans="1:13" x14ac:dyDescent="0.25">
      <c r="A49" s="48" t="s">
        <v>115</v>
      </c>
      <c r="B49" s="48" t="s">
        <v>101</v>
      </c>
      <c r="C49" s="48" t="s">
        <v>101</v>
      </c>
      <c r="D49" s="49">
        <v>10653.91</v>
      </c>
      <c r="E49" s="48" t="s">
        <v>163</v>
      </c>
      <c r="F49" s="50"/>
      <c r="G49" s="50"/>
      <c r="H49" s="48" t="s">
        <v>101</v>
      </c>
      <c r="I49" s="48" t="s">
        <v>101</v>
      </c>
      <c r="J49" s="48" t="s">
        <v>101</v>
      </c>
      <c r="K49" s="48" t="s">
        <v>101</v>
      </c>
      <c r="L49" s="48" t="s">
        <v>101</v>
      </c>
      <c r="M49" s="48" t="s">
        <v>101</v>
      </c>
    </row>
    <row r="50" spans="1:13" x14ac:dyDescent="0.25">
      <c r="A50" s="46" t="s">
        <v>119</v>
      </c>
      <c r="B50" s="46" t="s">
        <v>4</v>
      </c>
      <c r="C50" s="46" t="s">
        <v>100</v>
      </c>
      <c r="D50" s="19">
        <v>200</v>
      </c>
      <c r="E50" s="46" t="s">
        <v>163</v>
      </c>
      <c r="F50" s="47">
        <v>45352</v>
      </c>
      <c r="G50" s="47">
        <v>45352</v>
      </c>
      <c r="H50" s="46" t="s">
        <v>202</v>
      </c>
      <c r="I50" s="46" t="s">
        <v>120</v>
      </c>
      <c r="J50" s="46" t="s">
        <v>101</v>
      </c>
      <c r="K50" s="46" t="s">
        <v>166</v>
      </c>
      <c r="L50" s="46" t="s">
        <v>246</v>
      </c>
      <c r="M50" s="46" t="s">
        <v>167</v>
      </c>
    </row>
    <row r="51" spans="1:13" x14ac:dyDescent="0.25">
      <c r="A51" s="46" t="s">
        <v>119</v>
      </c>
      <c r="B51" s="46" t="s">
        <v>4</v>
      </c>
      <c r="C51" s="46" t="s">
        <v>100</v>
      </c>
      <c r="D51" s="19">
        <v>3395</v>
      </c>
      <c r="E51" s="46" t="s">
        <v>163</v>
      </c>
      <c r="F51" s="47">
        <v>45352</v>
      </c>
      <c r="G51" s="47">
        <v>45352</v>
      </c>
      <c r="H51" s="46" t="s">
        <v>203</v>
      </c>
      <c r="I51" s="46" t="s">
        <v>121</v>
      </c>
      <c r="J51" s="46" t="s">
        <v>101</v>
      </c>
      <c r="K51" s="46" t="s">
        <v>166</v>
      </c>
      <c r="L51" s="46" t="s">
        <v>246</v>
      </c>
      <c r="M51" s="46" t="s">
        <v>167</v>
      </c>
    </row>
    <row r="52" spans="1:13" x14ac:dyDescent="0.25">
      <c r="A52" s="46" t="s">
        <v>119</v>
      </c>
      <c r="B52" s="46" t="s">
        <v>4</v>
      </c>
      <c r="C52" s="46" t="s">
        <v>100</v>
      </c>
      <c r="D52" s="19">
        <v>-200</v>
      </c>
      <c r="E52" s="46" t="s">
        <v>163</v>
      </c>
      <c r="F52" s="47">
        <v>45352</v>
      </c>
      <c r="G52" s="47">
        <v>45352</v>
      </c>
      <c r="H52" s="46" t="s">
        <v>204</v>
      </c>
      <c r="I52" s="46" t="s">
        <v>122</v>
      </c>
      <c r="J52" s="46" t="s">
        <v>101</v>
      </c>
      <c r="K52" s="46" t="s">
        <v>166</v>
      </c>
      <c r="L52" s="46" t="s">
        <v>246</v>
      </c>
      <c r="M52" s="46" t="s">
        <v>167</v>
      </c>
    </row>
    <row r="53" spans="1:13" x14ac:dyDescent="0.25">
      <c r="A53" s="46" t="s">
        <v>119</v>
      </c>
      <c r="B53" s="46" t="s">
        <v>4</v>
      </c>
      <c r="C53" s="46" t="s">
        <v>100</v>
      </c>
      <c r="D53" s="19">
        <v>-3395</v>
      </c>
      <c r="E53" s="46" t="s">
        <v>163</v>
      </c>
      <c r="F53" s="47">
        <v>45352</v>
      </c>
      <c r="G53" s="47">
        <v>45352</v>
      </c>
      <c r="H53" s="46" t="s">
        <v>205</v>
      </c>
      <c r="I53" s="46" t="s">
        <v>123</v>
      </c>
      <c r="J53" s="46" t="s">
        <v>101</v>
      </c>
      <c r="K53" s="46" t="s">
        <v>166</v>
      </c>
      <c r="L53" s="46" t="s">
        <v>246</v>
      </c>
      <c r="M53" s="46" t="s">
        <v>167</v>
      </c>
    </row>
    <row r="54" spans="1:13" x14ac:dyDescent="0.25">
      <c r="A54" s="46" t="s">
        <v>119</v>
      </c>
      <c r="B54" s="46" t="s">
        <v>4</v>
      </c>
      <c r="C54" s="46" t="s">
        <v>100</v>
      </c>
      <c r="D54" s="19">
        <v>100</v>
      </c>
      <c r="E54" s="46" t="s">
        <v>163</v>
      </c>
      <c r="F54" s="47">
        <v>45352</v>
      </c>
      <c r="G54" s="47">
        <v>45352</v>
      </c>
      <c r="H54" s="46" t="s">
        <v>206</v>
      </c>
      <c r="I54" s="46" t="s">
        <v>124</v>
      </c>
      <c r="J54" s="46" t="s">
        <v>101</v>
      </c>
      <c r="K54" s="46" t="s">
        <v>166</v>
      </c>
      <c r="L54" s="46" t="s">
        <v>246</v>
      </c>
      <c r="M54" s="46" t="s">
        <v>167</v>
      </c>
    </row>
    <row r="55" spans="1:13" x14ac:dyDescent="0.25">
      <c r="A55" s="46" t="s">
        <v>119</v>
      </c>
      <c r="B55" s="46" t="s">
        <v>4</v>
      </c>
      <c r="C55" s="46" t="s">
        <v>100</v>
      </c>
      <c r="D55" s="19">
        <v>-100</v>
      </c>
      <c r="E55" s="46" t="s">
        <v>163</v>
      </c>
      <c r="F55" s="47">
        <v>45352</v>
      </c>
      <c r="G55" s="47">
        <v>45352</v>
      </c>
      <c r="H55" s="46" t="s">
        <v>207</v>
      </c>
      <c r="I55" s="46" t="s">
        <v>125</v>
      </c>
      <c r="J55" s="46" t="s">
        <v>101</v>
      </c>
      <c r="K55" s="46" t="s">
        <v>166</v>
      </c>
      <c r="L55" s="46" t="s">
        <v>246</v>
      </c>
      <c r="M55" s="46" t="s">
        <v>167</v>
      </c>
    </row>
    <row r="56" spans="1:13" x14ac:dyDescent="0.25">
      <c r="A56" s="46" t="s">
        <v>119</v>
      </c>
      <c r="B56" s="46" t="s">
        <v>4</v>
      </c>
      <c r="C56" s="46" t="s">
        <v>100</v>
      </c>
      <c r="D56" s="19">
        <v>3395</v>
      </c>
      <c r="E56" s="46" t="s">
        <v>163</v>
      </c>
      <c r="F56" s="47">
        <v>45425</v>
      </c>
      <c r="G56" s="47">
        <v>45425</v>
      </c>
      <c r="H56" s="46" t="s">
        <v>201</v>
      </c>
      <c r="I56" s="46" t="s">
        <v>126</v>
      </c>
      <c r="J56" s="46" t="s">
        <v>101</v>
      </c>
      <c r="K56" s="46" t="s">
        <v>166</v>
      </c>
      <c r="L56" s="46" t="s">
        <v>246</v>
      </c>
      <c r="M56" s="46" t="s">
        <v>167</v>
      </c>
    </row>
    <row r="57" spans="1:13" x14ac:dyDescent="0.25">
      <c r="A57" s="48" t="s">
        <v>119</v>
      </c>
      <c r="B57" s="48" t="s">
        <v>101</v>
      </c>
      <c r="C57" s="48" t="s">
        <v>101</v>
      </c>
      <c r="D57" s="49">
        <v>3395</v>
      </c>
      <c r="E57" s="48" t="s">
        <v>163</v>
      </c>
      <c r="F57" s="50"/>
      <c r="G57" s="50"/>
      <c r="H57" s="48" t="s">
        <v>101</v>
      </c>
      <c r="I57" s="48" t="s">
        <v>101</v>
      </c>
      <c r="J57" s="48" t="s">
        <v>101</v>
      </c>
      <c r="K57" s="48" t="s">
        <v>101</v>
      </c>
      <c r="L57" s="48" t="s">
        <v>101</v>
      </c>
      <c r="M57" s="48" t="s">
        <v>101</v>
      </c>
    </row>
    <row r="58" spans="1:13" x14ac:dyDescent="0.25">
      <c r="A58" s="46" t="s">
        <v>128</v>
      </c>
      <c r="B58" s="46" t="s">
        <v>127</v>
      </c>
      <c r="C58" s="46" t="s">
        <v>100</v>
      </c>
      <c r="D58" s="19">
        <v>1189.44</v>
      </c>
      <c r="E58" s="46" t="s">
        <v>163</v>
      </c>
      <c r="F58" s="47">
        <v>45295</v>
      </c>
      <c r="G58" s="47">
        <v>45295</v>
      </c>
      <c r="H58" s="46" t="s">
        <v>208</v>
      </c>
      <c r="I58" s="46" t="s">
        <v>129</v>
      </c>
      <c r="J58" s="46" t="s">
        <v>101</v>
      </c>
      <c r="K58" s="46" t="s">
        <v>166</v>
      </c>
      <c r="L58" s="46" t="s">
        <v>246</v>
      </c>
      <c r="M58" s="46" t="s">
        <v>167</v>
      </c>
    </row>
    <row r="59" spans="1:13" x14ac:dyDescent="0.25">
      <c r="A59" s="46" t="s">
        <v>128</v>
      </c>
      <c r="B59" s="46" t="s">
        <v>127</v>
      </c>
      <c r="C59" s="46" t="s">
        <v>100</v>
      </c>
      <c r="D59" s="19">
        <v>-1189.44</v>
      </c>
      <c r="E59" s="46" t="s">
        <v>163</v>
      </c>
      <c r="F59" s="47">
        <v>45295</v>
      </c>
      <c r="G59" s="47">
        <v>45295</v>
      </c>
      <c r="H59" s="46" t="s">
        <v>209</v>
      </c>
      <c r="I59" s="46" t="s">
        <v>130</v>
      </c>
      <c r="J59" s="46" t="s">
        <v>101</v>
      </c>
      <c r="K59" s="46" t="s">
        <v>166</v>
      </c>
      <c r="L59" s="46" t="s">
        <v>246</v>
      </c>
      <c r="M59" s="46" t="s">
        <v>167</v>
      </c>
    </row>
    <row r="60" spans="1:13" x14ac:dyDescent="0.25">
      <c r="A60" s="48" t="s">
        <v>128</v>
      </c>
      <c r="B60" s="48" t="s">
        <v>101</v>
      </c>
      <c r="C60" s="48" t="s">
        <v>101</v>
      </c>
      <c r="D60" s="49">
        <v>0</v>
      </c>
      <c r="E60" s="48" t="s">
        <v>163</v>
      </c>
      <c r="F60" s="50"/>
      <c r="G60" s="50"/>
      <c r="H60" s="48" t="s">
        <v>101</v>
      </c>
      <c r="I60" s="48" t="s">
        <v>101</v>
      </c>
      <c r="J60" s="48" t="s">
        <v>101</v>
      </c>
      <c r="K60" s="48" t="s">
        <v>101</v>
      </c>
      <c r="L60" s="48" t="s">
        <v>101</v>
      </c>
      <c r="M60" s="48" t="s">
        <v>101</v>
      </c>
    </row>
    <row r="61" spans="1:13" x14ac:dyDescent="0.25">
      <c r="A61" s="46" t="s">
        <v>132</v>
      </c>
      <c r="B61" s="46" t="s">
        <v>131</v>
      </c>
      <c r="C61" s="46" t="s">
        <v>133</v>
      </c>
      <c r="D61" s="19">
        <v>4461.24</v>
      </c>
      <c r="E61" s="46" t="s">
        <v>163</v>
      </c>
      <c r="F61" s="47">
        <v>45300</v>
      </c>
      <c r="G61" s="47">
        <v>45300</v>
      </c>
      <c r="H61" s="46" t="s">
        <v>212</v>
      </c>
      <c r="I61" s="46" t="s">
        <v>134</v>
      </c>
      <c r="J61" s="46" t="s">
        <v>101</v>
      </c>
      <c r="K61" s="46" t="s">
        <v>166</v>
      </c>
      <c r="L61" s="46" t="s">
        <v>246</v>
      </c>
      <c r="M61" s="46" t="s">
        <v>167</v>
      </c>
    </row>
    <row r="62" spans="1:13" x14ac:dyDescent="0.25">
      <c r="A62" s="46" t="s">
        <v>132</v>
      </c>
      <c r="B62" s="46" t="s">
        <v>131</v>
      </c>
      <c r="C62" s="46" t="s">
        <v>133</v>
      </c>
      <c r="D62" s="19">
        <v>200</v>
      </c>
      <c r="E62" s="46" t="s">
        <v>163</v>
      </c>
      <c r="F62" s="47">
        <v>45303</v>
      </c>
      <c r="G62" s="47">
        <v>45303</v>
      </c>
      <c r="H62" s="46" t="s">
        <v>213</v>
      </c>
      <c r="I62" s="46" t="s">
        <v>135</v>
      </c>
      <c r="J62" s="46" t="s">
        <v>101</v>
      </c>
      <c r="K62" s="46" t="s">
        <v>166</v>
      </c>
      <c r="L62" s="46" t="s">
        <v>246</v>
      </c>
      <c r="M62" s="46" t="s">
        <v>167</v>
      </c>
    </row>
    <row r="63" spans="1:13" x14ac:dyDescent="0.25">
      <c r="A63" s="46" t="s">
        <v>132</v>
      </c>
      <c r="B63" s="46" t="s">
        <v>131</v>
      </c>
      <c r="C63" s="46" t="s">
        <v>133</v>
      </c>
      <c r="D63" s="19">
        <v>-200</v>
      </c>
      <c r="E63" s="46" t="s">
        <v>163</v>
      </c>
      <c r="F63" s="47">
        <v>45303</v>
      </c>
      <c r="G63" s="47">
        <v>45303</v>
      </c>
      <c r="H63" s="46" t="s">
        <v>214</v>
      </c>
      <c r="I63" s="46" t="s">
        <v>136</v>
      </c>
      <c r="J63" s="46" t="s">
        <v>101</v>
      </c>
      <c r="K63" s="46" t="s">
        <v>166</v>
      </c>
      <c r="L63" s="46" t="s">
        <v>246</v>
      </c>
      <c r="M63" s="46" t="s">
        <v>167</v>
      </c>
    </row>
    <row r="64" spans="1:13" x14ac:dyDescent="0.25">
      <c r="A64" s="46" t="s">
        <v>132</v>
      </c>
      <c r="B64" s="46" t="s">
        <v>131</v>
      </c>
      <c r="C64" s="46" t="s">
        <v>133</v>
      </c>
      <c r="D64" s="19">
        <v>800</v>
      </c>
      <c r="E64" s="46" t="s">
        <v>163</v>
      </c>
      <c r="F64" s="47">
        <v>45303</v>
      </c>
      <c r="G64" s="47">
        <v>45303</v>
      </c>
      <c r="H64" s="46" t="s">
        <v>215</v>
      </c>
      <c r="I64" s="46" t="s">
        <v>137</v>
      </c>
      <c r="J64" s="46" t="s">
        <v>101</v>
      </c>
      <c r="K64" s="46" t="s">
        <v>166</v>
      </c>
      <c r="L64" s="46" t="s">
        <v>246</v>
      </c>
      <c r="M64" s="46" t="s">
        <v>167</v>
      </c>
    </row>
    <row r="65" spans="1:13" x14ac:dyDescent="0.25">
      <c r="A65" s="46" t="s">
        <v>132</v>
      </c>
      <c r="B65" s="46" t="s">
        <v>131</v>
      </c>
      <c r="C65" s="46" t="s">
        <v>133</v>
      </c>
      <c r="D65" s="19">
        <v>-800</v>
      </c>
      <c r="E65" s="46" t="s">
        <v>163</v>
      </c>
      <c r="F65" s="47">
        <v>45303</v>
      </c>
      <c r="G65" s="47">
        <v>45303</v>
      </c>
      <c r="H65" s="46" t="s">
        <v>216</v>
      </c>
      <c r="I65" s="46" t="s">
        <v>138</v>
      </c>
      <c r="J65" s="46" t="s">
        <v>101</v>
      </c>
      <c r="K65" s="46" t="s">
        <v>166</v>
      </c>
      <c r="L65" s="46" t="s">
        <v>246</v>
      </c>
      <c r="M65" s="46" t="s">
        <v>167</v>
      </c>
    </row>
    <row r="66" spans="1:13" x14ac:dyDescent="0.25">
      <c r="A66" s="46" t="s">
        <v>132</v>
      </c>
      <c r="B66" s="46" t="s">
        <v>131</v>
      </c>
      <c r="C66" s="46" t="s">
        <v>133</v>
      </c>
      <c r="D66" s="19">
        <v>200</v>
      </c>
      <c r="E66" s="46" t="s">
        <v>163</v>
      </c>
      <c r="F66" s="47">
        <v>45355</v>
      </c>
      <c r="G66" s="47">
        <v>45355</v>
      </c>
      <c r="H66" s="46" t="s">
        <v>210</v>
      </c>
      <c r="I66" s="46" t="s">
        <v>139</v>
      </c>
      <c r="J66" s="46" t="s">
        <v>101</v>
      </c>
      <c r="K66" s="46" t="s">
        <v>166</v>
      </c>
      <c r="L66" s="46" t="s">
        <v>246</v>
      </c>
      <c r="M66" s="46" t="s">
        <v>167</v>
      </c>
    </row>
    <row r="67" spans="1:13" x14ac:dyDescent="0.25">
      <c r="A67" s="46" t="s">
        <v>132</v>
      </c>
      <c r="B67" s="46" t="s">
        <v>131</v>
      </c>
      <c r="C67" s="46" t="s">
        <v>133</v>
      </c>
      <c r="D67" s="19">
        <v>200</v>
      </c>
      <c r="E67" s="46" t="s">
        <v>163</v>
      </c>
      <c r="F67" s="47">
        <v>45363</v>
      </c>
      <c r="G67" s="47">
        <v>45363</v>
      </c>
      <c r="H67" s="46" t="s">
        <v>211</v>
      </c>
      <c r="I67" s="46" t="s">
        <v>140</v>
      </c>
      <c r="J67" s="46" t="s">
        <v>101</v>
      </c>
      <c r="K67" s="46" t="s">
        <v>166</v>
      </c>
      <c r="L67" s="46" t="s">
        <v>246</v>
      </c>
      <c r="M67" s="46" t="s">
        <v>167</v>
      </c>
    </row>
    <row r="68" spans="1:13" x14ac:dyDescent="0.25">
      <c r="A68" s="46" t="s">
        <v>132</v>
      </c>
      <c r="B68" s="46" t="s">
        <v>131</v>
      </c>
      <c r="C68" s="46" t="s">
        <v>100</v>
      </c>
      <c r="D68" s="19">
        <v>200</v>
      </c>
      <c r="E68" s="46" t="s">
        <v>163</v>
      </c>
      <c r="F68" s="47">
        <v>45352</v>
      </c>
      <c r="G68" s="47">
        <v>45352</v>
      </c>
      <c r="H68" s="46" t="s">
        <v>217</v>
      </c>
      <c r="I68" s="46" t="s">
        <v>141</v>
      </c>
      <c r="J68" s="46" t="s">
        <v>101</v>
      </c>
      <c r="K68" s="46" t="s">
        <v>166</v>
      </c>
      <c r="L68" s="46" t="s">
        <v>246</v>
      </c>
      <c r="M68" s="46" t="s">
        <v>167</v>
      </c>
    </row>
    <row r="69" spans="1:13" x14ac:dyDescent="0.25">
      <c r="A69" s="46" t="s">
        <v>132</v>
      </c>
      <c r="B69" s="46" t="s">
        <v>131</v>
      </c>
      <c r="C69" s="46" t="s">
        <v>100</v>
      </c>
      <c r="D69" s="19">
        <v>-200</v>
      </c>
      <c r="E69" s="46" t="s">
        <v>163</v>
      </c>
      <c r="F69" s="47">
        <v>45352</v>
      </c>
      <c r="G69" s="47">
        <v>45352</v>
      </c>
      <c r="H69" s="46" t="s">
        <v>218</v>
      </c>
      <c r="I69" s="46" t="s">
        <v>142</v>
      </c>
      <c r="J69" s="46" t="s">
        <v>101</v>
      </c>
      <c r="K69" s="46" t="s">
        <v>166</v>
      </c>
      <c r="L69" s="46" t="s">
        <v>246</v>
      </c>
      <c r="M69" s="46" t="s">
        <v>167</v>
      </c>
    </row>
    <row r="70" spans="1:13" x14ac:dyDescent="0.25">
      <c r="A70" s="46" t="s">
        <v>132</v>
      </c>
      <c r="B70" s="46" t="s">
        <v>131</v>
      </c>
      <c r="C70" s="46" t="s">
        <v>100</v>
      </c>
      <c r="D70" s="19">
        <v>300</v>
      </c>
      <c r="E70" s="46" t="s">
        <v>163</v>
      </c>
      <c r="F70" s="47">
        <v>45352</v>
      </c>
      <c r="G70" s="47">
        <v>45352</v>
      </c>
      <c r="H70" s="46" t="s">
        <v>206</v>
      </c>
      <c r="I70" s="46" t="s">
        <v>124</v>
      </c>
      <c r="J70" s="46" t="s">
        <v>101</v>
      </c>
      <c r="K70" s="46" t="s">
        <v>166</v>
      </c>
      <c r="L70" s="46" t="s">
        <v>246</v>
      </c>
      <c r="M70" s="46" t="s">
        <v>167</v>
      </c>
    </row>
    <row r="71" spans="1:13" x14ac:dyDescent="0.25">
      <c r="A71" s="46" t="s">
        <v>132</v>
      </c>
      <c r="B71" s="46" t="s">
        <v>131</v>
      </c>
      <c r="C71" s="46" t="s">
        <v>100</v>
      </c>
      <c r="D71" s="19">
        <v>-300</v>
      </c>
      <c r="E71" s="46" t="s">
        <v>163</v>
      </c>
      <c r="F71" s="47">
        <v>45352</v>
      </c>
      <c r="G71" s="47">
        <v>45352</v>
      </c>
      <c r="H71" s="46" t="s">
        <v>207</v>
      </c>
      <c r="I71" s="46" t="s">
        <v>125</v>
      </c>
      <c r="J71" s="46" t="s">
        <v>101</v>
      </c>
      <c r="K71" s="46" t="s">
        <v>166</v>
      </c>
      <c r="L71" s="46" t="s">
        <v>246</v>
      </c>
      <c r="M71" s="46" t="s">
        <v>167</v>
      </c>
    </row>
    <row r="72" spans="1:13" x14ac:dyDescent="0.25">
      <c r="A72" s="48" t="s">
        <v>132</v>
      </c>
      <c r="B72" s="48" t="s">
        <v>101</v>
      </c>
      <c r="C72" s="48" t="s">
        <v>101</v>
      </c>
      <c r="D72" s="49">
        <v>4861.24</v>
      </c>
      <c r="E72" s="48" t="s">
        <v>163</v>
      </c>
      <c r="F72" s="50"/>
      <c r="G72" s="50"/>
      <c r="H72" s="48" t="s">
        <v>101</v>
      </c>
      <c r="I72" s="48" t="s">
        <v>101</v>
      </c>
      <c r="J72" s="48" t="s">
        <v>101</v>
      </c>
      <c r="K72" s="48" t="s">
        <v>101</v>
      </c>
      <c r="L72" s="48" t="s">
        <v>101</v>
      </c>
      <c r="M72" s="48" t="s">
        <v>101</v>
      </c>
    </row>
    <row r="73" spans="1:13" x14ac:dyDescent="0.25">
      <c r="A73" s="46" t="s">
        <v>143</v>
      </c>
      <c r="B73" s="46" t="s">
        <v>131</v>
      </c>
      <c r="C73" s="46" t="s">
        <v>100</v>
      </c>
      <c r="D73" s="19">
        <v>5857.5</v>
      </c>
      <c r="E73" s="46" t="s">
        <v>163</v>
      </c>
      <c r="F73" s="47">
        <v>45462</v>
      </c>
      <c r="G73" s="47">
        <v>45462</v>
      </c>
      <c r="H73" s="46" t="s">
        <v>226</v>
      </c>
      <c r="I73" s="46" t="s">
        <v>225</v>
      </c>
      <c r="J73" s="46" t="s">
        <v>101</v>
      </c>
      <c r="K73" s="46" t="s">
        <v>166</v>
      </c>
      <c r="L73" s="46" t="s">
        <v>246</v>
      </c>
      <c r="M73" s="46" t="s">
        <v>167</v>
      </c>
    </row>
    <row r="74" spans="1:13" x14ac:dyDescent="0.25">
      <c r="A74" s="46" t="s">
        <v>143</v>
      </c>
      <c r="B74" s="46" t="s">
        <v>131</v>
      </c>
      <c r="C74" s="46" t="s">
        <v>100</v>
      </c>
      <c r="D74" s="19">
        <v>6000</v>
      </c>
      <c r="E74" s="46" t="s">
        <v>163</v>
      </c>
      <c r="F74" s="47">
        <v>45489</v>
      </c>
      <c r="G74" s="47">
        <v>45490</v>
      </c>
      <c r="H74" s="46" t="s">
        <v>220</v>
      </c>
      <c r="I74" s="46" t="s">
        <v>219</v>
      </c>
      <c r="J74" s="46" t="s">
        <v>101</v>
      </c>
      <c r="K74" s="46" t="s">
        <v>166</v>
      </c>
      <c r="L74" s="46" t="s">
        <v>246</v>
      </c>
      <c r="M74" s="46" t="s">
        <v>167</v>
      </c>
    </row>
    <row r="75" spans="1:13" x14ac:dyDescent="0.25">
      <c r="A75" s="46" t="s">
        <v>143</v>
      </c>
      <c r="B75" s="46" t="s">
        <v>131</v>
      </c>
      <c r="C75" s="46" t="s">
        <v>100</v>
      </c>
      <c r="D75" s="19">
        <v>-6000</v>
      </c>
      <c r="E75" s="46" t="s">
        <v>163</v>
      </c>
      <c r="F75" s="47">
        <v>45489</v>
      </c>
      <c r="G75" s="47">
        <v>45490</v>
      </c>
      <c r="H75" s="46" t="s">
        <v>222</v>
      </c>
      <c r="I75" s="46" t="s">
        <v>221</v>
      </c>
      <c r="J75" s="46" t="s">
        <v>101</v>
      </c>
      <c r="K75" s="46" t="s">
        <v>166</v>
      </c>
      <c r="L75" s="46" t="s">
        <v>246</v>
      </c>
      <c r="M75" s="46" t="s">
        <v>167</v>
      </c>
    </row>
    <row r="76" spans="1:13" x14ac:dyDescent="0.25">
      <c r="A76" s="46" t="s">
        <v>143</v>
      </c>
      <c r="B76" s="46" t="s">
        <v>131</v>
      </c>
      <c r="C76" s="46" t="s">
        <v>100</v>
      </c>
      <c r="D76" s="19">
        <v>9400</v>
      </c>
      <c r="E76" s="46" t="s">
        <v>163</v>
      </c>
      <c r="F76" s="47">
        <v>45489</v>
      </c>
      <c r="G76" s="47">
        <v>45490</v>
      </c>
      <c r="H76" s="46" t="s">
        <v>224</v>
      </c>
      <c r="I76" s="46" t="s">
        <v>223</v>
      </c>
      <c r="J76" s="46" t="s">
        <v>101</v>
      </c>
      <c r="K76" s="46" t="s">
        <v>166</v>
      </c>
      <c r="L76" s="46" t="s">
        <v>246</v>
      </c>
      <c r="M76" s="46" t="s">
        <v>167</v>
      </c>
    </row>
    <row r="77" spans="1:13" x14ac:dyDescent="0.25">
      <c r="A77" s="46" t="s">
        <v>143</v>
      </c>
      <c r="B77" s="46" t="s">
        <v>131</v>
      </c>
      <c r="C77" s="46" t="s">
        <v>164</v>
      </c>
      <c r="D77" s="19">
        <v>135.1</v>
      </c>
      <c r="E77" s="46" t="s">
        <v>163</v>
      </c>
      <c r="F77" s="47">
        <v>45435</v>
      </c>
      <c r="G77" s="47">
        <v>45445</v>
      </c>
      <c r="H77" s="46" t="s">
        <v>228</v>
      </c>
      <c r="I77" s="46" t="s">
        <v>227</v>
      </c>
      <c r="J77" s="46" t="s">
        <v>101</v>
      </c>
      <c r="K77" s="46" t="s">
        <v>229</v>
      </c>
      <c r="L77" s="46" t="s">
        <v>289</v>
      </c>
      <c r="M77" s="46" t="s">
        <v>167</v>
      </c>
    </row>
    <row r="78" spans="1:13" x14ac:dyDescent="0.25">
      <c r="A78" s="46" t="s">
        <v>143</v>
      </c>
      <c r="B78" s="46" t="s">
        <v>131</v>
      </c>
      <c r="C78" s="46" t="s">
        <v>144</v>
      </c>
      <c r="D78" s="19">
        <v>292.38</v>
      </c>
      <c r="E78" s="46" t="s">
        <v>163</v>
      </c>
      <c r="F78" s="47">
        <v>45382</v>
      </c>
      <c r="G78" s="47">
        <v>45385</v>
      </c>
      <c r="H78" s="46" t="s">
        <v>230</v>
      </c>
      <c r="I78" s="46" t="s">
        <v>145</v>
      </c>
      <c r="J78" s="46" t="s">
        <v>101</v>
      </c>
      <c r="K78" s="46" t="s">
        <v>231</v>
      </c>
      <c r="L78" s="46" t="s">
        <v>290</v>
      </c>
      <c r="M78" s="46" t="s">
        <v>167</v>
      </c>
    </row>
    <row r="79" spans="1:13" x14ac:dyDescent="0.25">
      <c r="A79" s="46" t="s">
        <v>143</v>
      </c>
      <c r="B79" s="46" t="s">
        <v>131</v>
      </c>
      <c r="C79" s="46" t="s">
        <v>146</v>
      </c>
      <c r="D79" s="19">
        <v>126</v>
      </c>
      <c r="E79" s="46" t="s">
        <v>163</v>
      </c>
      <c r="F79" s="47">
        <v>45404</v>
      </c>
      <c r="G79" s="47">
        <v>45417</v>
      </c>
      <c r="H79" s="46" t="s">
        <v>232</v>
      </c>
      <c r="I79" s="46" t="s">
        <v>147</v>
      </c>
      <c r="J79" s="46" t="s">
        <v>101</v>
      </c>
      <c r="K79" s="46" t="s">
        <v>229</v>
      </c>
      <c r="L79" s="46" t="s">
        <v>289</v>
      </c>
      <c r="M79" s="46" t="s">
        <v>167</v>
      </c>
    </row>
    <row r="80" spans="1:13" x14ac:dyDescent="0.25">
      <c r="A80" s="46" t="s">
        <v>143</v>
      </c>
      <c r="B80" s="46" t="s">
        <v>131</v>
      </c>
      <c r="C80" s="46" t="s">
        <v>148</v>
      </c>
      <c r="D80" s="19">
        <v>12.41</v>
      </c>
      <c r="E80" s="46" t="s">
        <v>163</v>
      </c>
      <c r="F80" s="47">
        <v>45376</v>
      </c>
      <c r="G80" s="47">
        <v>45389</v>
      </c>
      <c r="H80" s="46" t="s">
        <v>233</v>
      </c>
      <c r="I80" s="46" t="s">
        <v>149</v>
      </c>
      <c r="J80" s="46" t="s">
        <v>101</v>
      </c>
      <c r="K80" s="46" t="s">
        <v>229</v>
      </c>
      <c r="L80" s="46" t="s">
        <v>289</v>
      </c>
      <c r="M80" s="46" t="s">
        <v>167</v>
      </c>
    </row>
    <row r="81" spans="1:13" x14ac:dyDescent="0.25">
      <c r="A81" s="46" t="s">
        <v>143</v>
      </c>
      <c r="B81" s="46" t="s">
        <v>131</v>
      </c>
      <c r="C81" s="46" t="s">
        <v>148</v>
      </c>
      <c r="D81" s="19">
        <v>12.41</v>
      </c>
      <c r="E81" s="46" t="s">
        <v>163</v>
      </c>
      <c r="F81" s="47">
        <v>45376</v>
      </c>
      <c r="G81" s="47">
        <v>45389</v>
      </c>
      <c r="H81" s="46" t="s">
        <v>233</v>
      </c>
      <c r="I81" s="46" t="s">
        <v>149</v>
      </c>
      <c r="J81" s="46" t="s">
        <v>101</v>
      </c>
      <c r="K81" s="46" t="s">
        <v>229</v>
      </c>
      <c r="L81" s="46" t="s">
        <v>289</v>
      </c>
      <c r="M81" s="46" t="s">
        <v>167</v>
      </c>
    </row>
    <row r="82" spans="1:13" x14ac:dyDescent="0.25">
      <c r="A82" s="46" t="s">
        <v>143</v>
      </c>
      <c r="B82" s="46" t="s">
        <v>131</v>
      </c>
      <c r="C82" s="46" t="s">
        <v>150</v>
      </c>
      <c r="D82" s="19">
        <v>31.3</v>
      </c>
      <c r="E82" s="46" t="s">
        <v>163</v>
      </c>
      <c r="F82" s="47">
        <v>45404</v>
      </c>
      <c r="G82" s="47">
        <v>45417</v>
      </c>
      <c r="H82" s="46" t="s">
        <v>232</v>
      </c>
      <c r="I82" s="46" t="s">
        <v>147</v>
      </c>
      <c r="J82" s="46" t="s">
        <v>101</v>
      </c>
      <c r="K82" s="46" t="s">
        <v>229</v>
      </c>
      <c r="L82" s="46" t="s">
        <v>289</v>
      </c>
      <c r="M82" s="46" t="s">
        <v>167</v>
      </c>
    </row>
    <row r="83" spans="1:13" x14ac:dyDescent="0.25">
      <c r="A83" s="48" t="s">
        <v>143</v>
      </c>
      <c r="B83" s="48" t="s">
        <v>101</v>
      </c>
      <c r="C83" s="48" t="s">
        <v>101</v>
      </c>
      <c r="D83" s="49">
        <v>15867.1</v>
      </c>
      <c r="E83" s="48" t="s">
        <v>163</v>
      </c>
      <c r="F83" s="50"/>
      <c r="G83" s="50"/>
      <c r="H83" s="48" t="s">
        <v>101</v>
      </c>
      <c r="I83" s="48" t="s">
        <v>101</v>
      </c>
      <c r="J83" s="48" t="s">
        <v>101</v>
      </c>
      <c r="K83" s="48" t="s">
        <v>101</v>
      </c>
      <c r="L83" s="48" t="s">
        <v>101</v>
      </c>
      <c r="M83" s="48" t="s">
        <v>101</v>
      </c>
    </row>
    <row r="84" spans="1:13" x14ac:dyDescent="0.25">
      <c r="A84" s="46" t="s">
        <v>151</v>
      </c>
      <c r="B84" s="46" t="s">
        <v>131</v>
      </c>
      <c r="C84" s="46" t="s">
        <v>133</v>
      </c>
      <c r="D84" s="19">
        <v>200</v>
      </c>
      <c r="E84" s="46" t="s">
        <v>163</v>
      </c>
      <c r="F84" s="47">
        <v>45411</v>
      </c>
      <c r="G84" s="47">
        <v>45411</v>
      </c>
      <c r="H84" s="46" t="s">
        <v>234</v>
      </c>
      <c r="I84" s="46" t="s">
        <v>152</v>
      </c>
      <c r="J84" s="46" t="s">
        <v>101</v>
      </c>
      <c r="K84" s="46" t="s">
        <v>166</v>
      </c>
      <c r="L84" s="46" t="s">
        <v>246</v>
      </c>
      <c r="M84" s="46" t="s">
        <v>167</v>
      </c>
    </row>
    <row r="85" spans="1:13" x14ac:dyDescent="0.25">
      <c r="A85" s="46" t="s">
        <v>151</v>
      </c>
      <c r="B85" s="46" t="s">
        <v>131</v>
      </c>
      <c r="C85" s="46" t="s">
        <v>133</v>
      </c>
      <c r="D85" s="19">
        <v>-200</v>
      </c>
      <c r="E85" s="46" t="s">
        <v>163</v>
      </c>
      <c r="F85" s="47">
        <v>45382</v>
      </c>
      <c r="G85" s="47">
        <v>45411</v>
      </c>
      <c r="H85" s="46" t="s">
        <v>235</v>
      </c>
      <c r="I85" s="46" t="s">
        <v>153</v>
      </c>
      <c r="J85" s="46" t="s">
        <v>101</v>
      </c>
      <c r="K85" s="46" t="s">
        <v>166</v>
      </c>
      <c r="L85" s="46" t="s">
        <v>246</v>
      </c>
      <c r="M85" s="46" t="s">
        <v>167</v>
      </c>
    </row>
    <row r="86" spans="1:13" x14ac:dyDescent="0.25">
      <c r="A86" s="46" t="s">
        <v>151</v>
      </c>
      <c r="B86" s="46" t="s">
        <v>131</v>
      </c>
      <c r="C86" s="46" t="s">
        <v>133</v>
      </c>
      <c r="D86" s="19">
        <v>200</v>
      </c>
      <c r="E86" s="46" t="s">
        <v>163</v>
      </c>
      <c r="F86" s="47">
        <v>45382</v>
      </c>
      <c r="G86" s="47">
        <v>45411</v>
      </c>
      <c r="H86" s="46" t="s">
        <v>236</v>
      </c>
      <c r="I86" s="46" t="s">
        <v>154</v>
      </c>
      <c r="J86" s="46" t="s">
        <v>101</v>
      </c>
      <c r="K86" s="46" t="s">
        <v>166</v>
      </c>
      <c r="L86" s="46" t="s">
        <v>246</v>
      </c>
      <c r="M86" s="46" t="s">
        <v>167</v>
      </c>
    </row>
    <row r="87" spans="1:13" x14ac:dyDescent="0.25">
      <c r="A87" s="46" t="s">
        <v>151</v>
      </c>
      <c r="B87" s="46" t="s">
        <v>131</v>
      </c>
      <c r="C87" s="46" t="s">
        <v>100</v>
      </c>
      <c r="D87" s="19">
        <v>3395</v>
      </c>
      <c r="E87" s="46" t="s">
        <v>163</v>
      </c>
      <c r="F87" s="47">
        <v>45382</v>
      </c>
      <c r="G87" s="47">
        <v>45411</v>
      </c>
      <c r="H87" s="46" t="s">
        <v>237</v>
      </c>
      <c r="I87" s="46" t="s">
        <v>155</v>
      </c>
      <c r="J87" s="46" t="s">
        <v>101</v>
      </c>
      <c r="K87" s="46" t="s">
        <v>166</v>
      </c>
      <c r="L87" s="46" t="s">
        <v>246</v>
      </c>
      <c r="M87" s="46" t="s">
        <v>167</v>
      </c>
    </row>
    <row r="88" spans="1:13" x14ac:dyDescent="0.25">
      <c r="A88" s="46" t="s">
        <v>151</v>
      </c>
      <c r="B88" s="46" t="s">
        <v>131</v>
      </c>
      <c r="C88" s="46" t="s">
        <v>100</v>
      </c>
      <c r="D88" s="19">
        <v>-3395</v>
      </c>
      <c r="E88" s="46" t="s">
        <v>163</v>
      </c>
      <c r="F88" s="47">
        <v>45382</v>
      </c>
      <c r="G88" s="47">
        <v>45411</v>
      </c>
      <c r="H88" s="46" t="s">
        <v>238</v>
      </c>
      <c r="I88" s="46" t="s">
        <v>156</v>
      </c>
      <c r="J88" s="46" t="s">
        <v>101</v>
      </c>
      <c r="K88" s="46" t="s">
        <v>166</v>
      </c>
      <c r="L88" s="46" t="s">
        <v>246</v>
      </c>
      <c r="M88" s="46" t="s">
        <v>167</v>
      </c>
    </row>
    <row r="89" spans="1:13" x14ac:dyDescent="0.25">
      <c r="A89" s="46" t="s">
        <v>151</v>
      </c>
      <c r="B89" s="46" t="s">
        <v>131</v>
      </c>
      <c r="C89" s="46" t="s">
        <v>100</v>
      </c>
      <c r="D89" s="19">
        <v>3395</v>
      </c>
      <c r="E89" s="46" t="s">
        <v>163</v>
      </c>
      <c r="F89" s="47">
        <v>45382</v>
      </c>
      <c r="G89" s="47">
        <v>45411</v>
      </c>
      <c r="H89" s="46" t="s">
        <v>239</v>
      </c>
      <c r="I89" s="46" t="s">
        <v>157</v>
      </c>
      <c r="J89" s="46" t="s">
        <v>101</v>
      </c>
      <c r="K89" s="46" t="s">
        <v>166</v>
      </c>
      <c r="L89" s="46" t="s">
        <v>246</v>
      </c>
      <c r="M89" s="46" t="s">
        <v>167</v>
      </c>
    </row>
    <row r="90" spans="1:13" x14ac:dyDescent="0.25">
      <c r="A90" s="48" t="s">
        <v>151</v>
      </c>
      <c r="B90" s="48" t="s">
        <v>101</v>
      </c>
      <c r="C90" s="48" t="s">
        <v>101</v>
      </c>
      <c r="D90" s="49">
        <v>3595</v>
      </c>
      <c r="E90" s="48" t="s">
        <v>163</v>
      </c>
      <c r="F90" s="50"/>
      <c r="G90" s="50"/>
      <c r="H90" s="48" t="s">
        <v>101</v>
      </c>
      <c r="I90" s="48" t="s">
        <v>101</v>
      </c>
      <c r="J90" s="48" t="s">
        <v>101</v>
      </c>
      <c r="K90" s="48" t="s">
        <v>101</v>
      </c>
      <c r="L90" s="48" t="s">
        <v>101</v>
      </c>
      <c r="M90" s="48" t="s">
        <v>101</v>
      </c>
    </row>
    <row r="91" spans="1:13" x14ac:dyDescent="0.25">
      <c r="A91" s="52" t="s">
        <v>101</v>
      </c>
      <c r="B91" s="52" t="s">
        <v>101</v>
      </c>
      <c r="C91" s="52" t="s">
        <v>101</v>
      </c>
      <c r="D91" s="53">
        <v>108969.93</v>
      </c>
      <c r="E91" s="52" t="s">
        <v>163</v>
      </c>
      <c r="F91" s="54"/>
      <c r="G91" s="54"/>
      <c r="H91" s="52" t="s">
        <v>101</v>
      </c>
      <c r="I91" s="52" t="s">
        <v>101</v>
      </c>
      <c r="J91" s="52" t="s">
        <v>101</v>
      </c>
      <c r="K91" s="52" t="s">
        <v>101</v>
      </c>
      <c r="L91" s="52" t="s">
        <v>101</v>
      </c>
      <c r="M91" s="52" t="s">
        <v>101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6C8C4-4164-4AA6-9E23-3463A3C96833}">
  <dimension ref="A1:Z86"/>
  <sheetViews>
    <sheetView topLeftCell="B1" workbookViewId="0">
      <selection activeCell="G89" sqref="G89"/>
    </sheetView>
  </sheetViews>
  <sheetFormatPr defaultColWidth="8.85546875" defaultRowHeight="12.75" x14ac:dyDescent="0.25"/>
  <cols>
    <col min="1" max="1" width="16" style="73" bestFit="1" customWidth="1"/>
    <col min="2" max="2" width="37.140625" style="73" bestFit="1" customWidth="1"/>
    <col min="3" max="3" width="14.85546875" style="73" hidden="1" customWidth="1"/>
    <col min="4" max="4" width="22" style="73" bestFit="1" customWidth="1"/>
    <col min="5" max="5" width="18" style="73" hidden="1" customWidth="1"/>
    <col min="6" max="6" width="10.42578125" style="73" hidden="1" customWidth="1"/>
    <col min="7" max="7" width="31.7109375" style="73" bestFit="1" customWidth="1"/>
    <col min="8" max="8" width="22.28515625" style="73" customWidth="1"/>
    <col min="9" max="9" width="6.7109375" style="73" hidden="1" customWidth="1"/>
    <col min="10" max="10" width="16" style="73" hidden="1" customWidth="1"/>
    <col min="11" max="11" width="20.85546875" style="73" hidden="1" customWidth="1"/>
    <col min="12" max="12" width="17.7109375" style="73" customWidth="1"/>
    <col min="13" max="13" width="42" style="73" bestFit="1" customWidth="1"/>
    <col min="14" max="14" width="41" style="73" bestFit="1" customWidth="1"/>
    <col min="15" max="15" width="19.28515625" style="73" hidden="1" customWidth="1"/>
    <col min="16" max="16" width="30.7109375" style="73" hidden="1" customWidth="1"/>
    <col min="17" max="17" width="16" style="73" hidden="1" customWidth="1"/>
    <col min="18" max="18" width="24.5703125" style="73" hidden="1" customWidth="1"/>
    <col min="19" max="19" width="21" style="73" hidden="1" customWidth="1"/>
    <col min="20" max="20" width="8.7109375" style="73" customWidth="1"/>
    <col min="21" max="21" width="14" style="73" bestFit="1" customWidth="1"/>
    <col min="22" max="22" width="16.42578125" style="73" customWidth="1"/>
    <col min="23" max="23" width="23.140625" style="73" hidden="1" customWidth="1"/>
    <col min="24" max="24" width="16.140625" style="73" hidden="1" customWidth="1"/>
    <col min="25" max="25" width="34" style="73" hidden="1" customWidth="1"/>
    <col min="26" max="26" width="39" style="73" hidden="1" customWidth="1"/>
    <col min="27" max="16384" width="8.85546875" style="73"/>
  </cols>
  <sheetData>
    <row r="1" spans="1:26" x14ac:dyDescent="0.25">
      <c r="A1" s="71" t="s">
        <v>92</v>
      </c>
      <c r="B1" s="71" t="s">
        <v>292</v>
      </c>
      <c r="C1" s="71" t="s">
        <v>93</v>
      </c>
      <c r="D1" s="71" t="s">
        <v>293</v>
      </c>
      <c r="E1" s="71" t="s">
        <v>294</v>
      </c>
      <c r="F1" s="71" t="s">
        <v>295</v>
      </c>
      <c r="G1" s="71" t="s">
        <v>296</v>
      </c>
      <c r="H1" s="71" t="s">
        <v>297</v>
      </c>
      <c r="I1" s="71" t="s">
        <v>298</v>
      </c>
      <c r="J1" s="71" t="s">
        <v>299</v>
      </c>
      <c r="K1" s="72" t="s">
        <v>300</v>
      </c>
      <c r="L1" s="71" t="s">
        <v>94</v>
      </c>
      <c r="M1" s="71" t="s">
        <v>301</v>
      </c>
      <c r="N1" s="71" t="s">
        <v>302</v>
      </c>
      <c r="O1" s="72" t="s">
        <v>303</v>
      </c>
      <c r="P1" s="72" t="s">
        <v>304</v>
      </c>
      <c r="Q1" s="71" t="s">
        <v>95</v>
      </c>
      <c r="R1" s="71" t="s">
        <v>305</v>
      </c>
      <c r="S1" s="71" t="s">
        <v>306</v>
      </c>
      <c r="T1" s="71" t="s">
        <v>307</v>
      </c>
      <c r="U1" s="71" t="s">
        <v>96</v>
      </c>
      <c r="V1" s="71" t="s">
        <v>97</v>
      </c>
      <c r="W1" s="72" t="s">
        <v>98</v>
      </c>
      <c r="X1" s="72" t="s">
        <v>308</v>
      </c>
      <c r="Y1" s="71" t="s">
        <v>309</v>
      </c>
      <c r="Z1" s="71" t="s">
        <v>310</v>
      </c>
    </row>
    <row r="2" spans="1:26" x14ac:dyDescent="0.25">
      <c r="A2" s="73" t="s">
        <v>99</v>
      </c>
      <c r="B2" s="73" t="s">
        <v>311</v>
      </c>
      <c r="C2" s="73" t="s">
        <v>100</v>
      </c>
      <c r="D2" s="73" t="s">
        <v>312</v>
      </c>
      <c r="E2" s="73" t="s">
        <v>101</v>
      </c>
      <c r="F2" s="73" t="s">
        <v>313</v>
      </c>
      <c r="G2" s="73" t="s">
        <v>314</v>
      </c>
      <c r="H2" s="73" t="s">
        <v>315</v>
      </c>
      <c r="I2" s="73" t="s">
        <v>316</v>
      </c>
      <c r="J2" s="74">
        <v>1</v>
      </c>
      <c r="K2" s="73" t="s">
        <v>317</v>
      </c>
      <c r="L2" s="75">
        <v>4253.25</v>
      </c>
      <c r="M2" s="73" t="s">
        <v>318</v>
      </c>
      <c r="N2" s="73" t="s">
        <v>319</v>
      </c>
      <c r="O2" s="73" t="s">
        <v>320</v>
      </c>
      <c r="P2" s="73" t="s">
        <v>101</v>
      </c>
      <c r="Q2" s="73" t="s">
        <v>101</v>
      </c>
      <c r="R2" s="73" t="s">
        <v>101</v>
      </c>
      <c r="S2" s="73" t="s">
        <v>101</v>
      </c>
      <c r="T2" s="73" t="s">
        <v>321</v>
      </c>
      <c r="U2" s="76">
        <v>45296</v>
      </c>
      <c r="V2" s="76">
        <v>45296</v>
      </c>
      <c r="W2" s="73" t="s">
        <v>102</v>
      </c>
      <c r="X2" s="73" t="s">
        <v>321</v>
      </c>
      <c r="Y2" s="73" t="s">
        <v>322</v>
      </c>
      <c r="Z2" s="73" t="s">
        <v>323</v>
      </c>
    </row>
    <row r="3" spans="1:26" x14ac:dyDescent="0.25">
      <c r="A3" s="73" t="s">
        <v>247</v>
      </c>
      <c r="B3" s="73" t="s">
        <v>324</v>
      </c>
      <c r="C3" s="73" t="s">
        <v>100</v>
      </c>
      <c r="D3" s="73" t="s">
        <v>312</v>
      </c>
      <c r="E3" s="73" t="s">
        <v>101</v>
      </c>
      <c r="F3" s="73" t="s">
        <v>325</v>
      </c>
      <c r="G3" s="73" t="s">
        <v>158</v>
      </c>
      <c r="H3" s="73" t="s">
        <v>326</v>
      </c>
      <c r="I3" s="73" t="s">
        <v>316</v>
      </c>
      <c r="J3" s="74">
        <v>1</v>
      </c>
      <c r="K3" s="73" t="s">
        <v>317</v>
      </c>
      <c r="L3" s="75">
        <v>4303.3500000000004</v>
      </c>
      <c r="M3" s="73" t="s">
        <v>327</v>
      </c>
      <c r="N3" s="73" t="s">
        <v>328</v>
      </c>
      <c r="O3" s="73" t="s">
        <v>320</v>
      </c>
      <c r="P3" s="73" t="s">
        <v>101</v>
      </c>
      <c r="Q3" s="73" t="s">
        <v>101</v>
      </c>
      <c r="R3" s="73" t="s">
        <v>101</v>
      </c>
      <c r="S3" s="73" t="s">
        <v>101</v>
      </c>
      <c r="T3" s="73" t="s">
        <v>329</v>
      </c>
      <c r="U3" s="76">
        <v>45512</v>
      </c>
      <c r="V3" s="76">
        <v>45512</v>
      </c>
      <c r="W3" s="73" t="s">
        <v>249</v>
      </c>
      <c r="X3" s="73" t="s">
        <v>321</v>
      </c>
      <c r="Y3" s="73" t="s">
        <v>322</v>
      </c>
      <c r="Z3" s="73" t="s">
        <v>323</v>
      </c>
    </row>
    <row r="4" spans="1:26" x14ac:dyDescent="0.25">
      <c r="A4" s="73" t="s">
        <v>247</v>
      </c>
      <c r="B4" s="73" t="s">
        <v>324</v>
      </c>
      <c r="C4" s="73" t="s">
        <v>100</v>
      </c>
      <c r="D4" s="73" t="s">
        <v>312</v>
      </c>
      <c r="E4" s="73" t="s">
        <v>101</v>
      </c>
      <c r="F4" s="73" t="s">
        <v>325</v>
      </c>
      <c r="G4" s="73" t="s">
        <v>158</v>
      </c>
      <c r="H4" s="73" t="s">
        <v>326</v>
      </c>
      <c r="I4" s="73" t="s">
        <v>316</v>
      </c>
      <c r="J4" s="74">
        <v>-1</v>
      </c>
      <c r="K4" s="73" t="s">
        <v>317</v>
      </c>
      <c r="L4" s="75">
        <v>-4303.3500000000004</v>
      </c>
      <c r="M4" s="73" t="s">
        <v>327</v>
      </c>
      <c r="N4" s="73" t="s">
        <v>328</v>
      </c>
      <c r="O4" s="73" t="s">
        <v>320</v>
      </c>
      <c r="P4" s="73" t="s">
        <v>101</v>
      </c>
      <c r="Q4" s="73" t="s">
        <v>101</v>
      </c>
      <c r="R4" s="73" t="s">
        <v>101</v>
      </c>
      <c r="S4" s="73" t="s">
        <v>101</v>
      </c>
      <c r="T4" s="73" t="s">
        <v>329</v>
      </c>
      <c r="U4" s="76">
        <v>45512</v>
      </c>
      <c r="V4" s="76">
        <v>45496</v>
      </c>
      <c r="W4" s="73" t="s">
        <v>251</v>
      </c>
      <c r="X4" s="73" t="s">
        <v>321</v>
      </c>
      <c r="Y4" s="73" t="s">
        <v>322</v>
      </c>
      <c r="Z4" s="73" t="s">
        <v>323</v>
      </c>
    </row>
    <row r="5" spans="1:26" x14ac:dyDescent="0.25">
      <c r="A5" s="73" t="s">
        <v>247</v>
      </c>
      <c r="B5" s="73" t="s">
        <v>324</v>
      </c>
      <c r="C5" s="73" t="s">
        <v>100</v>
      </c>
      <c r="D5" s="73" t="s">
        <v>312</v>
      </c>
      <c r="E5" s="73" t="s">
        <v>101</v>
      </c>
      <c r="F5" s="73" t="s">
        <v>325</v>
      </c>
      <c r="G5" s="73" t="s">
        <v>158</v>
      </c>
      <c r="H5" s="73" t="s">
        <v>326</v>
      </c>
      <c r="I5" s="73" t="s">
        <v>316</v>
      </c>
      <c r="J5" s="74">
        <v>1</v>
      </c>
      <c r="K5" s="73" t="s">
        <v>317</v>
      </c>
      <c r="L5" s="75">
        <v>4303.3500000000004</v>
      </c>
      <c r="M5" s="73" t="s">
        <v>327</v>
      </c>
      <c r="N5" s="73" t="s">
        <v>328</v>
      </c>
      <c r="O5" s="73" t="s">
        <v>320</v>
      </c>
      <c r="P5" s="73" t="s">
        <v>101</v>
      </c>
      <c r="Q5" s="73" t="s">
        <v>101</v>
      </c>
      <c r="R5" s="73" t="s">
        <v>101</v>
      </c>
      <c r="S5" s="73" t="s">
        <v>101</v>
      </c>
      <c r="T5" s="73" t="s">
        <v>329</v>
      </c>
      <c r="U5" s="76">
        <v>45512</v>
      </c>
      <c r="V5" s="76">
        <v>45496</v>
      </c>
      <c r="W5" s="73" t="s">
        <v>253</v>
      </c>
      <c r="X5" s="73" t="s">
        <v>321</v>
      </c>
      <c r="Y5" s="73" t="s">
        <v>322</v>
      </c>
      <c r="Z5" s="73" t="s">
        <v>323</v>
      </c>
    </row>
    <row r="6" spans="1:26" x14ac:dyDescent="0.25">
      <c r="A6" s="73" t="s">
        <v>247</v>
      </c>
      <c r="B6" s="73" t="s">
        <v>324</v>
      </c>
      <c r="C6" s="73" t="s">
        <v>100</v>
      </c>
      <c r="D6" s="73" t="s">
        <v>312</v>
      </c>
      <c r="E6" s="73" t="s">
        <v>101</v>
      </c>
      <c r="F6" s="73" t="s">
        <v>325</v>
      </c>
      <c r="G6" s="73" t="s">
        <v>158</v>
      </c>
      <c r="H6" s="73" t="s">
        <v>326</v>
      </c>
      <c r="I6" s="73" t="s">
        <v>316</v>
      </c>
      <c r="J6" s="74">
        <v>-1</v>
      </c>
      <c r="K6" s="73" t="s">
        <v>317</v>
      </c>
      <c r="L6" s="75">
        <v>-4303.3500000000004</v>
      </c>
      <c r="M6" s="73" t="s">
        <v>327</v>
      </c>
      <c r="N6" s="73" t="s">
        <v>328</v>
      </c>
      <c r="O6" s="73" t="s">
        <v>320</v>
      </c>
      <c r="P6" s="73" t="s">
        <v>101</v>
      </c>
      <c r="Q6" s="73" t="s">
        <v>101</v>
      </c>
      <c r="R6" s="73" t="s">
        <v>101</v>
      </c>
      <c r="S6" s="73" t="s">
        <v>101</v>
      </c>
      <c r="T6" s="73" t="s">
        <v>329</v>
      </c>
      <c r="U6" s="76">
        <v>45512</v>
      </c>
      <c r="V6" s="76">
        <v>45496</v>
      </c>
      <c r="W6" s="73" t="s">
        <v>255</v>
      </c>
      <c r="X6" s="73" t="s">
        <v>321</v>
      </c>
      <c r="Y6" s="73" t="s">
        <v>322</v>
      </c>
      <c r="Z6" s="73" t="s">
        <v>323</v>
      </c>
    </row>
    <row r="7" spans="1:26" x14ac:dyDescent="0.25">
      <c r="A7" s="73" t="s">
        <v>247</v>
      </c>
      <c r="B7" s="73" t="s">
        <v>324</v>
      </c>
      <c r="C7" s="73" t="s">
        <v>100</v>
      </c>
      <c r="D7" s="73" t="s">
        <v>312</v>
      </c>
      <c r="E7" s="73" t="s">
        <v>101</v>
      </c>
      <c r="F7" s="73" t="s">
        <v>325</v>
      </c>
      <c r="G7" s="73" t="s">
        <v>158</v>
      </c>
      <c r="H7" s="73" t="s">
        <v>326</v>
      </c>
      <c r="I7" s="73" t="s">
        <v>316</v>
      </c>
      <c r="J7" s="74">
        <v>1</v>
      </c>
      <c r="K7" s="73" t="s">
        <v>317</v>
      </c>
      <c r="L7" s="75">
        <v>4303.3500000000004</v>
      </c>
      <c r="M7" s="73" t="s">
        <v>327</v>
      </c>
      <c r="N7" s="73" t="s">
        <v>328</v>
      </c>
      <c r="O7" s="73" t="s">
        <v>320</v>
      </c>
      <c r="P7" s="73" t="s">
        <v>101</v>
      </c>
      <c r="Q7" s="73" t="s">
        <v>101</v>
      </c>
      <c r="R7" s="73" t="s">
        <v>101</v>
      </c>
      <c r="S7" s="73" t="s">
        <v>101</v>
      </c>
      <c r="T7" s="73" t="s">
        <v>329</v>
      </c>
      <c r="U7" s="76">
        <v>45512</v>
      </c>
      <c r="V7" s="76">
        <v>45496</v>
      </c>
      <c r="W7" s="73" t="s">
        <v>257</v>
      </c>
      <c r="X7" s="73" t="s">
        <v>321</v>
      </c>
      <c r="Y7" s="73" t="s">
        <v>322</v>
      </c>
      <c r="Z7" s="73" t="s">
        <v>323</v>
      </c>
    </row>
    <row r="8" spans="1:26" x14ac:dyDescent="0.25">
      <c r="A8" s="73" t="s">
        <v>247</v>
      </c>
      <c r="B8" s="73" t="s">
        <v>324</v>
      </c>
      <c r="C8" s="73" t="s">
        <v>100</v>
      </c>
      <c r="D8" s="73" t="s">
        <v>312</v>
      </c>
      <c r="E8" s="73" t="s">
        <v>101</v>
      </c>
      <c r="F8" s="73" t="s">
        <v>325</v>
      </c>
      <c r="G8" s="73" t="s">
        <v>158</v>
      </c>
      <c r="H8" s="73" t="s">
        <v>326</v>
      </c>
      <c r="I8" s="73" t="s">
        <v>316</v>
      </c>
      <c r="J8" s="74">
        <v>-1</v>
      </c>
      <c r="K8" s="73" t="s">
        <v>317</v>
      </c>
      <c r="L8" s="75">
        <v>-4303.3500000000004</v>
      </c>
      <c r="M8" s="73" t="s">
        <v>327</v>
      </c>
      <c r="N8" s="73" t="s">
        <v>328</v>
      </c>
      <c r="O8" s="73" t="s">
        <v>320</v>
      </c>
      <c r="P8" s="73" t="s">
        <v>101</v>
      </c>
      <c r="Q8" s="73" t="s">
        <v>101</v>
      </c>
      <c r="R8" s="73" t="s">
        <v>101</v>
      </c>
      <c r="S8" s="73" t="s">
        <v>101</v>
      </c>
      <c r="T8" s="73" t="s">
        <v>329</v>
      </c>
      <c r="U8" s="76">
        <v>45512</v>
      </c>
      <c r="V8" s="76">
        <v>45496</v>
      </c>
      <c r="W8" s="73" t="s">
        <v>259</v>
      </c>
      <c r="X8" s="73" t="s">
        <v>321</v>
      </c>
      <c r="Y8" s="73" t="s">
        <v>322</v>
      </c>
      <c r="Z8" s="73" t="s">
        <v>323</v>
      </c>
    </row>
    <row r="9" spans="1:26" x14ac:dyDescent="0.25">
      <c r="A9" s="73" t="s">
        <v>247</v>
      </c>
      <c r="B9" s="73" t="s">
        <v>324</v>
      </c>
      <c r="C9" s="73" t="s">
        <v>100</v>
      </c>
      <c r="D9" s="73" t="s">
        <v>312</v>
      </c>
      <c r="E9" s="73" t="s">
        <v>101</v>
      </c>
      <c r="F9" s="73" t="s">
        <v>325</v>
      </c>
      <c r="G9" s="73" t="s">
        <v>158</v>
      </c>
      <c r="H9" s="73" t="s">
        <v>326</v>
      </c>
      <c r="I9" s="73" t="s">
        <v>316</v>
      </c>
      <c r="J9" s="74">
        <v>1</v>
      </c>
      <c r="K9" s="73" t="s">
        <v>317</v>
      </c>
      <c r="L9" s="75">
        <v>4303.3500000000004</v>
      </c>
      <c r="M9" s="73" t="s">
        <v>327</v>
      </c>
      <c r="N9" s="73" t="s">
        <v>328</v>
      </c>
      <c r="O9" s="73" t="s">
        <v>320</v>
      </c>
      <c r="P9" s="73" t="s">
        <v>101</v>
      </c>
      <c r="Q9" s="73" t="s">
        <v>101</v>
      </c>
      <c r="R9" s="73" t="s">
        <v>101</v>
      </c>
      <c r="S9" s="73" t="s">
        <v>101</v>
      </c>
      <c r="T9" s="73" t="s">
        <v>329</v>
      </c>
      <c r="U9" s="76">
        <v>45512</v>
      </c>
      <c r="V9" s="76">
        <v>45496</v>
      </c>
      <c r="W9" s="73" t="s">
        <v>261</v>
      </c>
      <c r="X9" s="73" t="s">
        <v>321</v>
      </c>
      <c r="Y9" s="73" t="s">
        <v>322</v>
      </c>
      <c r="Z9" s="73" t="s">
        <v>323</v>
      </c>
    </row>
    <row r="10" spans="1:26" x14ac:dyDescent="0.25">
      <c r="A10" s="73" t="s">
        <v>247</v>
      </c>
      <c r="B10" s="73" t="s">
        <v>324</v>
      </c>
      <c r="C10" s="73" t="s">
        <v>100</v>
      </c>
      <c r="D10" s="73" t="s">
        <v>312</v>
      </c>
      <c r="E10" s="73" t="s">
        <v>101</v>
      </c>
      <c r="F10" s="73" t="s">
        <v>325</v>
      </c>
      <c r="G10" s="73" t="s">
        <v>158</v>
      </c>
      <c r="H10" s="73" t="s">
        <v>326</v>
      </c>
      <c r="I10" s="73" t="s">
        <v>316</v>
      </c>
      <c r="J10" s="74">
        <v>-1</v>
      </c>
      <c r="K10" s="73" t="s">
        <v>317</v>
      </c>
      <c r="L10" s="75">
        <v>-4303.3500000000004</v>
      </c>
      <c r="M10" s="73" t="s">
        <v>327</v>
      </c>
      <c r="N10" s="73" t="s">
        <v>328</v>
      </c>
      <c r="O10" s="73" t="s">
        <v>320</v>
      </c>
      <c r="P10" s="73" t="s">
        <v>101</v>
      </c>
      <c r="Q10" s="73" t="s">
        <v>101</v>
      </c>
      <c r="R10" s="73" t="s">
        <v>101</v>
      </c>
      <c r="S10" s="73" t="s">
        <v>101</v>
      </c>
      <c r="T10" s="73" t="s">
        <v>329</v>
      </c>
      <c r="U10" s="76">
        <v>45512</v>
      </c>
      <c r="V10" s="76">
        <v>45496</v>
      </c>
      <c r="W10" s="73" t="s">
        <v>263</v>
      </c>
      <c r="X10" s="73" t="s">
        <v>321</v>
      </c>
      <c r="Y10" s="73" t="s">
        <v>322</v>
      </c>
      <c r="Z10" s="73" t="s">
        <v>323</v>
      </c>
    </row>
    <row r="11" spans="1:26" x14ac:dyDescent="0.25">
      <c r="A11" s="73" t="s">
        <v>247</v>
      </c>
      <c r="B11" s="73" t="s">
        <v>324</v>
      </c>
      <c r="C11" s="73" t="s">
        <v>100</v>
      </c>
      <c r="D11" s="73" t="s">
        <v>312</v>
      </c>
      <c r="E11" s="73" t="s">
        <v>101</v>
      </c>
      <c r="F11" s="73" t="s">
        <v>325</v>
      </c>
      <c r="G11" s="73" t="s">
        <v>158</v>
      </c>
      <c r="H11" s="73" t="s">
        <v>326</v>
      </c>
      <c r="I11" s="73" t="s">
        <v>316</v>
      </c>
      <c r="J11" s="74">
        <v>1</v>
      </c>
      <c r="K11" s="73" t="s">
        <v>317</v>
      </c>
      <c r="L11" s="75">
        <v>4303.3500000000004</v>
      </c>
      <c r="M11" s="73" t="s">
        <v>327</v>
      </c>
      <c r="N11" s="73" t="s">
        <v>328</v>
      </c>
      <c r="O11" s="73" t="s">
        <v>320</v>
      </c>
      <c r="P11" s="73" t="s">
        <v>101</v>
      </c>
      <c r="Q11" s="73" t="s">
        <v>101</v>
      </c>
      <c r="R11" s="73" t="s">
        <v>101</v>
      </c>
      <c r="S11" s="73" t="s">
        <v>101</v>
      </c>
      <c r="T11" s="73" t="s">
        <v>329</v>
      </c>
      <c r="U11" s="76">
        <v>45512</v>
      </c>
      <c r="V11" s="76">
        <v>45496</v>
      </c>
      <c r="W11" s="73" t="s">
        <v>265</v>
      </c>
      <c r="X11" s="73" t="s">
        <v>321</v>
      </c>
      <c r="Y11" s="73" t="s">
        <v>322</v>
      </c>
      <c r="Z11" s="73" t="s">
        <v>323</v>
      </c>
    </row>
    <row r="12" spans="1:26" x14ac:dyDescent="0.25">
      <c r="A12" s="73" t="s">
        <v>247</v>
      </c>
      <c r="B12" s="73" t="s">
        <v>324</v>
      </c>
      <c r="C12" s="73" t="s">
        <v>100</v>
      </c>
      <c r="D12" s="73" t="s">
        <v>312</v>
      </c>
      <c r="E12" s="73" t="s">
        <v>101</v>
      </c>
      <c r="F12" s="73" t="s">
        <v>325</v>
      </c>
      <c r="G12" s="73" t="s">
        <v>158</v>
      </c>
      <c r="H12" s="73" t="s">
        <v>326</v>
      </c>
      <c r="I12" s="73" t="s">
        <v>316</v>
      </c>
      <c r="J12" s="74">
        <v>-1</v>
      </c>
      <c r="K12" s="73" t="s">
        <v>317</v>
      </c>
      <c r="L12" s="75">
        <v>-4303.3500000000004</v>
      </c>
      <c r="M12" s="73" t="s">
        <v>327</v>
      </c>
      <c r="N12" s="73" t="s">
        <v>328</v>
      </c>
      <c r="O12" s="73" t="s">
        <v>320</v>
      </c>
      <c r="P12" s="73" t="s">
        <v>101</v>
      </c>
      <c r="Q12" s="73" t="s">
        <v>101</v>
      </c>
      <c r="R12" s="73" t="s">
        <v>101</v>
      </c>
      <c r="S12" s="73" t="s">
        <v>101</v>
      </c>
      <c r="T12" s="73" t="s">
        <v>329</v>
      </c>
      <c r="U12" s="76">
        <v>45512</v>
      </c>
      <c r="V12" s="76">
        <v>45496</v>
      </c>
      <c r="W12" s="73" t="s">
        <v>267</v>
      </c>
      <c r="X12" s="73" t="s">
        <v>321</v>
      </c>
      <c r="Y12" s="73" t="s">
        <v>322</v>
      </c>
      <c r="Z12" s="73" t="s">
        <v>323</v>
      </c>
    </row>
    <row r="13" spans="1:26" x14ac:dyDescent="0.25">
      <c r="A13" s="73" t="s">
        <v>247</v>
      </c>
      <c r="B13" s="73" t="s">
        <v>324</v>
      </c>
      <c r="C13" s="73" t="s">
        <v>100</v>
      </c>
      <c r="D13" s="73" t="s">
        <v>312</v>
      </c>
      <c r="E13" s="73" t="s">
        <v>101</v>
      </c>
      <c r="F13" s="73" t="s">
        <v>325</v>
      </c>
      <c r="G13" s="73" t="s">
        <v>158</v>
      </c>
      <c r="H13" s="73" t="s">
        <v>326</v>
      </c>
      <c r="I13" s="73" t="s">
        <v>316</v>
      </c>
      <c r="J13" s="74">
        <v>1</v>
      </c>
      <c r="K13" s="73" t="s">
        <v>317</v>
      </c>
      <c r="L13" s="75">
        <v>4303.3500000000004</v>
      </c>
      <c r="M13" s="73" t="s">
        <v>327</v>
      </c>
      <c r="N13" s="73" t="s">
        <v>328</v>
      </c>
      <c r="O13" s="73" t="s">
        <v>320</v>
      </c>
      <c r="P13" s="73" t="s">
        <v>101</v>
      </c>
      <c r="Q13" s="73" t="s">
        <v>101</v>
      </c>
      <c r="R13" s="73" t="s">
        <v>101</v>
      </c>
      <c r="S13" s="73" t="s">
        <v>101</v>
      </c>
      <c r="T13" s="73" t="s">
        <v>329</v>
      </c>
      <c r="U13" s="76">
        <v>45512</v>
      </c>
      <c r="V13" s="76">
        <v>45496</v>
      </c>
      <c r="W13" s="73" t="s">
        <v>269</v>
      </c>
      <c r="X13" s="73" t="s">
        <v>321</v>
      </c>
      <c r="Y13" s="73" t="s">
        <v>322</v>
      </c>
      <c r="Z13" s="73" t="s">
        <v>323</v>
      </c>
    </row>
    <row r="14" spans="1:26" x14ac:dyDescent="0.25">
      <c r="A14" s="73" t="s">
        <v>247</v>
      </c>
      <c r="B14" s="73" t="s">
        <v>324</v>
      </c>
      <c r="C14" s="73" t="s">
        <v>100</v>
      </c>
      <c r="D14" s="73" t="s">
        <v>312</v>
      </c>
      <c r="E14" s="73" t="s">
        <v>101</v>
      </c>
      <c r="F14" s="73" t="s">
        <v>325</v>
      </c>
      <c r="G14" s="73" t="s">
        <v>158</v>
      </c>
      <c r="H14" s="73" t="s">
        <v>326</v>
      </c>
      <c r="I14" s="73" t="s">
        <v>316</v>
      </c>
      <c r="J14" s="74">
        <v>-1</v>
      </c>
      <c r="K14" s="73" t="s">
        <v>317</v>
      </c>
      <c r="L14" s="75">
        <v>-4303.3500000000004</v>
      </c>
      <c r="M14" s="73" t="s">
        <v>327</v>
      </c>
      <c r="N14" s="73" t="s">
        <v>328</v>
      </c>
      <c r="O14" s="73" t="s">
        <v>320</v>
      </c>
      <c r="P14" s="73" t="s">
        <v>101</v>
      </c>
      <c r="Q14" s="73" t="s">
        <v>101</v>
      </c>
      <c r="R14" s="73" t="s">
        <v>101</v>
      </c>
      <c r="S14" s="73" t="s">
        <v>101</v>
      </c>
      <c r="T14" s="73" t="s">
        <v>329</v>
      </c>
      <c r="U14" s="76">
        <v>45512</v>
      </c>
      <c r="V14" s="76">
        <v>45496</v>
      </c>
      <c r="W14" s="73" t="s">
        <v>271</v>
      </c>
      <c r="X14" s="73" t="s">
        <v>321</v>
      </c>
      <c r="Y14" s="73" t="s">
        <v>322</v>
      </c>
      <c r="Z14" s="73" t="s">
        <v>323</v>
      </c>
    </row>
    <row r="15" spans="1:26" x14ac:dyDescent="0.25">
      <c r="A15" s="73" t="s">
        <v>247</v>
      </c>
      <c r="B15" s="73" t="s">
        <v>324</v>
      </c>
      <c r="C15" s="73" t="s">
        <v>100</v>
      </c>
      <c r="D15" s="73" t="s">
        <v>312</v>
      </c>
      <c r="E15" s="73" t="s">
        <v>101</v>
      </c>
      <c r="F15" s="73" t="s">
        <v>325</v>
      </c>
      <c r="G15" s="73" t="s">
        <v>158</v>
      </c>
      <c r="H15" s="73" t="s">
        <v>326</v>
      </c>
      <c r="I15" s="73" t="s">
        <v>316</v>
      </c>
      <c r="J15" s="74">
        <v>1</v>
      </c>
      <c r="K15" s="73" t="s">
        <v>317</v>
      </c>
      <c r="L15" s="75">
        <v>4303.3500000000004</v>
      </c>
      <c r="M15" s="73" t="s">
        <v>327</v>
      </c>
      <c r="N15" s="73" t="s">
        <v>328</v>
      </c>
      <c r="O15" s="73" t="s">
        <v>320</v>
      </c>
      <c r="P15" s="73" t="s">
        <v>101</v>
      </c>
      <c r="Q15" s="73" t="s">
        <v>101</v>
      </c>
      <c r="R15" s="73" t="s">
        <v>101</v>
      </c>
      <c r="S15" s="73" t="s">
        <v>101</v>
      </c>
      <c r="T15" s="73" t="s">
        <v>329</v>
      </c>
      <c r="U15" s="76">
        <v>45512</v>
      </c>
      <c r="V15" s="76">
        <v>45496</v>
      </c>
      <c r="W15" s="73" t="s">
        <v>273</v>
      </c>
      <c r="X15" s="73" t="s">
        <v>321</v>
      </c>
      <c r="Y15" s="73" t="s">
        <v>322</v>
      </c>
      <c r="Z15" s="73" t="s">
        <v>323</v>
      </c>
    </row>
    <row r="16" spans="1:26" x14ac:dyDescent="0.25">
      <c r="A16" s="73" t="s">
        <v>247</v>
      </c>
      <c r="B16" s="73" t="s">
        <v>324</v>
      </c>
      <c r="C16" s="73" t="s">
        <v>100</v>
      </c>
      <c r="D16" s="73" t="s">
        <v>312</v>
      </c>
      <c r="E16" s="73" t="s">
        <v>101</v>
      </c>
      <c r="F16" s="73" t="s">
        <v>325</v>
      </c>
      <c r="G16" s="73" t="s">
        <v>158</v>
      </c>
      <c r="H16" s="73" t="s">
        <v>326</v>
      </c>
      <c r="I16" s="73" t="s">
        <v>316</v>
      </c>
      <c r="J16" s="74">
        <v>-1</v>
      </c>
      <c r="K16" s="73" t="s">
        <v>317</v>
      </c>
      <c r="L16" s="75">
        <v>-4303.3500000000004</v>
      </c>
      <c r="M16" s="73" t="s">
        <v>327</v>
      </c>
      <c r="N16" s="73" t="s">
        <v>328</v>
      </c>
      <c r="O16" s="73" t="s">
        <v>320</v>
      </c>
      <c r="P16" s="73" t="s">
        <v>101</v>
      </c>
      <c r="Q16" s="73" t="s">
        <v>101</v>
      </c>
      <c r="R16" s="73" t="s">
        <v>101</v>
      </c>
      <c r="S16" s="73" t="s">
        <v>101</v>
      </c>
      <c r="T16" s="73" t="s">
        <v>329</v>
      </c>
      <c r="U16" s="76">
        <v>45512</v>
      </c>
      <c r="V16" s="76">
        <v>45496</v>
      </c>
      <c r="W16" s="73" t="s">
        <v>275</v>
      </c>
      <c r="X16" s="73" t="s">
        <v>321</v>
      </c>
      <c r="Y16" s="73" t="s">
        <v>322</v>
      </c>
      <c r="Z16" s="73" t="s">
        <v>323</v>
      </c>
    </row>
    <row r="17" spans="1:26" x14ac:dyDescent="0.25">
      <c r="A17" s="73" t="s">
        <v>247</v>
      </c>
      <c r="B17" s="73" t="s">
        <v>324</v>
      </c>
      <c r="C17" s="73" t="s">
        <v>100</v>
      </c>
      <c r="D17" s="73" t="s">
        <v>312</v>
      </c>
      <c r="E17" s="73" t="s">
        <v>101</v>
      </c>
      <c r="F17" s="73" t="s">
        <v>325</v>
      </c>
      <c r="G17" s="73" t="s">
        <v>158</v>
      </c>
      <c r="H17" s="73" t="s">
        <v>326</v>
      </c>
      <c r="I17" s="73" t="s">
        <v>316</v>
      </c>
      <c r="J17" s="74">
        <v>1</v>
      </c>
      <c r="K17" s="73" t="s">
        <v>317</v>
      </c>
      <c r="L17" s="75">
        <v>4303.3500000000004</v>
      </c>
      <c r="M17" s="73" t="s">
        <v>327</v>
      </c>
      <c r="N17" s="73" t="s">
        <v>328</v>
      </c>
      <c r="O17" s="73" t="s">
        <v>320</v>
      </c>
      <c r="P17" s="73" t="s">
        <v>101</v>
      </c>
      <c r="Q17" s="73" t="s">
        <v>101</v>
      </c>
      <c r="R17" s="73" t="s">
        <v>101</v>
      </c>
      <c r="S17" s="73" t="s">
        <v>101</v>
      </c>
      <c r="T17" s="73" t="s">
        <v>329</v>
      </c>
      <c r="U17" s="76">
        <v>45512</v>
      </c>
      <c r="V17" s="76">
        <v>45496</v>
      </c>
      <c r="W17" s="73" t="s">
        <v>277</v>
      </c>
      <c r="X17" s="73" t="s">
        <v>321</v>
      </c>
      <c r="Y17" s="73" t="s">
        <v>322</v>
      </c>
      <c r="Z17" s="73" t="s">
        <v>323</v>
      </c>
    </row>
    <row r="18" spans="1:26" x14ac:dyDescent="0.25">
      <c r="A18" s="73" t="s">
        <v>247</v>
      </c>
      <c r="B18" s="73" t="s">
        <v>324</v>
      </c>
      <c r="C18" s="73" t="s">
        <v>100</v>
      </c>
      <c r="D18" s="73" t="s">
        <v>312</v>
      </c>
      <c r="E18" s="73" t="s">
        <v>101</v>
      </c>
      <c r="F18" s="73" t="s">
        <v>325</v>
      </c>
      <c r="G18" s="73" t="s">
        <v>158</v>
      </c>
      <c r="H18" s="73" t="s">
        <v>326</v>
      </c>
      <c r="I18" s="73" t="s">
        <v>316</v>
      </c>
      <c r="J18" s="74">
        <v>-1</v>
      </c>
      <c r="K18" s="73" t="s">
        <v>317</v>
      </c>
      <c r="L18" s="75">
        <v>-4303.3500000000004</v>
      </c>
      <c r="M18" s="73" t="s">
        <v>327</v>
      </c>
      <c r="N18" s="73" t="s">
        <v>328</v>
      </c>
      <c r="O18" s="73" t="s">
        <v>320</v>
      </c>
      <c r="P18" s="73" t="s">
        <v>101</v>
      </c>
      <c r="Q18" s="73" t="s">
        <v>101</v>
      </c>
      <c r="R18" s="73" t="s">
        <v>101</v>
      </c>
      <c r="S18" s="73" t="s">
        <v>101</v>
      </c>
      <c r="T18" s="73" t="s">
        <v>329</v>
      </c>
      <c r="U18" s="76">
        <v>45512</v>
      </c>
      <c r="V18" s="76">
        <v>45496</v>
      </c>
      <c r="W18" s="73" t="s">
        <v>279</v>
      </c>
      <c r="X18" s="73" t="s">
        <v>321</v>
      </c>
      <c r="Y18" s="73" t="s">
        <v>322</v>
      </c>
      <c r="Z18" s="73" t="s">
        <v>323</v>
      </c>
    </row>
    <row r="19" spans="1:26" x14ac:dyDescent="0.25">
      <c r="A19" s="73" t="s">
        <v>247</v>
      </c>
      <c r="B19" s="73" t="s">
        <v>324</v>
      </c>
      <c r="C19" s="73" t="s">
        <v>100</v>
      </c>
      <c r="D19" s="73" t="s">
        <v>312</v>
      </c>
      <c r="E19" s="73" t="s">
        <v>101</v>
      </c>
      <c r="F19" s="73" t="s">
        <v>325</v>
      </c>
      <c r="G19" s="73" t="s">
        <v>158</v>
      </c>
      <c r="H19" s="73" t="s">
        <v>326</v>
      </c>
      <c r="I19" s="73" t="s">
        <v>316</v>
      </c>
      <c r="J19" s="74">
        <v>1</v>
      </c>
      <c r="K19" s="73" t="s">
        <v>317</v>
      </c>
      <c r="L19" s="75">
        <v>4604.59</v>
      </c>
      <c r="M19" s="73" t="s">
        <v>327</v>
      </c>
      <c r="N19" s="73" t="s">
        <v>328</v>
      </c>
      <c r="O19" s="73" t="s">
        <v>320</v>
      </c>
      <c r="P19" s="73" t="s">
        <v>101</v>
      </c>
      <c r="Q19" s="73" t="s">
        <v>101</v>
      </c>
      <c r="R19" s="73" t="s">
        <v>101</v>
      </c>
      <c r="S19" s="73" t="s">
        <v>101</v>
      </c>
      <c r="T19" s="73" t="s">
        <v>329</v>
      </c>
      <c r="U19" s="76">
        <v>45512</v>
      </c>
      <c r="V19" s="76">
        <v>45496</v>
      </c>
      <c r="W19" s="73" t="s">
        <v>281</v>
      </c>
      <c r="X19" s="73" t="s">
        <v>321</v>
      </c>
      <c r="Y19" s="73" t="s">
        <v>322</v>
      </c>
      <c r="Z19" s="73" t="s">
        <v>323</v>
      </c>
    </row>
    <row r="20" spans="1:26" x14ac:dyDescent="0.25">
      <c r="A20" s="73" t="s">
        <v>247</v>
      </c>
      <c r="B20" s="73" t="s">
        <v>324</v>
      </c>
      <c r="C20" s="73" t="s">
        <v>100</v>
      </c>
      <c r="D20" s="73" t="s">
        <v>312</v>
      </c>
      <c r="E20" s="73" t="s">
        <v>330</v>
      </c>
      <c r="F20" s="73" t="s">
        <v>325</v>
      </c>
      <c r="G20" s="73" t="s">
        <v>158</v>
      </c>
      <c r="H20" s="73" t="s">
        <v>326</v>
      </c>
      <c r="I20" s="73" t="s">
        <v>316</v>
      </c>
      <c r="J20" s="74">
        <v>0</v>
      </c>
      <c r="K20" s="73" t="s">
        <v>101</v>
      </c>
      <c r="L20" s="75">
        <v>-108.31</v>
      </c>
      <c r="M20" s="73" t="s">
        <v>327</v>
      </c>
      <c r="N20" s="73" t="s">
        <v>101</v>
      </c>
      <c r="O20" s="73" t="s">
        <v>320</v>
      </c>
      <c r="P20" s="73" t="s">
        <v>101</v>
      </c>
      <c r="Q20" s="73" t="s">
        <v>101</v>
      </c>
      <c r="R20" s="73" t="s">
        <v>101</v>
      </c>
      <c r="S20" s="73" t="s">
        <v>101</v>
      </c>
      <c r="T20" s="73" t="s">
        <v>329</v>
      </c>
      <c r="U20" s="76">
        <v>45531</v>
      </c>
      <c r="V20" s="76">
        <v>45496</v>
      </c>
      <c r="W20" s="73" t="s">
        <v>283</v>
      </c>
      <c r="X20" s="73" t="s">
        <v>331</v>
      </c>
      <c r="Y20" s="73" t="s">
        <v>332</v>
      </c>
      <c r="Z20" s="73" t="s">
        <v>333</v>
      </c>
    </row>
    <row r="21" spans="1:26" x14ac:dyDescent="0.25">
      <c r="A21" s="73" t="s">
        <v>103</v>
      </c>
      <c r="B21" s="73" t="s">
        <v>334</v>
      </c>
      <c r="C21" s="73" t="s">
        <v>100</v>
      </c>
      <c r="D21" s="73" t="s">
        <v>312</v>
      </c>
      <c r="E21" s="73" t="s">
        <v>101</v>
      </c>
      <c r="F21" s="73" t="s">
        <v>335</v>
      </c>
      <c r="G21" s="73" t="s">
        <v>336</v>
      </c>
      <c r="H21" s="73" t="s">
        <v>337</v>
      </c>
      <c r="I21" s="73" t="s">
        <v>316</v>
      </c>
      <c r="J21" s="74">
        <v>1</v>
      </c>
      <c r="K21" s="73" t="s">
        <v>317</v>
      </c>
      <c r="L21" s="75">
        <v>10322.219999999999</v>
      </c>
      <c r="M21" s="73" t="s">
        <v>338</v>
      </c>
      <c r="N21" s="73" t="s">
        <v>339</v>
      </c>
      <c r="O21" s="73" t="s">
        <v>320</v>
      </c>
      <c r="P21" s="73" t="s">
        <v>101</v>
      </c>
      <c r="Q21" s="73" t="s">
        <v>101</v>
      </c>
      <c r="R21" s="73" t="s">
        <v>101</v>
      </c>
      <c r="S21" s="73" t="s">
        <v>101</v>
      </c>
      <c r="T21" s="73" t="s">
        <v>321</v>
      </c>
      <c r="U21" s="76">
        <v>45301</v>
      </c>
      <c r="V21" s="76">
        <v>45301</v>
      </c>
      <c r="W21" s="73" t="s">
        <v>104</v>
      </c>
      <c r="X21" s="73" t="s">
        <v>321</v>
      </c>
      <c r="Y21" s="73" t="s">
        <v>322</v>
      </c>
      <c r="Z21" s="73" t="s">
        <v>323</v>
      </c>
    </row>
    <row r="22" spans="1:26" x14ac:dyDescent="0.25">
      <c r="A22" s="73" t="s">
        <v>103</v>
      </c>
      <c r="B22" s="73" t="s">
        <v>334</v>
      </c>
      <c r="C22" s="73" t="s">
        <v>100</v>
      </c>
      <c r="D22" s="73" t="s">
        <v>312</v>
      </c>
      <c r="E22" s="73" t="s">
        <v>101</v>
      </c>
      <c r="F22" s="73" t="s">
        <v>335</v>
      </c>
      <c r="G22" s="73" t="s">
        <v>336</v>
      </c>
      <c r="H22" s="73" t="s">
        <v>337</v>
      </c>
      <c r="I22" s="73" t="s">
        <v>316</v>
      </c>
      <c r="J22" s="74">
        <v>-1</v>
      </c>
      <c r="K22" s="73" t="s">
        <v>317</v>
      </c>
      <c r="L22" s="75">
        <v>-10322.219999999999</v>
      </c>
      <c r="M22" s="73" t="s">
        <v>338</v>
      </c>
      <c r="N22" s="73" t="s">
        <v>339</v>
      </c>
      <c r="O22" s="73" t="s">
        <v>320</v>
      </c>
      <c r="P22" s="73" t="s">
        <v>101</v>
      </c>
      <c r="Q22" s="73" t="s">
        <v>101</v>
      </c>
      <c r="R22" s="73" t="s">
        <v>101</v>
      </c>
      <c r="S22" s="73" t="s">
        <v>101</v>
      </c>
      <c r="T22" s="73" t="s">
        <v>321</v>
      </c>
      <c r="U22" s="76">
        <v>45301</v>
      </c>
      <c r="V22" s="76">
        <v>45301</v>
      </c>
      <c r="W22" s="73" t="s">
        <v>105</v>
      </c>
      <c r="X22" s="73" t="s">
        <v>321</v>
      </c>
      <c r="Y22" s="73" t="s">
        <v>322</v>
      </c>
      <c r="Z22" s="73" t="s">
        <v>323</v>
      </c>
    </row>
    <row r="23" spans="1:26" x14ac:dyDescent="0.25">
      <c r="A23" s="73" t="s">
        <v>103</v>
      </c>
      <c r="B23" s="73" t="s">
        <v>334</v>
      </c>
      <c r="C23" s="73" t="s">
        <v>100</v>
      </c>
      <c r="D23" s="73" t="s">
        <v>312</v>
      </c>
      <c r="E23" s="73" t="s">
        <v>101</v>
      </c>
      <c r="F23" s="73" t="s">
        <v>106</v>
      </c>
      <c r="G23" s="73" t="s">
        <v>340</v>
      </c>
      <c r="H23" s="73" t="s">
        <v>341</v>
      </c>
      <c r="I23" s="73" t="s">
        <v>342</v>
      </c>
      <c r="J23" s="74">
        <v>1</v>
      </c>
      <c r="K23" s="73" t="s">
        <v>317</v>
      </c>
      <c r="L23" s="75">
        <v>3395</v>
      </c>
      <c r="M23" s="73" t="s">
        <v>343</v>
      </c>
      <c r="N23" s="73" t="s">
        <v>344</v>
      </c>
      <c r="O23" s="73" t="s">
        <v>320</v>
      </c>
      <c r="P23" s="73" t="s">
        <v>101</v>
      </c>
      <c r="Q23" s="73" t="s">
        <v>101</v>
      </c>
      <c r="R23" s="73" t="s">
        <v>101</v>
      </c>
      <c r="S23" s="73" t="s">
        <v>101</v>
      </c>
      <c r="T23" s="73" t="s">
        <v>331</v>
      </c>
      <c r="U23" s="76">
        <v>45352</v>
      </c>
      <c r="V23" s="76">
        <v>45352</v>
      </c>
      <c r="W23" s="73" t="s">
        <v>107</v>
      </c>
      <c r="X23" s="73" t="s">
        <v>321</v>
      </c>
      <c r="Y23" s="73" t="s">
        <v>322</v>
      </c>
      <c r="Z23" s="73" t="s">
        <v>323</v>
      </c>
    </row>
    <row r="24" spans="1:26" x14ac:dyDescent="0.25">
      <c r="A24" s="73" t="s">
        <v>103</v>
      </c>
      <c r="B24" s="73" t="s">
        <v>334</v>
      </c>
      <c r="C24" s="73" t="s">
        <v>100</v>
      </c>
      <c r="D24" s="73" t="s">
        <v>312</v>
      </c>
      <c r="E24" s="73" t="s">
        <v>101</v>
      </c>
      <c r="F24" s="73" t="s">
        <v>106</v>
      </c>
      <c r="G24" s="73" t="s">
        <v>340</v>
      </c>
      <c r="H24" s="73" t="s">
        <v>341</v>
      </c>
      <c r="I24" s="73" t="s">
        <v>342</v>
      </c>
      <c r="J24" s="74">
        <v>-1</v>
      </c>
      <c r="K24" s="73" t="s">
        <v>317</v>
      </c>
      <c r="L24" s="75">
        <v>-3395</v>
      </c>
      <c r="M24" s="73" t="s">
        <v>343</v>
      </c>
      <c r="N24" s="73" t="s">
        <v>344</v>
      </c>
      <c r="O24" s="73" t="s">
        <v>320</v>
      </c>
      <c r="P24" s="73" t="s">
        <v>101</v>
      </c>
      <c r="Q24" s="73" t="s">
        <v>101</v>
      </c>
      <c r="R24" s="73" t="s">
        <v>101</v>
      </c>
      <c r="S24" s="73" t="s">
        <v>101</v>
      </c>
      <c r="T24" s="73" t="s">
        <v>331</v>
      </c>
      <c r="U24" s="76">
        <v>45352</v>
      </c>
      <c r="V24" s="76">
        <v>45352</v>
      </c>
      <c r="W24" s="73" t="s">
        <v>108</v>
      </c>
      <c r="X24" s="73" t="s">
        <v>321</v>
      </c>
      <c r="Y24" s="73" t="s">
        <v>322</v>
      </c>
      <c r="Z24" s="73" t="s">
        <v>323</v>
      </c>
    </row>
    <row r="25" spans="1:26" x14ac:dyDescent="0.25">
      <c r="A25" s="73" t="s">
        <v>103</v>
      </c>
      <c r="B25" s="73" t="s">
        <v>334</v>
      </c>
      <c r="C25" s="73" t="s">
        <v>100</v>
      </c>
      <c r="D25" s="73" t="s">
        <v>312</v>
      </c>
      <c r="E25" s="73" t="s">
        <v>101</v>
      </c>
      <c r="F25" s="73" t="s">
        <v>106</v>
      </c>
      <c r="G25" s="73" t="s">
        <v>340</v>
      </c>
      <c r="H25" s="73" t="s">
        <v>341</v>
      </c>
      <c r="I25" s="73" t="s">
        <v>342</v>
      </c>
      <c r="J25" s="74">
        <v>1</v>
      </c>
      <c r="K25" s="73" t="s">
        <v>317</v>
      </c>
      <c r="L25" s="75">
        <v>3395</v>
      </c>
      <c r="M25" s="73" t="s">
        <v>343</v>
      </c>
      <c r="N25" s="73" t="s">
        <v>344</v>
      </c>
      <c r="O25" s="73" t="s">
        <v>320</v>
      </c>
      <c r="P25" s="73" t="s">
        <v>101</v>
      </c>
      <c r="Q25" s="73" t="s">
        <v>101</v>
      </c>
      <c r="R25" s="73" t="s">
        <v>101</v>
      </c>
      <c r="S25" s="73" t="s">
        <v>101</v>
      </c>
      <c r="T25" s="73" t="s">
        <v>331</v>
      </c>
      <c r="U25" s="76">
        <v>45352</v>
      </c>
      <c r="V25" s="76">
        <v>45352</v>
      </c>
      <c r="W25" s="73" t="s">
        <v>109</v>
      </c>
      <c r="X25" s="73" t="s">
        <v>321</v>
      </c>
      <c r="Y25" s="73" t="s">
        <v>322</v>
      </c>
      <c r="Z25" s="73" t="s">
        <v>323</v>
      </c>
    </row>
    <row r="26" spans="1:26" x14ac:dyDescent="0.25">
      <c r="A26" s="73" t="s">
        <v>103</v>
      </c>
      <c r="B26" s="73" t="s">
        <v>334</v>
      </c>
      <c r="C26" s="73" t="s">
        <v>100</v>
      </c>
      <c r="D26" s="73" t="s">
        <v>312</v>
      </c>
      <c r="E26" s="73" t="s">
        <v>345</v>
      </c>
      <c r="F26" s="73" t="s">
        <v>106</v>
      </c>
      <c r="G26" s="73" t="s">
        <v>340</v>
      </c>
      <c r="H26" s="73" t="s">
        <v>341</v>
      </c>
      <c r="I26" s="73" t="s">
        <v>342</v>
      </c>
      <c r="J26" s="74">
        <v>0</v>
      </c>
      <c r="K26" s="73" t="s">
        <v>101</v>
      </c>
      <c r="L26" s="75">
        <v>3395</v>
      </c>
      <c r="M26" s="73" t="s">
        <v>343</v>
      </c>
      <c r="N26" s="73" t="s">
        <v>101</v>
      </c>
      <c r="O26" s="73" t="s">
        <v>320</v>
      </c>
      <c r="P26" s="73" t="s">
        <v>101</v>
      </c>
      <c r="Q26" s="73" t="s">
        <v>101</v>
      </c>
      <c r="R26" s="73" t="s">
        <v>101</v>
      </c>
      <c r="S26" s="73" t="s">
        <v>101</v>
      </c>
      <c r="T26" s="73" t="s">
        <v>331</v>
      </c>
      <c r="U26" s="76">
        <v>45363</v>
      </c>
      <c r="V26" s="76">
        <v>45351</v>
      </c>
      <c r="W26" s="73" t="s">
        <v>110</v>
      </c>
      <c r="X26" s="73" t="s">
        <v>346</v>
      </c>
      <c r="Y26" s="73" t="s">
        <v>332</v>
      </c>
      <c r="Z26" s="73" t="s">
        <v>333</v>
      </c>
    </row>
    <row r="27" spans="1:26" x14ac:dyDescent="0.25">
      <c r="A27" s="73" t="s">
        <v>103</v>
      </c>
      <c r="B27" s="73" t="s">
        <v>334</v>
      </c>
      <c r="C27" s="73" t="s">
        <v>100</v>
      </c>
      <c r="D27" s="73" t="s">
        <v>312</v>
      </c>
      <c r="E27" s="73" t="s">
        <v>101</v>
      </c>
      <c r="F27" s="73" t="s">
        <v>347</v>
      </c>
      <c r="G27" s="73" t="s">
        <v>348</v>
      </c>
      <c r="H27" s="73" t="s">
        <v>349</v>
      </c>
      <c r="I27" s="73" t="s">
        <v>316</v>
      </c>
      <c r="J27" s="74">
        <v>1</v>
      </c>
      <c r="K27" s="73" t="s">
        <v>317</v>
      </c>
      <c r="L27" s="75">
        <v>15216</v>
      </c>
      <c r="M27" s="73" t="s">
        <v>350</v>
      </c>
      <c r="N27" s="73" t="s">
        <v>351</v>
      </c>
      <c r="O27" s="73" t="s">
        <v>320</v>
      </c>
      <c r="P27" s="73" t="s">
        <v>101</v>
      </c>
      <c r="Q27" s="73" t="s">
        <v>101</v>
      </c>
      <c r="R27" s="73" t="s">
        <v>101</v>
      </c>
      <c r="S27" s="73" t="s">
        <v>101</v>
      </c>
      <c r="T27" s="73" t="s">
        <v>331</v>
      </c>
      <c r="U27" s="76">
        <v>45372</v>
      </c>
      <c r="V27" s="76">
        <v>45366</v>
      </c>
      <c r="W27" s="73" t="s">
        <v>111</v>
      </c>
      <c r="X27" s="73" t="s">
        <v>321</v>
      </c>
      <c r="Y27" s="73" t="s">
        <v>322</v>
      </c>
      <c r="Z27" s="73" t="s">
        <v>323</v>
      </c>
    </row>
    <row r="28" spans="1:26" x14ac:dyDescent="0.25">
      <c r="A28" s="73" t="s">
        <v>103</v>
      </c>
      <c r="B28" s="73" t="s">
        <v>334</v>
      </c>
      <c r="C28" s="73" t="s">
        <v>100</v>
      </c>
      <c r="D28" s="73" t="s">
        <v>312</v>
      </c>
      <c r="E28" s="73" t="s">
        <v>101</v>
      </c>
      <c r="F28" s="73" t="s">
        <v>347</v>
      </c>
      <c r="G28" s="73" t="s">
        <v>348</v>
      </c>
      <c r="H28" s="73" t="s">
        <v>349</v>
      </c>
      <c r="I28" s="73" t="s">
        <v>352</v>
      </c>
      <c r="J28" s="74">
        <v>1</v>
      </c>
      <c r="K28" s="73" t="s">
        <v>317</v>
      </c>
      <c r="L28" s="75">
        <v>4700</v>
      </c>
      <c r="M28" s="73" t="s">
        <v>353</v>
      </c>
      <c r="N28" s="73" t="s">
        <v>354</v>
      </c>
      <c r="O28" s="73" t="s">
        <v>320</v>
      </c>
      <c r="P28" s="73" t="s">
        <v>101</v>
      </c>
      <c r="Q28" s="73" t="s">
        <v>101</v>
      </c>
      <c r="R28" s="73" t="s">
        <v>101</v>
      </c>
      <c r="S28" s="73" t="s">
        <v>101</v>
      </c>
      <c r="T28" s="73" t="s">
        <v>355</v>
      </c>
      <c r="U28" s="76">
        <v>45397</v>
      </c>
      <c r="V28" s="76">
        <v>45397</v>
      </c>
      <c r="W28" s="73" t="s">
        <v>112</v>
      </c>
      <c r="X28" s="73" t="s">
        <v>321</v>
      </c>
      <c r="Y28" s="73" t="s">
        <v>322</v>
      </c>
      <c r="Z28" s="73" t="s">
        <v>323</v>
      </c>
    </row>
    <row r="29" spans="1:26" x14ac:dyDescent="0.25">
      <c r="A29" s="73" t="s">
        <v>103</v>
      </c>
      <c r="B29" s="73" t="s">
        <v>334</v>
      </c>
      <c r="C29" s="73" t="s">
        <v>100</v>
      </c>
      <c r="D29" s="73" t="s">
        <v>312</v>
      </c>
      <c r="E29" s="73" t="s">
        <v>101</v>
      </c>
      <c r="F29" s="73" t="s">
        <v>347</v>
      </c>
      <c r="G29" s="73" t="s">
        <v>348</v>
      </c>
      <c r="H29" s="73" t="s">
        <v>349</v>
      </c>
      <c r="I29" s="73" t="s">
        <v>352</v>
      </c>
      <c r="J29" s="74">
        <v>-1</v>
      </c>
      <c r="K29" s="73" t="s">
        <v>317</v>
      </c>
      <c r="L29" s="75">
        <v>-4700</v>
      </c>
      <c r="M29" s="73" t="s">
        <v>353</v>
      </c>
      <c r="N29" s="73" t="s">
        <v>354</v>
      </c>
      <c r="O29" s="73" t="s">
        <v>320</v>
      </c>
      <c r="P29" s="73" t="s">
        <v>101</v>
      </c>
      <c r="Q29" s="73" t="s">
        <v>101</v>
      </c>
      <c r="R29" s="73" t="s">
        <v>101</v>
      </c>
      <c r="S29" s="73" t="s">
        <v>101</v>
      </c>
      <c r="T29" s="73" t="s">
        <v>355</v>
      </c>
      <c r="U29" s="76">
        <v>45397</v>
      </c>
      <c r="V29" s="76">
        <v>45393</v>
      </c>
      <c r="W29" s="73" t="s">
        <v>113</v>
      </c>
      <c r="X29" s="73" t="s">
        <v>321</v>
      </c>
      <c r="Y29" s="73" t="s">
        <v>322</v>
      </c>
      <c r="Z29" s="73" t="s">
        <v>323</v>
      </c>
    </row>
    <row r="30" spans="1:26" x14ac:dyDescent="0.25">
      <c r="A30" s="73" t="s">
        <v>103</v>
      </c>
      <c r="B30" s="73" t="s">
        <v>334</v>
      </c>
      <c r="C30" s="73" t="s">
        <v>100</v>
      </c>
      <c r="D30" s="73" t="s">
        <v>312</v>
      </c>
      <c r="E30" s="73" t="s">
        <v>101</v>
      </c>
      <c r="F30" s="73" t="s">
        <v>335</v>
      </c>
      <c r="G30" s="73" t="s">
        <v>336</v>
      </c>
      <c r="H30" s="73" t="s">
        <v>337</v>
      </c>
      <c r="I30" s="73" t="s">
        <v>316</v>
      </c>
      <c r="J30" s="74">
        <v>1</v>
      </c>
      <c r="K30" s="73" t="s">
        <v>317</v>
      </c>
      <c r="L30" s="75">
        <v>7513.38</v>
      </c>
      <c r="M30" s="73" t="s">
        <v>338</v>
      </c>
      <c r="N30" s="73" t="s">
        <v>356</v>
      </c>
      <c r="O30" s="73" t="s">
        <v>320</v>
      </c>
      <c r="P30" s="73" t="s">
        <v>101</v>
      </c>
      <c r="Q30" s="73" t="s">
        <v>101</v>
      </c>
      <c r="R30" s="73" t="s">
        <v>101</v>
      </c>
      <c r="S30" s="73" t="s">
        <v>101</v>
      </c>
      <c r="T30" s="73" t="s">
        <v>357</v>
      </c>
      <c r="U30" s="76">
        <v>45422</v>
      </c>
      <c r="V30" s="76">
        <v>45422</v>
      </c>
      <c r="W30" s="73" t="s">
        <v>114</v>
      </c>
      <c r="X30" s="73" t="s">
        <v>321</v>
      </c>
      <c r="Y30" s="73" t="s">
        <v>322</v>
      </c>
      <c r="Z30" s="73" t="s">
        <v>323</v>
      </c>
    </row>
    <row r="31" spans="1:26" x14ac:dyDescent="0.25">
      <c r="A31" s="73" t="s">
        <v>103</v>
      </c>
      <c r="B31" s="73" t="s">
        <v>334</v>
      </c>
      <c r="C31" s="73" t="s">
        <v>100</v>
      </c>
      <c r="D31" s="73" t="s">
        <v>312</v>
      </c>
      <c r="E31" s="73" t="s">
        <v>101</v>
      </c>
      <c r="F31" s="73" t="s">
        <v>347</v>
      </c>
      <c r="G31" s="73" t="s">
        <v>348</v>
      </c>
      <c r="H31" s="73" t="s">
        <v>349</v>
      </c>
      <c r="I31" s="73" t="s">
        <v>352</v>
      </c>
      <c r="J31" s="74">
        <v>1</v>
      </c>
      <c r="K31" s="73" t="s">
        <v>317</v>
      </c>
      <c r="L31" s="75">
        <v>10894.52</v>
      </c>
      <c r="M31" s="73" t="s">
        <v>353</v>
      </c>
      <c r="N31" s="73" t="s">
        <v>358</v>
      </c>
      <c r="O31" s="73" t="s">
        <v>320</v>
      </c>
      <c r="P31" s="73" t="s">
        <v>101</v>
      </c>
      <c r="Q31" s="73" t="s">
        <v>101</v>
      </c>
      <c r="R31" s="73" t="s">
        <v>101</v>
      </c>
      <c r="S31" s="73" t="s">
        <v>101</v>
      </c>
      <c r="T31" s="73" t="s">
        <v>357</v>
      </c>
      <c r="U31" s="76">
        <v>45434</v>
      </c>
      <c r="V31" s="76">
        <v>45434</v>
      </c>
      <c r="W31" s="73" t="s">
        <v>177</v>
      </c>
      <c r="X31" s="73" t="s">
        <v>321</v>
      </c>
      <c r="Y31" s="73" t="s">
        <v>322</v>
      </c>
      <c r="Z31" s="73" t="s">
        <v>323</v>
      </c>
    </row>
    <row r="32" spans="1:26" x14ac:dyDescent="0.25">
      <c r="A32" s="73" t="s">
        <v>103</v>
      </c>
      <c r="B32" s="73" t="s">
        <v>334</v>
      </c>
      <c r="C32" s="73" t="s">
        <v>100</v>
      </c>
      <c r="D32" s="73" t="s">
        <v>312</v>
      </c>
      <c r="E32" s="73" t="s">
        <v>101</v>
      </c>
      <c r="F32" s="73" t="s">
        <v>347</v>
      </c>
      <c r="G32" s="73" t="s">
        <v>348</v>
      </c>
      <c r="H32" s="73" t="s">
        <v>349</v>
      </c>
      <c r="I32" s="73" t="s">
        <v>352</v>
      </c>
      <c r="J32" s="74">
        <v>1</v>
      </c>
      <c r="K32" s="73" t="s">
        <v>317</v>
      </c>
      <c r="L32" s="75">
        <v>4700</v>
      </c>
      <c r="M32" s="73" t="s">
        <v>353</v>
      </c>
      <c r="N32" s="73" t="s">
        <v>359</v>
      </c>
      <c r="O32" s="73" t="s">
        <v>320</v>
      </c>
      <c r="P32" s="73" t="s">
        <v>101</v>
      </c>
      <c r="Q32" s="73" t="s">
        <v>101</v>
      </c>
      <c r="R32" s="73" t="s">
        <v>101</v>
      </c>
      <c r="S32" s="73" t="s">
        <v>101</v>
      </c>
      <c r="T32" s="73" t="s">
        <v>357</v>
      </c>
      <c r="U32" s="76">
        <v>45434</v>
      </c>
      <c r="V32" s="76">
        <v>45434</v>
      </c>
      <c r="W32" s="73" t="s">
        <v>179</v>
      </c>
      <c r="X32" s="73" t="s">
        <v>321</v>
      </c>
      <c r="Y32" s="73" t="s">
        <v>322</v>
      </c>
      <c r="Z32" s="73" t="s">
        <v>323</v>
      </c>
    </row>
    <row r="33" spans="1:26" x14ac:dyDescent="0.25">
      <c r="A33" s="73" t="s">
        <v>103</v>
      </c>
      <c r="B33" s="73" t="s">
        <v>334</v>
      </c>
      <c r="C33" s="73" t="s">
        <v>100</v>
      </c>
      <c r="D33" s="73" t="s">
        <v>312</v>
      </c>
      <c r="E33" s="73" t="s">
        <v>101</v>
      </c>
      <c r="F33" s="73" t="s">
        <v>347</v>
      </c>
      <c r="G33" s="73" t="s">
        <v>348</v>
      </c>
      <c r="H33" s="73" t="s">
        <v>349</v>
      </c>
      <c r="I33" s="73" t="s">
        <v>352</v>
      </c>
      <c r="J33" s="74">
        <v>-1</v>
      </c>
      <c r="K33" s="73" t="s">
        <v>317</v>
      </c>
      <c r="L33" s="75">
        <v>-4700</v>
      </c>
      <c r="M33" s="73" t="s">
        <v>353</v>
      </c>
      <c r="N33" s="73" t="s">
        <v>359</v>
      </c>
      <c r="O33" s="73" t="s">
        <v>320</v>
      </c>
      <c r="P33" s="73" t="s">
        <v>101</v>
      </c>
      <c r="Q33" s="73" t="s">
        <v>101</v>
      </c>
      <c r="R33" s="73" t="s">
        <v>101</v>
      </c>
      <c r="S33" s="73" t="s">
        <v>101</v>
      </c>
      <c r="T33" s="73" t="s">
        <v>357</v>
      </c>
      <c r="U33" s="76">
        <v>45434</v>
      </c>
      <c r="V33" s="76">
        <v>45433</v>
      </c>
      <c r="W33" s="73" t="s">
        <v>181</v>
      </c>
      <c r="X33" s="73" t="s">
        <v>321</v>
      </c>
      <c r="Y33" s="73" t="s">
        <v>322</v>
      </c>
      <c r="Z33" s="73" t="s">
        <v>323</v>
      </c>
    </row>
    <row r="34" spans="1:26" x14ac:dyDescent="0.25">
      <c r="A34" s="73" t="s">
        <v>103</v>
      </c>
      <c r="B34" s="73" t="s">
        <v>334</v>
      </c>
      <c r="C34" s="73" t="s">
        <v>100</v>
      </c>
      <c r="D34" s="73" t="s">
        <v>312</v>
      </c>
      <c r="E34" s="73" t="s">
        <v>101</v>
      </c>
      <c r="F34" s="73" t="s">
        <v>335</v>
      </c>
      <c r="G34" s="73" t="s">
        <v>336</v>
      </c>
      <c r="H34" s="73" t="s">
        <v>337</v>
      </c>
      <c r="I34" s="73" t="s">
        <v>316</v>
      </c>
      <c r="J34" s="74">
        <v>1</v>
      </c>
      <c r="K34" s="73" t="s">
        <v>317</v>
      </c>
      <c r="L34" s="75">
        <v>5954.1</v>
      </c>
      <c r="M34" s="73" t="s">
        <v>338</v>
      </c>
      <c r="N34" s="73" t="s">
        <v>360</v>
      </c>
      <c r="O34" s="73" t="s">
        <v>320</v>
      </c>
      <c r="P34" s="73" t="s">
        <v>101</v>
      </c>
      <c r="Q34" s="73" t="s">
        <v>101</v>
      </c>
      <c r="R34" s="73" t="s">
        <v>101</v>
      </c>
      <c r="S34" s="73" t="s">
        <v>101</v>
      </c>
      <c r="T34" s="73" t="s">
        <v>361</v>
      </c>
      <c r="U34" s="76">
        <v>45476</v>
      </c>
      <c r="V34" s="76">
        <v>45476</v>
      </c>
      <c r="W34" s="73" t="s">
        <v>170</v>
      </c>
      <c r="X34" s="73" t="s">
        <v>321</v>
      </c>
      <c r="Y34" s="73" t="s">
        <v>322</v>
      </c>
      <c r="Z34" s="73" t="s">
        <v>323</v>
      </c>
    </row>
    <row r="35" spans="1:26" x14ac:dyDescent="0.25">
      <c r="A35" s="73" t="s">
        <v>103</v>
      </c>
      <c r="B35" s="73" t="s">
        <v>334</v>
      </c>
      <c r="C35" s="73" t="s">
        <v>100</v>
      </c>
      <c r="D35" s="73" t="s">
        <v>312</v>
      </c>
      <c r="E35" s="73" t="s">
        <v>101</v>
      </c>
      <c r="F35" s="73" t="s">
        <v>335</v>
      </c>
      <c r="G35" s="73" t="s">
        <v>336</v>
      </c>
      <c r="H35" s="73" t="s">
        <v>337</v>
      </c>
      <c r="I35" s="73" t="s">
        <v>316</v>
      </c>
      <c r="J35" s="74">
        <v>-1</v>
      </c>
      <c r="K35" s="73" t="s">
        <v>317</v>
      </c>
      <c r="L35" s="75">
        <v>-5954.1</v>
      </c>
      <c r="M35" s="73" t="s">
        <v>338</v>
      </c>
      <c r="N35" s="73" t="s">
        <v>360</v>
      </c>
      <c r="O35" s="73" t="s">
        <v>320</v>
      </c>
      <c r="P35" s="73" t="s">
        <v>101</v>
      </c>
      <c r="Q35" s="73" t="s">
        <v>101</v>
      </c>
      <c r="R35" s="73" t="s">
        <v>101</v>
      </c>
      <c r="S35" s="73" t="s">
        <v>101</v>
      </c>
      <c r="T35" s="73" t="s">
        <v>361</v>
      </c>
      <c r="U35" s="76">
        <v>45476</v>
      </c>
      <c r="V35" s="76">
        <v>45443</v>
      </c>
      <c r="W35" s="73" t="s">
        <v>172</v>
      </c>
      <c r="X35" s="73" t="s">
        <v>321</v>
      </c>
      <c r="Y35" s="73" t="s">
        <v>322</v>
      </c>
      <c r="Z35" s="73" t="s">
        <v>323</v>
      </c>
    </row>
    <row r="36" spans="1:26" x14ac:dyDescent="0.25">
      <c r="A36" s="73" t="s">
        <v>103</v>
      </c>
      <c r="B36" s="73" t="s">
        <v>334</v>
      </c>
      <c r="C36" s="73" t="s">
        <v>100</v>
      </c>
      <c r="D36" s="73" t="s">
        <v>312</v>
      </c>
      <c r="E36" s="73" t="s">
        <v>101</v>
      </c>
      <c r="F36" s="73" t="s">
        <v>335</v>
      </c>
      <c r="G36" s="73" t="s">
        <v>336</v>
      </c>
      <c r="H36" s="73" t="s">
        <v>337</v>
      </c>
      <c r="I36" s="73" t="s">
        <v>316</v>
      </c>
      <c r="J36" s="74">
        <v>1</v>
      </c>
      <c r="K36" s="73" t="s">
        <v>317</v>
      </c>
      <c r="L36" s="75">
        <v>5954.1</v>
      </c>
      <c r="M36" s="73" t="s">
        <v>338</v>
      </c>
      <c r="N36" s="73" t="s">
        <v>360</v>
      </c>
      <c r="O36" s="73" t="s">
        <v>320</v>
      </c>
      <c r="P36" s="73" t="s">
        <v>101</v>
      </c>
      <c r="Q36" s="73" t="s">
        <v>101</v>
      </c>
      <c r="R36" s="73" t="s">
        <v>101</v>
      </c>
      <c r="S36" s="73" t="s">
        <v>101</v>
      </c>
      <c r="T36" s="73" t="s">
        <v>361</v>
      </c>
      <c r="U36" s="76">
        <v>45476</v>
      </c>
      <c r="V36" s="76">
        <v>45443</v>
      </c>
      <c r="W36" s="73" t="s">
        <v>174</v>
      </c>
      <c r="X36" s="73" t="s">
        <v>321</v>
      </c>
      <c r="Y36" s="73" t="s">
        <v>322</v>
      </c>
      <c r="Z36" s="73" t="s">
        <v>323</v>
      </c>
    </row>
    <row r="37" spans="1:26" x14ac:dyDescent="0.25">
      <c r="A37" s="73" t="s">
        <v>103</v>
      </c>
      <c r="B37" s="73" t="s">
        <v>334</v>
      </c>
      <c r="C37" s="73" t="s">
        <v>100</v>
      </c>
      <c r="D37" s="73" t="s">
        <v>312</v>
      </c>
      <c r="E37" s="73" t="s">
        <v>101</v>
      </c>
      <c r="F37" s="73" t="s">
        <v>347</v>
      </c>
      <c r="G37" s="73" t="s">
        <v>348</v>
      </c>
      <c r="H37" s="73" t="s">
        <v>349</v>
      </c>
      <c r="I37" s="73" t="s">
        <v>352</v>
      </c>
      <c r="J37" s="74">
        <v>1</v>
      </c>
      <c r="K37" s="73" t="s">
        <v>317</v>
      </c>
      <c r="L37" s="75">
        <v>15480.15</v>
      </c>
      <c r="M37" s="73" t="s">
        <v>353</v>
      </c>
      <c r="N37" s="73" t="s">
        <v>362</v>
      </c>
      <c r="O37" s="73" t="s">
        <v>320</v>
      </c>
      <c r="P37" s="73" t="s">
        <v>101</v>
      </c>
      <c r="Q37" s="73" t="s">
        <v>101</v>
      </c>
      <c r="R37" s="73" t="s">
        <v>101</v>
      </c>
      <c r="S37" s="73" t="s">
        <v>101</v>
      </c>
      <c r="T37" s="73" t="s">
        <v>329</v>
      </c>
      <c r="U37" s="76">
        <v>45506</v>
      </c>
      <c r="V37" s="76">
        <v>45506</v>
      </c>
      <c r="W37" s="73" t="s">
        <v>168</v>
      </c>
      <c r="X37" s="73" t="s">
        <v>321</v>
      </c>
      <c r="Y37" s="73" t="s">
        <v>322</v>
      </c>
      <c r="Z37" s="73" t="s">
        <v>323</v>
      </c>
    </row>
    <row r="38" spans="1:26" x14ac:dyDescent="0.25">
      <c r="A38" s="73" t="s">
        <v>115</v>
      </c>
      <c r="B38" s="73" t="s">
        <v>363</v>
      </c>
      <c r="C38" s="73" t="s">
        <v>100</v>
      </c>
      <c r="D38" s="73" t="s">
        <v>312</v>
      </c>
      <c r="E38" s="73" t="s">
        <v>101</v>
      </c>
      <c r="F38" s="73" t="s">
        <v>347</v>
      </c>
      <c r="G38" s="73" t="s">
        <v>348</v>
      </c>
      <c r="H38" s="73" t="s">
        <v>349</v>
      </c>
      <c r="I38" s="73" t="s">
        <v>316</v>
      </c>
      <c r="J38" s="74">
        <v>1</v>
      </c>
      <c r="K38" s="73" t="s">
        <v>317</v>
      </c>
      <c r="L38" s="75">
        <v>1798</v>
      </c>
      <c r="M38" s="73" t="s">
        <v>350</v>
      </c>
      <c r="N38" s="73" t="s">
        <v>364</v>
      </c>
      <c r="O38" s="73" t="s">
        <v>320</v>
      </c>
      <c r="P38" s="73" t="s">
        <v>101</v>
      </c>
      <c r="Q38" s="73" t="s">
        <v>101</v>
      </c>
      <c r="R38" s="73" t="s">
        <v>101</v>
      </c>
      <c r="S38" s="73" t="s">
        <v>101</v>
      </c>
      <c r="T38" s="73" t="s">
        <v>321</v>
      </c>
      <c r="U38" s="76">
        <v>45293</v>
      </c>
      <c r="V38" s="76">
        <v>45293</v>
      </c>
      <c r="W38" s="73" t="s">
        <v>116</v>
      </c>
      <c r="X38" s="73" t="s">
        <v>321</v>
      </c>
      <c r="Y38" s="73" t="s">
        <v>322</v>
      </c>
      <c r="Z38" s="73" t="s">
        <v>323</v>
      </c>
    </row>
    <row r="39" spans="1:26" x14ac:dyDescent="0.25">
      <c r="A39" s="73" t="s">
        <v>115</v>
      </c>
      <c r="B39" s="73" t="s">
        <v>363</v>
      </c>
      <c r="C39" s="73" t="s">
        <v>100</v>
      </c>
      <c r="D39" s="73" t="s">
        <v>312</v>
      </c>
      <c r="E39" s="73" t="s">
        <v>101</v>
      </c>
      <c r="F39" s="73" t="s">
        <v>347</v>
      </c>
      <c r="G39" s="73" t="s">
        <v>348</v>
      </c>
      <c r="H39" s="73" t="s">
        <v>349</v>
      </c>
      <c r="I39" s="73" t="s">
        <v>316</v>
      </c>
      <c r="J39" s="74">
        <v>-1</v>
      </c>
      <c r="K39" s="73" t="s">
        <v>317</v>
      </c>
      <c r="L39" s="75">
        <v>-1798</v>
      </c>
      <c r="M39" s="73" t="s">
        <v>350</v>
      </c>
      <c r="N39" s="73" t="s">
        <v>364</v>
      </c>
      <c r="O39" s="73" t="s">
        <v>320</v>
      </c>
      <c r="P39" s="73" t="s">
        <v>101</v>
      </c>
      <c r="Q39" s="73" t="s">
        <v>101</v>
      </c>
      <c r="R39" s="73" t="s">
        <v>101</v>
      </c>
      <c r="S39" s="73" t="s">
        <v>101</v>
      </c>
      <c r="T39" s="73" t="s">
        <v>321</v>
      </c>
      <c r="U39" s="76">
        <v>45293</v>
      </c>
      <c r="V39" s="76">
        <v>45293</v>
      </c>
      <c r="W39" s="73" t="s">
        <v>117</v>
      </c>
      <c r="X39" s="73" t="s">
        <v>321</v>
      </c>
      <c r="Y39" s="73" t="s">
        <v>322</v>
      </c>
      <c r="Z39" s="73" t="s">
        <v>323</v>
      </c>
    </row>
    <row r="40" spans="1:26" x14ac:dyDescent="0.25">
      <c r="A40" s="73" t="s">
        <v>115</v>
      </c>
      <c r="B40" s="73" t="s">
        <v>363</v>
      </c>
      <c r="C40" s="73" t="s">
        <v>100</v>
      </c>
      <c r="D40" s="73" t="s">
        <v>312</v>
      </c>
      <c r="E40" s="73" t="s">
        <v>101</v>
      </c>
      <c r="F40" s="73" t="s">
        <v>347</v>
      </c>
      <c r="G40" s="73" t="s">
        <v>348</v>
      </c>
      <c r="H40" s="73" t="s">
        <v>349</v>
      </c>
      <c r="I40" s="73" t="s">
        <v>316</v>
      </c>
      <c r="J40" s="74">
        <v>1</v>
      </c>
      <c r="K40" s="73" t="s">
        <v>317</v>
      </c>
      <c r="L40" s="75">
        <v>1761</v>
      </c>
      <c r="M40" s="73" t="s">
        <v>350</v>
      </c>
      <c r="N40" s="73" t="s">
        <v>365</v>
      </c>
      <c r="O40" s="73" t="s">
        <v>320</v>
      </c>
      <c r="P40" s="73" t="s">
        <v>101</v>
      </c>
      <c r="Q40" s="73" t="s">
        <v>101</v>
      </c>
      <c r="R40" s="73" t="s">
        <v>101</v>
      </c>
      <c r="S40" s="73" t="s">
        <v>101</v>
      </c>
      <c r="T40" s="73" t="s">
        <v>331</v>
      </c>
      <c r="U40" s="76">
        <v>45372</v>
      </c>
      <c r="V40" s="76">
        <v>45372</v>
      </c>
      <c r="W40" s="73" t="s">
        <v>118</v>
      </c>
      <c r="X40" s="73" t="s">
        <v>321</v>
      </c>
      <c r="Y40" s="73" t="s">
        <v>322</v>
      </c>
      <c r="Z40" s="73" t="s">
        <v>323</v>
      </c>
    </row>
    <row r="41" spans="1:26" x14ac:dyDescent="0.25">
      <c r="A41" s="73" t="s">
        <v>115</v>
      </c>
      <c r="B41" s="73" t="s">
        <v>363</v>
      </c>
      <c r="C41" s="73" t="s">
        <v>100</v>
      </c>
      <c r="D41" s="73" t="s">
        <v>312</v>
      </c>
      <c r="E41" s="73" t="s">
        <v>101</v>
      </c>
      <c r="F41" s="73" t="s">
        <v>347</v>
      </c>
      <c r="G41" s="73" t="s">
        <v>348</v>
      </c>
      <c r="H41" s="73" t="s">
        <v>349</v>
      </c>
      <c r="I41" s="73" t="s">
        <v>352</v>
      </c>
      <c r="J41" s="74">
        <v>1</v>
      </c>
      <c r="K41" s="73" t="s">
        <v>317</v>
      </c>
      <c r="L41" s="75">
        <v>680</v>
      </c>
      <c r="M41" s="73" t="s">
        <v>353</v>
      </c>
      <c r="N41" s="73" t="s">
        <v>366</v>
      </c>
      <c r="O41" s="73" t="s">
        <v>320</v>
      </c>
      <c r="P41" s="73" t="s">
        <v>101</v>
      </c>
      <c r="Q41" s="73" t="s">
        <v>101</v>
      </c>
      <c r="R41" s="73" t="s">
        <v>101</v>
      </c>
      <c r="S41" s="73" t="s">
        <v>101</v>
      </c>
      <c r="T41" s="73" t="s">
        <v>361</v>
      </c>
      <c r="U41" s="76">
        <v>45504</v>
      </c>
      <c r="V41" s="76">
        <v>45504</v>
      </c>
      <c r="W41" s="73" t="s">
        <v>192</v>
      </c>
      <c r="X41" s="73" t="s">
        <v>321</v>
      </c>
      <c r="Y41" s="73" t="s">
        <v>322</v>
      </c>
      <c r="Z41" s="73" t="s">
        <v>323</v>
      </c>
    </row>
    <row r="42" spans="1:26" x14ac:dyDescent="0.25">
      <c r="A42" s="73" t="s">
        <v>115</v>
      </c>
      <c r="B42" s="73" t="s">
        <v>363</v>
      </c>
      <c r="C42" s="73" t="s">
        <v>100</v>
      </c>
      <c r="D42" s="73" t="s">
        <v>312</v>
      </c>
      <c r="E42" s="73" t="s">
        <v>101</v>
      </c>
      <c r="F42" s="73" t="s">
        <v>347</v>
      </c>
      <c r="G42" s="73" t="s">
        <v>348</v>
      </c>
      <c r="H42" s="73" t="s">
        <v>349</v>
      </c>
      <c r="I42" s="73" t="s">
        <v>352</v>
      </c>
      <c r="J42" s="74">
        <v>-1</v>
      </c>
      <c r="K42" s="73" t="s">
        <v>317</v>
      </c>
      <c r="L42" s="75">
        <v>-680</v>
      </c>
      <c r="M42" s="73" t="s">
        <v>353</v>
      </c>
      <c r="N42" s="73" t="s">
        <v>366</v>
      </c>
      <c r="O42" s="73" t="s">
        <v>320</v>
      </c>
      <c r="P42" s="73" t="s">
        <v>101</v>
      </c>
      <c r="Q42" s="73" t="s">
        <v>101</v>
      </c>
      <c r="R42" s="73" t="s">
        <v>101</v>
      </c>
      <c r="S42" s="73" t="s">
        <v>101</v>
      </c>
      <c r="T42" s="73" t="s">
        <v>361</v>
      </c>
      <c r="U42" s="76">
        <v>45504</v>
      </c>
      <c r="V42" s="76">
        <v>45502</v>
      </c>
      <c r="W42" s="73" t="s">
        <v>194</v>
      </c>
      <c r="X42" s="73" t="s">
        <v>321</v>
      </c>
      <c r="Y42" s="73" t="s">
        <v>322</v>
      </c>
      <c r="Z42" s="73" t="s">
        <v>323</v>
      </c>
    </row>
    <row r="43" spans="1:26" x14ac:dyDescent="0.25">
      <c r="A43" s="73" t="s">
        <v>115</v>
      </c>
      <c r="B43" s="73" t="s">
        <v>363</v>
      </c>
      <c r="C43" s="73" t="s">
        <v>100</v>
      </c>
      <c r="D43" s="73" t="s">
        <v>312</v>
      </c>
      <c r="E43" s="73" t="s">
        <v>101</v>
      </c>
      <c r="F43" s="73" t="s">
        <v>347</v>
      </c>
      <c r="G43" s="73" t="s">
        <v>348</v>
      </c>
      <c r="H43" s="73" t="s">
        <v>349</v>
      </c>
      <c r="I43" s="73" t="s">
        <v>352</v>
      </c>
      <c r="J43" s="74">
        <v>1</v>
      </c>
      <c r="K43" s="73" t="s">
        <v>317</v>
      </c>
      <c r="L43" s="75">
        <v>680</v>
      </c>
      <c r="M43" s="73" t="s">
        <v>353</v>
      </c>
      <c r="N43" s="73" t="s">
        <v>366</v>
      </c>
      <c r="O43" s="73" t="s">
        <v>320</v>
      </c>
      <c r="P43" s="73" t="s">
        <v>101</v>
      </c>
      <c r="Q43" s="73" t="s">
        <v>101</v>
      </c>
      <c r="R43" s="73" t="s">
        <v>101</v>
      </c>
      <c r="S43" s="73" t="s">
        <v>101</v>
      </c>
      <c r="T43" s="73" t="s">
        <v>361</v>
      </c>
      <c r="U43" s="76">
        <v>45504</v>
      </c>
      <c r="V43" s="76">
        <v>45502</v>
      </c>
      <c r="W43" s="73" t="s">
        <v>196</v>
      </c>
      <c r="X43" s="73" t="s">
        <v>321</v>
      </c>
      <c r="Y43" s="73" t="s">
        <v>322</v>
      </c>
      <c r="Z43" s="73" t="s">
        <v>323</v>
      </c>
    </row>
    <row r="44" spans="1:26" x14ac:dyDescent="0.25">
      <c r="A44" s="73" t="s">
        <v>115</v>
      </c>
      <c r="B44" s="73" t="s">
        <v>363</v>
      </c>
      <c r="C44" s="73" t="s">
        <v>100</v>
      </c>
      <c r="D44" s="73" t="s">
        <v>312</v>
      </c>
      <c r="E44" s="73" t="s">
        <v>101</v>
      </c>
      <c r="F44" s="73" t="s">
        <v>335</v>
      </c>
      <c r="G44" s="73" t="s">
        <v>336</v>
      </c>
      <c r="H44" s="73" t="s">
        <v>337</v>
      </c>
      <c r="I44" s="73" t="s">
        <v>316</v>
      </c>
      <c r="J44" s="74">
        <v>1</v>
      </c>
      <c r="K44" s="73" t="s">
        <v>317</v>
      </c>
      <c r="L44" s="75">
        <v>180</v>
      </c>
      <c r="M44" s="73" t="s">
        <v>338</v>
      </c>
      <c r="N44" s="73" t="s">
        <v>367</v>
      </c>
      <c r="O44" s="73" t="s">
        <v>320</v>
      </c>
      <c r="P44" s="73" t="s">
        <v>101</v>
      </c>
      <c r="Q44" s="73" t="s">
        <v>101</v>
      </c>
      <c r="R44" s="73" t="s">
        <v>101</v>
      </c>
      <c r="S44" s="73" t="s">
        <v>101</v>
      </c>
      <c r="T44" s="73" t="s">
        <v>329</v>
      </c>
      <c r="U44" s="76">
        <v>45516</v>
      </c>
      <c r="V44" s="76">
        <v>45516</v>
      </c>
      <c r="W44" s="73" t="s">
        <v>286</v>
      </c>
      <c r="X44" s="73" t="s">
        <v>321</v>
      </c>
      <c r="Y44" s="73" t="s">
        <v>322</v>
      </c>
      <c r="Z44" s="73" t="s">
        <v>323</v>
      </c>
    </row>
    <row r="45" spans="1:26" x14ac:dyDescent="0.25">
      <c r="A45" s="73" t="s">
        <v>115</v>
      </c>
      <c r="B45" s="73" t="s">
        <v>363</v>
      </c>
      <c r="C45" s="73" t="s">
        <v>100</v>
      </c>
      <c r="D45" s="73" t="s">
        <v>312</v>
      </c>
      <c r="E45" s="73" t="s">
        <v>101</v>
      </c>
      <c r="F45" s="73" t="s">
        <v>335</v>
      </c>
      <c r="G45" s="73" t="s">
        <v>336</v>
      </c>
      <c r="H45" s="73" t="s">
        <v>337</v>
      </c>
      <c r="I45" s="73" t="s">
        <v>352</v>
      </c>
      <c r="J45" s="74">
        <v>1</v>
      </c>
      <c r="K45" s="73" t="s">
        <v>317</v>
      </c>
      <c r="L45" s="75">
        <v>8032.91</v>
      </c>
      <c r="M45" s="73" t="s">
        <v>368</v>
      </c>
      <c r="N45" s="73" t="s">
        <v>369</v>
      </c>
      <c r="O45" s="73" t="s">
        <v>320</v>
      </c>
      <c r="P45" s="73" t="s">
        <v>101</v>
      </c>
      <c r="Q45" s="73" t="s">
        <v>101</v>
      </c>
      <c r="R45" s="73" t="s">
        <v>101</v>
      </c>
      <c r="S45" s="73" t="s">
        <v>101</v>
      </c>
      <c r="T45" s="73" t="s">
        <v>370</v>
      </c>
      <c r="U45" s="76">
        <v>45546</v>
      </c>
      <c r="V45" s="76">
        <v>45546</v>
      </c>
      <c r="W45" s="73" t="s">
        <v>288</v>
      </c>
      <c r="X45" s="73" t="s">
        <v>321</v>
      </c>
      <c r="Y45" s="73" t="s">
        <v>322</v>
      </c>
      <c r="Z45" s="73" t="s">
        <v>323</v>
      </c>
    </row>
    <row r="46" spans="1:26" x14ac:dyDescent="0.25">
      <c r="A46" s="73" t="s">
        <v>119</v>
      </c>
      <c r="B46" s="73" t="s">
        <v>371</v>
      </c>
      <c r="C46" s="73" t="s">
        <v>100</v>
      </c>
      <c r="D46" s="73" t="s">
        <v>312</v>
      </c>
      <c r="E46" s="73" t="s">
        <v>101</v>
      </c>
      <c r="F46" s="73" t="s">
        <v>106</v>
      </c>
      <c r="G46" s="73" t="s">
        <v>340</v>
      </c>
      <c r="H46" s="73" t="s">
        <v>341</v>
      </c>
      <c r="I46" s="73" t="s">
        <v>342</v>
      </c>
      <c r="J46" s="74">
        <v>1</v>
      </c>
      <c r="K46" s="73" t="s">
        <v>317</v>
      </c>
      <c r="L46" s="75">
        <v>200</v>
      </c>
      <c r="M46" s="73" t="s">
        <v>343</v>
      </c>
      <c r="N46" s="73" t="s">
        <v>372</v>
      </c>
      <c r="O46" s="73" t="s">
        <v>320</v>
      </c>
      <c r="P46" s="73" t="s">
        <v>101</v>
      </c>
      <c r="Q46" s="73" t="s">
        <v>101</v>
      </c>
      <c r="R46" s="73" t="s">
        <v>101</v>
      </c>
      <c r="S46" s="73" t="s">
        <v>101</v>
      </c>
      <c r="T46" s="73" t="s">
        <v>331</v>
      </c>
      <c r="U46" s="76">
        <v>45352</v>
      </c>
      <c r="V46" s="76">
        <v>45352</v>
      </c>
      <c r="W46" s="73" t="s">
        <v>120</v>
      </c>
      <c r="X46" s="73" t="s">
        <v>321</v>
      </c>
      <c r="Y46" s="73" t="s">
        <v>322</v>
      </c>
      <c r="Z46" s="73" t="s">
        <v>323</v>
      </c>
    </row>
    <row r="47" spans="1:26" x14ac:dyDescent="0.25">
      <c r="A47" s="73" t="s">
        <v>119</v>
      </c>
      <c r="B47" s="73" t="s">
        <v>371</v>
      </c>
      <c r="C47" s="73" t="s">
        <v>100</v>
      </c>
      <c r="D47" s="73" t="s">
        <v>312</v>
      </c>
      <c r="E47" s="73" t="s">
        <v>101</v>
      </c>
      <c r="F47" s="73" t="s">
        <v>106</v>
      </c>
      <c r="G47" s="73" t="s">
        <v>340</v>
      </c>
      <c r="H47" s="73" t="s">
        <v>341</v>
      </c>
      <c r="I47" s="73" t="s">
        <v>342</v>
      </c>
      <c r="J47" s="74">
        <v>1</v>
      </c>
      <c r="K47" s="73" t="s">
        <v>317</v>
      </c>
      <c r="L47" s="75">
        <v>3395</v>
      </c>
      <c r="M47" s="73" t="s">
        <v>343</v>
      </c>
      <c r="N47" s="73" t="s">
        <v>344</v>
      </c>
      <c r="O47" s="73" t="s">
        <v>320</v>
      </c>
      <c r="P47" s="73" t="s">
        <v>101</v>
      </c>
      <c r="Q47" s="73" t="s">
        <v>101</v>
      </c>
      <c r="R47" s="73" t="s">
        <v>101</v>
      </c>
      <c r="S47" s="73" t="s">
        <v>101</v>
      </c>
      <c r="T47" s="73" t="s">
        <v>331</v>
      </c>
      <c r="U47" s="76">
        <v>45352</v>
      </c>
      <c r="V47" s="76">
        <v>45352</v>
      </c>
      <c r="W47" s="73" t="s">
        <v>121</v>
      </c>
      <c r="X47" s="73" t="s">
        <v>321</v>
      </c>
      <c r="Y47" s="73" t="s">
        <v>322</v>
      </c>
      <c r="Z47" s="73" t="s">
        <v>323</v>
      </c>
    </row>
    <row r="48" spans="1:26" x14ac:dyDescent="0.25">
      <c r="A48" s="73" t="s">
        <v>119</v>
      </c>
      <c r="B48" s="73" t="s">
        <v>371</v>
      </c>
      <c r="C48" s="73" t="s">
        <v>100</v>
      </c>
      <c r="D48" s="73" t="s">
        <v>312</v>
      </c>
      <c r="E48" s="73" t="s">
        <v>101</v>
      </c>
      <c r="F48" s="73" t="s">
        <v>106</v>
      </c>
      <c r="G48" s="73" t="s">
        <v>340</v>
      </c>
      <c r="H48" s="73" t="s">
        <v>341</v>
      </c>
      <c r="I48" s="73" t="s">
        <v>342</v>
      </c>
      <c r="J48" s="74">
        <v>-1</v>
      </c>
      <c r="K48" s="73" t="s">
        <v>317</v>
      </c>
      <c r="L48" s="75">
        <v>-200</v>
      </c>
      <c r="M48" s="73" t="s">
        <v>343</v>
      </c>
      <c r="N48" s="73" t="s">
        <v>372</v>
      </c>
      <c r="O48" s="73" t="s">
        <v>320</v>
      </c>
      <c r="P48" s="73" t="s">
        <v>101</v>
      </c>
      <c r="Q48" s="73" t="s">
        <v>101</v>
      </c>
      <c r="R48" s="73" t="s">
        <v>101</v>
      </c>
      <c r="S48" s="73" t="s">
        <v>101</v>
      </c>
      <c r="T48" s="73" t="s">
        <v>331</v>
      </c>
      <c r="U48" s="76">
        <v>45352</v>
      </c>
      <c r="V48" s="76">
        <v>45352</v>
      </c>
      <c r="W48" s="73" t="s">
        <v>122</v>
      </c>
      <c r="X48" s="73" t="s">
        <v>321</v>
      </c>
      <c r="Y48" s="73" t="s">
        <v>322</v>
      </c>
      <c r="Z48" s="73" t="s">
        <v>323</v>
      </c>
    </row>
    <row r="49" spans="1:26" x14ac:dyDescent="0.25">
      <c r="A49" s="73" t="s">
        <v>119</v>
      </c>
      <c r="B49" s="73" t="s">
        <v>371</v>
      </c>
      <c r="C49" s="73" t="s">
        <v>100</v>
      </c>
      <c r="D49" s="73" t="s">
        <v>312</v>
      </c>
      <c r="E49" s="73" t="s">
        <v>101</v>
      </c>
      <c r="F49" s="73" t="s">
        <v>106</v>
      </c>
      <c r="G49" s="73" t="s">
        <v>340</v>
      </c>
      <c r="H49" s="73" t="s">
        <v>341</v>
      </c>
      <c r="I49" s="73" t="s">
        <v>342</v>
      </c>
      <c r="J49" s="74">
        <v>-1</v>
      </c>
      <c r="K49" s="73" t="s">
        <v>317</v>
      </c>
      <c r="L49" s="75">
        <v>-3395</v>
      </c>
      <c r="M49" s="73" t="s">
        <v>343</v>
      </c>
      <c r="N49" s="73" t="s">
        <v>344</v>
      </c>
      <c r="O49" s="73" t="s">
        <v>320</v>
      </c>
      <c r="P49" s="73" t="s">
        <v>101</v>
      </c>
      <c r="Q49" s="73" t="s">
        <v>101</v>
      </c>
      <c r="R49" s="73" t="s">
        <v>101</v>
      </c>
      <c r="S49" s="73" t="s">
        <v>101</v>
      </c>
      <c r="T49" s="73" t="s">
        <v>331</v>
      </c>
      <c r="U49" s="76">
        <v>45352</v>
      </c>
      <c r="V49" s="76">
        <v>45352</v>
      </c>
      <c r="W49" s="73" t="s">
        <v>123</v>
      </c>
      <c r="X49" s="73" t="s">
        <v>321</v>
      </c>
      <c r="Y49" s="73" t="s">
        <v>322</v>
      </c>
      <c r="Z49" s="73" t="s">
        <v>323</v>
      </c>
    </row>
    <row r="50" spans="1:26" x14ac:dyDescent="0.25">
      <c r="A50" s="73" t="s">
        <v>119</v>
      </c>
      <c r="B50" s="73" t="s">
        <v>371</v>
      </c>
      <c r="C50" s="73" t="s">
        <v>100</v>
      </c>
      <c r="D50" s="73" t="s">
        <v>312</v>
      </c>
      <c r="E50" s="73" t="s">
        <v>101</v>
      </c>
      <c r="F50" s="73" t="s">
        <v>106</v>
      </c>
      <c r="G50" s="73" t="s">
        <v>340</v>
      </c>
      <c r="H50" s="73" t="s">
        <v>341</v>
      </c>
      <c r="I50" s="73" t="s">
        <v>342</v>
      </c>
      <c r="J50" s="74">
        <v>1</v>
      </c>
      <c r="K50" s="73" t="s">
        <v>317</v>
      </c>
      <c r="L50" s="75">
        <v>100</v>
      </c>
      <c r="M50" s="73" t="s">
        <v>343</v>
      </c>
      <c r="N50" s="73" t="s">
        <v>344</v>
      </c>
      <c r="O50" s="73" t="s">
        <v>320</v>
      </c>
      <c r="P50" s="73" t="s">
        <v>101</v>
      </c>
      <c r="Q50" s="73" t="s">
        <v>101</v>
      </c>
      <c r="R50" s="73" t="s">
        <v>101</v>
      </c>
      <c r="S50" s="73" t="s">
        <v>101</v>
      </c>
      <c r="T50" s="73" t="s">
        <v>331</v>
      </c>
      <c r="U50" s="76">
        <v>45352</v>
      </c>
      <c r="V50" s="76">
        <v>45352</v>
      </c>
      <c r="W50" s="73" t="s">
        <v>124</v>
      </c>
      <c r="X50" s="73" t="s">
        <v>331</v>
      </c>
      <c r="Y50" s="73" t="s">
        <v>322</v>
      </c>
      <c r="Z50" s="73" t="s">
        <v>323</v>
      </c>
    </row>
    <row r="51" spans="1:26" x14ac:dyDescent="0.25">
      <c r="A51" s="73" t="s">
        <v>119</v>
      </c>
      <c r="B51" s="73" t="s">
        <v>371</v>
      </c>
      <c r="C51" s="73" t="s">
        <v>100</v>
      </c>
      <c r="D51" s="73" t="s">
        <v>312</v>
      </c>
      <c r="E51" s="73" t="s">
        <v>101</v>
      </c>
      <c r="F51" s="73" t="s">
        <v>106</v>
      </c>
      <c r="G51" s="73" t="s">
        <v>340</v>
      </c>
      <c r="H51" s="73" t="s">
        <v>341</v>
      </c>
      <c r="I51" s="73" t="s">
        <v>342</v>
      </c>
      <c r="J51" s="74">
        <v>-1</v>
      </c>
      <c r="K51" s="73" t="s">
        <v>317</v>
      </c>
      <c r="L51" s="75">
        <v>-100</v>
      </c>
      <c r="M51" s="73" t="s">
        <v>343</v>
      </c>
      <c r="N51" s="73" t="s">
        <v>344</v>
      </c>
      <c r="O51" s="73" t="s">
        <v>320</v>
      </c>
      <c r="P51" s="73" t="s">
        <v>101</v>
      </c>
      <c r="Q51" s="73" t="s">
        <v>101</v>
      </c>
      <c r="R51" s="73" t="s">
        <v>101</v>
      </c>
      <c r="S51" s="73" t="s">
        <v>101</v>
      </c>
      <c r="T51" s="73" t="s">
        <v>331</v>
      </c>
      <c r="U51" s="76">
        <v>45352</v>
      </c>
      <c r="V51" s="76">
        <v>45352</v>
      </c>
      <c r="W51" s="73" t="s">
        <v>125</v>
      </c>
      <c r="X51" s="73" t="s">
        <v>331</v>
      </c>
      <c r="Y51" s="73" t="s">
        <v>322</v>
      </c>
      <c r="Z51" s="73" t="s">
        <v>323</v>
      </c>
    </row>
    <row r="52" spans="1:26" x14ac:dyDescent="0.25">
      <c r="A52" s="73" t="s">
        <v>119</v>
      </c>
      <c r="B52" s="73" t="s">
        <v>371</v>
      </c>
      <c r="C52" s="73" t="s">
        <v>100</v>
      </c>
      <c r="D52" s="73" t="s">
        <v>312</v>
      </c>
      <c r="E52" s="73" t="s">
        <v>101</v>
      </c>
      <c r="F52" s="73" t="s">
        <v>106</v>
      </c>
      <c r="G52" s="73" t="s">
        <v>340</v>
      </c>
      <c r="H52" s="73" t="s">
        <v>341</v>
      </c>
      <c r="I52" s="73" t="s">
        <v>342</v>
      </c>
      <c r="J52" s="74">
        <v>1</v>
      </c>
      <c r="K52" s="73" t="s">
        <v>317</v>
      </c>
      <c r="L52" s="75">
        <v>3395</v>
      </c>
      <c r="M52" s="73" t="s">
        <v>343</v>
      </c>
      <c r="N52" s="73" t="s">
        <v>373</v>
      </c>
      <c r="O52" s="73" t="s">
        <v>320</v>
      </c>
      <c r="P52" s="73" t="s">
        <v>101</v>
      </c>
      <c r="Q52" s="73" t="s">
        <v>101</v>
      </c>
      <c r="R52" s="73" t="s">
        <v>101</v>
      </c>
      <c r="S52" s="73" t="s">
        <v>101</v>
      </c>
      <c r="T52" s="73" t="s">
        <v>357</v>
      </c>
      <c r="U52" s="76">
        <v>45425</v>
      </c>
      <c r="V52" s="76">
        <v>45425</v>
      </c>
      <c r="W52" s="73" t="s">
        <v>126</v>
      </c>
      <c r="X52" s="73" t="s">
        <v>321</v>
      </c>
      <c r="Y52" s="73" t="s">
        <v>322</v>
      </c>
      <c r="Z52" s="73" t="s">
        <v>323</v>
      </c>
    </row>
    <row r="53" spans="1:26" x14ac:dyDescent="0.25">
      <c r="A53" s="73" t="s">
        <v>128</v>
      </c>
      <c r="B53" s="73" t="s">
        <v>374</v>
      </c>
      <c r="C53" s="73" t="s">
        <v>100</v>
      </c>
      <c r="D53" s="73" t="s">
        <v>312</v>
      </c>
      <c r="E53" s="73" t="s">
        <v>101</v>
      </c>
      <c r="F53" s="73" t="s">
        <v>375</v>
      </c>
      <c r="G53" s="73" t="s">
        <v>376</v>
      </c>
      <c r="H53" s="73" t="s">
        <v>377</v>
      </c>
      <c r="I53" s="73" t="s">
        <v>316</v>
      </c>
      <c r="J53" s="74">
        <v>1</v>
      </c>
      <c r="K53" s="73" t="s">
        <v>317</v>
      </c>
      <c r="L53" s="75">
        <v>1189.44</v>
      </c>
      <c r="M53" s="73" t="s">
        <v>378</v>
      </c>
      <c r="N53" s="73" t="s">
        <v>379</v>
      </c>
      <c r="O53" s="73" t="s">
        <v>320</v>
      </c>
      <c r="P53" s="73" t="s">
        <v>101</v>
      </c>
      <c r="Q53" s="73" t="s">
        <v>101</v>
      </c>
      <c r="R53" s="73" t="s">
        <v>101</v>
      </c>
      <c r="S53" s="73" t="s">
        <v>101</v>
      </c>
      <c r="T53" s="73" t="s">
        <v>321</v>
      </c>
      <c r="U53" s="76">
        <v>45295</v>
      </c>
      <c r="V53" s="76">
        <v>45295</v>
      </c>
      <c r="W53" s="73" t="s">
        <v>129</v>
      </c>
      <c r="X53" s="73" t="s">
        <v>321</v>
      </c>
      <c r="Y53" s="73" t="s">
        <v>322</v>
      </c>
      <c r="Z53" s="73" t="s">
        <v>323</v>
      </c>
    </row>
    <row r="54" spans="1:26" x14ac:dyDescent="0.25">
      <c r="A54" s="73" t="s">
        <v>128</v>
      </c>
      <c r="B54" s="73" t="s">
        <v>374</v>
      </c>
      <c r="C54" s="73" t="s">
        <v>100</v>
      </c>
      <c r="D54" s="73" t="s">
        <v>312</v>
      </c>
      <c r="E54" s="73" t="s">
        <v>101</v>
      </c>
      <c r="F54" s="73" t="s">
        <v>375</v>
      </c>
      <c r="G54" s="73" t="s">
        <v>376</v>
      </c>
      <c r="H54" s="73" t="s">
        <v>377</v>
      </c>
      <c r="I54" s="73" t="s">
        <v>316</v>
      </c>
      <c r="J54" s="74">
        <v>-1</v>
      </c>
      <c r="K54" s="73" t="s">
        <v>317</v>
      </c>
      <c r="L54" s="75">
        <v>-1189.44</v>
      </c>
      <c r="M54" s="73" t="s">
        <v>378</v>
      </c>
      <c r="N54" s="73" t="s">
        <v>379</v>
      </c>
      <c r="O54" s="73" t="s">
        <v>320</v>
      </c>
      <c r="P54" s="73" t="s">
        <v>101</v>
      </c>
      <c r="Q54" s="73" t="s">
        <v>101</v>
      </c>
      <c r="R54" s="73" t="s">
        <v>101</v>
      </c>
      <c r="S54" s="73" t="s">
        <v>101</v>
      </c>
      <c r="T54" s="73" t="s">
        <v>321</v>
      </c>
      <c r="U54" s="76">
        <v>45295</v>
      </c>
      <c r="V54" s="76">
        <v>45295</v>
      </c>
      <c r="W54" s="73" t="s">
        <v>130</v>
      </c>
      <c r="X54" s="73" t="s">
        <v>321</v>
      </c>
      <c r="Y54" s="73" t="s">
        <v>322</v>
      </c>
      <c r="Z54" s="73" t="s">
        <v>323</v>
      </c>
    </row>
    <row r="55" spans="1:26" x14ac:dyDescent="0.25">
      <c r="A55" s="73" t="s">
        <v>132</v>
      </c>
      <c r="B55" s="73" t="s">
        <v>380</v>
      </c>
      <c r="C55" s="73" t="s">
        <v>133</v>
      </c>
      <c r="D55" s="73" t="s">
        <v>381</v>
      </c>
      <c r="E55" s="73" t="s">
        <v>101</v>
      </c>
      <c r="F55" s="73" t="s">
        <v>382</v>
      </c>
      <c r="G55" s="73" t="s">
        <v>383</v>
      </c>
      <c r="H55" s="73" t="s">
        <v>384</v>
      </c>
      <c r="I55" s="73" t="s">
        <v>352</v>
      </c>
      <c r="J55" s="74">
        <v>1</v>
      </c>
      <c r="K55" s="73" t="s">
        <v>317</v>
      </c>
      <c r="L55" s="75">
        <v>4461.24</v>
      </c>
      <c r="M55" s="73" t="s">
        <v>385</v>
      </c>
      <c r="N55" s="73" t="s">
        <v>386</v>
      </c>
      <c r="O55" s="73" t="s">
        <v>320</v>
      </c>
      <c r="P55" s="73" t="s">
        <v>101</v>
      </c>
      <c r="Q55" s="73" t="s">
        <v>101</v>
      </c>
      <c r="R55" s="73" t="s">
        <v>101</v>
      </c>
      <c r="S55" s="73" t="s">
        <v>101</v>
      </c>
      <c r="T55" s="73" t="s">
        <v>321</v>
      </c>
      <c r="U55" s="76">
        <v>45300</v>
      </c>
      <c r="V55" s="76">
        <v>45300</v>
      </c>
      <c r="W55" s="73" t="s">
        <v>134</v>
      </c>
      <c r="X55" s="73" t="s">
        <v>321</v>
      </c>
      <c r="Y55" s="73" t="s">
        <v>322</v>
      </c>
      <c r="Z55" s="73" t="s">
        <v>323</v>
      </c>
    </row>
    <row r="56" spans="1:26" x14ac:dyDescent="0.25">
      <c r="A56" s="73" t="s">
        <v>132</v>
      </c>
      <c r="B56" s="73" t="s">
        <v>380</v>
      </c>
      <c r="C56" s="73" t="s">
        <v>133</v>
      </c>
      <c r="D56" s="73" t="s">
        <v>381</v>
      </c>
      <c r="E56" s="73" t="s">
        <v>101</v>
      </c>
      <c r="F56" s="73" t="s">
        <v>106</v>
      </c>
      <c r="G56" s="73" t="s">
        <v>340</v>
      </c>
      <c r="H56" s="73" t="s">
        <v>387</v>
      </c>
      <c r="I56" s="73" t="s">
        <v>316</v>
      </c>
      <c r="J56" s="74">
        <v>1</v>
      </c>
      <c r="K56" s="73" t="s">
        <v>317</v>
      </c>
      <c r="L56" s="75">
        <v>200</v>
      </c>
      <c r="M56" s="73" t="s">
        <v>385</v>
      </c>
      <c r="N56" s="73" t="s">
        <v>388</v>
      </c>
      <c r="O56" s="73" t="s">
        <v>320</v>
      </c>
      <c r="P56" s="73" t="s">
        <v>101</v>
      </c>
      <c r="Q56" s="73" t="s">
        <v>101</v>
      </c>
      <c r="R56" s="73" t="s">
        <v>101</v>
      </c>
      <c r="S56" s="73" t="s">
        <v>101</v>
      </c>
      <c r="T56" s="73" t="s">
        <v>321</v>
      </c>
      <c r="U56" s="76">
        <v>45303</v>
      </c>
      <c r="V56" s="76">
        <v>45303</v>
      </c>
      <c r="W56" s="73" t="s">
        <v>135</v>
      </c>
      <c r="X56" s="73" t="s">
        <v>321</v>
      </c>
      <c r="Y56" s="73" t="s">
        <v>322</v>
      </c>
      <c r="Z56" s="73" t="s">
        <v>323</v>
      </c>
    </row>
    <row r="57" spans="1:26" x14ac:dyDescent="0.25">
      <c r="A57" s="73" t="s">
        <v>132</v>
      </c>
      <c r="B57" s="73" t="s">
        <v>380</v>
      </c>
      <c r="C57" s="73" t="s">
        <v>133</v>
      </c>
      <c r="D57" s="73" t="s">
        <v>381</v>
      </c>
      <c r="E57" s="73" t="s">
        <v>101</v>
      </c>
      <c r="F57" s="73" t="s">
        <v>106</v>
      </c>
      <c r="G57" s="73" t="s">
        <v>340</v>
      </c>
      <c r="H57" s="73" t="s">
        <v>387</v>
      </c>
      <c r="I57" s="73" t="s">
        <v>316</v>
      </c>
      <c r="J57" s="74">
        <v>-1</v>
      </c>
      <c r="K57" s="73" t="s">
        <v>317</v>
      </c>
      <c r="L57" s="75">
        <v>-200</v>
      </c>
      <c r="M57" s="73" t="s">
        <v>385</v>
      </c>
      <c r="N57" s="73" t="s">
        <v>388</v>
      </c>
      <c r="O57" s="73" t="s">
        <v>320</v>
      </c>
      <c r="P57" s="73" t="s">
        <v>101</v>
      </c>
      <c r="Q57" s="73" t="s">
        <v>101</v>
      </c>
      <c r="R57" s="73" t="s">
        <v>101</v>
      </c>
      <c r="S57" s="73" t="s">
        <v>101</v>
      </c>
      <c r="T57" s="73" t="s">
        <v>321</v>
      </c>
      <c r="U57" s="76">
        <v>45303</v>
      </c>
      <c r="V57" s="76">
        <v>45303</v>
      </c>
      <c r="W57" s="73" t="s">
        <v>136</v>
      </c>
      <c r="X57" s="73" t="s">
        <v>321</v>
      </c>
      <c r="Y57" s="73" t="s">
        <v>322</v>
      </c>
      <c r="Z57" s="73" t="s">
        <v>323</v>
      </c>
    </row>
    <row r="58" spans="1:26" x14ac:dyDescent="0.25">
      <c r="A58" s="73" t="s">
        <v>132</v>
      </c>
      <c r="B58" s="73" t="s">
        <v>380</v>
      </c>
      <c r="C58" s="73" t="s">
        <v>133</v>
      </c>
      <c r="D58" s="73" t="s">
        <v>381</v>
      </c>
      <c r="E58" s="73" t="s">
        <v>101</v>
      </c>
      <c r="F58" s="73" t="s">
        <v>106</v>
      </c>
      <c r="G58" s="73" t="s">
        <v>340</v>
      </c>
      <c r="H58" s="73" t="s">
        <v>387</v>
      </c>
      <c r="I58" s="73" t="s">
        <v>316</v>
      </c>
      <c r="J58" s="74">
        <v>1</v>
      </c>
      <c r="K58" s="73" t="s">
        <v>317</v>
      </c>
      <c r="L58" s="75">
        <v>800</v>
      </c>
      <c r="M58" s="73" t="s">
        <v>385</v>
      </c>
      <c r="N58" s="73" t="s">
        <v>389</v>
      </c>
      <c r="O58" s="73" t="s">
        <v>320</v>
      </c>
      <c r="P58" s="73" t="s">
        <v>101</v>
      </c>
      <c r="Q58" s="73" t="s">
        <v>101</v>
      </c>
      <c r="R58" s="73" t="s">
        <v>101</v>
      </c>
      <c r="S58" s="73" t="s">
        <v>101</v>
      </c>
      <c r="T58" s="73" t="s">
        <v>321</v>
      </c>
      <c r="U58" s="76">
        <v>45303</v>
      </c>
      <c r="V58" s="76">
        <v>45303</v>
      </c>
      <c r="W58" s="73" t="s">
        <v>137</v>
      </c>
      <c r="X58" s="73" t="s">
        <v>321</v>
      </c>
      <c r="Y58" s="73" t="s">
        <v>322</v>
      </c>
      <c r="Z58" s="73" t="s">
        <v>323</v>
      </c>
    </row>
    <row r="59" spans="1:26" x14ac:dyDescent="0.25">
      <c r="A59" s="73" t="s">
        <v>132</v>
      </c>
      <c r="B59" s="73" t="s">
        <v>380</v>
      </c>
      <c r="C59" s="73" t="s">
        <v>133</v>
      </c>
      <c r="D59" s="73" t="s">
        <v>381</v>
      </c>
      <c r="E59" s="73" t="s">
        <v>101</v>
      </c>
      <c r="F59" s="73" t="s">
        <v>106</v>
      </c>
      <c r="G59" s="73" t="s">
        <v>340</v>
      </c>
      <c r="H59" s="73" t="s">
        <v>387</v>
      </c>
      <c r="I59" s="73" t="s">
        <v>316</v>
      </c>
      <c r="J59" s="74">
        <v>-1</v>
      </c>
      <c r="K59" s="73" t="s">
        <v>317</v>
      </c>
      <c r="L59" s="75">
        <v>-800</v>
      </c>
      <c r="M59" s="73" t="s">
        <v>385</v>
      </c>
      <c r="N59" s="73" t="s">
        <v>389</v>
      </c>
      <c r="O59" s="73" t="s">
        <v>320</v>
      </c>
      <c r="P59" s="73" t="s">
        <v>101</v>
      </c>
      <c r="Q59" s="73" t="s">
        <v>101</v>
      </c>
      <c r="R59" s="73" t="s">
        <v>101</v>
      </c>
      <c r="S59" s="73" t="s">
        <v>101</v>
      </c>
      <c r="T59" s="73" t="s">
        <v>321</v>
      </c>
      <c r="U59" s="76">
        <v>45303</v>
      </c>
      <c r="V59" s="76">
        <v>45303</v>
      </c>
      <c r="W59" s="73" t="s">
        <v>138</v>
      </c>
      <c r="X59" s="73" t="s">
        <v>321</v>
      </c>
      <c r="Y59" s="73" t="s">
        <v>322</v>
      </c>
      <c r="Z59" s="73" t="s">
        <v>323</v>
      </c>
    </row>
    <row r="60" spans="1:26" x14ac:dyDescent="0.25">
      <c r="A60" s="73" t="s">
        <v>132</v>
      </c>
      <c r="B60" s="73" t="s">
        <v>380</v>
      </c>
      <c r="C60" s="73" t="s">
        <v>133</v>
      </c>
      <c r="D60" s="73" t="s">
        <v>381</v>
      </c>
      <c r="E60" s="73" t="s">
        <v>101</v>
      </c>
      <c r="F60" s="73" t="s">
        <v>106</v>
      </c>
      <c r="G60" s="73" t="s">
        <v>340</v>
      </c>
      <c r="H60" s="73" t="s">
        <v>387</v>
      </c>
      <c r="I60" s="73" t="s">
        <v>316</v>
      </c>
      <c r="J60" s="74">
        <v>1</v>
      </c>
      <c r="K60" s="73" t="s">
        <v>317</v>
      </c>
      <c r="L60" s="75">
        <v>200</v>
      </c>
      <c r="M60" s="73" t="s">
        <v>385</v>
      </c>
      <c r="N60" s="73" t="s">
        <v>390</v>
      </c>
      <c r="O60" s="73" t="s">
        <v>320</v>
      </c>
      <c r="P60" s="73" t="s">
        <v>101</v>
      </c>
      <c r="Q60" s="73" t="s">
        <v>101</v>
      </c>
      <c r="R60" s="73" t="s">
        <v>101</v>
      </c>
      <c r="S60" s="73" t="s">
        <v>101</v>
      </c>
      <c r="T60" s="73" t="s">
        <v>331</v>
      </c>
      <c r="U60" s="76">
        <v>45355</v>
      </c>
      <c r="V60" s="76">
        <v>45355</v>
      </c>
      <c r="W60" s="73" t="s">
        <v>139</v>
      </c>
      <c r="X60" s="73" t="s">
        <v>321</v>
      </c>
      <c r="Y60" s="73" t="s">
        <v>322</v>
      </c>
      <c r="Z60" s="73" t="s">
        <v>323</v>
      </c>
    </row>
    <row r="61" spans="1:26" x14ac:dyDescent="0.25">
      <c r="A61" s="73" t="s">
        <v>132</v>
      </c>
      <c r="B61" s="73" t="s">
        <v>380</v>
      </c>
      <c r="C61" s="73" t="s">
        <v>133</v>
      </c>
      <c r="D61" s="73" t="s">
        <v>381</v>
      </c>
      <c r="E61" s="73" t="s">
        <v>101</v>
      </c>
      <c r="F61" s="73" t="s">
        <v>106</v>
      </c>
      <c r="G61" s="73" t="s">
        <v>340</v>
      </c>
      <c r="H61" s="73" t="s">
        <v>387</v>
      </c>
      <c r="I61" s="73" t="s">
        <v>316</v>
      </c>
      <c r="J61" s="74">
        <v>1</v>
      </c>
      <c r="K61" s="73" t="s">
        <v>317</v>
      </c>
      <c r="L61" s="75">
        <v>200</v>
      </c>
      <c r="M61" s="73" t="s">
        <v>385</v>
      </c>
      <c r="N61" s="73" t="s">
        <v>391</v>
      </c>
      <c r="O61" s="73" t="s">
        <v>320</v>
      </c>
      <c r="P61" s="73" t="s">
        <v>101</v>
      </c>
      <c r="Q61" s="73" t="s">
        <v>101</v>
      </c>
      <c r="R61" s="73" t="s">
        <v>101</v>
      </c>
      <c r="S61" s="73" t="s">
        <v>101</v>
      </c>
      <c r="T61" s="73" t="s">
        <v>331</v>
      </c>
      <c r="U61" s="76">
        <v>45363</v>
      </c>
      <c r="V61" s="76">
        <v>45363</v>
      </c>
      <c r="W61" s="73" t="s">
        <v>140</v>
      </c>
      <c r="X61" s="73" t="s">
        <v>321</v>
      </c>
      <c r="Y61" s="73" t="s">
        <v>322</v>
      </c>
      <c r="Z61" s="73" t="s">
        <v>323</v>
      </c>
    </row>
    <row r="62" spans="1:26" x14ac:dyDescent="0.25">
      <c r="A62" s="73" t="s">
        <v>132</v>
      </c>
      <c r="B62" s="73" t="s">
        <v>380</v>
      </c>
      <c r="C62" s="73" t="s">
        <v>100</v>
      </c>
      <c r="D62" s="73" t="s">
        <v>312</v>
      </c>
      <c r="E62" s="73" t="s">
        <v>101</v>
      </c>
      <c r="F62" s="73" t="s">
        <v>106</v>
      </c>
      <c r="G62" s="73" t="s">
        <v>340</v>
      </c>
      <c r="H62" s="73" t="s">
        <v>341</v>
      </c>
      <c r="I62" s="73" t="s">
        <v>342</v>
      </c>
      <c r="J62" s="74">
        <v>1</v>
      </c>
      <c r="K62" s="73" t="s">
        <v>317</v>
      </c>
      <c r="L62" s="75">
        <v>200</v>
      </c>
      <c r="M62" s="73" t="s">
        <v>343</v>
      </c>
      <c r="N62" s="73" t="s">
        <v>372</v>
      </c>
      <c r="O62" s="73" t="s">
        <v>320</v>
      </c>
      <c r="P62" s="73" t="s">
        <v>101</v>
      </c>
      <c r="Q62" s="73" t="s">
        <v>101</v>
      </c>
      <c r="R62" s="73" t="s">
        <v>101</v>
      </c>
      <c r="S62" s="73" t="s">
        <v>101</v>
      </c>
      <c r="T62" s="73" t="s">
        <v>331</v>
      </c>
      <c r="U62" s="76">
        <v>45352</v>
      </c>
      <c r="V62" s="76">
        <v>45352</v>
      </c>
      <c r="W62" s="73" t="s">
        <v>141</v>
      </c>
      <c r="X62" s="73" t="s">
        <v>321</v>
      </c>
      <c r="Y62" s="73" t="s">
        <v>322</v>
      </c>
      <c r="Z62" s="73" t="s">
        <v>323</v>
      </c>
    </row>
    <row r="63" spans="1:26" x14ac:dyDescent="0.25">
      <c r="A63" s="73" t="s">
        <v>132</v>
      </c>
      <c r="B63" s="73" t="s">
        <v>380</v>
      </c>
      <c r="C63" s="73" t="s">
        <v>100</v>
      </c>
      <c r="D63" s="73" t="s">
        <v>312</v>
      </c>
      <c r="E63" s="73" t="s">
        <v>101</v>
      </c>
      <c r="F63" s="73" t="s">
        <v>106</v>
      </c>
      <c r="G63" s="73" t="s">
        <v>340</v>
      </c>
      <c r="H63" s="73" t="s">
        <v>341</v>
      </c>
      <c r="I63" s="73" t="s">
        <v>342</v>
      </c>
      <c r="J63" s="74">
        <v>-1</v>
      </c>
      <c r="K63" s="73" t="s">
        <v>317</v>
      </c>
      <c r="L63" s="75">
        <v>-200</v>
      </c>
      <c r="M63" s="73" t="s">
        <v>343</v>
      </c>
      <c r="N63" s="73" t="s">
        <v>372</v>
      </c>
      <c r="O63" s="73" t="s">
        <v>320</v>
      </c>
      <c r="P63" s="73" t="s">
        <v>101</v>
      </c>
      <c r="Q63" s="73" t="s">
        <v>101</v>
      </c>
      <c r="R63" s="73" t="s">
        <v>101</v>
      </c>
      <c r="S63" s="73" t="s">
        <v>101</v>
      </c>
      <c r="T63" s="73" t="s">
        <v>331</v>
      </c>
      <c r="U63" s="76">
        <v>45352</v>
      </c>
      <c r="V63" s="76">
        <v>45352</v>
      </c>
      <c r="W63" s="73" t="s">
        <v>142</v>
      </c>
      <c r="X63" s="73" t="s">
        <v>321</v>
      </c>
      <c r="Y63" s="73" t="s">
        <v>322</v>
      </c>
      <c r="Z63" s="73" t="s">
        <v>323</v>
      </c>
    </row>
    <row r="64" spans="1:26" x14ac:dyDescent="0.25">
      <c r="A64" s="73" t="s">
        <v>132</v>
      </c>
      <c r="B64" s="73" t="s">
        <v>380</v>
      </c>
      <c r="C64" s="73" t="s">
        <v>100</v>
      </c>
      <c r="D64" s="73" t="s">
        <v>312</v>
      </c>
      <c r="E64" s="73" t="s">
        <v>101</v>
      </c>
      <c r="F64" s="73" t="s">
        <v>106</v>
      </c>
      <c r="G64" s="73" t="s">
        <v>340</v>
      </c>
      <c r="H64" s="73" t="s">
        <v>341</v>
      </c>
      <c r="I64" s="73" t="s">
        <v>342</v>
      </c>
      <c r="J64" s="74">
        <v>1</v>
      </c>
      <c r="K64" s="73" t="s">
        <v>317</v>
      </c>
      <c r="L64" s="75">
        <v>300</v>
      </c>
      <c r="M64" s="73" t="s">
        <v>343</v>
      </c>
      <c r="N64" s="73" t="s">
        <v>344</v>
      </c>
      <c r="O64" s="73" t="s">
        <v>320</v>
      </c>
      <c r="P64" s="73" t="s">
        <v>101</v>
      </c>
      <c r="Q64" s="73" t="s">
        <v>101</v>
      </c>
      <c r="R64" s="73" t="s">
        <v>101</v>
      </c>
      <c r="S64" s="73" t="s">
        <v>101</v>
      </c>
      <c r="T64" s="73" t="s">
        <v>331</v>
      </c>
      <c r="U64" s="76">
        <v>45352</v>
      </c>
      <c r="V64" s="76">
        <v>45352</v>
      </c>
      <c r="W64" s="73" t="s">
        <v>124</v>
      </c>
      <c r="X64" s="73" t="s">
        <v>321</v>
      </c>
      <c r="Y64" s="73" t="s">
        <v>322</v>
      </c>
      <c r="Z64" s="73" t="s">
        <v>323</v>
      </c>
    </row>
    <row r="65" spans="1:26" x14ac:dyDescent="0.25">
      <c r="A65" s="73" t="s">
        <v>132</v>
      </c>
      <c r="B65" s="73" t="s">
        <v>380</v>
      </c>
      <c r="C65" s="73" t="s">
        <v>100</v>
      </c>
      <c r="D65" s="73" t="s">
        <v>312</v>
      </c>
      <c r="E65" s="73" t="s">
        <v>101</v>
      </c>
      <c r="F65" s="73" t="s">
        <v>106</v>
      </c>
      <c r="G65" s="73" t="s">
        <v>340</v>
      </c>
      <c r="H65" s="73" t="s">
        <v>341</v>
      </c>
      <c r="I65" s="73" t="s">
        <v>342</v>
      </c>
      <c r="J65" s="74">
        <v>-1</v>
      </c>
      <c r="K65" s="73" t="s">
        <v>317</v>
      </c>
      <c r="L65" s="75">
        <v>-300</v>
      </c>
      <c r="M65" s="73" t="s">
        <v>343</v>
      </c>
      <c r="N65" s="73" t="s">
        <v>344</v>
      </c>
      <c r="O65" s="73" t="s">
        <v>320</v>
      </c>
      <c r="P65" s="73" t="s">
        <v>101</v>
      </c>
      <c r="Q65" s="73" t="s">
        <v>101</v>
      </c>
      <c r="R65" s="73" t="s">
        <v>101</v>
      </c>
      <c r="S65" s="73" t="s">
        <v>101</v>
      </c>
      <c r="T65" s="73" t="s">
        <v>331</v>
      </c>
      <c r="U65" s="76">
        <v>45352</v>
      </c>
      <c r="V65" s="76">
        <v>45352</v>
      </c>
      <c r="W65" s="73" t="s">
        <v>125</v>
      </c>
      <c r="X65" s="73" t="s">
        <v>321</v>
      </c>
      <c r="Y65" s="73" t="s">
        <v>322</v>
      </c>
      <c r="Z65" s="73" t="s">
        <v>323</v>
      </c>
    </row>
    <row r="66" spans="1:26" x14ac:dyDescent="0.25">
      <c r="A66" s="73" t="s">
        <v>143</v>
      </c>
      <c r="B66" s="73" t="s">
        <v>392</v>
      </c>
      <c r="C66" s="73" t="s">
        <v>100</v>
      </c>
      <c r="D66" s="73" t="s">
        <v>312</v>
      </c>
      <c r="E66" s="73" t="s">
        <v>101</v>
      </c>
      <c r="F66" s="73" t="s">
        <v>393</v>
      </c>
      <c r="G66" s="73" t="s">
        <v>394</v>
      </c>
      <c r="H66" s="73" t="s">
        <v>395</v>
      </c>
      <c r="I66" s="73" t="s">
        <v>352</v>
      </c>
      <c r="J66" s="74">
        <v>1</v>
      </c>
      <c r="K66" s="73" t="s">
        <v>317</v>
      </c>
      <c r="L66" s="75">
        <v>5857.5</v>
      </c>
      <c r="M66" s="73" t="s">
        <v>396</v>
      </c>
      <c r="N66" s="73" t="s">
        <v>397</v>
      </c>
      <c r="O66" s="73" t="s">
        <v>320</v>
      </c>
      <c r="P66" s="73" t="s">
        <v>101</v>
      </c>
      <c r="Q66" s="73" t="s">
        <v>101</v>
      </c>
      <c r="R66" s="73" t="s">
        <v>101</v>
      </c>
      <c r="S66" s="73" t="s">
        <v>101</v>
      </c>
      <c r="T66" s="73" t="s">
        <v>398</v>
      </c>
      <c r="U66" s="76">
        <v>45462</v>
      </c>
      <c r="V66" s="76">
        <v>45462</v>
      </c>
      <c r="W66" s="73" t="s">
        <v>225</v>
      </c>
      <c r="X66" s="73" t="s">
        <v>321</v>
      </c>
      <c r="Y66" s="73" t="s">
        <v>322</v>
      </c>
      <c r="Z66" s="73" t="s">
        <v>323</v>
      </c>
    </row>
    <row r="67" spans="1:26" x14ac:dyDescent="0.25">
      <c r="A67" s="73" t="s">
        <v>143</v>
      </c>
      <c r="B67" s="73" t="s">
        <v>392</v>
      </c>
      <c r="C67" s="73" t="s">
        <v>100</v>
      </c>
      <c r="D67" s="73" t="s">
        <v>312</v>
      </c>
      <c r="E67" s="73" t="s">
        <v>101</v>
      </c>
      <c r="F67" s="73" t="s">
        <v>393</v>
      </c>
      <c r="G67" s="73" t="s">
        <v>394</v>
      </c>
      <c r="H67" s="73" t="s">
        <v>395</v>
      </c>
      <c r="I67" s="73" t="s">
        <v>352</v>
      </c>
      <c r="J67" s="74">
        <v>1</v>
      </c>
      <c r="K67" s="73" t="s">
        <v>317</v>
      </c>
      <c r="L67" s="75">
        <v>6000</v>
      </c>
      <c r="M67" s="73" t="s">
        <v>396</v>
      </c>
      <c r="N67" s="73" t="s">
        <v>399</v>
      </c>
      <c r="O67" s="73" t="s">
        <v>320</v>
      </c>
      <c r="P67" s="73" t="s">
        <v>101</v>
      </c>
      <c r="Q67" s="73" t="s">
        <v>101</v>
      </c>
      <c r="R67" s="73" t="s">
        <v>101</v>
      </c>
      <c r="S67" s="73" t="s">
        <v>101</v>
      </c>
      <c r="T67" s="73" t="s">
        <v>361</v>
      </c>
      <c r="U67" s="76">
        <v>45490</v>
      </c>
      <c r="V67" s="76">
        <v>45489</v>
      </c>
      <c r="W67" s="73" t="s">
        <v>219</v>
      </c>
      <c r="X67" s="73" t="s">
        <v>321</v>
      </c>
      <c r="Y67" s="73" t="s">
        <v>322</v>
      </c>
      <c r="Z67" s="73" t="s">
        <v>323</v>
      </c>
    </row>
    <row r="68" spans="1:26" x14ac:dyDescent="0.25">
      <c r="A68" s="73" t="s">
        <v>143</v>
      </c>
      <c r="B68" s="73" t="s">
        <v>392</v>
      </c>
      <c r="C68" s="73" t="s">
        <v>100</v>
      </c>
      <c r="D68" s="73" t="s">
        <v>312</v>
      </c>
      <c r="E68" s="73" t="s">
        <v>101</v>
      </c>
      <c r="F68" s="73" t="s">
        <v>393</v>
      </c>
      <c r="G68" s="73" t="s">
        <v>394</v>
      </c>
      <c r="H68" s="73" t="s">
        <v>395</v>
      </c>
      <c r="I68" s="73" t="s">
        <v>352</v>
      </c>
      <c r="J68" s="74">
        <v>-1</v>
      </c>
      <c r="K68" s="73" t="s">
        <v>317</v>
      </c>
      <c r="L68" s="75">
        <v>-6000</v>
      </c>
      <c r="M68" s="73" t="s">
        <v>396</v>
      </c>
      <c r="N68" s="73" t="s">
        <v>399</v>
      </c>
      <c r="O68" s="73" t="s">
        <v>320</v>
      </c>
      <c r="P68" s="73" t="s">
        <v>101</v>
      </c>
      <c r="Q68" s="73" t="s">
        <v>101</v>
      </c>
      <c r="R68" s="73" t="s">
        <v>101</v>
      </c>
      <c r="S68" s="73" t="s">
        <v>101</v>
      </c>
      <c r="T68" s="73" t="s">
        <v>361</v>
      </c>
      <c r="U68" s="76">
        <v>45490</v>
      </c>
      <c r="V68" s="76">
        <v>45489</v>
      </c>
      <c r="W68" s="73" t="s">
        <v>221</v>
      </c>
      <c r="X68" s="73" t="s">
        <v>321</v>
      </c>
      <c r="Y68" s="73" t="s">
        <v>322</v>
      </c>
      <c r="Z68" s="73" t="s">
        <v>323</v>
      </c>
    </row>
    <row r="69" spans="1:26" x14ac:dyDescent="0.25">
      <c r="A69" s="73" t="s">
        <v>143</v>
      </c>
      <c r="B69" s="73" t="s">
        <v>392</v>
      </c>
      <c r="C69" s="73" t="s">
        <v>100</v>
      </c>
      <c r="D69" s="73" t="s">
        <v>312</v>
      </c>
      <c r="E69" s="73" t="s">
        <v>101</v>
      </c>
      <c r="F69" s="73" t="s">
        <v>393</v>
      </c>
      <c r="G69" s="73" t="s">
        <v>394</v>
      </c>
      <c r="H69" s="73" t="s">
        <v>395</v>
      </c>
      <c r="I69" s="73" t="s">
        <v>352</v>
      </c>
      <c r="J69" s="74">
        <v>1</v>
      </c>
      <c r="K69" s="73" t="s">
        <v>317</v>
      </c>
      <c r="L69" s="75">
        <v>9400</v>
      </c>
      <c r="M69" s="73" t="s">
        <v>396</v>
      </c>
      <c r="N69" s="73" t="s">
        <v>400</v>
      </c>
      <c r="O69" s="73" t="s">
        <v>320</v>
      </c>
      <c r="P69" s="73" t="s">
        <v>101</v>
      </c>
      <c r="Q69" s="73" t="s">
        <v>101</v>
      </c>
      <c r="R69" s="73" t="s">
        <v>101</v>
      </c>
      <c r="S69" s="73" t="s">
        <v>101</v>
      </c>
      <c r="T69" s="73" t="s">
        <v>361</v>
      </c>
      <c r="U69" s="76">
        <v>45490</v>
      </c>
      <c r="V69" s="76">
        <v>45489</v>
      </c>
      <c r="W69" s="73" t="s">
        <v>223</v>
      </c>
      <c r="X69" s="73" t="s">
        <v>321</v>
      </c>
      <c r="Y69" s="73" t="s">
        <v>322</v>
      </c>
      <c r="Z69" s="73" t="s">
        <v>323</v>
      </c>
    </row>
    <row r="70" spans="1:26" x14ac:dyDescent="0.25">
      <c r="A70" s="73" t="s">
        <v>143</v>
      </c>
      <c r="B70" s="73" t="s">
        <v>392</v>
      </c>
      <c r="C70" s="73" t="s">
        <v>164</v>
      </c>
      <c r="D70" s="73" t="s">
        <v>401</v>
      </c>
      <c r="E70" s="73" t="s">
        <v>101</v>
      </c>
      <c r="F70" s="73" t="s">
        <v>101</v>
      </c>
      <c r="G70" s="73" t="s">
        <v>101</v>
      </c>
      <c r="H70" s="73" t="s">
        <v>101</v>
      </c>
      <c r="I70" s="73" t="s">
        <v>320</v>
      </c>
      <c r="J70" s="74">
        <v>0</v>
      </c>
      <c r="K70" s="73" t="s">
        <v>101</v>
      </c>
      <c r="L70" s="75">
        <v>135.1</v>
      </c>
      <c r="M70" s="73" t="s">
        <v>101</v>
      </c>
      <c r="N70" s="73" t="s">
        <v>402</v>
      </c>
      <c r="O70" s="73" t="s">
        <v>320</v>
      </c>
      <c r="P70" s="73" t="s">
        <v>101</v>
      </c>
      <c r="Q70" s="73" t="s">
        <v>101</v>
      </c>
      <c r="R70" s="73" t="s">
        <v>101</v>
      </c>
      <c r="S70" s="73" t="s">
        <v>101</v>
      </c>
      <c r="T70" s="73" t="s">
        <v>398</v>
      </c>
      <c r="U70" s="76">
        <v>45445</v>
      </c>
      <c r="V70" s="76">
        <v>45435</v>
      </c>
      <c r="W70" s="73" t="s">
        <v>227</v>
      </c>
      <c r="X70" s="73" t="s">
        <v>370</v>
      </c>
      <c r="Y70" s="73" t="s">
        <v>403</v>
      </c>
      <c r="Z70" s="73" t="s">
        <v>404</v>
      </c>
    </row>
    <row r="71" spans="1:26" x14ac:dyDescent="0.25">
      <c r="A71" s="73" t="s">
        <v>143</v>
      </c>
      <c r="B71" s="73" t="s">
        <v>392</v>
      </c>
      <c r="C71" s="73" t="s">
        <v>144</v>
      </c>
      <c r="D71" s="73" t="s">
        <v>405</v>
      </c>
      <c r="E71" s="73" t="s">
        <v>101</v>
      </c>
      <c r="F71" s="73" t="s">
        <v>101</v>
      </c>
      <c r="G71" s="73" t="s">
        <v>101</v>
      </c>
      <c r="H71" s="73" t="s">
        <v>101</v>
      </c>
      <c r="I71" s="73" t="s">
        <v>320</v>
      </c>
      <c r="J71" s="74">
        <v>0</v>
      </c>
      <c r="K71" s="73" t="s">
        <v>101</v>
      </c>
      <c r="L71" s="75">
        <v>292.38</v>
      </c>
      <c r="M71" s="73" t="s">
        <v>101</v>
      </c>
      <c r="N71" s="73" t="s">
        <v>101</v>
      </c>
      <c r="O71" s="73" t="s">
        <v>320</v>
      </c>
      <c r="P71" s="73" t="s">
        <v>101</v>
      </c>
      <c r="Q71" s="73" t="s">
        <v>101</v>
      </c>
      <c r="R71" s="73" t="s">
        <v>101</v>
      </c>
      <c r="S71" s="73" t="s">
        <v>101</v>
      </c>
      <c r="T71" s="73" t="s">
        <v>355</v>
      </c>
      <c r="U71" s="76">
        <v>45385</v>
      </c>
      <c r="V71" s="76">
        <v>45382</v>
      </c>
      <c r="W71" s="73" t="s">
        <v>145</v>
      </c>
      <c r="X71" s="73" t="s">
        <v>346</v>
      </c>
      <c r="Y71" s="73" t="s">
        <v>406</v>
      </c>
      <c r="Z71" s="73" t="s">
        <v>407</v>
      </c>
    </row>
    <row r="72" spans="1:26" x14ac:dyDescent="0.25">
      <c r="A72" s="73" t="s">
        <v>143</v>
      </c>
      <c r="B72" s="73" t="s">
        <v>392</v>
      </c>
      <c r="C72" s="73" t="s">
        <v>146</v>
      </c>
      <c r="D72" s="73" t="s">
        <v>408</v>
      </c>
      <c r="E72" s="73" t="s">
        <v>101</v>
      </c>
      <c r="F72" s="73" t="s">
        <v>101</v>
      </c>
      <c r="G72" s="73" t="s">
        <v>101</v>
      </c>
      <c r="H72" s="73" t="s">
        <v>101</v>
      </c>
      <c r="I72" s="73" t="s">
        <v>320</v>
      </c>
      <c r="J72" s="74">
        <v>0</v>
      </c>
      <c r="K72" s="73" t="s">
        <v>101</v>
      </c>
      <c r="L72" s="75">
        <v>126</v>
      </c>
      <c r="M72" s="73" t="s">
        <v>101</v>
      </c>
      <c r="N72" s="73" t="s">
        <v>409</v>
      </c>
      <c r="O72" s="73" t="s">
        <v>410</v>
      </c>
      <c r="P72" s="73" t="s">
        <v>322</v>
      </c>
      <c r="Q72" s="73" t="s">
        <v>101</v>
      </c>
      <c r="R72" s="73" t="s">
        <v>101</v>
      </c>
      <c r="S72" s="73" t="s">
        <v>101</v>
      </c>
      <c r="T72" s="73" t="s">
        <v>357</v>
      </c>
      <c r="U72" s="76">
        <v>45417</v>
      </c>
      <c r="V72" s="76">
        <v>45404</v>
      </c>
      <c r="W72" s="73" t="s">
        <v>147</v>
      </c>
      <c r="X72" s="73" t="s">
        <v>321</v>
      </c>
      <c r="Y72" s="73" t="s">
        <v>403</v>
      </c>
      <c r="Z72" s="73" t="s">
        <v>404</v>
      </c>
    </row>
    <row r="73" spans="1:26" x14ac:dyDescent="0.25">
      <c r="A73" s="73" t="s">
        <v>143</v>
      </c>
      <c r="B73" s="73" t="s">
        <v>392</v>
      </c>
      <c r="C73" s="73" t="s">
        <v>148</v>
      </c>
      <c r="D73" s="73" t="s">
        <v>411</v>
      </c>
      <c r="E73" s="73" t="s">
        <v>101</v>
      </c>
      <c r="F73" s="73" t="s">
        <v>101</v>
      </c>
      <c r="G73" s="73" t="s">
        <v>101</v>
      </c>
      <c r="H73" s="73" t="s">
        <v>101</v>
      </c>
      <c r="I73" s="73" t="s">
        <v>320</v>
      </c>
      <c r="J73" s="74">
        <v>0</v>
      </c>
      <c r="K73" s="73" t="s">
        <v>101</v>
      </c>
      <c r="L73" s="75">
        <v>12.41</v>
      </c>
      <c r="M73" s="73" t="s">
        <v>101</v>
      </c>
      <c r="N73" s="73" t="s">
        <v>412</v>
      </c>
      <c r="O73" s="73" t="s">
        <v>410</v>
      </c>
      <c r="P73" s="73" t="s">
        <v>322</v>
      </c>
      <c r="Q73" s="73" t="s">
        <v>101</v>
      </c>
      <c r="R73" s="73" t="s">
        <v>101</v>
      </c>
      <c r="S73" s="73" t="s">
        <v>101</v>
      </c>
      <c r="T73" s="73" t="s">
        <v>355</v>
      </c>
      <c r="U73" s="76">
        <v>45389</v>
      </c>
      <c r="V73" s="76">
        <v>45376</v>
      </c>
      <c r="W73" s="73" t="s">
        <v>149</v>
      </c>
      <c r="X73" s="73" t="s">
        <v>413</v>
      </c>
      <c r="Y73" s="73" t="s">
        <v>403</v>
      </c>
      <c r="Z73" s="73" t="s">
        <v>404</v>
      </c>
    </row>
    <row r="74" spans="1:26" x14ac:dyDescent="0.25">
      <c r="A74" s="73" t="s">
        <v>143</v>
      </c>
      <c r="B74" s="73" t="s">
        <v>392</v>
      </c>
      <c r="C74" s="73" t="s">
        <v>148</v>
      </c>
      <c r="D74" s="73" t="s">
        <v>411</v>
      </c>
      <c r="E74" s="73" t="s">
        <v>101</v>
      </c>
      <c r="F74" s="73" t="s">
        <v>101</v>
      </c>
      <c r="G74" s="73" t="s">
        <v>101</v>
      </c>
      <c r="H74" s="73" t="s">
        <v>101</v>
      </c>
      <c r="I74" s="73" t="s">
        <v>320</v>
      </c>
      <c r="J74" s="74">
        <v>0</v>
      </c>
      <c r="K74" s="73" t="s">
        <v>101</v>
      </c>
      <c r="L74" s="75">
        <v>12.41</v>
      </c>
      <c r="M74" s="73" t="s">
        <v>101</v>
      </c>
      <c r="N74" s="73" t="s">
        <v>412</v>
      </c>
      <c r="O74" s="73" t="s">
        <v>410</v>
      </c>
      <c r="P74" s="73" t="s">
        <v>322</v>
      </c>
      <c r="Q74" s="73" t="s">
        <v>101</v>
      </c>
      <c r="R74" s="73" t="s">
        <v>101</v>
      </c>
      <c r="S74" s="73" t="s">
        <v>101</v>
      </c>
      <c r="T74" s="73" t="s">
        <v>355</v>
      </c>
      <c r="U74" s="76">
        <v>45389</v>
      </c>
      <c r="V74" s="76">
        <v>45376</v>
      </c>
      <c r="W74" s="73" t="s">
        <v>149</v>
      </c>
      <c r="X74" s="73" t="s">
        <v>414</v>
      </c>
      <c r="Y74" s="73" t="s">
        <v>403</v>
      </c>
      <c r="Z74" s="73" t="s">
        <v>404</v>
      </c>
    </row>
    <row r="75" spans="1:26" x14ac:dyDescent="0.25">
      <c r="A75" s="73" t="s">
        <v>143</v>
      </c>
      <c r="B75" s="73" t="s">
        <v>392</v>
      </c>
      <c r="C75" s="73" t="s">
        <v>150</v>
      </c>
      <c r="D75" s="73" t="s">
        <v>415</v>
      </c>
      <c r="E75" s="73" t="s">
        <v>101</v>
      </c>
      <c r="F75" s="73" t="s">
        <v>101</v>
      </c>
      <c r="G75" s="73" t="s">
        <v>101</v>
      </c>
      <c r="H75" s="73" t="s">
        <v>101</v>
      </c>
      <c r="I75" s="73" t="s">
        <v>320</v>
      </c>
      <c r="J75" s="74">
        <v>0</v>
      </c>
      <c r="K75" s="73" t="s">
        <v>101</v>
      </c>
      <c r="L75" s="75">
        <v>31.3</v>
      </c>
      <c r="M75" s="73" t="s">
        <v>101</v>
      </c>
      <c r="N75" s="73" t="s">
        <v>416</v>
      </c>
      <c r="O75" s="73" t="s">
        <v>410</v>
      </c>
      <c r="P75" s="73" t="s">
        <v>322</v>
      </c>
      <c r="Q75" s="73" t="s">
        <v>101</v>
      </c>
      <c r="R75" s="73" t="s">
        <v>101</v>
      </c>
      <c r="S75" s="73" t="s">
        <v>101</v>
      </c>
      <c r="T75" s="73" t="s">
        <v>357</v>
      </c>
      <c r="U75" s="76">
        <v>45417</v>
      </c>
      <c r="V75" s="76">
        <v>45404</v>
      </c>
      <c r="W75" s="73" t="s">
        <v>147</v>
      </c>
      <c r="X75" s="73" t="s">
        <v>331</v>
      </c>
      <c r="Y75" s="73" t="s">
        <v>403</v>
      </c>
      <c r="Z75" s="73" t="s">
        <v>404</v>
      </c>
    </row>
    <row r="76" spans="1:26" x14ac:dyDescent="0.25">
      <c r="A76" s="73" t="s">
        <v>151</v>
      </c>
      <c r="B76" s="73" t="s">
        <v>417</v>
      </c>
      <c r="C76" s="73" t="s">
        <v>133</v>
      </c>
      <c r="D76" s="73" t="s">
        <v>381</v>
      </c>
      <c r="E76" s="73" t="s">
        <v>101</v>
      </c>
      <c r="F76" s="73" t="s">
        <v>106</v>
      </c>
      <c r="G76" s="73" t="s">
        <v>340</v>
      </c>
      <c r="H76" s="73" t="s">
        <v>387</v>
      </c>
      <c r="I76" s="73" t="s">
        <v>316</v>
      </c>
      <c r="J76" s="74">
        <v>1</v>
      </c>
      <c r="K76" s="73" t="s">
        <v>317</v>
      </c>
      <c r="L76" s="75">
        <v>200</v>
      </c>
      <c r="M76" s="73" t="s">
        <v>385</v>
      </c>
      <c r="N76" s="73" t="s">
        <v>418</v>
      </c>
      <c r="O76" s="73" t="s">
        <v>320</v>
      </c>
      <c r="P76" s="73" t="s">
        <v>101</v>
      </c>
      <c r="Q76" s="73" t="s">
        <v>101</v>
      </c>
      <c r="R76" s="73" t="s">
        <v>101</v>
      </c>
      <c r="S76" s="73" t="s">
        <v>101</v>
      </c>
      <c r="T76" s="73" t="s">
        <v>355</v>
      </c>
      <c r="U76" s="76">
        <v>45411</v>
      </c>
      <c r="V76" s="76">
        <v>45411</v>
      </c>
      <c r="W76" s="73" t="s">
        <v>152</v>
      </c>
      <c r="X76" s="73" t="s">
        <v>321</v>
      </c>
      <c r="Y76" s="73" t="s">
        <v>322</v>
      </c>
      <c r="Z76" s="73" t="s">
        <v>323</v>
      </c>
    </row>
    <row r="77" spans="1:26" x14ac:dyDescent="0.25">
      <c r="A77" s="73" t="s">
        <v>151</v>
      </c>
      <c r="B77" s="73" t="s">
        <v>417</v>
      </c>
      <c r="C77" s="73" t="s">
        <v>133</v>
      </c>
      <c r="D77" s="73" t="s">
        <v>381</v>
      </c>
      <c r="E77" s="73" t="s">
        <v>101</v>
      </c>
      <c r="F77" s="73" t="s">
        <v>106</v>
      </c>
      <c r="G77" s="73" t="s">
        <v>340</v>
      </c>
      <c r="H77" s="73" t="s">
        <v>387</v>
      </c>
      <c r="I77" s="73" t="s">
        <v>316</v>
      </c>
      <c r="J77" s="74">
        <v>-1</v>
      </c>
      <c r="K77" s="73" t="s">
        <v>317</v>
      </c>
      <c r="L77" s="75">
        <v>-200</v>
      </c>
      <c r="M77" s="73" t="s">
        <v>385</v>
      </c>
      <c r="N77" s="73" t="s">
        <v>418</v>
      </c>
      <c r="O77" s="73" t="s">
        <v>320</v>
      </c>
      <c r="P77" s="73" t="s">
        <v>101</v>
      </c>
      <c r="Q77" s="73" t="s">
        <v>101</v>
      </c>
      <c r="R77" s="73" t="s">
        <v>101</v>
      </c>
      <c r="S77" s="73" t="s">
        <v>101</v>
      </c>
      <c r="T77" s="73" t="s">
        <v>355</v>
      </c>
      <c r="U77" s="76">
        <v>45411</v>
      </c>
      <c r="V77" s="76">
        <v>45382</v>
      </c>
      <c r="W77" s="73" t="s">
        <v>153</v>
      </c>
      <c r="X77" s="73" t="s">
        <v>321</v>
      </c>
      <c r="Y77" s="73" t="s">
        <v>322</v>
      </c>
      <c r="Z77" s="73" t="s">
        <v>323</v>
      </c>
    </row>
    <row r="78" spans="1:26" x14ac:dyDescent="0.25">
      <c r="A78" s="73" t="s">
        <v>151</v>
      </c>
      <c r="B78" s="73" t="s">
        <v>417</v>
      </c>
      <c r="C78" s="73" t="s">
        <v>133</v>
      </c>
      <c r="D78" s="73" t="s">
        <v>381</v>
      </c>
      <c r="E78" s="73" t="s">
        <v>101</v>
      </c>
      <c r="F78" s="73" t="s">
        <v>106</v>
      </c>
      <c r="G78" s="73" t="s">
        <v>340</v>
      </c>
      <c r="H78" s="73" t="s">
        <v>387</v>
      </c>
      <c r="I78" s="73" t="s">
        <v>316</v>
      </c>
      <c r="J78" s="74">
        <v>1</v>
      </c>
      <c r="K78" s="73" t="s">
        <v>317</v>
      </c>
      <c r="L78" s="75">
        <v>200</v>
      </c>
      <c r="M78" s="73" t="s">
        <v>385</v>
      </c>
      <c r="N78" s="73" t="s">
        <v>418</v>
      </c>
      <c r="O78" s="73" t="s">
        <v>320</v>
      </c>
      <c r="P78" s="73" t="s">
        <v>101</v>
      </c>
      <c r="Q78" s="73" t="s">
        <v>101</v>
      </c>
      <c r="R78" s="73" t="s">
        <v>101</v>
      </c>
      <c r="S78" s="73" t="s">
        <v>101</v>
      </c>
      <c r="T78" s="73" t="s">
        <v>355</v>
      </c>
      <c r="U78" s="76">
        <v>45411</v>
      </c>
      <c r="V78" s="76">
        <v>45382</v>
      </c>
      <c r="W78" s="73" t="s">
        <v>154</v>
      </c>
      <c r="X78" s="73" t="s">
        <v>321</v>
      </c>
      <c r="Y78" s="73" t="s">
        <v>322</v>
      </c>
      <c r="Z78" s="73" t="s">
        <v>323</v>
      </c>
    </row>
    <row r="79" spans="1:26" x14ac:dyDescent="0.25">
      <c r="A79" s="73" t="s">
        <v>151</v>
      </c>
      <c r="B79" s="73" t="s">
        <v>417</v>
      </c>
      <c r="C79" s="73" t="s">
        <v>100</v>
      </c>
      <c r="D79" s="73" t="s">
        <v>312</v>
      </c>
      <c r="E79" s="73" t="s">
        <v>101</v>
      </c>
      <c r="F79" s="73" t="s">
        <v>106</v>
      </c>
      <c r="G79" s="73" t="s">
        <v>340</v>
      </c>
      <c r="H79" s="73" t="s">
        <v>341</v>
      </c>
      <c r="I79" s="73" t="s">
        <v>342</v>
      </c>
      <c r="J79" s="74">
        <v>1</v>
      </c>
      <c r="K79" s="73" t="s">
        <v>317</v>
      </c>
      <c r="L79" s="75">
        <v>3395</v>
      </c>
      <c r="M79" s="73" t="s">
        <v>343</v>
      </c>
      <c r="N79" s="73" t="s">
        <v>419</v>
      </c>
      <c r="O79" s="73" t="s">
        <v>320</v>
      </c>
      <c r="P79" s="73" t="s">
        <v>101</v>
      </c>
      <c r="Q79" s="73" t="s">
        <v>101</v>
      </c>
      <c r="R79" s="73" t="s">
        <v>101</v>
      </c>
      <c r="S79" s="73" t="s">
        <v>101</v>
      </c>
      <c r="T79" s="73" t="s">
        <v>355</v>
      </c>
      <c r="U79" s="76">
        <v>45411</v>
      </c>
      <c r="V79" s="76">
        <v>45382</v>
      </c>
      <c r="W79" s="73" t="s">
        <v>155</v>
      </c>
      <c r="X79" s="73" t="s">
        <v>321</v>
      </c>
      <c r="Y79" s="73" t="s">
        <v>322</v>
      </c>
      <c r="Z79" s="73" t="s">
        <v>323</v>
      </c>
    </row>
    <row r="80" spans="1:26" x14ac:dyDescent="0.25">
      <c r="A80" s="73" t="s">
        <v>151</v>
      </c>
      <c r="B80" s="73" t="s">
        <v>417</v>
      </c>
      <c r="C80" s="73" t="s">
        <v>100</v>
      </c>
      <c r="D80" s="73" t="s">
        <v>312</v>
      </c>
      <c r="E80" s="73" t="s">
        <v>101</v>
      </c>
      <c r="F80" s="73" t="s">
        <v>106</v>
      </c>
      <c r="G80" s="73" t="s">
        <v>340</v>
      </c>
      <c r="H80" s="73" t="s">
        <v>341</v>
      </c>
      <c r="I80" s="73" t="s">
        <v>342</v>
      </c>
      <c r="J80" s="74">
        <v>-1</v>
      </c>
      <c r="K80" s="73" t="s">
        <v>317</v>
      </c>
      <c r="L80" s="75">
        <v>-3395</v>
      </c>
      <c r="M80" s="73" t="s">
        <v>343</v>
      </c>
      <c r="N80" s="73" t="s">
        <v>419</v>
      </c>
      <c r="O80" s="73" t="s">
        <v>320</v>
      </c>
      <c r="P80" s="73" t="s">
        <v>101</v>
      </c>
      <c r="Q80" s="73" t="s">
        <v>101</v>
      </c>
      <c r="R80" s="73" t="s">
        <v>101</v>
      </c>
      <c r="S80" s="73" t="s">
        <v>101</v>
      </c>
      <c r="T80" s="73" t="s">
        <v>355</v>
      </c>
      <c r="U80" s="76">
        <v>45411</v>
      </c>
      <c r="V80" s="76">
        <v>45382</v>
      </c>
      <c r="W80" s="73" t="s">
        <v>156</v>
      </c>
      <c r="X80" s="73" t="s">
        <v>321</v>
      </c>
      <c r="Y80" s="73" t="s">
        <v>322</v>
      </c>
      <c r="Z80" s="73" t="s">
        <v>323</v>
      </c>
    </row>
    <row r="81" spans="1:26" x14ac:dyDescent="0.25">
      <c r="A81" s="73" t="s">
        <v>151</v>
      </c>
      <c r="B81" s="73" t="s">
        <v>417</v>
      </c>
      <c r="C81" s="73" t="s">
        <v>100</v>
      </c>
      <c r="D81" s="73" t="s">
        <v>312</v>
      </c>
      <c r="E81" s="73" t="s">
        <v>101</v>
      </c>
      <c r="F81" s="73" t="s">
        <v>106</v>
      </c>
      <c r="G81" s="73" t="s">
        <v>340</v>
      </c>
      <c r="H81" s="73" t="s">
        <v>341</v>
      </c>
      <c r="I81" s="73" t="s">
        <v>342</v>
      </c>
      <c r="J81" s="74">
        <v>1</v>
      </c>
      <c r="K81" s="73" t="s">
        <v>317</v>
      </c>
      <c r="L81" s="75">
        <v>3395</v>
      </c>
      <c r="M81" s="73" t="s">
        <v>343</v>
      </c>
      <c r="N81" s="73" t="s">
        <v>419</v>
      </c>
      <c r="O81" s="73" t="s">
        <v>320</v>
      </c>
      <c r="P81" s="73" t="s">
        <v>101</v>
      </c>
      <c r="Q81" s="73" t="s">
        <v>101</v>
      </c>
      <c r="R81" s="73" t="s">
        <v>101</v>
      </c>
      <c r="S81" s="73" t="s">
        <v>101</v>
      </c>
      <c r="T81" s="73" t="s">
        <v>355</v>
      </c>
      <c r="U81" s="76">
        <v>45411</v>
      </c>
      <c r="V81" s="76">
        <v>45382</v>
      </c>
      <c r="W81" s="73" t="s">
        <v>157</v>
      </c>
      <c r="X81" s="73" t="s">
        <v>321</v>
      </c>
      <c r="Y81" s="73" t="s">
        <v>322</v>
      </c>
      <c r="Z81" s="73" t="s">
        <v>323</v>
      </c>
    </row>
    <row r="82" spans="1:26" x14ac:dyDescent="0.25">
      <c r="J82" s="74"/>
      <c r="L82" s="75">
        <f>SUBTOTAL(109,Table13[Val/COArea Crcy])</f>
        <v>108969.93000000002</v>
      </c>
      <c r="U82" s="76"/>
      <c r="V82" s="76"/>
    </row>
    <row r="86" spans="1:26" x14ac:dyDescent="0.25">
      <c r="L86" s="77">
        <f>Table13[[#Totals],[Val/COArea Crcy]]-Summary!S26</f>
        <v>-132179.77999999994</v>
      </c>
    </row>
  </sheetData>
  <pageMargins left="0.75" right="0.75" top="1" bottom="1" header="0.5" footer="0.5"/>
  <headerFooter alignWithMargin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17D3B-CFDD-48AE-8B8C-441686E935C9}">
  <dimension ref="A1:AB109"/>
  <sheetViews>
    <sheetView workbookViewId="0">
      <selection activeCell="P46" sqref="P46"/>
    </sheetView>
  </sheetViews>
  <sheetFormatPr defaultColWidth="8.85546875" defaultRowHeight="12.75" x14ac:dyDescent="0.25"/>
  <cols>
    <col min="1" max="1" width="16" style="73" bestFit="1" customWidth="1"/>
    <col min="2" max="2" width="42" style="73" bestFit="1" customWidth="1"/>
    <col min="3" max="3" width="14.5703125" style="73" hidden="1" customWidth="1"/>
    <col min="4" max="4" width="22" style="73" hidden="1" customWidth="1"/>
    <col min="5" max="5" width="18" style="73" hidden="1" customWidth="1"/>
    <col min="6" max="6" width="10.140625" style="73" hidden="1" customWidth="1"/>
    <col min="7" max="7" width="37" style="73" bestFit="1" customWidth="1"/>
    <col min="8" max="8" width="22.28515625" style="73" customWidth="1"/>
    <col min="9" max="9" width="6.5703125" style="73" hidden="1" customWidth="1"/>
    <col min="10" max="10" width="16" style="73" hidden="1" customWidth="1"/>
    <col min="11" max="11" width="20.7109375" style="73" hidden="1" customWidth="1"/>
    <col min="12" max="12" width="17.5703125" style="73" customWidth="1"/>
    <col min="13" max="13" width="10" style="73" bestFit="1" customWidth="1"/>
    <col min="14" max="14" width="39" style="73" bestFit="1" customWidth="1"/>
    <col min="15" max="15" width="42" style="73" bestFit="1" customWidth="1"/>
    <col min="16" max="16" width="41" style="73" bestFit="1" customWidth="1"/>
    <col min="17" max="17" width="19.140625" style="73" hidden="1" customWidth="1"/>
    <col min="18" max="18" width="29.7109375" style="73" hidden="1" customWidth="1"/>
    <col min="19" max="19" width="16" style="73" hidden="1" customWidth="1"/>
    <col min="20" max="20" width="35" style="73" hidden="1" customWidth="1"/>
    <col min="21" max="21" width="19.7109375" style="73" hidden="1" customWidth="1"/>
    <col min="22" max="22" width="8.5703125" style="73" customWidth="1"/>
    <col min="23" max="23" width="14.140625" style="73" customWidth="1"/>
    <col min="24" max="24" width="16.28515625" style="73" customWidth="1"/>
    <col min="25" max="25" width="22.7109375" style="73" customWidth="1"/>
    <col min="26" max="26" width="15.85546875" style="73" customWidth="1"/>
    <col min="27" max="27" width="34" style="73" bestFit="1" customWidth="1"/>
    <col min="28" max="28" width="42" style="73" bestFit="1" customWidth="1"/>
    <col min="29" max="16384" width="8.85546875" style="73"/>
  </cols>
  <sheetData>
    <row r="1" spans="1:28" x14ac:dyDescent="0.25">
      <c r="A1" s="71" t="s">
        <v>92</v>
      </c>
      <c r="B1" s="71" t="s">
        <v>292</v>
      </c>
      <c r="C1" s="71" t="s">
        <v>93</v>
      </c>
      <c r="D1" s="71" t="s">
        <v>293</v>
      </c>
      <c r="E1" s="71" t="s">
        <v>294</v>
      </c>
      <c r="F1" s="71" t="s">
        <v>295</v>
      </c>
      <c r="G1" s="71" t="s">
        <v>296</v>
      </c>
      <c r="H1" s="71" t="s">
        <v>297</v>
      </c>
      <c r="I1" s="71" t="s">
        <v>298</v>
      </c>
      <c r="J1" s="71" t="s">
        <v>299</v>
      </c>
      <c r="K1" s="72" t="s">
        <v>300</v>
      </c>
      <c r="L1" s="71" t="s">
        <v>94</v>
      </c>
      <c r="M1" s="71" t="s">
        <v>458</v>
      </c>
      <c r="N1" s="71" t="s">
        <v>459</v>
      </c>
      <c r="O1" s="71" t="s">
        <v>301</v>
      </c>
      <c r="P1" s="71" t="s">
        <v>302</v>
      </c>
      <c r="Q1" s="72" t="s">
        <v>303</v>
      </c>
      <c r="R1" s="72" t="s">
        <v>304</v>
      </c>
      <c r="S1" s="71" t="s">
        <v>95</v>
      </c>
      <c r="T1" s="71" t="s">
        <v>305</v>
      </c>
      <c r="U1" s="72" t="s">
        <v>306</v>
      </c>
      <c r="V1" s="71" t="s">
        <v>307</v>
      </c>
      <c r="W1" s="71" t="s">
        <v>96</v>
      </c>
      <c r="X1" s="71" t="s">
        <v>97</v>
      </c>
      <c r="Y1" s="72" t="s">
        <v>98</v>
      </c>
      <c r="Z1" s="72" t="s">
        <v>308</v>
      </c>
      <c r="AA1" s="71" t="s">
        <v>309</v>
      </c>
      <c r="AB1" s="71" t="s">
        <v>310</v>
      </c>
    </row>
    <row r="2" spans="1:28" x14ac:dyDescent="0.25">
      <c r="A2" s="73" t="s">
        <v>115</v>
      </c>
      <c r="B2" s="73" t="s">
        <v>363</v>
      </c>
      <c r="C2" s="73" t="s">
        <v>100</v>
      </c>
      <c r="D2" s="73" t="s">
        <v>312</v>
      </c>
      <c r="E2" s="73" t="s">
        <v>101</v>
      </c>
      <c r="F2" s="73" t="s">
        <v>347</v>
      </c>
      <c r="G2" s="73" t="s">
        <v>441</v>
      </c>
      <c r="H2" s="73" t="s">
        <v>349</v>
      </c>
      <c r="I2" s="73" t="s">
        <v>316</v>
      </c>
      <c r="J2" s="74">
        <v>1</v>
      </c>
      <c r="K2" s="73" t="s">
        <v>317</v>
      </c>
      <c r="L2" s="75">
        <v>1798</v>
      </c>
      <c r="M2" s="73" t="s">
        <v>101</v>
      </c>
      <c r="N2" s="73" t="s">
        <v>101</v>
      </c>
      <c r="O2" s="73" t="s">
        <v>350</v>
      </c>
      <c r="P2" s="73" t="s">
        <v>364</v>
      </c>
      <c r="Q2" s="73" t="s">
        <v>320</v>
      </c>
      <c r="R2" s="73" t="s">
        <v>101</v>
      </c>
      <c r="S2" s="73" t="s">
        <v>101</v>
      </c>
      <c r="T2" s="73" t="s">
        <v>101</v>
      </c>
      <c r="U2" s="73" t="s">
        <v>101</v>
      </c>
      <c r="V2" s="73" t="s">
        <v>321</v>
      </c>
      <c r="W2" s="76">
        <v>45293</v>
      </c>
      <c r="X2" s="76">
        <v>45293</v>
      </c>
      <c r="Y2" s="73" t="s">
        <v>116</v>
      </c>
      <c r="Z2" s="73" t="s">
        <v>321</v>
      </c>
      <c r="AA2" s="73" t="s">
        <v>322</v>
      </c>
      <c r="AB2" s="73" t="s">
        <v>323</v>
      </c>
    </row>
    <row r="3" spans="1:28" x14ac:dyDescent="0.25">
      <c r="A3" s="73" t="s">
        <v>115</v>
      </c>
      <c r="B3" s="73" t="s">
        <v>363</v>
      </c>
      <c r="C3" s="73" t="s">
        <v>100</v>
      </c>
      <c r="D3" s="73" t="s">
        <v>312</v>
      </c>
      <c r="E3" s="73" t="s">
        <v>101</v>
      </c>
      <c r="F3" s="73" t="s">
        <v>347</v>
      </c>
      <c r="G3" s="73" t="s">
        <v>441</v>
      </c>
      <c r="H3" s="73" t="s">
        <v>349</v>
      </c>
      <c r="I3" s="73" t="s">
        <v>316</v>
      </c>
      <c r="J3" s="74">
        <v>-1</v>
      </c>
      <c r="K3" s="73" t="s">
        <v>317</v>
      </c>
      <c r="L3" s="75">
        <v>-1798</v>
      </c>
      <c r="M3" s="73" t="s">
        <v>101</v>
      </c>
      <c r="N3" s="73" t="s">
        <v>101</v>
      </c>
      <c r="O3" s="73" t="s">
        <v>350</v>
      </c>
      <c r="P3" s="73" t="s">
        <v>364</v>
      </c>
      <c r="Q3" s="73" t="s">
        <v>320</v>
      </c>
      <c r="R3" s="73" t="s">
        <v>101</v>
      </c>
      <c r="S3" s="73" t="s">
        <v>101</v>
      </c>
      <c r="T3" s="73" t="s">
        <v>101</v>
      </c>
      <c r="U3" s="73" t="s">
        <v>101</v>
      </c>
      <c r="V3" s="73" t="s">
        <v>321</v>
      </c>
      <c r="W3" s="76">
        <v>45293</v>
      </c>
      <c r="X3" s="76">
        <v>45293</v>
      </c>
      <c r="Y3" s="73" t="s">
        <v>117</v>
      </c>
      <c r="Z3" s="73" t="s">
        <v>321</v>
      </c>
      <c r="AA3" s="73" t="s">
        <v>322</v>
      </c>
      <c r="AB3" s="73" t="s">
        <v>323</v>
      </c>
    </row>
    <row r="4" spans="1:28" x14ac:dyDescent="0.25">
      <c r="A4" s="73" t="s">
        <v>128</v>
      </c>
      <c r="B4" s="73" t="s">
        <v>374</v>
      </c>
      <c r="C4" s="73" t="s">
        <v>100</v>
      </c>
      <c r="D4" s="73" t="s">
        <v>312</v>
      </c>
      <c r="E4" s="73" t="s">
        <v>101</v>
      </c>
      <c r="F4" s="73" t="s">
        <v>375</v>
      </c>
      <c r="G4" s="73" t="s">
        <v>376</v>
      </c>
      <c r="H4" s="73" t="s">
        <v>377</v>
      </c>
      <c r="I4" s="73" t="s">
        <v>316</v>
      </c>
      <c r="J4" s="74">
        <v>1</v>
      </c>
      <c r="K4" s="73" t="s">
        <v>317</v>
      </c>
      <c r="L4" s="75">
        <v>1189.44</v>
      </c>
      <c r="M4" s="73" t="s">
        <v>101</v>
      </c>
      <c r="N4" s="73" t="s">
        <v>101</v>
      </c>
      <c r="O4" s="73" t="s">
        <v>378</v>
      </c>
      <c r="P4" s="73" t="s">
        <v>379</v>
      </c>
      <c r="Q4" s="73" t="s">
        <v>320</v>
      </c>
      <c r="R4" s="73" t="s">
        <v>101</v>
      </c>
      <c r="S4" s="73" t="s">
        <v>101</v>
      </c>
      <c r="T4" s="73" t="s">
        <v>101</v>
      </c>
      <c r="U4" s="73" t="s">
        <v>101</v>
      </c>
      <c r="V4" s="73" t="s">
        <v>321</v>
      </c>
      <c r="W4" s="76">
        <v>45295</v>
      </c>
      <c r="X4" s="76">
        <v>45295</v>
      </c>
      <c r="Y4" s="73" t="s">
        <v>129</v>
      </c>
      <c r="Z4" s="73" t="s">
        <v>321</v>
      </c>
      <c r="AA4" s="73" t="s">
        <v>322</v>
      </c>
      <c r="AB4" s="73" t="s">
        <v>323</v>
      </c>
    </row>
    <row r="5" spans="1:28" x14ac:dyDescent="0.25">
      <c r="A5" s="73" t="s">
        <v>128</v>
      </c>
      <c r="B5" s="73" t="s">
        <v>374</v>
      </c>
      <c r="C5" s="73" t="s">
        <v>100</v>
      </c>
      <c r="D5" s="73" t="s">
        <v>312</v>
      </c>
      <c r="E5" s="73" t="s">
        <v>101</v>
      </c>
      <c r="F5" s="73" t="s">
        <v>375</v>
      </c>
      <c r="G5" s="73" t="s">
        <v>376</v>
      </c>
      <c r="H5" s="73" t="s">
        <v>377</v>
      </c>
      <c r="I5" s="73" t="s">
        <v>316</v>
      </c>
      <c r="J5" s="74">
        <v>-1</v>
      </c>
      <c r="K5" s="73" t="s">
        <v>317</v>
      </c>
      <c r="L5" s="75">
        <v>-1189.44</v>
      </c>
      <c r="M5" s="73" t="s">
        <v>101</v>
      </c>
      <c r="N5" s="73" t="s">
        <v>101</v>
      </c>
      <c r="O5" s="73" t="s">
        <v>378</v>
      </c>
      <c r="P5" s="73" t="s">
        <v>379</v>
      </c>
      <c r="Q5" s="73" t="s">
        <v>320</v>
      </c>
      <c r="R5" s="73" t="s">
        <v>101</v>
      </c>
      <c r="S5" s="73" t="s">
        <v>101</v>
      </c>
      <c r="T5" s="73" t="s">
        <v>101</v>
      </c>
      <c r="U5" s="73" t="s">
        <v>101</v>
      </c>
      <c r="V5" s="73" t="s">
        <v>321</v>
      </c>
      <c r="W5" s="76">
        <v>45295</v>
      </c>
      <c r="X5" s="76">
        <v>45295</v>
      </c>
      <c r="Y5" s="73" t="s">
        <v>130</v>
      </c>
      <c r="Z5" s="73" t="s">
        <v>321</v>
      </c>
      <c r="AA5" s="73" t="s">
        <v>322</v>
      </c>
      <c r="AB5" s="73" t="s">
        <v>323</v>
      </c>
    </row>
    <row r="6" spans="1:28" x14ac:dyDescent="0.25">
      <c r="A6" s="73" t="s">
        <v>99</v>
      </c>
      <c r="B6" s="73" t="s">
        <v>311</v>
      </c>
      <c r="C6" s="73" t="s">
        <v>100</v>
      </c>
      <c r="D6" s="73" t="s">
        <v>312</v>
      </c>
      <c r="E6" s="73" t="s">
        <v>101</v>
      </c>
      <c r="F6" s="73" t="s">
        <v>313</v>
      </c>
      <c r="G6" s="73" t="s">
        <v>314</v>
      </c>
      <c r="H6" s="73" t="s">
        <v>315</v>
      </c>
      <c r="I6" s="73" t="s">
        <v>316</v>
      </c>
      <c r="J6" s="74">
        <v>1</v>
      </c>
      <c r="K6" s="73" t="s">
        <v>317</v>
      </c>
      <c r="L6" s="75">
        <v>4253.25</v>
      </c>
      <c r="M6" s="73" t="s">
        <v>101</v>
      </c>
      <c r="N6" s="73" t="s">
        <v>101</v>
      </c>
      <c r="O6" s="73" t="s">
        <v>318</v>
      </c>
      <c r="P6" s="73" t="s">
        <v>319</v>
      </c>
      <c r="Q6" s="73" t="s">
        <v>320</v>
      </c>
      <c r="R6" s="73" t="s">
        <v>101</v>
      </c>
      <c r="S6" s="73" t="s">
        <v>101</v>
      </c>
      <c r="T6" s="73" t="s">
        <v>101</v>
      </c>
      <c r="U6" s="73" t="s">
        <v>101</v>
      </c>
      <c r="V6" s="73" t="s">
        <v>321</v>
      </c>
      <c r="W6" s="76">
        <v>45296</v>
      </c>
      <c r="X6" s="76">
        <v>45296</v>
      </c>
      <c r="Y6" s="73" t="s">
        <v>102</v>
      </c>
      <c r="Z6" s="73" t="s">
        <v>321</v>
      </c>
      <c r="AA6" s="73" t="s">
        <v>322</v>
      </c>
      <c r="AB6" s="73" t="s">
        <v>323</v>
      </c>
    </row>
    <row r="7" spans="1:28" x14ac:dyDescent="0.25">
      <c r="A7" s="73" t="s">
        <v>132</v>
      </c>
      <c r="B7" s="73" t="s">
        <v>380</v>
      </c>
      <c r="C7" s="73" t="s">
        <v>133</v>
      </c>
      <c r="D7" s="73" t="s">
        <v>381</v>
      </c>
      <c r="E7" s="73" t="s">
        <v>101</v>
      </c>
      <c r="F7" s="73" t="s">
        <v>382</v>
      </c>
      <c r="G7" s="73" t="s">
        <v>383</v>
      </c>
      <c r="H7" s="73" t="s">
        <v>384</v>
      </c>
      <c r="I7" s="73" t="s">
        <v>352</v>
      </c>
      <c r="J7" s="74">
        <v>1</v>
      </c>
      <c r="K7" s="73" t="s">
        <v>317</v>
      </c>
      <c r="L7" s="75">
        <v>4461.24</v>
      </c>
      <c r="M7" s="73" t="s">
        <v>101</v>
      </c>
      <c r="N7" s="73" t="s">
        <v>101</v>
      </c>
      <c r="O7" s="73" t="s">
        <v>385</v>
      </c>
      <c r="P7" s="73" t="s">
        <v>386</v>
      </c>
      <c r="Q7" s="73" t="s">
        <v>320</v>
      </c>
      <c r="R7" s="73" t="s">
        <v>101</v>
      </c>
      <c r="S7" s="73" t="s">
        <v>101</v>
      </c>
      <c r="T7" s="73" t="s">
        <v>101</v>
      </c>
      <c r="U7" s="73" t="s">
        <v>101</v>
      </c>
      <c r="V7" s="73" t="s">
        <v>321</v>
      </c>
      <c r="W7" s="76">
        <v>45300</v>
      </c>
      <c r="X7" s="76">
        <v>45300</v>
      </c>
      <c r="Y7" s="73" t="s">
        <v>134</v>
      </c>
      <c r="Z7" s="73" t="s">
        <v>321</v>
      </c>
      <c r="AA7" s="73" t="s">
        <v>322</v>
      </c>
      <c r="AB7" s="73" t="s">
        <v>323</v>
      </c>
    </row>
    <row r="8" spans="1:28" x14ac:dyDescent="0.25">
      <c r="A8" s="73" t="s">
        <v>103</v>
      </c>
      <c r="B8" s="73" t="s">
        <v>334</v>
      </c>
      <c r="C8" s="73" t="s">
        <v>100</v>
      </c>
      <c r="D8" s="73" t="s">
        <v>312</v>
      </c>
      <c r="E8" s="73" t="s">
        <v>101</v>
      </c>
      <c r="F8" s="73" t="s">
        <v>335</v>
      </c>
      <c r="G8" s="73" t="s">
        <v>336</v>
      </c>
      <c r="H8" s="73" t="s">
        <v>337</v>
      </c>
      <c r="I8" s="73" t="s">
        <v>316</v>
      </c>
      <c r="J8" s="74">
        <v>1</v>
      </c>
      <c r="K8" s="73" t="s">
        <v>317</v>
      </c>
      <c r="L8" s="75">
        <v>10322.219999999999</v>
      </c>
      <c r="M8" s="73" t="s">
        <v>101</v>
      </c>
      <c r="N8" s="73" t="s">
        <v>101</v>
      </c>
      <c r="O8" s="73" t="s">
        <v>338</v>
      </c>
      <c r="P8" s="73" t="s">
        <v>339</v>
      </c>
      <c r="Q8" s="73" t="s">
        <v>320</v>
      </c>
      <c r="R8" s="73" t="s">
        <v>101</v>
      </c>
      <c r="S8" s="73" t="s">
        <v>101</v>
      </c>
      <c r="T8" s="73" t="s">
        <v>101</v>
      </c>
      <c r="U8" s="73" t="s">
        <v>101</v>
      </c>
      <c r="V8" s="73" t="s">
        <v>321</v>
      </c>
      <c r="W8" s="76">
        <v>45301</v>
      </c>
      <c r="X8" s="76">
        <v>45301</v>
      </c>
      <c r="Y8" s="73" t="s">
        <v>104</v>
      </c>
      <c r="Z8" s="73" t="s">
        <v>321</v>
      </c>
      <c r="AA8" s="73" t="s">
        <v>322</v>
      </c>
      <c r="AB8" s="73" t="s">
        <v>323</v>
      </c>
    </row>
    <row r="9" spans="1:28" x14ac:dyDescent="0.25">
      <c r="A9" s="73" t="s">
        <v>103</v>
      </c>
      <c r="B9" s="73" t="s">
        <v>334</v>
      </c>
      <c r="C9" s="73" t="s">
        <v>100</v>
      </c>
      <c r="D9" s="73" t="s">
        <v>312</v>
      </c>
      <c r="E9" s="73" t="s">
        <v>101</v>
      </c>
      <c r="F9" s="73" t="s">
        <v>335</v>
      </c>
      <c r="G9" s="73" t="s">
        <v>336</v>
      </c>
      <c r="H9" s="73" t="s">
        <v>337</v>
      </c>
      <c r="I9" s="73" t="s">
        <v>316</v>
      </c>
      <c r="J9" s="74">
        <v>-1</v>
      </c>
      <c r="K9" s="73" t="s">
        <v>317</v>
      </c>
      <c r="L9" s="75">
        <v>-10322.219999999999</v>
      </c>
      <c r="M9" s="73" t="s">
        <v>101</v>
      </c>
      <c r="N9" s="73" t="s">
        <v>101</v>
      </c>
      <c r="O9" s="73" t="s">
        <v>338</v>
      </c>
      <c r="P9" s="73" t="s">
        <v>339</v>
      </c>
      <c r="Q9" s="73" t="s">
        <v>320</v>
      </c>
      <c r="R9" s="73" t="s">
        <v>101</v>
      </c>
      <c r="S9" s="73" t="s">
        <v>101</v>
      </c>
      <c r="T9" s="73" t="s">
        <v>101</v>
      </c>
      <c r="U9" s="73" t="s">
        <v>101</v>
      </c>
      <c r="V9" s="73" t="s">
        <v>321</v>
      </c>
      <c r="W9" s="76">
        <v>45301</v>
      </c>
      <c r="X9" s="76">
        <v>45301</v>
      </c>
      <c r="Y9" s="73" t="s">
        <v>105</v>
      </c>
      <c r="Z9" s="73" t="s">
        <v>321</v>
      </c>
      <c r="AA9" s="73" t="s">
        <v>322</v>
      </c>
      <c r="AB9" s="73" t="s">
        <v>323</v>
      </c>
    </row>
    <row r="10" spans="1:28" x14ac:dyDescent="0.25">
      <c r="A10" s="73" t="s">
        <v>132</v>
      </c>
      <c r="B10" s="73" t="s">
        <v>380</v>
      </c>
      <c r="C10" s="73" t="s">
        <v>133</v>
      </c>
      <c r="D10" s="73" t="s">
        <v>381</v>
      </c>
      <c r="E10" s="73" t="s">
        <v>101</v>
      </c>
      <c r="F10" s="73" t="s">
        <v>106</v>
      </c>
      <c r="G10" s="73" t="s">
        <v>340</v>
      </c>
      <c r="H10" s="73" t="s">
        <v>387</v>
      </c>
      <c r="I10" s="73" t="s">
        <v>316</v>
      </c>
      <c r="J10" s="74">
        <v>1</v>
      </c>
      <c r="K10" s="73" t="s">
        <v>317</v>
      </c>
      <c r="L10" s="75">
        <v>200</v>
      </c>
      <c r="M10" s="73" t="s">
        <v>101</v>
      </c>
      <c r="N10" s="73" t="s">
        <v>101</v>
      </c>
      <c r="O10" s="73" t="s">
        <v>385</v>
      </c>
      <c r="P10" s="73" t="s">
        <v>388</v>
      </c>
      <c r="Q10" s="73" t="s">
        <v>320</v>
      </c>
      <c r="R10" s="73" t="s">
        <v>101</v>
      </c>
      <c r="S10" s="73" t="s">
        <v>101</v>
      </c>
      <c r="T10" s="73" t="s">
        <v>101</v>
      </c>
      <c r="U10" s="73" t="s">
        <v>101</v>
      </c>
      <c r="V10" s="73" t="s">
        <v>321</v>
      </c>
      <c r="W10" s="76">
        <v>45303</v>
      </c>
      <c r="X10" s="76">
        <v>45303</v>
      </c>
      <c r="Y10" s="73" t="s">
        <v>135</v>
      </c>
      <c r="Z10" s="73" t="s">
        <v>321</v>
      </c>
      <c r="AA10" s="73" t="s">
        <v>322</v>
      </c>
      <c r="AB10" s="73" t="s">
        <v>323</v>
      </c>
    </row>
    <row r="11" spans="1:28" x14ac:dyDescent="0.25">
      <c r="A11" s="73" t="s">
        <v>132</v>
      </c>
      <c r="B11" s="73" t="s">
        <v>380</v>
      </c>
      <c r="C11" s="73" t="s">
        <v>133</v>
      </c>
      <c r="D11" s="73" t="s">
        <v>381</v>
      </c>
      <c r="E11" s="73" t="s">
        <v>101</v>
      </c>
      <c r="F11" s="73" t="s">
        <v>106</v>
      </c>
      <c r="G11" s="73" t="s">
        <v>340</v>
      </c>
      <c r="H11" s="73" t="s">
        <v>387</v>
      </c>
      <c r="I11" s="73" t="s">
        <v>316</v>
      </c>
      <c r="J11" s="74">
        <v>-1</v>
      </c>
      <c r="K11" s="73" t="s">
        <v>317</v>
      </c>
      <c r="L11" s="75">
        <v>-200</v>
      </c>
      <c r="M11" s="73" t="s">
        <v>101</v>
      </c>
      <c r="N11" s="73" t="s">
        <v>101</v>
      </c>
      <c r="O11" s="73" t="s">
        <v>385</v>
      </c>
      <c r="P11" s="73" t="s">
        <v>388</v>
      </c>
      <c r="Q11" s="73" t="s">
        <v>320</v>
      </c>
      <c r="R11" s="73" t="s">
        <v>101</v>
      </c>
      <c r="S11" s="73" t="s">
        <v>101</v>
      </c>
      <c r="T11" s="73" t="s">
        <v>101</v>
      </c>
      <c r="U11" s="73" t="s">
        <v>101</v>
      </c>
      <c r="V11" s="73" t="s">
        <v>321</v>
      </c>
      <c r="W11" s="76">
        <v>45303</v>
      </c>
      <c r="X11" s="76">
        <v>45303</v>
      </c>
      <c r="Y11" s="73" t="s">
        <v>136</v>
      </c>
      <c r="Z11" s="73" t="s">
        <v>321</v>
      </c>
      <c r="AA11" s="73" t="s">
        <v>322</v>
      </c>
      <c r="AB11" s="73" t="s">
        <v>323</v>
      </c>
    </row>
    <row r="12" spans="1:28" x14ac:dyDescent="0.25">
      <c r="A12" s="73" t="s">
        <v>132</v>
      </c>
      <c r="B12" s="73" t="s">
        <v>380</v>
      </c>
      <c r="C12" s="73" t="s">
        <v>133</v>
      </c>
      <c r="D12" s="73" t="s">
        <v>381</v>
      </c>
      <c r="E12" s="73" t="s">
        <v>101</v>
      </c>
      <c r="F12" s="73" t="s">
        <v>106</v>
      </c>
      <c r="G12" s="73" t="s">
        <v>340</v>
      </c>
      <c r="H12" s="73" t="s">
        <v>387</v>
      </c>
      <c r="I12" s="73" t="s">
        <v>316</v>
      </c>
      <c r="J12" s="74">
        <v>1</v>
      </c>
      <c r="K12" s="73" t="s">
        <v>317</v>
      </c>
      <c r="L12" s="75">
        <v>800</v>
      </c>
      <c r="M12" s="73" t="s">
        <v>101</v>
      </c>
      <c r="N12" s="73" t="s">
        <v>101</v>
      </c>
      <c r="O12" s="73" t="s">
        <v>385</v>
      </c>
      <c r="P12" s="73" t="s">
        <v>389</v>
      </c>
      <c r="Q12" s="73" t="s">
        <v>320</v>
      </c>
      <c r="R12" s="73" t="s">
        <v>101</v>
      </c>
      <c r="S12" s="73" t="s">
        <v>101</v>
      </c>
      <c r="T12" s="73" t="s">
        <v>101</v>
      </c>
      <c r="U12" s="73" t="s">
        <v>101</v>
      </c>
      <c r="V12" s="73" t="s">
        <v>321</v>
      </c>
      <c r="W12" s="76">
        <v>45303</v>
      </c>
      <c r="X12" s="76">
        <v>45303</v>
      </c>
      <c r="Y12" s="73" t="s">
        <v>137</v>
      </c>
      <c r="Z12" s="73" t="s">
        <v>321</v>
      </c>
      <c r="AA12" s="73" t="s">
        <v>322</v>
      </c>
      <c r="AB12" s="73" t="s">
        <v>323</v>
      </c>
    </row>
    <row r="13" spans="1:28" x14ac:dyDescent="0.25">
      <c r="A13" s="73" t="s">
        <v>132</v>
      </c>
      <c r="B13" s="73" t="s">
        <v>380</v>
      </c>
      <c r="C13" s="73" t="s">
        <v>133</v>
      </c>
      <c r="D13" s="73" t="s">
        <v>381</v>
      </c>
      <c r="E13" s="73" t="s">
        <v>101</v>
      </c>
      <c r="F13" s="73" t="s">
        <v>106</v>
      </c>
      <c r="G13" s="73" t="s">
        <v>340</v>
      </c>
      <c r="H13" s="73" t="s">
        <v>387</v>
      </c>
      <c r="I13" s="73" t="s">
        <v>316</v>
      </c>
      <c r="J13" s="74">
        <v>-1</v>
      </c>
      <c r="K13" s="73" t="s">
        <v>317</v>
      </c>
      <c r="L13" s="75">
        <v>-800</v>
      </c>
      <c r="M13" s="73" t="s">
        <v>101</v>
      </c>
      <c r="N13" s="73" t="s">
        <v>101</v>
      </c>
      <c r="O13" s="73" t="s">
        <v>385</v>
      </c>
      <c r="P13" s="73" t="s">
        <v>389</v>
      </c>
      <c r="Q13" s="73" t="s">
        <v>320</v>
      </c>
      <c r="R13" s="73" t="s">
        <v>101</v>
      </c>
      <c r="S13" s="73" t="s">
        <v>101</v>
      </c>
      <c r="T13" s="73" t="s">
        <v>101</v>
      </c>
      <c r="U13" s="73" t="s">
        <v>101</v>
      </c>
      <c r="V13" s="73" t="s">
        <v>321</v>
      </c>
      <c r="W13" s="76">
        <v>45303</v>
      </c>
      <c r="X13" s="76">
        <v>45303</v>
      </c>
      <c r="Y13" s="73" t="s">
        <v>138</v>
      </c>
      <c r="Z13" s="73" t="s">
        <v>321</v>
      </c>
      <c r="AA13" s="73" t="s">
        <v>322</v>
      </c>
      <c r="AB13" s="73" t="s">
        <v>323</v>
      </c>
    </row>
    <row r="14" spans="1:28" x14ac:dyDescent="0.25">
      <c r="A14" s="73" t="s">
        <v>103</v>
      </c>
      <c r="B14" s="73" t="s">
        <v>334</v>
      </c>
      <c r="C14" s="73" t="s">
        <v>100</v>
      </c>
      <c r="D14" s="73" t="s">
        <v>312</v>
      </c>
      <c r="E14" s="73" t="s">
        <v>101</v>
      </c>
      <c r="F14" s="73" t="s">
        <v>106</v>
      </c>
      <c r="G14" s="73" t="s">
        <v>340</v>
      </c>
      <c r="H14" s="73" t="s">
        <v>341</v>
      </c>
      <c r="I14" s="73" t="s">
        <v>342</v>
      </c>
      <c r="J14" s="74">
        <v>1</v>
      </c>
      <c r="K14" s="73" t="s">
        <v>317</v>
      </c>
      <c r="L14" s="75">
        <v>3395</v>
      </c>
      <c r="M14" s="73" t="s">
        <v>101</v>
      </c>
      <c r="N14" s="73" t="s">
        <v>101</v>
      </c>
      <c r="O14" s="73" t="s">
        <v>343</v>
      </c>
      <c r="P14" s="73" t="s">
        <v>344</v>
      </c>
      <c r="Q14" s="73" t="s">
        <v>320</v>
      </c>
      <c r="R14" s="73" t="s">
        <v>101</v>
      </c>
      <c r="S14" s="73" t="s">
        <v>101</v>
      </c>
      <c r="T14" s="73" t="s">
        <v>101</v>
      </c>
      <c r="U14" s="73" t="s">
        <v>101</v>
      </c>
      <c r="V14" s="73" t="s">
        <v>331</v>
      </c>
      <c r="W14" s="76">
        <v>45352</v>
      </c>
      <c r="X14" s="76">
        <v>45352</v>
      </c>
      <c r="Y14" s="73" t="s">
        <v>107</v>
      </c>
      <c r="Z14" s="73" t="s">
        <v>321</v>
      </c>
      <c r="AA14" s="73" t="s">
        <v>322</v>
      </c>
      <c r="AB14" s="73" t="s">
        <v>323</v>
      </c>
    </row>
    <row r="15" spans="1:28" x14ac:dyDescent="0.25">
      <c r="A15" s="73" t="s">
        <v>103</v>
      </c>
      <c r="B15" s="73" t="s">
        <v>334</v>
      </c>
      <c r="C15" s="73" t="s">
        <v>100</v>
      </c>
      <c r="D15" s="73" t="s">
        <v>312</v>
      </c>
      <c r="E15" s="73" t="s">
        <v>101</v>
      </c>
      <c r="F15" s="73" t="s">
        <v>106</v>
      </c>
      <c r="G15" s="73" t="s">
        <v>340</v>
      </c>
      <c r="H15" s="73" t="s">
        <v>341</v>
      </c>
      <c r="I15" s="73" t="s">
        <v>342</v>
      </c>
      <c r="J15" s="74">
        <v>-1</v>
      </c>
      <c r="K15" s="73" t="s">
        <v>317</v>
      </c>
      <c r="L15" s="75">
        <v>-3395</v>
      </c>
      <c r="M15" s="73" t="s">
        <v>101</v>
      </c>
      <c r="N15" s="73" t="s">
        <v>101</v>
      </c>
      <c r="O15" s="73" t="s">
        <v>343</v>
      </c>
      <c r="P15" s="73" t="s">
        <v>344</v>
      </c>
      <c r="Q15" s="73" t="s">
        <v>320</v>
      </c>
      <c r="R15" s="73" t="s">
        <v>101</v>
      </c>
      <c r="S15" s="73" t="s">
        <v>101</v>
      </c>
      <c r="T15" s="73" t="s">
        <v>101</v>
      </c>
      <c r="U15" s="73" t="s">
        <v>101</v>
      </c>
      <c r="V15" s="73" t="s">
        <v>331</v>
      </c>
      <c r="W15" s="76">
        <v>45352</v>
      </c>
      <c r="X15" s="76">
        <v>45352</v>
      </c>
      <c r="Y15" s="73" t="s">
        <v>108</v>
      </c>
      <c r="Z15" s="73" t="s">
        <v>321</v>
      </c>
      <c r="AA15" s="73" t="s">
        <v>322</v>
      </c>
      <c r="AB15" s="73" t="s">
        <v>323</v>
      </c>
    </row>
    <row r="16" spans="1:28" x14ac:dyDescent="0.25">
      <c r="A16" s="73" t="s">
        <v>103</v>
      </c>
      <c r="B16" s="73" t="s">
        <v>334</v>
      </c>
      <c r="C16" s="73" t="s">
        <v>100</v>
      </c>
      <c r="D16" s="73" t="s">
        <v>312</v>
      </c>
      <c r="E16" s="73" t="s">
        <v>101</v>
      </c>
      <c r="F16" s="73" t="s">
        <v>106</v>
      </c>
      <c r="G16" s="73" t="s">
        <v>340</v>
      </c>
      <c r="H16" s="73" t="s">
        <v>341</v>
      </c>
      <c r="I16" s="73" t="s">
        <v>342</v>
      </c>
      <c r="J16" s="74">
        <v>1</v>
      </c>
      <c r="K16" s="73" t="s">
        <v>317</v>
      </c>
      <c r="L16" s="75">
        <v>3395</v>
      </c>
      <c r="M16" s="73" t="s">
        <v>101</v>
      </c>
      <c r="N16" s="73" t="s">
        <v>101</v>
      </c>
      <c r="O16" s="73" t="s">
        <v>343</v>
      </c>
      <c r="P16" s="73" t="s">
        <v>344</v>
      </c>
      <c r="Q16" s="73" t="s">
        <v>320</v>
      </c>
      <c r="R16" s="73" t="s">
        <v>101</v>
      </c>
      <c r="S16" s="73" t="s">
        <v>101</v>
      </c>
      <c r="T16" s="73" t="s">
        <v>101</v>
      </c>
      <c r="U16" s="73" t="s">
        <v>101</v>
      </c>
      <c r="V16" s="73" t="s">
        <v>331</v>
      </c>
      <c r="W16" s="76">
        <v>45352</v>
      </c>
      <c r="X16" s="76">
        <v>45352</v>
      </c>
      <c r="Y16" s="73" t="s">
        <v>109</v>
      </c>
      <c r="Z16" s="73" t="s">
        <v>321</v>
      </c>
      <c r="AA16" s="73" t="s">
        <v>322</v>
      </c>
      <c r="AB16" s="73" t="s">
        <v>323</v>
      </c>
    </row>
    <row r="17" spans="1:28" x14ac:dyDescent="0.25">
      <c r="A17" s="73" t="s">
        <v>119</v>
      </c>
      <c r="B17" s="73" t="s">
        <v>371</v>
      </c>
      <c r="C17" s="73" t="s">
        <v>100</v>
      </c>
      <c r="D17" s="73" t="s">
        <v>312</v>
      </c>
      <c r="E17" s="73" t="s">
        <v>101</v>
      </c>
      <c r="F17" s="73" t="s">
        <v>106</v>
      </c>
      <c r="G17" s="73" t="s">
        <v>340</v>
      </c>
      <c r="H17" s="73" t="s">
        <v>341</v>
      </c>
      <c r="I17" s="73" t="s">
        <v>342</v>
      </c>
      <c r="J17" s="74">
        <v>1</v>
      </c>
      <c r="K17" s="73" t="s">
        <v>317</v>
      </c>
      <c r="L17" s="75">
        <v>200</v>
      </c>
      <c r="M17" s="73" t="s">
        <v>101</v>
      </c>
      <c r="N17" s="73" t="s">
        <v>101</v>
      </c>
      <c r="O17" s="73" t="s">
        <v>343</v>
      </c>
      <c r="P17" s="73" t="s">
        <v>372</v>
      </c>
      <c r="Q17" s="73" t="s">
        <v>320</v>
      </c>
      <c r="R17" s="73" t="s">
        <v>101</v>
      </c>
      <c r="S17" s="73" t="s">
        <v>101</v>
      </c>
      <c r="T17" s="73" t="s">
        <v>101</v>
      </c>
      <c r="U17" s="73" t="s">
        <v>101</v>
      </c>
      <c r="V17" s="73" t="s">
        <v>331</v>
      </c>
      <c r="W17" s="76">
        <v>45352</v>
      </c>
      <c r="X17" s="76">
        <v>45352</v>
      </c>
      <c r="Y17" s="73" t="s">
        <v>120</v>
      </c>
      <c r="Z17" s="73" t="s">
        <v>321</v>
      </c>
      <c r="AA17" s="73" t="s">
        <v>322</v>
      </c>
      <c r="AB17" s="73" t="s">
        <v>323</v>
      </c>
    </row>
    <row r="18" spans="1:28" x14ac:dyDescent="0.25">
      <c r="A18" s="73" t="s">
        <v>119</v>
      </c>
      <c r="B18" s="73" t="s">
        <v>371</v>
      </c>
      <c r="C18" s="73" t="s">
        <v>100</v>
      </c>
      <c r="D18" s="73" t="s">
        <v>312</v>
      </c>
      <c r="E18" s="73" t="s">
        <v>101</v>
      </c>
      <c r="F18" s="73" t="s">
        <v>106</v>
      </c>
      <c r="G18" s="73" t="s">
        <v>340</v>
      </c>
      <c r="H18" s="73" t="s">
        <v>341</v>
      </c>
      <c r="I18" s="73" t="s">
        <v>342</v>
      </c>
      <c r="J18" s="74">
        <v>1</v>
      </c>
      <c r="K18" s="73" t="s">
        <v>317</v>
      </c>
      <c r="L18" s="75">
        <v>3395</v>
      </c>
      <c r="M18" s="73" t="s">
        <v>101</v>
      </c>
      <c r="N18" s="73" t="s">
        <v>101</v>
      </c>
      <c r="O18" s="73" t="s">
        <v>343</v>
      </c>
      <c r="P18" s="73" t="s">
        <v>344</v>
      </c>
      <c r="Q18" s="73" t="s">
        <v>320</v>
      </c>
      <c r="R18" s="73" t="s">
        <v>101</v>
      </c>
      <c r="S18" s="73" t="s">
        <v>101</v>
      </c>
      <c r="T18" s="73" t="s">
        <v>101</v>
      </c>
      <c r="U18" s="73" t="s">
        <v>101</v>
      </c>
      <c r="V18" s="73" t="s">
        <v>331</v>
      </c>
      <c r="W18" s="76">
        <v>45352</v>
      </c>
      <c r="X18" s="76">
        <v>45352</v>
      </c>
      <c r="Y18" s="73" t="s">
        <v>121</v>
      </c>
      <c r="Z18" s="73" t="s">
        <v>321</v>
      </c>
      <c r="AA18" s="73" t="s">
        <v>322</v>
      </c>
      <c r="AB18" s="73" t="s">
        <v>323</v>
      </c>
    </row>
    <row r="19" spans="1:28" x14ac:dyDescent="0.25">
      <c r="A19" s="73" t="s">
        <v>119</v>
      </c>
      <c r="B19" s="73" t="s">
        <v>371</v>
      </c>
      <c r="C19" s="73" t="s">
        <v>100</v>
      </c>
      <c r="D19" s="73" t="s">
        <v>312</v>
      </c>
      <c r="E19" s="73" t="s">
        <v>101</v>
      </c>
      <c r="F19" s="73" t="s">
        <v>106</v>
      </c>
      <c r="G19" s="73" t="s">
        <v>340</v>
      </c>
      <c r="H19" s="73" t="s">
        <v>341</v>
      </c>
      <c r="I19" s="73" t="s">
        <v>342</v>
      </c>
      <c r="J19" s="74">
        <v>-1</v>
      </c>
      <c r="K19" s="73" t="s">
        <v>317</v>
      </c>
      <c r="L19" s="75">
        <v>-200</v>
      </c>
      <c r="M19" s="73" t="s">
        <v>101</v>
      </c>
      <c r="N19" s="73" t="s">
        <v>101</v>
      </c>
      <c r="O19" s="73" t="s">
        <v>343</v>
      </c>
      <c r="P19" s="73" t="s">
        <v>372</v>
      </c>
      <c r="Q19" s="73" t="s">
        <v>320</v>
      </c>
      <c r="R19" s="73" t="s">
        <v>101</v>
      </c>
      <c r="S19" s="73" t="s">
        <v>101</v>
      </c>
      <c r="T19" s="73" t="s">
        <v>101</v>
      </c>
      <c r="U19" s="73" t="s">
        <v>101</v>
      </c>
      <c r="V19" s="73" t="s">
        <v>331</v>
      </c>
      <c r="W19" s="76">
        <v>45352</v>
      </c>
      <c r="X19" s="76">
        <v>45352</v>
      </c>
      <c r="Y19" s="73" t="s">
        <v>122</v>
      </c>
      <c r="Z19" s="73" t="s">
        <v>321</v>
      </c>
      <c r="AA19" s="73" t="s">
        <v>322</v>
      </c>
      <c r="AB19" s="73" t="s">
        <v>323</v>
      </c>
    </row>
    <row r="20" spans="1:28" x14ac:dyDescent="0.25">
      <c r="A20" s="73" t="s">
        <v>119</v>
      </c>
      <c r="B20" s="73" t="s">
        <v>371</v>
      </c>
      <c r="C20" s="73" t="s">
        <v>100</v>
      </c>
      <c r="D20" s="73" t="s">
        <v>312</v>
      </c>
      <c r="E20" s="73" t="s">
        <v>101</v>
      </c>
      <c r="F20" s="73" t="s">
        <v>106</v>
      </c>
      <c r="G20" s="73" t="s">
        <v>340</v>
      </c>
      <c r="H20" s="73" t="s">
        <v>341</v>
      </c>
      <c r="I20" s="73" t="s">
        <v>342</v>
      </c>
      <c r="J20" s="74">
        <v>-1</v>
      </c>
      <c r="K20" s="73" t="s">
        <v>317</v>
      </c>
      <c r="L20" s="75">
        <v>-3395</v>
      </c>
      <c r="M20" s="73" t="s">
        <v>101</v>
      </c>
      <c r="N20" s="73" t="s">
        <v>101</v>
      </c>
      <c r="O20" s="73" t="s">
        <v>343</v>
      </c>
      <c r="P20" s="73" t="s">
        <v>344</v>
      </c>
      <c r="Q20" s="73" t="s">
        <v>320</v>
      </c>
      <c r="R20" s="73" t="s">
        <v>101</v>
      </c>
      <c r="S20" s="73" t="s">
        <v>101</v>
      </c>
      <c r="T20" s="73" t="s">
        <v>101</v>
      </c>
      <c r="U20" s="73" t="s">
        <v>101</v>
      </c>
      <c r="V20" s="73" t="s">
        <v>331</v>
      </c>
      <c r="W20" s="76">
        <v>45352</v>
      </c>
      <c r="X20" s="76">
        <v>45352</v>
      </c>
      <c r="Y20" s="73" t="s">
        <v>123</v>
      </c>
      <c r="Z20" s="73" t="s">
        <v>321</v>
      </c>
      <c r="AA20" s="73" t="s">
        <v>322</v>
      </c>
      <c r="AB20" s="73" t="s">
        <v>323</v>
      </c>
    </row>
    <row r="21" spans="1:28" x14ac:dyDescent="0.25">
      <c r="A21" s="73" t="s">
        <v>119</v>
      </c>
      <c r="B21" s="73" t="s">
        <v>371</v>
      </c>
      <c r="C21" s="73" t="s">
        <v>100</v>
      </c>
      <c r="D21" s="73" t="s">
        <v>312</v>
      </c>
      <c r="E21" s="73" t="s">
        <v>101</v>
      </c>
      <c r="F21" s="73" t="s">
        <v>106</v>
      </c>
      <c r="G21" s="73" t="s">
        <v>340</v>
      </c>
      <c r="H21" s="73" t="s">
        <v>341</v>
      </c>
      <c r="I21" s="73" t="s">
        <v>342</v>
      </c>
      <c r="J21" s="74">
        <v>1</v>
      </c>
      <c r="K21" s="73" t="s">
        <v>317</v>
      </c>
      <c r="L21" s="75">
        <v>100</v>
      </c>
      <c r="M21" s="73" t="s">
        <v>101</v>
      </c>
      <c r="N21" s="73" t="s">
        <v>101</v>
      </c>
      <c r="O21" s="73" t="s">
        <v>343</v>
      </c>
      <c r="P21" s="73" t="s">
        <v>344</v>
      </c>
      <c r="Q21" s="73" t="s">
        <v>320</v>
      </c>
      <c r="R21" s="73" t="s">
        <v>101</v>
      </c>
      <c r="S21" s="73" t="s">
        <v>101</v>
      </c>
      <c r="T21" s="73" t="s">
        <v>101</v>
      </c>
      <c r="U21" s="73" t="s">
        <v>101</v>
      </c>
      <c r="V21" s="73" t="s">
        <v>331</v>
      </c>
      <c r="W21" s="76">
        <v>45352</v>
      </c>
      <c r="X21" s="76">
        <v>45352</v>
      </c>
      <c r="Y21" s="73" t="s">
        <v>124</v>
      </c>
      <c r="Z21" s="73" t="s">
        <v>331</v>
      </c>
      <c r="AA21" s="73" t="s">
        <v>322</v>
      </c>
      <c r="AB21" s="73" t="s">
        <v>323</v>
      </c>
    </row>
    <row r="22" spans="1:28" x14ac:dyDescent="0.25">
      <c r="A22" s="73" t="s">
        <v>119</v>
      </c>
      <c r="B22" s="73" t="s">
        <v>371</v>
      </c>
      <c r="C22" s="73" t="s">
        <v>100</v>
      </c>
      <c r="D22" s="73" t="s">
        <v>312</v>
      </c>
      <c r="E22" s="73" t="s">
        <v>101</v>
      </c>
      <c r="F22" s="73" t="s">
        <v>106</v>
      </c>
      <c r="G22" s="73" t="s">
        <v>340</v>
      </c>
      <c r="H22" s="73" t="s">
        <v>341</v>
      </c>
      <c r="I22" s="73" t="s">
        <v>342</v>
      </c>
      <c r="J22" s="74">
        <v>-1</v>
      </c>
      <c r="K22" s="73" t="s">
        <v>317</v>
      </c>
      <c r="L22" s="75">
        <v>-100</v>
      </c>
      <c r="M22" s="73" t="s">
        <v>101</v>
      </c>
      <c r="N22" s="73" t="s">
        <v>101</v>
      </c>
      <c r="O22" s="73" t="s">
        <v>343</v>
      </c>
      <c r="P22" s="73" t="s">
        <v>344</v>
      </c>
      <c r="Q22" s="73" t="s">
        <v>320</v>
      </c>
      <c r="R22" s="73" t="s">
        <v>101</v>
      </c>
      <c r="S22" s="73" t="s">
        <v>101</v>
      </c>
      <c r="T22" s="73" t="s">
        <v>101</v>
      </c>
      <c r="U22" s="73" t="s">
        <v>101</v>
      </c>
      <c r="V22" s="73" t="s">
        <v>331</v>
      </c>
      <c r="W22" s="76">
        <v>45352</v>
      </c>
      <c r="X22" s="76">
        <v>45352</v>
      </c>
      <c r="Y22" s="73" t="s">
        <v>125</v>
      </c>
      <c r="Z22" s="73" t="s">
        <v>331</v>
      </c>
      <c r="AA22" s="73" t="s">
        <v>322</v>
      </c>
      <c r="AB22" s="73" t="s">
        <v>323</v>
      </c>
    </row>
    <row r="23" spans="1:28" x14ac:dyDescent="0.25">
      <c r="A23" s="73" t="s">
        <v>132</v>
      </c>
      <c r="B23" s="73" t="s">
        <v>380</v>
      </c>
      <c r="C23" s="73" t="s">
        <v>100</v>
      </c>
      <c r="D23" s="73" t="s">
        <v>312</v>
      </c>
      <c r="E23" s="73" t="s">
        <v>101</v>
      </c>
      <c r="F23" s="73" t="s">
        <v>106</v>
      </c>
      <c r="G23" s="73" t="s">
        <v>340</v>
      </c>
      <c r="H23" s="73" t="s">
        <v>341</v>
      </c>
      <c r="I23" s="73" t="s">
        <v>342</v>
      </c>
      <c r="J23" s="74">
        <v>1</v>
      </c>
      <c r="K23" s="73" t="s">
        <v>317</v>
      </c>
      <c r="L23" s="75">
        <v>200</v>
      </c>
      <c r="M23" s="73" t="s">
        <v>101</v>
      </c>
      <c r="N23" s="73" t="s">
        <v>101</v>
      </c>
      <c r="O23" s="73" t="s">
        <v>343</v>
      </c>
      <c r="P23" s="73" t="s">
        <v>372</v>
      </c>
      <c r="Q23" s="73" t="s">
        <v>320</v>
      </c>
      <c r="R23" s="73" t="s">
        <v>101</v>
      </c>
      <c r="S23" s="73" t="s">
        <v>101</v>
      </c>
      <c r="T23" s="73" t="s">
        <v>101</v>
      </c>
      <c r="U23" s="73" t="s">
        <v>101</v>
      </c>
      <c r="V23" s="73" t="s">
        <v>331</v>
      </c>
      <c r="W23" s="76">
        <v>45352</v>
      </c>
      <c r="X23" s="76">
        <v>45352</v>
      </c>
      <c r="Y23" s="73" t="s">
        <v>141</v>
      </c>
      <c r="Z23" s="73" t="s">
        <v>321</v>
      </c>
      <c r="AA23" s="73" t="s">
        <v>322</v>
      </c>
      <c r="AB23" s="73" t="s">
        <v>323</v>
      </c>
    </row>
    <row r="24" spans="1:28" x14ac:dyDescent="0.25">
      <c r="A24" s="73" t="s">
        <v>132</v>
      </c>
      <c r="B24" s="73" t="s">
        <v>380</v>
      </c>
      <c r="C24" s="73" t="s">
        <v>100</v>
      </c>
      <c r="D24" s="73" t="s">
        <v>312</v>
      </c>
      <c r="E24" s="73" t="s">
        <v>101</v>
      </c>
      <c r="F24" s="73" t="s">
        <v>106</v>
      </c>
      <c r="G24" s="73" t="s">
        <v>340</v>
      </c>
      <c r="H24" s="73" t="s">
        <v>341</v>
      </c>
      <c r="I24" s="73" t="s">
        <v>342</v>
      </c>
      <c r="J24" s="74">
        <v>-1</v>
      </c>
      <c r="K24" s="73" t="s">
        <v>317</v>
      </c>
      <c r="L24" s="75">
        <v>-200</v>
      </c>
      <c r="M24" s="73" t="s">
        <v>101</v>
      </c>
      <c r="N24" s="73" t="s">
        <v>101</v>
      </c>
      <c r="O24" s="73" t="s">
        <v>343</v>
      </c>
      <c r="P24" s="73" t="s">
        <v>372</v>
      </c>
      <c r="Q24" s="73" t="s">
        <v>320</v>
      </c>
      <c r="R24" s="73" t="s">
        <v>101</v>
      </c>
      <c r="S24" s="73" t="s">
        <v>101</v>
      </c>
      <c r="T24" s="73" t="s">
        <v>101</v>
      </c>
      <c r="U24" s="73" t="s">
        <v>101</v>
      </c>
      <c r="V24" s="73" t="s">
        <v>331</v>
      </c>
      <c r="W24" s="76">
        <v>45352</v>
      </c>
      <c r="X24" s="76">
        <v>45352</v>
      </c>
      <c r="Y24" s="73" t="s">
        <v>142</v>
      </c>
      <c r="Z24" s="73" t="s">
        <v>321</v>
      </c>
      <c r="AA24" s="73" t="s">
        <v>322</v>
      </c>
      <c r="AB24" s="73" t="s">
        <v>323</v>
      </c>
    </row>
    <row r="25" spans="1:28" x14ac:dyDescent="0.25">
      <c r="A25" s="73" t="s">
        <v>132</v>
      </c>
      <c r="B25" s="73" t="s">
        <v>380</v>
      </c>
      <c r="C25" s="73" t="s">
        <v>100</v>
      </c>
      <c r="D25" s="73" t="s">
        <v>312</v>
      </c>
      <c r="E25" s="73" t="s">
        <v>101</v>
      </c>
      <c r="F25" s="73" t="s">
        <v>106</v>
      </c>
      <c r="G25" s="73" t="s">
        <v>340</v>
      </c>
      <c r="H25" s="73" t="s">
        <v>341</v>
      </c>
      <c r="I25" s="73" t="s">
        <v>342</v>
      </c>
      <c r="J25" s="74">
        <v>1</v>
      </c>
      <c r="K25" s="73" t="s">
        <v>317</v>
      </c>
      <c r="L25" s="75">
        <v>300</v>
      </c>
      <c r="M25" s="73" t="s">
        <v>101</v>
      </c>
      <c r="N25" s="73" t="s">
        <v>101</v>
      </c>
      <c r="O25" s="73" t="s">
        <v>343</v>
      </c>
      <c r="P25" s="73" t="s">
        <v>344</v>
      </c>
      <c r="Q25" s="73" t="s">
        <v>320</v>
      </c>
      <c r="R25" s="73" t="s">
        <v>101</v>
      </c>
      <c r="S25" s="73" t="s">
        <v>101</v>
      </c>
      <c r="T25" s="73" t="s">
        <v>101</v>
      </c>
      <c r="U25" s="73" t="s">
        <v>101</v>
      </c>
      <c r="V25" s="73" t="s">
        <v>331</v>
      </c>
      <c r="W25" s="76">
        <v>45352</v>
      </c>
      <c r="X25" s="76">
        <v>45352</v>
      </c>
      <c r="Y25" s="73" t="s">
        <v>124</v>
      </c>
      <c r="Z25" s="73" t="s">
        <v>321</v>
      </c>
      <c r="AA25" s="73" t="s">
        <v>322</v>
      </c>
      <c r="AB25" s="73" t="s">
        <v>323</v>
      </c>
    </row>
    <row r="26" spans="1:28" x14ac:dyDescent="0.25">
      <c r="A26" s="73" t="s">
        <v>132</v>
      </c>
      <c r="B26" s="73" t="s">
        <v>380</v>
      </c>
      <c r="C26" s="73" t="s">
        <v>100</v>
      </c>
      <c r="D26" s="73" t="s">
        <v>312</v>
      </c>
      <c r="E26" s="73" t="s">
        <v>101</v>
      </c>
      <c r="F26" s="73" t="s">
        <v>106</v>
      </c>
      <c r="G26" s="73" t="s">
        <v>340</v>
      </c>
      <c r="H26" s="73" t="s">
        <v>341</v>
      </c>
      <c r="I26" s="73" t="s">
        <v>342</v>
      </c>
      <c r="J26" s="74">
        <v>-1</v>
      </c>
      <c r="K26" s="73" t="s">
        <v>317</v>
      </c>
      <c r="L26" s="75">
        <v>-300</v>
      </c>
      <c r="M26" s="73" t="s">
        <v>101</v>
      </c>
      <c r="N26" s="73" t="s">
        <v>101</v>
      </c>
      <c r="O26" s="73" t="s">
        <v>343</v>
      </c>
      <c r="P26" s="73" t="s">
        <v>344</v>
      </c>
      <c r="Q26" s="73" t="s">
        <v>320</v>
      </c>
      <c r="R26" s="73" t="s">
        <v>101</v>
      </c>
      <c r="S26" s="73" t="s">
        <v>101</v>
      </c>
      <c r="T26" s="73" t="s">
        <v>101</v>
      </c>
      <c r="U26" s="73" t="s">
        <v>101</v>
      </c>
      <c r="V26" s="73" t="s">
        <v>331</v>
      </c>
      <c r="W26" s="76">
        <v>45352</v>
      </c>
      <c r="X26" s="76">
        <v>45352</v>
      </c>
      <c r="Y26" s="73" t="s">
        <v>125</v>
      </c>
      <c r="Z26" s="73" t="s">
        <v>321</v>
      </c>
      <c r="AA26" s="73" t="s">
        <v>322</v>
      </c>
      <c r="AB26" s="73" t="s">
        <v>323</v>
      </c>
    </row>
    <row r="27" spans="1:28" x14ac:dyDescent="0.25">
      <c r="A27" s="73" t="s">
        <v>132</v>
      </c>
      <c r="B27" s="73" t="s">
        <v>380</v>
      </c>
      <c r="C27" s="73" t="s">
        <v>133</v>
      </c>
      <c r="D27" s="73" t="s">
        <v>381</v>
      </c>
      <c r="E27" s="73" t="s">
        <v>101</v>
      </c>
      <c r="F27" s="73" t="s">
        <v>106</v>
      </c>
      <c r="G27" s="73" t="s">
        <v>340</v>
      </c>
      <c r="H27" s="73" t="s">
        <v>387</v>
      </c>
      <c r="I27" s="73" t="s">
        <v>316</v>
      </c>
      <c r="J27" s="74">
        <v>1</v>
      </c>
      <c r="K27" s="73" t="s">
        <v>317</v>
      </c>
      <c r="L27" s="75">
        <v>200</v>
      </c>
      <c r="M27" s="73" t="s">
        <v>101</v>
      </c>
      <c r="N27" s="73" t="s">
        <v>101</v>
      </c>
      <c r="O27" s="73" t="s">
        <v>385</v>
      </c>
      <c r="P27" s="73" t="s">
        <v>390</v>
      </c>
      <c r="Q27" s="73" t="s">
        <v>320</v>
      </c>
      <c r="R27" s="73" t="s">
        <v>101</v>
      </c>
      <c r="S27" s="73" t="s">
        <v>101</v>
      </c>
      <c r="T27" s="73" t="s">
        <v>101</v>
      </c>
      <c r="U27" s="73" t="s">
        <v>101</v>
      </c>
      <c r="V27" s="73" t="s">
        <v>331</v>
      </c>
      <c r="W27" s="76">
        <v>45355</v>
      </c>
      <c r="X27" s="76">
        <v>45355</v>
      </c>
      <c r="Y27" s="73" t="s">
        <v>139</v>
      </c>
      <c r="Z27" s="73" t="s">
        <v>321</v>
      </c>
      <c r="AA27" s="73" t="s">
        <v>322</v>
      </c>
      <c r="AB27" s="73" t="s">
        <v>323</v>
      </c>
    </row>
    <row r="28" spans="1:28" x14ac:dyDescent="0.25">
      <c r="A28" s="73" t="s">
        <v>103</v>
      </c>
      <c r="B28" s="73" t="s">
        <v>334</v>
      </c>
      <c r="C28" s="73" t="s">
        <v>100</v>
      </c>
      <c r="D28" s="73" t="s">
        <v>312</v>
      </c>
      <c r="E28" s="73" t="s">
        <v>345</v>
      </c>
      <c r="F28" s="73" t="s">
        <v>106</v>
      </c>
      <c r="G28" s="73" t="s">
        <v>340</v>
      </c>
      <c r="H28" s="73" t="s">
        <v>341</v>
      </c>
      <c r="I28" s="73" t="s">
        <v>342</v>
      </c>
      <c r="J28" s="74">
        <v>0</v>
      </c>
      <c r="K28" s="73" t="s">
        <v>101</v>
      </c>
      <c r="L28" s="75">
        <v>3395</v>
      </c>
      <c r="M28" s="73" t="s">
        <v>101</v>
      </c>
      <c r="N28" s="73" t="s">
        <v>101</v>
      </c>
      <c r="O28" s="73" t="s">
        <v>343</v>
      </c>
      <c r="P28" s="73" t="s">
        <v>101</v>
      </c>
      <c r="Q28" s="73" t="s">
        <v>320</v>
      </c>
      <c r="R28" s="73" t="s">
        <v>101</v>
      </c>
      <c r="S28" s="73" t="s">
        <v>101</v>
      </c>
      <c r="T28" s="73" t="s">
        <v>101</v>
      </c>
      <c r="U28" s="73" t="s">
        <v>101</v>
      </c>
      <c r="V28" s="73" t="s">
        <v>331</v>
      </c>
      <c r="W28" s="76">
        <v>45363</v>
      </c>
      <c r="X28" s="76">
        <v>45351</v>
      </c>
      <c r="Y28" s="73" t="s">
        <v>110</v>
      </c>
      <c r="Z28" s="73" t="s">
        <v>346</v>
      </c>
      <c r="AA28" s="73" t="s">
        <v>332</v>
      </c>
      <c r="AB28" s="73" t="s">
        <v>333</v>
      </c>
    </row>
    <row r="29" spans="1:28" x14ac:dyDescent="0.25">
      <c r="A29" s="73" t="s">
        <v>132</v>
      </c>
      <c r="B29" s="73" t="s">
        <v>380</v>
      </c>
      <c r="C29" s="73" t="s">
        <v>133</v>
      </c>
      <c r="D29" s="73" t="s">
        <v>381</v>
      </c>
      <c r="E29" s="73" t="s">
        <v>101</v>
      </c>
      <c r="F29" s="73" t="s">
        <v>106</v>
      </c>
      <c r="G29" s="73" t="s">
        <v>340</v>
      </c>
      <c r="H29" s="73" t="s">
        <v>387</v>
      </c>
      <c r="I29" s="73" t="s">
        <v>316</v>
      </c>
      <c r="J29" s="74">
        <v>1</v>
      </c>
      <c r="K29" s="73" t="s">
        <v>317</v>
      </c>
      <c r="L29" s="75">
        <v>200</v>
      </c>
      <c r="M29" s="73" t="s">
        <v>101</v>
      </c>
      <c r="N29" s="73" t="s">
        <v>101</v>
      </c>
      <c r="O29" s="73" t="s">
        <v>385</v>
      </c>
      <c r="P29" s="73" t="s">
        <v>391</v>
      </c>
      <c r="Q29" s="73" t="s">
        <v>320</v>
      </c>
      <c r="R29" s="73" t="s">
        <v>101</v>
      </c>
      <c r="S29" s="73" t="s">
        <v>101</v>
      </c>
      <c r="T29" s="73" t="s">
        <v>101</v>
      </c>
      <c r="U29" s="73" t="s">
        <v>101</v>
      </c>
      <c r="V29" s="73" t="s">
        <v>331</v>
      </c>
      <c r="W29" s="76">
        <v>45363</v>
      </c>
      <c r="X29" s="76">
        <v>45363</v>
      </c>
      <c r="Y29" s="73" t="s">
        <v>140</v>
      </c>
      <c r="Z29" s="73" t="s">
        <v>321</v>
      </c>
      <c r="AA29" s="73" t="s">
        <v>322</v>
      </c>
      <c r="AB29" s="73" t="s">
        <v>323</v>
      </c>
    </row>
    <row r="30" spans="1:28" x14ac:dyDescent="0.25">
      <c r="A30" s="73" t="s">
        <v>103</v>
      </c>
      <c r="B30" s="73" t="s">
        <v>334</v>
      </c>
      <c r="C30" s="73" t="s">
        <v>100</v>
      </c>
      <c r="D30" s="73" t="s">
        <v>312</v>
      </c>
      <c r="E30" s="73" t="s">
        <v>101</v>
      </c>
      <c r="F30" s="73" t="s">
        <v>347</v>
      </c>
      <c r="G30" s="73" t="s">
        <v>441</v>
      </c>
      <c r="H30" s="73" t="s">
        <v>349</v>
      </c>
      <c r="I30" s="73" t="s">
        <v>316</v>
      </c>
      <c r="J30" s="74">
        <v>1</v>
      </c>
      <c r="K30" s="73" t="s">
        <v>317</v>
      </c>
      <c r="L30" s="75">
        <v>15216</v>
      </c>
      <c r="M30" s="73" t="s">
        <v>101</v>
      </c>
      <c r="N30" s="73" t="s">
        <v>101</v>
      </c>
      <c r="O30" s="73" t="s">
        <v>350</v>
      </c>
      <c r="P30" s="73" t="s">
        <v>351</v>
      </c>
      <c r="Q30" s="73" t="s">
        <v>320</v>
      </c>
      <c r="R30" s="73" t="s">
        <v>101</v>
      </c>
      <c r="S30" s="73" t="s">
        <v>101</v>
      </c>
      <c r="T30" s="73" t="s">
        <v>101</v>
      </c>
      <c r="U30" s="73" t="s">
        <v>101</v>
      </c>
      <c r="V30" s="73" t="s">
        <v>331</v>
      </c>
      <c r="W30" s="76">
        <v>45372</v>
      </c>
      <c r="X30" s="76">
        <v>45366</v>
      </c>
      <c r="Y30" s="73" t="s">
        <v>111</v>
      </c>
      <c r="Z30" s="73" t="s">
        <v>321</v>
      </c>
      <c r="AA30" s="73" t="s">
        <v>322</v>
      </c>
      <c r="AB30" s="73" t="s">
        <v>323</v>
      </c>
    </row>
    <row r="31" spans="1:28" x14ac:dyDescent="0.25">
      <c r="A31" s="73" t="s">
        <v>115</v>
      </c>
      <c r="B31" s="73" t="s">
        <v>363</v>
      </c>
      <c r="C31" s="73" t="s">
        <v>100</v>
      </c>
      <c r="D31" s="73" t="s">
        <v>312</v>
      </c>
      <c r="E31" s="73" t="s">
        <v>101</v>
      </c>
      <c r="F31" s="73" t="s">
        <v>347</v>
      </c>
      <c r="G31" s="73" t="s">
        <v>441</v>
      </c>
      <c r="H31" s="73" t="s">
        <v>349</v>
      </c>
      <c r="I31" s="73" t="s">
        <v>316</v>
      </c>
      <c r="J31" s="74">
        <v>1</v>
      </c>
      <c r="K31" s="73" t="s">
        <v>317</v>
      </c>
      <c r="L31" s="75">
        <v>1761</v>
      </c>
      <c r="M31" s="73" t="s">
        <v>101</v>
      </c>
      <c r="N31" s="73" t="s">
        <v>101</v>
      </c>
      <c r="O31" s="73" t="s">
        <v>350</v>
      </c>
      <c r="P31" s="73" t="s">
        <v>365</v>
      </c>
      <c r="Q31" s="73" t="s">
        <v>320</v>
      </c>
      <c r="R31" s="73" t="s">
        <v>101</v>
      </c>
      <c r="S31" s="73" t="s">
        <v>101</v>
      </c>
      <c r="T31" s="73" t="s">
        <v>101</v>
      </c>
      <c r="U31" s="73" t="s">
        <v>101</v>
      </c>
      <c r="V31" s="73" t="s">
        <v>331</v>
      </c>
      <c r="W31" s="76">
        <v>45372</v>
      </c>
      <c r="X31" s="76">
        <v>45372</v>
      </c>
      <c r="Y31" s="73" t="s">
        <v>118</v>
      </c>
      <c r="Z31" s="73" t="s">
        <v>321</v>
      </c>
      <c r="AA31" s="73" t="s">
        <v>322</v>
      </c>
      <c r="AB31" s="73" t="s">
        <v>323</v>
      </c>
    </row>
    <row r="32" spans="1:28" x14ac:dyDescent="0.25">
      <c r="A32" s="73" t="s">
        <v>143</v>
      </c>
      <c r="B32" s="73" t="s">
        <v>392</v>
      </c>
      <c r="C32" s="73" t="s">
        <v>144</v>
      </c>
      <c r="D32" s="73" t="s">
        <v>405</v>
      </c>
      <c r="E32" s="73" t="s">
        <v>101</v>
      </c>
      <c r="F32" s="73" t="s">
        <v>101</v>
      </c>
      <c r="G32" s="73" t="s">
        <v>101</v>
      </c>
      <c r="H32" s="73" t="s">
        <v>101</v>
      </c>
      <c r="I32" s="73" t="s">
        <v>320</v>
      </c>
      <c r="J32" s="74">
        <v>0</v>
      </c>
      <c r="K32" s="73" t="s">
        <v>101</v>
      </c>
      <c r="L32" s="75">
        <v>292.38</v>
      </c>
      <c r="M32" s="73" t="s">
        <v>101</v>
      </c>
      <c r="N32" s="73" t="s">
        <v>101</v>
      </c>
      <c r="O32" s="73" t="s">
        <v>101</v>
      </c>
      <c r="P32" s="73" t="s">
        <v>101</v>
      </c>
      <c r="Q32" s="73" t="s">
        <v>320</v>
      </c>
      <c r="R32" s="73" t="s">
        <v>101</v>
      </c>
      <c r="S32" s="73" t="s">
        <v>101</v>
      </c>
      <c r="T32" s="73" t="s">
        <v>101</v>
      </c>
      <c r="U32" s="73" t="s">
        <v>101</v>
      </c>
      <c r="V32" s="73" t="s">
        <v>355</v>
      </c>
      <c r="W32" s="76">
        <v>45385</v>
      </c>
      <c r="X32" s="76">
        <v>45382</v>
      </c>
      <c r="Y32" s="73" t="s">
        <v>145</v>
      </c>
      <c r="Z32" s="73" t="s">
        <v>346</v>
      </c>
      <c r="AA32" s="73" t="s">
        <v>406</v>
      </c>
      <c r="AB32" s="73" t="s">
        <v>407</v>
      </c>
    </row>
    <row r="33" spans="1:28" x14ac:dyDescent="0.25">
      <c r="A33" s="73" t="s">
        <v>143</v>
      </c>
      <c r="B33" s="73" t="s">
        <v>392</v>
      </c>
      <c r="C33" s="73" t="s">
        <v>148</v>
      </c>
      <c r="D33" s="73" t="s">
        <v>411</v>
      </c>
      <c r="E33" s="73" t="s">
        <v>101</v>
      </c>
      <c r="F33" s="73" t="s">
        <v>101</v>
      </c>
      <c r="G33" s="73" t="s">
        <v>101</v>
      </c>
      <c r="H33" s="73" t="s">
        <v>101</v>
      </c>
      <c r="I33" s="73" t="s">
        <v>320</v>
      </c>
      <c r="J33" s="74">
        <v>0</v>
      </c>
      <c r="K33" s="73" t="s">
        <v>101</v>
      </c>
      <c r="L33" s="75">
        <v>12.41</v>
      </c>
      <c r="M33" s="73" t="s">
        <v>101</v>
      </c>
      <c r="N33" s="73" t="s">
        <v>101</v>
      </c>
      <c r="O33" s="73" t="s">
        <v>101</v>
      </c>
      <c r="P33" s="73" t="s">
        <v>412</v>
      </c>
      <c r="Q33" s="73" t="s">
        <v>410</v>
      </c>
      <c r="R33" s="73" t="s">
        <v>322</v>
      </c>
      <c r="S33" s="73" t="s">
        <v>101</v>
      </c>
      <c r="T33" s="73" t="s">
        <v>101</v>
      </c>
      <c r="U33" s="73" t="s">
        <v>101</v>
      </c>
      <c r="V33" s="73" t="s">
        <v>355</v>
      </c>
      <c r="W33" s="76">
        <v>45389</v>
      </c>
      <c r="X33" s="76">
        <v>45376</v>
      </c>
      <c r="Y33" s="73" t="s">
        <v>149</v>
      </c>
      <c r="Z33" s="73" t="s">
        <v>413</v>
      </c>
      <c r="AA33" s="73" t="s">
        <v>403</v>
      </c>
      <c r="AB33" s="73" t="s">
        <v>404</v>
      </c>
    </row>
    <row r="34" spans="1:28" x14ac:dyDescent="0.25">
      <c r="A34" s="73" t="s">
        <v>143</v>
      </c>
      <c r="B34" s="73" t="s">
        <v>392</v>
      </c>
      <c r="C34" s="73" t="s">
        <v>148</v>
      </c>
      <c r="D34" s="73" t="s">
        <v>411</v>
      </c>
      <c r="E34" s="73" t="s">
        <v>101</v>
      </c>
      <c r="F34" s="73" t="s">
        <v>101</v>
      </c>
      <c r="G34" s="73" t="s">
        <v>101</v>
      </c>
      <c r="H34" s="73" t="s">
        <v>101</v>
      </c>
      <c r="I34" s="73" t="s">
        <v>320</v>
      </c>
      <c r="J34" s="74">
        <v>0</v>
      </c>
      <c r="K34" s="73" t="s">
        <v>101</v>
      </c>
      <c r="L34" s="75">
        <v>12.41</v>
      </c>
      <c r="M34" s="73" t="s">
        <v>101</v>
      </c>
      <c r="N34" s="73" t="s">
        <v>101</v>
      </c>
      <c r="O34" s="73" t="s">
        <v>101</v>
      </c>
      <c r="P34" s="73" t="s">
        <v>412</v>
      </c>
      <c r="Q34" s="73" t="s">
        <v>410</v>
      </c>
      <c r="R34" s="73" t="s">
        <v>322</v>
      </c>
      <c r="S34" s="73" t="s">
        <v>101</v>
      </c>
      <c r="T34" s="73" t="s">
        <v>101</v>
      </c>
      <c r="U34" s="73" t="s">
        <v>101</v>
      </c>
      <c r="V34" s="73" t="s">
        <v>355</v>
      </c>
      <c r="W34" s="76">
        <v>45389</v>
      </c>
      <c r="X34" s="76">
        <v>45376</v>
      </c>
      <c r="Y34" s="73" t="s">
        <v>149</v>
      </c>
      <c r="Z34" s="73" t="s">
        <v>414</v>
      </c>
      <c r="AA34" s="73" t="s">
        <v>403</v>
      </c>
      <c r="AB34" s="73" t="s">
        <v>404</v>
      </c>
    </row>
    <row r="35" spans="1:28" x14ac:dyDescent="0.25">
      <c r="A35" s="73" t="s">
        <v>103</v>
      </c>
      <c r="B35" s="73" t="s">
        <v>334</v>
      </c>
      <c r="C35" s="73" t="s">
        <v>100</v>
      </c>
      <c r="D35" s="73" t="s">
        <v>312</v>
      </c>
      <c r="E35" s="73" t="s">
        <v>101</v>
      </c>
      <c r="F35" s="73" t="s">
        <v>347</v>
      </c>
      <c r="G35" s="73" t="s">
        <v>441</v>
      </c>
      <c r="H35" s="73" t="s">
        <v>349</v>
      </c>
      <c r="I35" s="73" t="s">
        <v>352</v>
      </c>
      <c r="J35" s="74">
        <v>1</v>
      </c>
      <c r="K35" s="73" t="s">
        <v>317</v>
      </c>
      <c r="L35" s="75">
        <v>4700</v>
      </c>
      <c r="M35" s="73" t="s">
        <v>101</v>
      </c>
      <c r="N35" s="73" t="s">
        <v>101</v>
      </c>
      <c r="O35" s="73" t="s">
        <v>353</v>
      </c>
      <c r="P35" s="73" t="s">
        <v>354</v>
      </c>
      <c r="Q35" s="73" t="s">
        <v>320</v>
      </c>
      <c r="R35" s="73" t="s">
        <v>101</v>
      </c>
      <c r="S35" s="73" t="s">
        <v>101</v>
      </c>
      <c r="T35" s="73" t="s">
        <v>101</v>
      </c>
      <c r="U35" s="73" t="s">
        <v>101</v>
      </c>
      <c r="V35" s="73" t="s">
        <v>355</v>
      </c>
      <c r="W35" s="76">
        <v>45397</v>
      </c>
      <c r="X35" s="76">
        <v>45397</v>
      </c>
      <c r="Y35" s="73" t="s">
        <v>112</v>
      </c>
      <c r="Z35" s="73" t="s">
        <v>321</v>
      </c>
      <c r="AA35" s="73" t="s">
        <v>322</v>
      </c>
      <c r="AB35" s="73" t="s">
        <v>323</v>
      </c>
    </row>
    <row r="36" spans="1:28" x14ac:dyDescent="0.25">
      <c r="A36" s="73" t="s">
        <v>103</v>
      </c>
      <c r="B36" s="73" t="s">
        <v>334</v>
      </c>
      <c r="C36" s="73" t="s">
        <v>100</v>
      </c>
      <c r="D36" s="73" t="s">
        <v>312</v>
      </c>
      <c r="E36" s="73" t="s">
        <v>101</v>
      </c>
      <c r="F36" s="73" t="s">
        <v>347</v>
      </c>
      <c r="G36" s="73" t="s">
        <v>441</v>
      </c>
      <c r="H36" s="73" t="s">
        <v>349</v>
      </c>
      <c r="I36" s="73" t="s">
        <v>352</v>
      </c>
      <c r="J36" s="74">
        <v>-1</v>
      </c>
      <c r="K36" s="73" t="s">
        <v>317</v>
      </c>
      <c r="L36" s="75">
        <v>-4700</v>
      </c>
      <c r="M36" s="73" t="s">
        <v>101</v>
      </c>
      <c r="N36" s="73" t="s">
        <v>101</v>
      </c>
      <c r="O36" s="73" t="s">
        <v>353</v>
      </c>
      <c r="P36" s="73" t="s">
        <v>354</v>
      </c>
      <c r="Q36" s="73" t="s">
        <v>320</v>
      </c>
      <c r="R36" s="73" t="s">
        <v>101</v>
      </c>
      <c r="S36" s="73" t="s">
        <v>101</v>
      </c>
      <c r="T36" s="73" t="s">
        <v>101</v>
      </c>
      <c r="U36" s="73" t="s">
        <v>101</v>
      </c>
      <c r="V36" s="73" t="s">
        <v>355</v>
      </c>
      <c r="W36" s="76">
        <v>45397</v>
      </c>
      <c r="X36" s="76">
        <v>45393</v>
      </c>
      <c r="Y36" s="73" t="s">
        <v>113</v>
      </c>
      <c r="Z36" s="73" t="s">
        <v>321</v>
      </c>
      <c r="AA36" s="73" t="s">
        <v>322</v>
      </c>
      <c r="AB36" s="73" t="s">
        <v>323</v>
      </c>
    </row>
    <row r="37" spans="1:28" x14ac:dyDescent="0.25">
      <c r="A37" s="73" t="s">
        <v>151</v>
      </c>
      <c r="B37" s="73" t="s">
        <v>417</v>
      </c>
      <c r="C37" s="73" t="s">
        <v>133</v>
      </c>
      <c r="D37" s="73" t="s">
        <v>381</v>
      </c>
      <c r="E37" s="73" t="s">
        <v>101</v>
      </c>
      <c r="F37" s="73" t="s">
        <v>106</v>
      </c>
      <c r="G37" s="73" t="s">
        <v>340</v>
      </c>
      <c r="H37" s="73" t="s">
        <v>387</v>
      </c>
      <c r="I37" s="73" t="s">
        <v>316</v>
      </c>
      <c r="J37" s="74">
        <v>1</v>
      </c>
      <c r="K37" s="73" t="s">
        <v>317</v>
      </c>
      <c r="L37" s="75">
        <v>200</v>
      </c>
      <c r="M37" s="73" t="s">
        <v>101</v>
      </c>
      <c r="N37" s="73" t="s">
        <v>101</v>
      </c>
      <c r="O37" s="73" t="s">
        <v>385</v>
      </c>
      <c r="P37" s="73" t="s">
        <v>418</v>
      </c>
      <c r="Q37" s="73" t="s">
        <v>320</v>
      </c>
      <c r="R37" s="73" t="s">
        <v>101</v>
      </c>
      <c r="S37" s="73" t="s">
        <v>101</v>
      </c>
      <c r="T37" s="73" t="s">
        <v>101</v>
      </c>
      <c r="U37" s="73" t="s">
        <v>101</v>
      </c>
      <c r="V37" s="73" t="s">
        <v>355</v>
      </c>
      <c r="W37" s="76">
        <v>45411</v>
      </c>
      <c r="X37" s="76">
        <v>45411</v>
      </c>
      <c r="Y37" s="73" t="s">
        <v>152</v>
      </c>
      <c r="Z37" s="73" t="s">
        <v>321</v>
      </c>
      <c r="AA37" s="73" t="s">
        <v>322</v>
      </c>
      <c r="AB37" s="73" t="s">
        <v>323</v>
      </c>
    </row>
    <row r="38" spans="1:28" x14ac:dyDescent="0.25">
      <c r="A38" s="73" t="s">
        <v>151</v>
      </c>
      <c r="B38" s="73" t="s">
        <v>417</v>
      </c>
      <c r="C38" s="73" t="s">
        <v>133</v>
      </c>
      <c r="D38" s="73" t="s">
        <v>381</v>
      </c>
      <c r="E38" s="73" t="s">
        <v>101</v>
      </c>
      <c r="F38" s="73" t="s">
        <v>106</v>
      </c>
      <c r="G38" s="73" t="s">
        <v>340</v>
      </c>
      <c r="H38" s="73" t="s">
        <v>387</v>
      </c>
      <c r="I38" s="73" t="s">
        <v>316</v>
      </c>
      <c r="J38" s="74">
        <v>-1</v>
      </c>
      <c r="K38" s="73" t="s">
        <v>317</v>
      </c>
      <c r="L38" s="75">
        <v>-200</v>
      </c>
      <c r="M38" s="73" t="s">
        <v>101</v>
      </c>
      <c r="N38" s="73" t="s">
        <v>101</v>
      </c>
      <c r="O38" s="73" t="s">
        <v>385</v>
      </c>
      <c r="P38" s="73" t="s">
        <v>418</v>
      </c>
      <c r="Q38" s="73" t="s">
        <v>320</v>
      </c>
      <c r="R38" s="73" t="s">
        <v>101</v>
      </c>
      <c r="S38" s="73" t="s">
        <v>101</v>
      </c>
      <c r="T38" s="73" t="s">
        <v>101</v>
      </c>
      <c r="U38" s="73" t="s">
        <v>101</v>
      </c>
      <c r="V38" s="73" t="s">
        <v>355</v>
      </c>
      <c r="W38" s="76">
        <v>45411</v>
      </c>
      <c r="X38" s="76">
        <v>45382</v>
      </c>
      <c r="Y38" s="73" t="s">
        <v>153</v>
      </c>
      <c r="Z38" s="73" t="s">
        <v>321</v>
      </c>
      <c r="AA38" s="73" t="s">
        <v>322</v>
      </c>
      <c r="AB38" s="73" t="s">
        <v>323</v>
      </c>
    </row>
    <row r="39" spans="1:28" x14ac:dyDescent="0.25">
      <c r="A39" s="73" t="s">
        <v>151</v>
      </c>
      <c r="B39" s="73" t="s">
        <v>417</v>
      </c>
      <c r="C39" s="73" t="s">
        <v>133</v>
      </c>
      <c r="D39" s="73" t="s">
        <v>381</v>
      </c>
      <c r="E39" s="73" t="s">
        <v>101</v>
      </c>
      <c r="F39" s="73" t="s">
        <v>106</v>
      </c>
      <c r="G39" s="73" t="s">
        <v>340</v>
      </c>
      <c r="H39" s="73" t="s">
        <v>387</v>
      </c>
      <c r="I39" s="73" t="s">
        <v>316</v>
      </c>
      <c r="J39" s="74">
        <v>1</v>
      </c>
      <c r="K39" s="73" t="s">
        <v>317</v>
      </c>
      <c r="L39" s="75">
        <v>200</v>
      </c>
      <c r="M39" s="73" t="s">
        <v>101</v>
      </c>
      <c r="N39" s="73" t="s">
        <v>101</v>
      </c>
      <c r="O39" s="73" t="s">
        <v>385</v>
      </c>
      <c r="P39" s="73" t="s">
        <v>418</v>
      </c>
      <c r="Q39" s="73" t="s">
        <v>320</v>
      </c>
      <c r="R39" s="73" t="s">
        <v>101</v>
      </c>
      <c r="S39" s="73" t="s">
        <v>101</v>
      </c>
      <c r="T39" s="73" t="s">
        <v>101</v>
      </c>
      <c r="U39" s="73" t="s">
        <v>101</v>
      </c>
      <c r="V39" s="73" t="s">
        <v>355</v>
      </c>
      <c r="W39" s="76">
        <v>45411</v>
      </c>
      <c r="X39" s="76">
        <v>45382</v>
      </c>
      <c r="Y39" s="73" t="s">
        <v>154</v>
      </c>
      <c r="Z39" s="73" t="s">
        <v>321</v>
      </c>
      <c r="AA39" s="73" t="s">
        <v>322</v>
      </c>
      <c r="AB39" s="73" t="s">
        <v>323</v>
      </c>
    </row>
    <row r="40" spans="1:28" x14ac:dyDescent="0.25">
      <c r="A40" s="73" t="s">
        <v>151</v>
      </c>
      <c r="B40" s="73" t="s">
        <v>417</v>
      </c>
      <c r="C40" s="73" t="s">
        <v>100</v>
      </c>
      <c r="D40" s="73" t="s">
        <v>312</v>
      </c>
      <c r="E40" s="73" t="s">
        <v>101</v>
      </c>
      <c r="F40" s="73" t="s">
        <v>106</v>
      </c>
      <c r="G40" s="73" t="s">
        <v>340</v>
      </c>
      <c r="H40" s="73" t="s">
        <v>341</v>
      </c>
      <c r="I40" s="73" t="s">
        <v>342</v>
      </c>
      <c r="J40" s="74">
        <v>1</v>
      </c>
      <c r="K40" s="73" t="s">
        <v>317</v>
      </c>
      <c r="L40" s="75">
        <v>3395</v>
      </c>
      <c r="M40" s="73" t="s">
        <v>101</v>
      </c>
      <c r="N40" s="73" t="s">
        <v>101</v>
      </c>
      <c r="O40" s="73" t="s">
        <v>343</v>
      </c>
      <c r="P40" s="73" t="s">
        <v>419</v>
      </c>
      <c r="Q40" s="73" t="s">
        <v>320</v>
      </c>
      <c r="R40" s="73" t="s">
        <v>101</v>
      </c>
      <c r="S40" s="73" t="s">
        <v>101</v>
      </c>
      <c r="T40" s="73" t="s">
        <v>101</v>
      </c>
      <c r="U40" s="73" t="s">
        <v>101</v>
      </c>
      <c r="V40" s="73" t="s">
        <v>355</v>
      </c>
      <c r="W40" s="76">
        <v>45411</v>
      </c>
      <c r="X40" s="76">
        <v>45382</v>
      </c>
      <c r="Y40" s="73" t="s">
        <v>155</v>
      </c>
      <c r="Z40" s="73" t="s">
        <v>321</v>
      </c>
      <c r="AA40" s="73" t="s">
        <v>322</v>
      </c>
      <c r="AB40" s="73" t="s">
        <v>323</v>
      </c>
    </row>
    <row r="41" spans="1:28" x14ac:dyDescent="0.25">
      <c r="A41" s="73" t="s">
        <v>151</v>
      </c>
      <c r="B41" s="73" t="s">
        <v>417</v>
      </c>
      <c r="C41" s="73" t="s">
        <v>100</v>
      </c>
      <c r="D41" s="73" t="s">
        <v>312</v>
      </c>
      <c r="E41" s="73" t="s">
        <v>101</v>
      </c>
      <c r="F41" s="73" t="s">
        <v>106</v>
      </c>
      <c r="G41" s="73" t="s">
        <v>340</v>
      </c>
      <c r="H41" s="73" t="s">
        <v>341</v>
      </c>
      <c r="I41" s="73" t="s">
        <v>342</v>
      </c>
      <c r="J41" s="74">
        <v>-1</v>
      </c>
      <c r="K41" s="73" t="s">
        <v>317</v>
      </c>
      <c r="L41" s="75">
        <v>-3395</v>
      </c>
      <c r="M41" s="73" t="s">
        <v>101</v>
      </c>
      <c r="N41" s="73" t="s">
        <v>101</v>
      </c>
      <c r="O41" s="73" t="s">
        <v>343</v>
      </c>
      <c r="P41" s="73" t="s">
        <v>419</v>
      </c>
      <c r="Q41" s="73" t="s">
        <v>320</v>
      </c>
      <c r="R41" s="73" t="s">
        <v>101</v>
      </c>
      <c r="S41" s="73" t="s">
        <v>101</v>
      </c>
      <c r="T41" s="73" t="s">
        <v>101</v>
      </c>
      <c r="U41" s="73" t="s">
        <v>101</v>
      </c>
      <c r="V41" s="73" t="s">
        <v>355</v>
      </c>
      <c r="W41" s="76">
        <v>45411</v>
      </c>
      <c r="X41" s="76">
        <v>45382</v>
      </c>
      <c r="Y41" s="73" t="s">
        <v>156</v>
      </c>
      <c r="Z41" s="73" t="s">
        <v>321</v>
      </c>
      <c r="AA41" s="73" t="s">
        <v>322</v>
      </c>
      <c r="AB41" s="73" t="s">
        <v>323</v>
      </c>
    </row>
    <row r="42" spans="1:28" x14ac:dyDescent="0.25">
      <c r="A42" s="73" t="s">
        <v>151</v>
      </c>
      <c r="B42" s="73" t="s">
        <v>417</v>
      </c>
      <c r="C42" s="73" t="s">
        <v>100</v>
      </c>
      <c r="D42" s="73" t="s">
        <v>312</v>
      </c>
      <c r="E42" s="73" t="s">
        <v>101</v>
      </c>
      <c r="F42" s="73" t="s">
        <v>106</v>
      </c>
      <c r="G42" s="73" t="s">
        <v>340</v>
      </c>
      <c r="H42" s="73" t="s">
        <v>341</v>
      </c>
      <c r="I42" s="73" t="s">
        <v>342</v>
      </c>
      <c r="J42" s="74">
        <v>1</v>
      </c>
      <c r="K42" s="73" t="s">
        <v>317</v>
      </c>
      <c r="L42" s="75">
        <v>3395</v>
      </c>
      <c r="M42" s="73" t="s">
        <v>101</v>
      </c>
      <c r="N42" s="73" t="s">
        <v>101</v>
      </c>
      <c r="O42" s="73" t="s">
        <v>343</v>
      </c>
      <c r="P42" s="73" t="s">
        <v>419</v>
      </c>
      <c r="Q42" s="73" t="s">
        <v>320</v>
      </c>
      <c r="R42" s="73" t="s">
        <v>101</v>
      </c>
      <c r="S42" s="73" t="s">
        <v>101</v>
      </c>
      <c r="T42" s="73" t="s">
        <v>101</v>
      </c>
      <c r="U42" s="73" t="s">
        <v>101</v>
      </c>
      <c r="V42" s="73" t="s">
        <v>355</v>
      </c>
      <c r="W42" s="76">
        <v>45411</v>
      </c>
      <c r="X42" s="76">
        <v>45382</v>
      </c>
      <c r="Y42" s="73" t="s">
        <v>157</v>
      </c>
      <c r="Z42" s="73" t="s">
        <v>321</v>
      </c>
      <c r="AA42" s="73" t="s">
        <v>322</v>
      </c>
      <c r="AB42" s="73" t="s">
        <v>323</v>
      </c>
    </row>
    <row r="43" spans="1:28" x14ac:dyDescent="0.25">
      <c r="A43" s="73" t="s">
        <v>143</v>
      </c>
      <c r="B43" s="73" t="s">
        <v>392</v>
      </c>
      <c r="C43" s="73" t="s">
        <v>146</v>
      </c>
      <c r="D43" s="73" t="s">
        <v>408</v>
      </c>
      <c r="E43" s="73" t="s">
        <v>101</v>
      </c>
      <c r="F43" s="73" t="s">
        <v>101</v>
      </c>
      <c r="G43" s="73" t="s">
        <v>101</v>
      </c>
      <c r="H43" s="73" t="s">
        <v>101</v>
      </c>
      <c r="I43" s="73" t="s">
        <v>320</v>
      </c>
      <c r="J43" s="74">
        <v>0</v>
      </c>
      <c r="K43" s="73" t="s">
        <v>101</v>
      </c>
      <c r="L43" s="75">
        <v>126</v>
      </c>
      <c r="M43" s="73" t="s">
        <v>101</v>
      </c>
      <c r="N43" s="73" t="s">
        <v>101</v>
      </c>
      <c r="O43" s="73" t="s">
        <v>101</v>
      </c>
      <c r="P43" s="73" t="s">
        <v>409</v>
      </c>
      <c r="Q43" s="73" t="s">
        <v>410</v>
      </c>
      <c r="R43" s="73" t="s">
        <v>322</v>
      </c>
      <c r="S43" s="73" t="s">
        <v>101</v>
      </c>
      <c r="T43" s="73" t="s">
        <v>101</v>
      </c>
      <c r="U43" s="73" t="s">
        <v>101</v>
      </c>
      <c r="V43" s="73" t="s">
        <v>357</v>
      </c>
      <c r="W43" s="76">
        <v>45417</v>
      </c>
      <c r="X43" s="76">
        <v>45404</v>
      </c>
      <c r="Y43" s="73" t="s">
        <v>147</v>
      </c>
      <c r="Z43" s="73" t="s">
        <v>321</v>
      </c>
      <c r="AA43" s="73" t="s">
        <v>403</v>
      </c>
      <c r="AB43" s="73" t="s">
        <v>404</v>
      </c>
    </row>
    <row r="44" spans="1:28" x14ac:dyDescent="0.25">
      <c r="A44" s="73" t="s">
        <v>143</v>
      </c>
      <c r="B44" s="73" t="s">
        <v>392</v>
      </c>
      <c r="C44" s="73" t="s">
        <v>150</v>
      </c>
      <c r="D44" s="73" t="s">
        <v>415</v>
      </c>
      <c r="E44" s="73" t="s">
        <v>101</v>
      </c>
      <c r="F44" s="73" t="s">
        <v>101</v>
      </c>
      <c r="G44" s="73" t="s">
        <v>101</v>
      </c>
      <c r="H44" s="73" t="s">
        <v>101</v>
      </c>
      <c r="I44" s="73" t="s">
        <v>320</v>
      </c>
      <c r="J44" s="74">
        <v>0</v>
      </c>
      <c r="K44" s="73" t="s">
        <v>101</v>
      </c>
      <c r="L44" s="75">
        <v>31.3</v>
      </c>
      <c r="M44" s="73" t="s">
        <v>101</v>
      </c>
      <c r="N44" s="73" t="s">
        <v>101</v>
      </c>
      <c r="O44" s="73" t="s">
        <v>101</v>
      </c>
      <c r="P44" s="73" t="s">
        <v>416</v>
      </c>
      <c r="Q44" s="73" t="s">
        <v>410</v>
      </c>
      <c r="R44" s="73" t="s">
        <v>322</v>
      </c>
      <c r="S44" s="73" t="s">
        <v>101</v>
      </c>
      <c r="T44" s="73" t="s">
        <v>101</v>
      </c>
      <c r="U44" s="73" t="s">
        <v>101</v>
      </c>
      <c r="V44" s="73" t="s">
        <v>357</v>
      </c>
      <c r="W44" s="76">
        <v>45417</v>
      </c>
      <c r="X44" s="76">
        <v>45404</v>
      </c>
      <c r="Y44" s="73" t="s">
        <v>147</v>
      </c>
      <c r="Z44" s="73" t="s">
        <v>331</v>
      </c>
      <c r="AA44" s="73" t="s">
        <v>403</v>
      </c>
      <c r="AB44" s="73" t="s">
        <v>404</v>
      </c>
    </row>
    <row r="45" spans="1:28" x14ac:dyDescent="0.25">
      <c r="A45" s="73" t="s">
        <v>103</v>
      </c>
      <c r="B45" s="73" t="s">
        <v>334</v>
      </c>
      <c r="C45" s="73" t="s">
        <v>100</v>
      </c>
      <c r="D45" s="73" t="s">
        <v>312</v>
      </c>
      <c r="E45" s="73" t="s">
        <v>101</v>
      </c>
      <c r="F45" s="73" t="s">
        <v>335</v>
      </c>
      <c r="G45" s="73" t="s">
        <v>336</v>
      </c>
      <c r="H45" s="73" t="s">
        <v>337</v>
      </c>
      <c r="I45" s="73" t="s">
        <v>316</v>
      </c>
      <c r="J45" s="74">
        <v>1</v>
      </c>
      <c r="K45" s="73" t="s">
        <v>317</v>
      </c>
      <c r="L45" s="75">
        <v>7513.38</v>
      </c>
      <c r="M45" s="73" t="s">
        <v>101</v>
      </c>
      <c r="N45" s="73" t="s">
        <v>101</v>
      </c>
      <c r="O45" s="73" t="s">
        <v>338</v>
      </c>
      <c r="P45" s="73" t="s">
        <v>356</v>
      </c>
      <c r="Q45" s="73" t="s">
        <v>320</v>
      </c>
      <c r="R45" s="73" t="s">
        <v>101</v>
      </c>
      <c r="S45" s="73" t="s">
        <v>101</v>
      </c>
      <c r="T45" s="73" t="s">
        <v>101</v>
      </c>
      <c r="U45" s="73" t="s">
        <v>101</v>
      </c>
      <c r="V45" s="73" t="s">
        <v>357</v>
      </c>
      <c r="W45" s="76">
        <v>45422</v>
      </c>
      <c r="X45" s="76">
        <v>45422</v>
      </c>
      <c r="Y45" s="73" t="s">
        <v>114</v>
      </c>
      <c r="Z45" s="73" t="s">
        <v>321</v>
      </c>
      <c r="AA45" s="73" t="s">
        <v>322</v>
      </c>
      <c r="AB45" s="73" t="s">
        <v>323</v>
      </c>
    </row>
    <row r="46" spans="1:28" x14ac:dyDescent="0.25">
      <c r="A46" s="73" t="s">
        <v>119</v>
      </c>
      <c r="B46" s="73" t="s">
        <v>371</v>
      </c>
      <c r="C46" s="73" t="s">
        <v>100</v>
      </c>
      <c r="D46" s="73" t="s">
        <v>312</v>
      </c>
      <c r="E46" s="73" t="s">
        <v>101</v>
      </c>
      <c r="F46" s="73" t="s">
        <v>106</v>
      </c>
      <c r="G46" s="73" t="s">
        <v>340</v>
      </c>
      <c r="H46" s="73" t="s">
        <v>341</v>
      </c>
      <c r="I46" s="73" t="s">
        <v>342</v>
      </c>
      <c r="J46" s="74">
        <v>1</v>
      </c>
      <c r="K46" s="73" t="s">
        <v>317</v>
      </c>
      <c r="L46" s="75">
        <v>3395</v>
      </c>
      <c r="M46" s="73" t="s">
        <v>101</v>
      </c>
      <c r="N46" s="73" t="s">
        <v>101</v>
      </c>
      <c r="O46" s="73" t="s">
        <v>343</v>
      </c>
      <c r="P46" s="73" t="s">
        <v>373</v>
      </c>
      <c r="Q46" s="73" t="s">
        <v>320</v>
      </c>
      <c r="R46" s="73" t="s">
        <v>101</v>
      </c>
      <c r="S46" s="73" t="s">
        <v>101</v>
      </c>
      <c r="T46" s="73" t="s">
        <v>101</v>
      </c>
      <c r="U46" s="73" t="s">
        <v>101</v>
      </c>
      <c r="V46" s="73" t="s">
        <v>357</v>
      </c>
      <c r="W46" s="76">
        <v>45425</v>
      </c>
      <c r="X46" s="76">
        <v>45425</v>
      </c>
      <c r="Y46" s="73" t="s">
        <v>126</v>
      </c>
      <c r="Z46" s="73" t="s">
        <v>321</v>
      </c>
      <c r="AA46" s="73" t="s">
        <v>322</v>
      </c>
      <c r="AB46" s="73" t="s">
        <v>323</v>
      </c>
    </row>
    <row r="47" spans="1:28" x14ac:dyDescent="0.25">
      <c r="A47" s="73" t="s">
        <v>103</v>
      </c>
      <c r="B47" s="73" t="s">
        <v>334</v>
      </c>
      <c r="C47" s="73" t="s">
        <v>100</v>
      </c>
      <c r="D47" s="73" t="s">
        <v>312</v>
      </c>
      <c r="E47" s="73" t="s">
        <v>101</v>
      </c>
      <c r="F47" s="73" t="s">
        <v>347</v>
      </c>
      <c r="G47" s="73" t="s">
        <v>441</v>
      </c>
      <c r="H47" s="73" t="s">
        <v>349</v>
      </c>
      <c r="I47" s="73" t="s">
        <v>352</v>
      </c>
      <c r="J47" s="74">
        <v>1</v>
      </c>
      <c r="K47" s="73" t="s">
        <v>317</v>
      </c>
      <c r="L47" s="75">
        <v>10894.52</v>
      </c>
      <c r="M47" s="73" t="s">
        <v>101</v>
      </c>
      <c r="N47" s="73" t="s">
        <v>101</v>
      </c>
      <c r="O47" s="73" t="s">
        <v>353</v>
      </c>
      <c r="P47" s="73" t="s">
        <v>358</v>
      </c>
      <c r="Q47" s="73" t="s">
        <v>320</v>
      </c>
      <c r="R47" s="73" t="s">
        <v>101</v>
      </c>
      <c r="S47" s="73" t="s">
        <v>101</v>
      </c>
      <c r="T47" s="73" t="s">
        <v>101</v>
      </c>
      <c r="U47" s="73" t="s">
        <v>101</v>
      </c>
      <c r="V47" s="73" t="s">
        <v>357</v>
      </c>
      <c r="W47" s="76">
        <v>45434</v>
      </c>
      <c r="X47" s="76">
        <v>45434</v>
      </c>
      <c r="Y47" s="73" t="s">
        <v>177</v>
      </c>
      <c r="Z47" s="73" t="s">
        <v>321</v>
      </c>
      <c r="AA47" s="73" t="s">
        <v>322</v>
      </c>
      <c r="AB47" s="73" t="s">
        <v>323</v>
      </c>
    </row>
    <row r="48" spans="1:28" x14ac:dyDescent="0.25">
      <c r="A48" s="73" t="s">
        <v>103</v>
      </c>
      <c r="B48" s="73" t="s">
        <v>334</v>
      </c>
      <c r="C48" s="73" t="s">
        <v>100</v>
      </c>
      <c r="D48" s="73" t="s">
        <v>312</v>
      </c>
      <c r="E48" s="73" t="s">
        <v>101</v>
      </c>
      <c r="F48" s="73" t="s">
        <v>347</v>
      </c>
      <c r="G48" s="73" t="s">
        <v>441</v>
      </c>
      <c r="H48" s="73" t="s">
        <v>349</v>
      </c>
      <c r="I48" s="73" t="s">
        <v>352</v>
      </c>
      <c r="J48" s="74">
        <v>1</v>
      </c>
      <c r="K48" s="73" t="s">
        <v>317</v>
      </c>
      <c r="L48" s="75">
        <v>4700</v>
      </c>
      <c r="M48" s="73" t="s">
        <v>101</v>
      </c>
      <c r="N48" s="73" t="s">
        <v>101</v>
      </c>
      <c r="O48" s="73" t="s">
        <v>353</v>
      </c>
      <c r="P48" s="73" t="s">
        <v>359</v>
      </c>
      <c r="Q48" s="73" t="s">
        <v>320</v>
      </c>
      <c r="R48" s="73" t="s">
        <v>101</v>
      </c>
      <c r="S48" s="73" t="s">
        <v>101</v>
      </c>
      <c r="T48" s="73" t="s">
        <v>101</v>
      </c>
      <c r="U48" s="73" t="s">
        <v>101</v>
      </c>
      <c r="V48" s="73" t="s">
        <v>357</v>
      </c>
      <c r="W48" s="76">
        <v>45434</v>
      </c>
      <c r="X48" s="76">
        <v>45434</v>
      </c>
      <c r="Y48" s="73" t="s">
        <v>179</v>
      </c>
      <c r="Z48" s="73" t="s">
        <v>321</v>
      </c>
      <c r="AA48" s="73" t="s">
        <v>322</v>
      </c>
      <c r="AB48" s="73" t="s">
        <v>323</v>
      </c>
    </row>
    <row r="49" spans="1:28" x14ac:dyDescent="0.25">
      <c r="A49" s="73" t="s">
        <v>103</v>
      </c>
      <c r="B49" s="73" t="s">
        <v>334</v>
      </c>
      <c r="C49" s="73" t="s">
        <v>100</v>
      </c>
      <c r="D49" s="73" t="s">
        <v>312</v>
      </c>
      <c r="E49" s="73" t="s">
        <v>101</v>
      </c>
      <c r="F49" s="73" t="s">
        <v>347</v>
      </c>
      <c r="G49" s="73" t="s">
        <v>441</v>
      </c>
      <c r="H49" s="73" t="s">
        <v>349</v>
      </c>
      <c r="I49" s="73" t="s">
        <v>352</v>
      </c>
      <c r="J49" s="74">
        <v>-1</v>
      </c>
      <c r="K49" s="73" t="s">
        <v>317</v>
      </c>
      <c r="L49" s="75">
        <v>-4700</v>
      </c>
      <c r="M49" s="73" t="s">
        <v>101</v>
      </c>
      <c r="N49" s="73" t="s">
        <v>101</v>
      </c>
      <c r="O49" s="73" t="s">
        <v>353</v>
      </c>
      <c r="P49" s="73" t="s">
        <v>359</v>
      </c>
      <c r="Q49" s="73" t="s">
        <v>320</v>
      </c>
      <c r="R49" s="73" t="s">
        <v>101</v>
      </c>
      <c r="S49" s="73" t="s">
        <v>101</v>
      </c>
      <c r="T49" s="73" t="s">
        <v>101</v>
      </c>
      <c r="U49" s="73" t="s">
        <v>101</v>
      </c>
      <c r="V49" s="73" t="s">
        <v>357</v>
      </c>
      <c r="W49" s="76">
        <v>45434</v>
      </c>
      <c r="X49" s="76">
        <v>45433</v>
      </c>
      <c r="Y49" s="73" t="s">
        <v>181</v>
      </c>
      <c r="Z49" s="73" t="s">
        <v>321</v>
      </c>
      <c r="AA49" s="73" t="s">
        <v>322</v>
      </c>
      <c r="AB49" s="73" t="s">
        <v>323</v>
      </c>
    </row>
    <row r="50" spans="1:28" x14ac:dyDescent="0.25">
      <c r="A50" s="73" t="s">
        <v>143</v>
      </c>
      <c r="B50" s="73" t="s">
        <v>392</v>
      </c>
      <c r="C50" s="73" t="s">
        <v>164</v>
      </c>
      <c r="D50" s="73" t="s">
        <v>401</v>
      </c>
      <c r="E50" s="73" t="s">
        <v>101</v>
      </c>
      <c r="F50" s="73" t="s">
        <v>101</v>
      </c>
      <c r="G50" s="73" t="s">
        <v>101</v>
      </c>
      <c r="H50" s="73" t="s">
        <v>101</v>
      </c>
      <c r="I50" s="73" t="s">
        <v>320</v>
      </c>
      <c r="J50" s="74">
        <v>0</v>
      </c>
      <c r="K50" s="73" t="s">
        <v>101</v>
      </c>
      <c r="L50" s="75">
        <v>135.1</v>
      </c>
      <c r="M50" s="73" t="s">
        <v>101</v>
      </c>
      <c r="N50" s="73" t="s">
        <v>101</v>
      </c>
      <c r="O50" s="73" t="s">
        <v>101</v>
      </c>
      <c r="P50" s="73" t="s">
        <v>402</v>
      </c>
      <c r="Q50" s="73" t="s">
        <v>320</v>
      </c>
      <c r="R50" s="73" t="s">
        <v>101</v>
      </c>
      <c r="S50" s="73" t="s">
        <v>101</v>
      </c>
      <c r="T50" s="73" t="s">
        <v>101</v>
      </c>
      <c r="U50" s="73" t="s">
        <v>101</v>
      </c>
      <c r="V50" s="73" t="s">
        <v>398</v>
      </c>
      <c r="W50" s="76">
        <v>45445</v>
      </c>
      <c r="X50" s="76">
        <v>45435</v>
      </c>
      <c r="Y50" s="73" t="s">
        <v>227</v>
      </c>
      <c r="Z50" s="73" t="s">
        <v>370</v>
      </c>
      <c r="AA50" s="73" t="s">
        <v>403</v>
      </c>
      <c r="AB50" s="73" t="s">
        <v>404</v>
      </c>
    </row>
    <row r="51" spans="1:28" x14ac:dyDescent="0.25">
      <c r="A51" s="73" t="s">
        <v>143</v>
      </c>
      <c r="B51" s="73" t="s">
        <v>392</v>
      </c>
      <c r="C51" s="73" t="s">
        <v>100</v>
      </c>
      <c r="D51" s="73" t="s">
        <v>312</v>
      </c>
      <c r="E51" s="73" t="s">
        <v>101</v>
      </c>
      <c r="F51" s="73" t="s">
        <v>393</v>
      </c>
      <c r="G51" s="73" t="s">
        <v>394</v>
      </c>
      <c r="H51" s="73" t="s">
        <v>395</v>
      </c>
      <c r="I51" s="73" t="s">
        <v>352</v>
      </c>
      <c r="J51" s="74">
        <v>1</v>
      </c>
      <c r="K51" s="73" t="s">
        <v>317</v>
      </c>
      <c r="L51" s="75">
        <v>5857.5</v>
      </c>
      <c r="M51" s="73" t="s">
        <v>101</v>
      </c>
      <c r="N51" s="73" t="s">
        <v>101</v>
      </c>
      <c r="O51" s="73" t="s">
        <v>396</v>
      </c>
      <c r="P51" s="73" t="s">
        <v>397</v>
      </c>
      <c r="Q51" s="73" t="s">
        <v>320</v>
      </c>
      <c r="R51" s="73" t="s">
        <v>101</v>
      </c>
      <c r="S51" s="73" t="s">
        <v>101</v>
      </c>
      <c r="T51" s="73" t="s">
        <v>101</v>
      </c>
      <c r="U51" s="73" t="s">
        <v>101</v>
      </c>
      <c r="V51" s="73" t="s">
        <v>398</v>
      </c>
      <c r="W51" s="76">
        <v>45462</v>
      </c>
      <c r="X51" s="76">
        <v>45462</v>
      </c>
      <c r="Y51" s="73" t="s">
        <v>225</v>
      </c>
      <c r="Z51" s="73" t="s">
        <v>321</v>
      </c>
      <c r="AA51" s="73" t="s">
        <v>322</v>
      </c>
      <c r="AB51" s="73" t="s">
        <v>323</v>
      </c>
    </row>
    <row r="52" spans="1:28" x14ac:dyDescent="0.25">
      <c r="A52" s="73" t="s">
        <v>103</v>
      </c>
      <c r="B52" s="73" t="s">
        <v>334</v>
      </c>
      <c r="C52" s="73" t="s">
        <v>100</v>
      </c>
      <c r="D52" s="73" t="s">
        <v>312</v>
      </c>
      <c r="E52" s="73" t="s">
        <v>101</v>
      </c>
      <c r="F52" s="73" t="s">
        <v>335</v>
      </c>
      <c r="G52" s="73" t="s">
        <v>336</v>
      </c>
      <c r="H52" s="73" t="s">
        <v>337</v>
      </c>
      <c r="I52" s="73" t="s">
        <v>316</v>
      </c>
      <c r="J52" s="74">
        <v>1</v>
      </c>
      <c r="K52" s="73" t="s">
        <v>317</v>
      </c>
      <c r="L52" s="75">
        <v>5954.1</v>
      </c>
      <c r="M52" s="73" t="s">
        <v>101</v>
      </c>
      <c r="N52" s="73" t="s">
        <v>101</v>
      </c>
      <c r="O52" s="73" t="s">
        <v>338</v>
      </c>
      <c r="P52" s="73" t="s">
        <v>360</v>
      </c>
      <c r="Q52" s="73" t="s">
        <v>320</v>
      </c>
      <c r="R52" s="73" t="s">
        <v>101</v>
      </c>
      <c r="S52" s="73" t="s">
        <v>101</v>
      </c>
      <c r="T52" s="73" t="s">
        <v>101</v>
      </c>
      <c r="U52" s="73" t="s">
        <v>101</v>
      </c>
      <c r="V52" s="73" t="s">
        <v>361</v>
      </c>
      <c r="W52" s="76">
        <v>45476</v>
      </c>
      <c r="X52" s="76">
        <v>45476</v>
      </c>
      <c r="Y52" s="73" t="s">
        <v>170</v>
      </c>
      <c r="Z52" s="73" t="s">
        <v>321</v>
      </c>
      <c r="AA52" s="73" t="s">
        <v>322</v>
      </c>
      <c r="AB52" s="73" t="s">
        <v>323</v>
      </c>
    </row>
    <row r="53" spans="1:28" x14ac:dyDescent="0.25">
      <c r="A53" s="73" t="s">
        <v>103</v>
      </c>
      <c r="B53" s="73" t="s">
        <v>334</v>
      </c>
      <c r="C53" s="73" t="s">
        <v>100</v>
      </c>
      <c r="D53" s="73" t="s">
        <v>312</v>
      </c>
      <c r="E53" s="73" t="s">
        <v>101</v>
      </c>
      <c r="F53" s="73" t="s">
        <v>335</v>
      </c>
      <c r="G53" s="73" t="s">
        <v>336</v>
      </c>
      <c r="H53" s="73" t="s">
        <v>337</v>
      </c>
      <c r="I53" s="73" t="s">
        <v>316</v>
      </c>
      <c r="J53" s="74">
        <v>-1</v>
      </c>
      <c r="K53" s="73" t="s">
        <v>317</v>
      </c>
      <c r="L53" s="75">
        <v>-5954.1</v>
      </c>
      <c r="M53" s="73" t="s">
        <v>101</v>
      </c>
      <c r="N53" s="73" t="s">
        <v>101</v>
      </c>
      <c r="O53" s="73" t="s">
        <v>338</v>
      </c>
      <c r="P53" s="73" t="s">
        <v>360</v>
      </c>
      <c r="Q53" s="73" t="s">
        <v>320</v>
      </c>
      <c r="R53" s="73" t="s">
        <v>101</v>
      </c>
      <c r="S53" s="73" t="s">
        <v>101</v>
      </c>
      <c r="T53" s="73" t="s">
        <v>101</v>
      </c>
      <c r="U53" s="73" t="s">
        <v>101</v>
      </c>
      <c r="V53" s="73" t="s">
        <v>361</v>
      </c>
      <c r="W53" s="76">
        <v>45476</v>
      </c>
      <c r="X53" s="76">
        <v>45443</v>
      </c>
      <c r="Y53" s="73" t="s">
        <v>172</v>
      </c>
      <c r="Z53" s="73" t="s">
        <v>321</v>
      </c>
      <c r="AA53" s="73" t="s">
        <v>322</v>
      </c>
      <c r="AB53" s="73" t="s">
        <v>323</v>
      </c>
    </row>
    <row r="54" spans="1:28" x14ac:dyDescent="0.25">
      <c r="A54" s="73" t="s">
        <v>103</v>
      </c>
      <c r="B54" s="73" t="s">
        <v>334</v>
      </c>
      <c r="C54" s="73" t="s">
        <v>100</v>
      </c>
      <c r="D54" s="73" t="s">
        <v>312</v>
      </c>
      <c r="E54" s="73" t="s">
        <v>101</v>
      </c>
      <c r="F54" s="73" t="s">
        <v>335</v>
      </c>
      <c r="G54" s="73" t="s">
        <v>336</v>
      </c>
      <c r="H54" s="73" t="s">
        <v>337</v>
      </c>
      <c r="I54" s="73" t="s">
        <v>316</v>
      </c>
      <c r="J54" s="74">
        <v>1</v>
      </c>
      <c r="K54" s="73" t="s">
        <v>317</v>
      </c>
      <c r="L54" s="75">
        <v>5954.1</v>
      </c>
      <c r="M54" s="73" t="s">
        <v>101</v>
      </c>
      <c r="N54" s="73" t="s">
        <v>101</v>
      </c>
      <c r="O54" s="73" t="s">
        <v>338</v>
      </c>
      <c r="P54" s="73" t="s">
        <v>360</v>
      </c>
      <c r="Q54" s="73" t="s">
        <v>320</v>
      </c>
      <c r="R54" s="73" t="s">
        <v>101</v>
      </c>
      <c r="S54" s="73" t="s">
        <v>101</v>
      </c>
      <c r="T54" s="73" t="s">
        <v>101</v>
      </c>
      <c r="U54" s="73" t="s">
        <v>101</v>
      </c>
      <c r="V54" s="73" t="s">
        <v>361</v>
      </c>
      <c r="W54" s="76">
        <v>45476</v>
      </c>
      <c r="X54" s="76">
        <v>45443</v>
      </c>
      <c r="Y54" s="73" t="s">
        <v>174</v>
      </c>
      <c r="Z54" s="73" t="s">
        <v>321</v>
      </c>
      <c r="AA54" s="73" t="s">
        <v>322</v>
      </c>
      <c r="AB54" s="73" t="s">
        <v>323</v>
      </c>
    </row>
    <row r="55" spans="1:28" x14ac:dyDescent="0.25">
      <c r="A55" s="73" t="s">
        <v>143</v>
      </c>
      <c r="B55" s="73" t="s">
        <v>392</v>
      </c>
      <c r="C55" s="73" t="s">
        <v>100</v>
      </c>
      <c r="D55" s="73" t="s">
        <v>312</v>
      </c>
      <c r="E55" s="73" t="s">
        <v>101</v>
      </c>
      <c r="F55" s="73" t="s">
        <v>393</v>
      </c>
      <c r="G55" s="73" t="s">
        <v>394</v>
      </c>
      <c r="H55" s="73" t="s">
        <v>395</v>
      </c>
      <c r="I55" s="73" t="s">
        <v>352</v>
      </c>
      <c r="J55" s="74">
        <v>1</v>
      </c>
      <c r="K55" s="73" t="s">
        <v>317</v>
      </c>
      <c r="L55" s="75">
        <v>6000</v>
      </c>
      <c r="M55" s="73" t="s">
        <v>101</v>
      </c>
      <c r="N55" s="73" t="s">
        <v>101</v>
      </c>
      <c r="O55" s="73" t="s">
        <v>396</v>
      </c>
      <c r="P55" s="73" t="s">
        <v>399</v>
      </c>
      <c r="Q55" s="73" t="s">
        <v>320</v>
      </c>
      <c r="R55" s="73" t="s">
        <v>101</v>
      </c>
      <c r="S55" s="73" t="s">
        <v>101</v>
      </c>
      <c r="T55" s="73" t="s">
        <v>101</v>
      </c>
      <c r="U55" s="73" t="s">
        <v>101</v>
      </c>
      <c r="V55" s="73" t="s">
        <v>361</v>
      </c>
      <c r="W55" s="76">
        <v>45490</v>
      </c>
      <c r="X55" s="76">
        <v>45489</v>
      </c>
      <c r="Y55" s="73" t="s">
        <v>219</v>
      </c>
      <c r="Z55" s="73" t="s">
        <v>321</v>
      </c>
      <c r="AA55" s="73" t="s">
        <v>322</v>
      </c>
      <c r="AB55" s="73" t="s">
        <v>323</v>
      </c>
    </row>
    <row r="56" spans="1:28" x14ac:dyDescent="0.25">
      <c r="A56" s="73" t="s">
        <v>143</v>
      </c>
      <c r="B56" s="73" t="s">
        <v>392</v>
      </c>
      <c r="C56" s="73" t="s">
        <v>100</v>
      </c>
      <c r="D56" s="73" t="s">
        <v>312</v>
      </c>
      <c r="E56" s="73" t="s">
        <v>101</v>
      </c>
      <c r="F56" s="73" t="s">
        <v>393</v>
      </c>
      <c r="G56" s="73" t="s">
        <v>394</v>
      </c>
      <c r="H56" s="73" t="s">
        <v>395</v>
      </c>
      <c r="I56" s="73" t="s">
        <v>352</v>
      </c>
      <c r="J56" s="74">
        <v>-1</v>
      </c>
      <c r="K56" s="73" t="s">
        <v>317</v>
      </c>
      <c r="L56" s="75">
        <v>-6000</v>
      </c>
      <c r="M56" s="73" t="s">
        <v>101</v>
      </c>
      <c r="N56" s="73" t="s">
        <v>101</v>
      </c>
      <c r="O56" s="73" t="s">
        <v>396</v>
      </c>
      <c r="P56" s="73" t="s">
        <v>399</v>
      </c>
      <c r="Q56" s="73" t="s">
        <v>320</v>
      </c>
      <c r="R56" s="73" t="s">
        <v>101</v>
      </c>
      <c r="S56" s="73" t="s">
        <v>101</v>
      </c>
      <c r="T56" s="73" t="s">
        <v>101</v>
      </c>
      <c r="U56" s="73" t="s">
        <v>101</v>
      </c>
      <c r="V56" s="73" t="s">
        <v>361</v>
      </c>
      <c r="W56" s="76">
        <v>45490</v>
      </c>
      <c r="X56" s="76">
        <v>45489</v>
      </c>
      <c r="Y56" s="73" t="s">
        <v>221</v>
      </c>
      <c r="Z56" s="73" t="s">
        <v>321</v>
      </c>
      <c r="AA56" s="73" t="s">
        <v>322</v>
      </c>
      <c r="AB56" s="73" t="s">
        <v>323</v>
      </c>
    </row>
    <row r="57" spans="1:28" x14ac:dyDescent="0.25">
      <c r="A57" s="73" t="s">
        <v>143</v>
      </c>
      <c r="B57" s="73" t="s">
        <v>392</v>
      </c>
      <c r="C57" s="73" t="s">
        <v>100</v>
      </c>
      <c r="D57" s="73" t="s">
        <v>312</v>
      </c>
      <c r="E57" s="73" t="s">
        <v>101</v>
      </c>
      <c r="F57" s="73" t="s">
        <v>393</v>
      </c>
      <c r="G57" s="73" t="s">
        <v>394</v>
      </c>
      <c r="H57" s="73" t="s">
        <v>395</v>
      </c>
      <c r="I57" s="73" t="s">
        <v>352</v>
      </c>
      <c r="J57" s="74">
        <v>1</v>
      </c>
      <c r="K57" s="73" t="s">
        <v>317</v>
      </c>
      <c r="L57" s="75">
        <v>9400</v>
      </c>
      <c r="M57" s="73" t="s">
        <v>101</v>
      </c>
      <c r="N57" s="73" t="s">
        <v>101</v>
      </c>
      <c r="O57" s="73" t="s">
        <v>396</v>
      </c>
      <c r="P57" s="73" t="s">
        <v>400</v>
      </c>
      <c r="Q57" s="73" t="s">
        <v>320</v>
      </c>
      <c r="R57" s="73" t="s">
        <v>101</v>
      </c>
      <c r="S57" s="73" t="s">
        <v>101</v>
      </c>
      <c r="T57" s="73" t="s">
        <v>101</v>
      </c>
      <c r="U57" s="73" t="s">
        <v>101</v>
      </c>
      <c r="V57" s="73" t="s">
        <v>361</v>
      </c>
      <c r="W57" s="76">
        <v>45490</v>
      </c>
      <c r="X57" s="76">
        <v>45489</v>
      </c>
      <c r="Y57" s="73" t="s">
        <v>223</v>
      </c>
      <c r="Z57" s="73" t="s">
        <v>321</v>
      </c>
      <c r="AA57" s="73" t="s">
        <v>322</v>
      </c>
      <c r="AB57" s="73" t="s">
        <v>323</v>
      </c>
    </row>
    <row r="58" spans="1:28" x14ac:dyDescent="0.25">
      <c r="A58" s="73" t="s">
        <v>115</v>
      </c>
      <c r="B58" s="73" t="s">
        <v>363</v>
      </c>
      <c r="C58" s="73" t="s">
        <v>100</v>
      </c>
      <c r="D58" s="73" t="s">
        <v>312</v>
      </c>
      <c r="E58" s="73" t="s">
        <v>101</v>
      </c>
      <c r="F58" s="73" t="s">
        <v>347</v>
      </c>
      <c r="G58" s="73" t="s">
        <v>441</v>
      </c>
      <c r="H58" s="73" t="s">
        <v>349</v>
      </c>
      <c r="I58" s="73" t="s">
        <v>352</v>
      </c>
      <c r="J58" s="74">
        <v>1</v>
      </c>
      <c r="K58" s="73" t="s">
        <v>317</v>
      </c>
      <c r="L58" s="75">
        <v>680</v>
      </c>
      <c r="M58" s="73" t="s">
        <v>101</v>
      </c>
      <c r="N58" s="73" t="s">
        <v>101</v>
      </c>
      <c r="O58" s="73" t="s">
        <v>353</v>
      </c>
      <c r="P58" s="73" t="s">
        <v>366</v>
      </c>
      <c r="Q58" s="73" t="s">
        <v>320</v>
      </c>
      <c r="R58" s="73" t="s">
        <v>101</v>
      </c>
      <c r="S58" s="73" t="s">
        <v>101</v>
      </c>
      <c r="T58" s="73" t="s">
        <v>101</v>
      </c>
      <c r="U58" s="73" t="s">
        <v>101</v>
      </c>
      <c r="V58" s="73" t="s">
        <v>361</v>
      </c>
      <c r="W58" s="76">
        <v>45504</v>
      </c>
      <c r="X58" s="76">
        <v>45504</v>
      </c>
      <c r="Y58" s="73" t="s">
        <v>192</v>
      </c>
      <c r="Z58" s="73" t="s">
        <v>321</v>
      </c>
      <c r="AA58" s="73" t="s">
        <v>322</v>
      </c>
      <c r="AB58" s="73" t="s">
        <v>323</v>
      </c>
    </row>
    <row r="59" spans="1:28" x14ac:dyDescent="0.25">
      <c r="A59" s="73" t="s">
        <v>115</v>
      </c>
      <c r="B59" s="73" t="s">
        <v>363</v>
      </c>
      <c r="C59" s="73" t="s">
        <v>100</v>
      </c>
      <c r="D59" s="73" t="s">
        <v>312</v>
      </c>
      <c r="E59" s="73" t="s">
        <v>101</v>
      </c>
      <c r="F59" s="73" t="s">
        <v>347</v>
      </c>
      <c r="G59" s="73" t="s">
        <v>441</v>
      </c>
      <c r="H59" s="73" t="s">
        <v>349</v>
      </c>
      <c r="I59" s="73" t="s">
        <v>352</v>
      </c>
      <c r="J59" s="74">
        <v>-1</v>
      </c>
      <c r="K59" s="73" t="s">
        <v>317</v>
      </c>
      <c r="L59" s="75">
        <v>-680</v>
      </c>
      <c r="M59" s="73" t="s">
        <v>101</v>
      </c>
      <c r="N59" s="73" t="s">
        <v>101</v>
      </c>
      <c r="O59" s="73" t="s">
        <v>353</v>
      </c>
      <c r="P59" s="73" t="s">
        <v>366</v>
      </c>
      <c r="Q59" s="73" t="s">
        <v>320</v>
      </c>
      <c r="R59" s="73" t="s">
        <v>101</v>
      </c>
      <c r="S59" s="73" t="s">
        <v>101</v>
      </c>
      <c r="T59" s="73" t="s">
        <v>101</v>
      </c>
      <c r="U59" s="73" t="s">
        <v>101</v>
      </c>
      <c r="V59" s="73" t="s">
        <v>361</v>
      </c>
      <c r="W59" s="76">
        <v>45504</v>
      </c>
      <c r="X59" s="76">
        <v>45502</v>
      </c>
      <c r="Y59" s="73" t="s">
        <v>194</v>
      </c>
      <c r="Z59" s="73" t="s">
        <v>321</v>
      </c>
      <c r="AA59" s="73" t="s">
        <v>322</v>
      </c>
      <c r="AB59" s="73" t="s">
        <v>323</v>
      </c>
    </row>
    <row r="60" spans="1:28" x14ac:dyDescent="0.25">
      <c r="A60" s="73" t="s">
        <v>115</v>
      </c>
      <c r="B60" s="73" t="s">
        <v>363</v>
      </c>
      <c r="C60" s="73" t="s">
        <v>100</v>
      </c>
      <c r="D60" s="73" t="s">
        <v>312</v>
      </c>
      <c r="E60" s="73" t="s">
        <v>101</v>
      </c>
      <c r="F60" s="73" t="s">
        <v>347</v>
      </c>
      <c r="G60" s="73" t="s">
        <v>441</v>
      </c>
      <c r="H60" s="73" t="s">
        <v>349</v>
      </c>
      <c r="I60" s="73" t="s">
        <v>352</v>
      </c>
      <c r="J60" s="74">
        <v>1</v>
      </c>
      <c r="K60" s="73" t="s">
        <v>317</v>
      </c>
      <c r="L60" s="75">
        <v>680</v>
      </c>
      <c r="M60" s="73" t="s">
        <v>101</v>
      </c>
      <c r="N60" s="73" t="s">
        <v>101</v>
      </c>
      <c r="O60" s="73" t="s">
        <v>353</v>
      </c>
      <c r="P60" s="73" t="s">
        <v>366</v>
      </c>
      <c r="Q60" s="73" t="s">
        <v>320</v>
      </c>
      <c r="R60" s="73" t="s">
        <v>101</v>
      </c>
      <c r="S60" s="73" t="s">
        <v>101</v>
      </c>
      <c r="T60" s="73" t="s">
        <v>101</v>
      </c>
      <c r="U60" s="73" t="s">
        <v>101</v>
      </c>
      <c r="V60" s="73" t="s">
        <v>361</v>
      </c>
      <c r="W60" s="76">
        <v>45504</v>
      </c>
      <c r="X60" s="76">
        <v>45502</v>
      </c>
      <c r="Y60" s="73" t="s">
        <v>196</v>
      </c>
      <c r="Z60" s="73" t="s">
        <v>321</v>
      </c>
      <c r="AA60" s="73" t="s">
        <v>322</v>
      </c>
      <c r="AB60" s="73" t="s">
        <v>323</v>
      </c>
    </row>
    <row r="61" spans="1:28" x14ac:dyDescent="0.25">
      <c r="A61" s="73" t="s">
        <v>103</v>
      </c>
      <c r="B61" s="73" t="s">
        <v>334</v>
      </c>
      <c r="C61" s="73" t="s">
        <v>100</v>
      </c>
      <c r="D61" s="73" t="s">
        <v>312</v>
      </c>
      <c r="E61" s="73" t="s">
        <v>101</v>
      </c>
      <c r="F61" s="73" t="s">
        <v>347</v>
      </c>
      <c r="G61" s="73" t="s">
        <v>441</v>
      </c>
      <c r="H61" s="73" t="s">
        <v>349</v>
      </c>
      <c r="I61" s="73" t="s">
        <v>352</v>
      </c>
      <c r="J61" s="74">
        <v>1</v>
      </c>
      <c r="K61" s="73" t="s">
        <v>317</v>
      </c>
      <c r="L61" s="75">
        <v>15480.15</v>
      </c>
      <c r="M61" s="73" t="s">
        <v>101</v>
      </c>
      <c r="N61" s="73" t="s">
        <v>101</v>
      </c>
      <c r="O61" s="73" t="s">
        <v>353</v>
      </c>
      <c r="P61" s="73" t="s">
        <v>362</v>
      </c>
      <c r="Q61" s="73" t="s">
        <v>320</v>
      </c>
      <c r="R61" s="73" t="s">
        <v>101</v>
      </c>
      <c r="S61" s="73" t="s">
        <v>101</v>
      </c>
      <c r="T61" s="73" t="s">
        <v>101</v>
      </c>
      <c r="U61" s="73" t="s">
        <v>101</v>
      </c>
      <c r="V61" s="73" t="s">
        <v>329</v>
      </c>
      <c r="W61" s="76">
        <v>45506</v>
      </c>
      <c r="X61" s="76">
        <v>45506</v>
      </c>
      <c r="Y61" s="73" t="s">
        <v>168</v>
      </c>
      <c r="Z61" s="73" t="s">
        <v>321</v>
      </c>
      <c r="AA61" s="73" t="s">
        <v>322</v>
      </c>
      <c r="AB61" s="73" t="s">
        <v>323</v>
      </c>
    </row>
    <row r="62" spans="1:28" x14ac:dyDescent="0.25">
      <c r="A62" s="73" t="s">
        <v>247</v>
      </c>
      <c r="B62" s="73" t="s">
        <v>324</v>
      </c>
      <c r="C62" s="73" t="s">
        <v>100</v>
      </c>
      <c r="D62" s="73" t="s">
        <v>312</v>
      </c>
      <c r="E62" s="73" t="s">
        <v>101</v>
      </c>
      <c r="F62" s="73" t="s">
        <v>325</v>
      </c>
      <c r="G62" s="73" t="s">
        <v>158</v>
      </c>
      <c r="H62" s="73" t="s">
        <v>326</v>
      </c>
      <c r="I62" s="73" t="s">
        <v>316</v>
      </c>
      <c r="J62" s="74">
        <v>1</v>
      </c>
      <c r="K62" s="73" t="s">
        <v>317</v>
      </c>
      <c r="L62" s="75">
        <v>4303.3500000000004</v>
      </c>
      <c r="M62" s="73" t="s">
        <v>101</v>
      </c>
      <c r="N62" s="73" t="s">
        <v>101</v>
      </c>
      <c r="O62" s="73" t="s">
        <v>327</v>
      </c>
      <c r="P62" s="73" t="s">
        <v>328</v>
      </c>
      <c r="Q62" s="73" t="s">
        <v>320</v>
      </c>
      <c r="R62" s="73" t="s">
        <v>101</v>
      </c>
      <c r="S62" s="73" t="s">
        <v>101</v>
      </c>
      <c r="T62" s="73" t="s">
        <v>101</v>
      </c>
      <c r="U62" s="73" t="s">
        <v>101</v>
      </c>
      <c r="V62" s="73" t="s">
        <v>329</v>
      </c>
      <c r="W62" s="76">
        <v>45512</v>
      </c>
      <c r="X62" s="76">
        <v>45512</v>
      </c>
      <c r="Y62" s="73" t="s">
        <v>249</v>
      </c>
      <c r="Z62" s="73" t="s">
        <v>321</v>
      </c>
      <c r="AA62" s="73" t="s">
        <v>322</v>
      </c>
      <c r="AB62" s="73" t="s">
        <v>323</v>
      </c>
    </row>
    <row r="63" spans="1:28" x14ac:dyDescent="0.25">
      <c r="A63" s="73" t="s">
        <v>247</v>
      </c>
      <c r="B63" s="73" t="s">
        <v>324</v>
      </c>
      <c r="C63" s="73" t="s">
        <v>100</v>
      </c>
      <c r="D63" s="73" t="s">
        <v>312</v>
      </c>
      <c r="E63" s="73" t="s">
        <v>101</v>
      </c>
      <c r="F63" s="73" t="s">
        <v>325</v>
      </c>
      <c r="G63" s="73" t="s">
        <v>158</v>
      </c>
      <c r="H63" s="73" t="s">
        <v>326</v>
      </c>
      <c r="I63" s="73" t="s">
        <v>316</v>
      </c>
      <c r="J63" s="74">
        <v>-1</v>
      </c>
      <c r="K63" s="73" t="s">
        <v>317</v>
      </c>
      <c r="L63" s="75">
        <v>-4303.3500000000004</v>
      </c>
      <c r="M63" s="73" t="s">
        <v>101</v>
      </c>
      <c r="N63" s="73" t="s">
        <v>101</v>
      </c>
      <c r="O63" s="73" t="s">
        <v>327</v>
      </c>
      <c r="P63" s="73" t="s">
        <v>328</v>
      </c>
      <c r="Q63" s="73" t="s">
        <v>320</v>
      </c>
      <c r="R63" s="73" t="s">
        <v>101</v>
      </c>
      <c r="S63" s="73" t="s">
        <v>101</v>
      </c>
      <c r="T63" s="73" t="s">
        <v>101</v>
      </c>
      <c r="U63" s="73" t="s">
        <v>101</v>
      </c>
      <c r="V63" s="73" t="s">
        <v>329</v>
      </c>
      <c r="W63" s="76">
        <v>45512</v>
      </c>
      <c r="X63" s="76">
        <v>45496</v>
      </c>
      <c r="Y63" s="73" t="s">
        <v>251</v>
      </c>
      <c r="Z63" s="73" t="s">
        <v>321</v>
      </c>
      <c r="AA63" s="73" t="s">
        <v>322</v>
      </c>
      <c r="AB63" s="73" t="s">
        <v>323</v>
      </c>
    </row>
    <row r="64" spans="1:28" x14ac:dyDescent="0.25">
      <c r="A64" s="73" t="s">
        <v>247</v>
      </c>
      <c r="B64" s="73" t="s">
        <v>324</v>
      </c>
      <c r="C64" s="73" t="s">
        <v>100</v>
      </c>
      <c r="D64" s="73" t="s">
        <v>312</v>
      </c>
      <c r="E64" s="73" t="s">
        <v>101</v>
      </c>
      <c r="F64" s="73" t="s">
        <v>325</v>
      </c>
      <c r="G64" s="73" t="s">
        <v>158</v>
      </c>
      <c r="H64" s="73" t="s">
        <v>326</v>
      </c>
      <c r="I64" s="73" t="s">
        <v>316</v>
      </c>
      <c r="J64" s="74">
        <v>1</v>
      </c>
      <c r="K64" s="73" t="s">
        <v>317</v>
      </c>
      <c r="L64" s="75">
        <v>4303.3500000000004</v>
      </c>
      <c r="M64" s="73" t="s">
        <v>101</v>
      </c>
      <c r="N64" s="73" t="s">
        <v>101</v>
      </c>
      <c r="O64" s="73" t="s">
        <v>327</v>
      </c>
      <c r="P64" s="73" t="s">
        <v>328</v>
      </c>
      <c r="Q64" s="73" t="s">
        <v>320</v>
      </c>
      <c r="R64" s="73" t="s">
        <v>101</v>
      </c>
      <c r="S64" s="73" t="s">
        <v>101</v>
      </c>
      <c r="T64" s="73" t="s">
        <v>101</v>
      </c>
      <c r="U64" s="73" t="s">
        <v>101</v>
      </c>
      <c r="V64" s="73" t="s">
        <v>329</v>
      </c>
      <c r="W64" s="76">
        <v>45512</v>
      </c>
      <c r="X64" s="76">
        <v>45496</v>
      </c>
      <c r="Y64" s="73" t="s">
        <v>253</v>
      </c>
      <c r="Z64" s="73" t="s">
        <v>321</v>
      </c>
      <c r="AA64" s="73" t="s">
        <v>322</v>
      </c>
      <c r="AB64" s="73" t="s">
        <v>323</v>
      </c>
    </row>
    <row r="65" spans="1:28" x14ac:dyDescent="0.25">
      <c r="A65" s="73" t="s">
        <v>247</v>
      </c>
      <c r="B65" s="73" t="s">
        <v>324</v>
      </c>
      <c r="C65" s="73" t="s">
        <v>100</v>
      </c>
      <c r="D65" s="73" t="s">
        <v>312</v>
      </c>
      <c r="E65" s="73" t="s">
        <v>101</v>
      </c>
      <c r="F65" s="73" t="s">
        <v>325</v>
      </c>
      <c r="G65" s="73" t="s">
        <v>158</v>
      </c>
      <c r="H65" s="73" t="s">
        <v>326</v>
      </c>
      <c r="I65" s="73" t="s">
        <v>316</v>
      </c>
      <c r="J65" s="74">
        <v>-1</v>
      </c>
      <c r="K65" s="73" t="s">
        <v>317</v>
      </c>
      <c r="L65" s="75">
        <v>-4303.3500000000004</v>
      </c>
      <c r="M65" s="73" t="s">
        <v>101</v>
      </c>
      <c r="N65" s="73" t="s">
        <v>101</v>
      </c>
      <c r="O65" s="73" t="s">
        <v>327</v>
      </c>
      <c r="P65" s="73" t="s">
        <v>328</v>
      </c>
      <c r="Q65" s="73" t="s">
        <v>320</v>
      </c>
      <c r="R65" s="73" t="s">
        <v>101</v>
      </c>
      <c r="S65" s="73" t="s">
        <v>101</v>
      </c>
      <c r="T65" s="73" t="s">
        <v>101</v>
      </c>
      <c r="U65" s="73" t="s">
        <v>101</v>
      </c>
      <c r="V65" s="73" t="s">
        <v>329</v>
      </c>
      <c r="W65" s="76">
        <v>45512</v>
      </c>
      <c r="X65" s="76">
        <v>45496</v>
      </c>
      <c r="Y65" s="73" t="s">
        <v>255</v>
      </c>
      <c r="Z65" s="73" t="s">
        <v>321</v>
      </c>
      <c r="AA65" s="73" t="s">
        <v>322</v>
      </c>
      <c r="AB65" s="73" t="s">
        <v>323</v>
      </c>
    </row>
    <row r="66" spans="1:28" x14ac:dyDescent="0.25">
      <c r="A66" s="73" t="s">
        <v>247</v>
      </c>
      <c r="B66" s="73" t="s">
        <v>324</v>
      </c>
      <c r="C66" s="73" t="s">
        <v>100</v>
      </c>
      <c r="D66" s="73" t="s">
        <v>312</v>
      </c>
      <c r="E66" s="73" t="s">
        <v>101</v>
      </c>
      <c r="F66" s="73" t="s">
        <v>325</v>
      </c>
      <c r="G66" s="73" t="s">
        <v>158</v>
      </c>
      <c r="H66" s="73" t="s">
        <v>326</v>
      </c>
      <c r="I66" s="73" t="s">
        <v>316</v>
      </c>
      <c r="J66" s="74">
        <v>1</v>
      </c>
      <c r="K66" s="73" t="s">
        <v>317</v>
      </c>
      <c r="L66" s="75">
        <v>4303.3500000000004</v>
      </c>
      <c r="M66" s="73" t="s">
        <v>101</v>
      </c>
      <c r="N66" s="73" t="s">
        <v>101</v>
      </c>
      <c r="O66" s="73" t="s">
        <v>327</v>
      </c>
      <c r="P66" s="73" t="s">
        <v>328</v>
      </c>
      <c r="Q66" s="73" t="s">
        <v>320</v>
      </c>
      <c r="R66" s="73" t="s">
        <v>101</v>
      </c>
      <c r="S66" s="73" t="s">
        <v>101</v>
      </c>
      <c r="T66" s="73" t="s">
        <v>101</v>
      </c>
      <c r="U66" s="73" t="s">
        <v>101</v>
      </c>
      <c r="V66" s="73" t="s">
        <v>329</v>
      </c>
      <c r="W66" s="76">
        <v>45512</v>
      </c>
      <c r="X66" s="76">
        <v>45496</v>
      </c>
      <c r="Y66" s="73" t="s">
        <v>257</v>
      </c>
      <c r="Z66" s="73" t="s">
        <v>321</v>
      </c>
      <c r="AA66" s="73" t="s">
        <v>322</v>
      </c>
      <c r="AB66" s="73" t="s">
        <v>323</v>
      </c>
    </row>
    <row r="67" spans="1:28" x14ac:dyDescent="0.25">
      <c r="A67" s="73" t="s">
        <v>247</v>
      </c>
      <c r="B67" s="73" t="s">
        <v>324</v>
      </c>
      <c r="C67" s="73" t="s">
        <v>100</v>
      </c>
      <c r="D67" s="73" t="s">
        <v>312</v>
      </c>
      <c r="E67" s="73" t="s">
        <v>101</v>
      </c>
      <c r="F67" s="73" t="s">
        <v>325</v>
      </c>
      <c r="G67" s="73" t="s">
        <v>158</v>
      </c>
      <c r="H67" s="73" t="s">
        <v>326</v>
      </c>
      <c r="I67" s="73" t="s">
        <v>316</v>
      </c>
      <c r="J67" s="74">
        <v>-1</v>
      </c>
      <c r="K67" s="73" t="s">
        <v>317</v>
      </c>
      <c r="L67" s="75">
        <v>-4303.3500000000004</v>
      </c>
      <c r="M67" s="73" t="s">
        <v>101</v>
      </c>
      <c r="N67" s="73" t="s">
        <v>101</v>
      </c>
      <c r="O67" s="73" t="s">
        <v>327</v>
      </c>
      <c r="P67" s="73" t="s">
        <v>328</v>
      </c>
      <c r="Q67" s="73" t="s">
        <v>320</v>
      </c>
      <c r="R67" s="73" t="s">
        <v>101</v>
      </c>
      <c r="S67" s="73" t="s">
        <v>101</v>
      </c>
      <c r="T67" s="73" t="s">
        <v>101</v>
      </c>
      <c r="U67" s="73" t="s">
        <v>101</v>
      </c>
      <c r="V67" s="73" t="s">
        <v>329</v>
      </c>
      <c r="W67" s="76">
        <v>45512</v>
      </c>
      <c r="X67" s="76">
        <v>45496</v>
      </c>
      <c r="Y67" s="73" t="s">
        <v>259</v>
      </c>
      <c r="Z67" s="73" t="s">
        <v>321</v>
      </c>
      <c r="AA67" s="73" t="s">
        <v>322</v>
      </c>
      <c r="AB67" s="73" t="s">
        <v>323</v>
      </c>
    </row>
    <row r="68" spans="1:28" x14ac:dyDescent="0.25">
      <c r="A68" s="73" t="s">
        <v>247</v>
      </c>
      <c r="B68" s="73" t="s">
        <v>324</v>
      </c>
      <c r="C68" s="73" t="s">
        <v>100</v>
      </c>
      <c r="D68" s="73" t="s">
        <v>312</v>
      </c>
      <c r="E68" s="73" t="s">
        <v>101</v>
      </c>
      <c r="F68" s="73" t="s">
        <v>325</v>
      </c>
      <c r="G68" s="73" t="s">
        <v>158</v>
      </c>
      <c r="H68" s="73" t="s">
        <v>326</v>
      </c>
      <c r="I68" s="73" t="s">
        <v>316</v>
      </c>
      <c r="J68" s="74">
        <v>1</v>
      </c>
      <c r="K68" s="73" t="s">
        <v>317</v>
      </c>
      <c r="L68" s="75">
        <v>4303.3500000000004</v>
      </c>
      <c r="M68" s="73" t="s">
        <v>101</v>
      </c>
      <c r="N68" s="73" t="s">
        <v>101</v>
      </c>
      <c r="O68" s="73" t="s">
        <v>327</v>
      </c>
      <c r="P68" s="73" t="s">
        <v>328</v>
      </c>
      <c r="Q68" s="73" t="s">
        <v>320</v>
      </c>
      <c r="R68" s="73" t="s">
        <v>101</v>
      </c>
      <c r="S68" s="73" t="s">
        <v>101</v>
      </c>
      <c r="T68" s="73" t="s">
        <v>101</v>
      </c>
      <c r="U68" s="73" t="s">
        <v>101</v>
      </c>
      <c r="V68" s="73" t="s">
        <v>329</v>
      </c>
      <c r="W68" s="76">
        <v>45512</v>
      </c>
      <c r="X68" s="76">
        <v>45496</v>
      </c>
      <c r="Y68" s="73" t="s">
        <v>261</v>
      </c>
      <c r="Z68" s="73" t="s">
        <v>321</v>
      </c>
      <c r="AA68" s="73" t="s">
        <v>322</v>
      </c>
      <c r="AB68" s="73" t="s">
        <v>323</v>
      </c>
    </row>
    <row r="69" spans="1:28" x14ac:dyDescent="0.25">
      <c r="A69" s="73" t="s">
        <v>247</v>
      </c>
      <c r="B69" s="73" t="s">
        <v>324</v>
      </c>
      <c r="C69" s="73" t="s">
        <v>100</v>
      </c>
      <c r="D69" s="73" t="s">
        <v>312</v>
      </c>
      <c r="E69" s="73" t="s">
        <v>101</v>
      </c>
      <c r="F69" s="73" t="s">
        <v>325</v>
      </c>
      <c r="G69" s="73" t="s">
        <v>158</v>
      </c>
      <c r="H69" s="73" t="s">
        <v>326</v>
      </c>
      <c r="I69" s="73" t="s">
        <v>316</v>
      </c>
      <c r="J69" s="74">
        <v>-1</v>
      </c>
      <c r="K69" s="73" t="s">
        <v>317</v>
      </c>
      <c r="L69" s="75">
        <v>-4303.3500000000004</v>
      </c>
      <c r="M69" s="73" t="s">
        <v>101</v>
      </c>
      <c r="N69" s="73" t="s">
        <v>101</v>
      </c>
      <c r="O69" s="73" t="s">
        <v>327</v>
      </c>
      <c r="P69" s="73" t="s">
        <v>328</v>
      </c>
      <c r="Q69" s="73" t="s">
        <v>320</v>
      </c>
      <c r="R69" s="73" t="s">
        <v>101</v>
      </c>
      <c r="S69" s="73" t="s">
        <v>101</v>
      </c>
      <c r="T69" s="73" t="s">
        <v>101</v>
      </c>
      <c r="U69" s="73" t="s">
        <v>101</v>
      </c>
      <c r="V69" s="73" t="s">
        <v>329</v>
      </c>
      <c r="W69" s="76">
        <v>45512</v>
      </c>
      <c r="X69" s="76">
        <v>45496</v>
      </c>
      <c r="Y69" s="73" t="s">
        <v>263</v>
      </c>
      <c r="Z69" s="73" t="s">
        <v>321</v>
      </c>
      <c r="AA69" s="73" t="s">
        <v>322</v>
      </c>
      <c r="AB69" s="73" t="s">
        <v>323</v>
      </c>
    </row>
    <row r="70" spans="1:28" x14ac:dyDescent="0.25">
      <c r="A70" s="73" t="s">
        <v>247</v>
      </c>
      <c r="B70" s="73" t="s">
        <v>324</v>
      </c>
      <c r="C70" s="73" t="s">
        <v>100</v>
      </c>
      <c r="D70" s="73" t="s">
        <v>312</v>
      </c>
      <c r="E70" s="73" t="s">
        <v>101</v>
      </c>
      <c r="F70" s="73" t="s">
        <v>325</v>
      </c>
      <c r="G70" s="73" t="s">
        <v>158</v>
      </c>
      <c r="H70" s="73" t="s">
        <v>326</v>
      </c>
      <c r="I70" s="73" t="s">
        <v>316</v>
      </c>
      <c r="J70" s="74">
        <v>1</v>
      </c>
      <c r="K70" s="73" t="s">
        <v>317</v>
      </c>
      <c r="L70" s="75">
        <v>4303.3500000000004</v>
      </c>
      <c r="M70" s="73" t="s">
        <v>101</v>
      </c>
      <c r="N70" s="73" t="s">
        <v>101</v>
      </c>
      <c r="O70" s="73" t="s">
        <v>327</v>
      </c>
      <c r="P70" s="73" t="s">
        <v>328</v>
      </c>
      <c r="Q70" s="73" t="s">
        <v>320</v>
      </c>
      <c r="R70" s="73" t="s">
        <v>101</v>
      </c>
      <c r="S70" s="73" t="s">
        <v>101</v>
      </c>
      <c r="T70" s="73" t="s">
        <v>101</v>
      </c>
      <c r="U70" s="73" t="s">
        <v>101</v>
      </c>
      <c r="V70" s="73" t="s">
        <v>329</v>
      </c>
      <c r="W70" s="76">
        <v>45512</v>
      </c>
      <c r="X70" s="76">
        <v>45496</v>
      </c>
      <c r="Y70" s="73" t="s">
        <v>265</v>
      </c>
      <c r="Z70" s="73" t="s">
        <v>321</v>
      </c>
      <c r="AA70" s="73" t="s">
        <v>322</v>
      </c>
      <c r="AB70" s="73" t="s">
        <v>323</v>
      </c>
    </row>
    <row r="71" spans="1:28" x14ac:dyDescent="0.25">
      <c r="A71" s="73" t="s">
        <v>247</v>
      </c>
      <c r="B71" s="73" t="s">
        <v>324</v>
      </c>
      <c r="C71" s="73" t="s">
        <v>100</v>
      </c>
      <c r="D71" s="73" t="s">
        <v>312</v>
      </c>
      <c r="E71" s="73" t="s">
        <v>101</v>
      </c>
      <c r="F71" s="73" t="s">
        <v>325</v>
      </c>
      <c r="G71" s="73" t="s">
        <v>158</v>
      </c>
      <c r="H71" s="73" t="s">
        <v>326</v>
      </c>
      <c r="I71" s="73" t="s">
        <v>316</v>
      </c>
      <c r="J71" s="74">
        <v>-1</v>
      </c>
      <c r="K71" s="73" t="s">
        <v>317</v>
      </c>
      <c r="L71" s="75">
        <v>-4303.3500000000004</v>
      </c>
      <c r="M71" s="73" t="s">
        <v>101</v>
      </c>
      <c r="N71" s="73" t="s">
        <v>101</v>
      </c>
      <c r="O71" s="73" t="s">
        <v>327</v>
      </c>
      <c r="P71" s="73" t="s">
        <v>328</v>
      </c>
      <c r="Q71" s="73" t="s">
        <v>320</v>
      </c>
      <c r="R71" s="73" t="s">
        <v>101</v>
      </c>
      <c r="S71" s="73" t="s">
        <v>101</v>
      </c>
      <c r="T71" s="73" t="s">
        <v>101</v>
      </c>
      <c r="U71" s="73" t="s">
        <v>101</v>
      </c>
      <c r="V71" s="73" t="s">
        <v>329</v>
      </c>
      <c r="W71" s="76">
        <v>45512</v>
      </c>
      <c r="X71" s="76">
        <v>45496</v>
      </c>
      <c r="Y71" s="73" t="s">
        <v>267</v>
      </c>
      <c r="Z71" s="73" t="s">
        <v>321</v>
      </c>
      <c r="AA71" s="73" t="s">
        <v>322</v>
      </c>
      <c r="AB71" s="73" t="s">
        <v>323</v>
      </c>
    </row>
    <row r="72" spans="1:28" x14ac:dyDescent="0.25">
      <c r="A72" s="73" t="s">
        <v>247</v>
      </c>
      <c r="B72" s="73" t="s">
        <v>324</v>
      </c>
      <c r="C72" s="73" t="s">
        <v>100</v>
      </c>
      <c r="D72" s="73" t="s">
        <v>312</v>
      </c>
      <c r="E72" s="73" t="s">
        <v>101</v>
      </c>
      <c r="F72" s="73" t="s">
        <v>325</v>
      </c>
      <c r="G72" s="73" t="s">
        <v>158</v>
      </c>
      <c r="H72" s="73" t="s">
        <v>326</v>
      </c>
      <c r="I72" s="73" t="s">
        <v>316</v>
      </c>
      <c r="J72" s="74">
        <v>1</v>
      </c>
      <c r="K72" s="73" t="s">
        <v>317</v>
      </c>
      <c r="L72" s="75">
        <v>4303.3500000000004</v>
      </c>
      <c r="M72" s="73" t="s">
        <v>101</v>
      </c>
      <c r="N72" s="73" t="s">
        <v>101</v>
      </c>
      <c r="O72" s="73" t="s">
        <v>327</v>
      </c>
      <c r="P72" s="73" t="s">
        <v>328</v>
      </c>
      <c r="Q72" s="73" t="s">
        <v>320</v>
      </c>
      <c r="R72" s="73" t="s">
        <v>101</v>
      </c>
      <c r="S72" s="73" t="s">
        <v>101</v>
      </c>
      <c r="T72" s="73" t="s">
        <v>101</v>
      </c>
      <c r="U72" s="73" t="s">
        <v>101</v>
      </c>
      <c r="V72" s="73" t="s">
        <v>329</v>
      </c>
      <c r="W72" s="76">
        <v>45512</v>
      </c>
      <c r="X72" s="76">
        <v>45496</v>
      </c>
      <c r="Y72" s="73" t="s">
        <v>269</v>
      </c>
      <c r="Z72" s="73" t="s">
        <v>321</v>
      </c>
      <c r="AA72" s="73" t="s">
        <v>322</v>
      </c>
      <c r="AB72" s="73" t="s">
        <v>323</v>
      </c>
    </row>
    <row r="73" spans="1:28" x14ac:dyDescent="0.25">
      <c r="A73" s="73" t="s">
        <v>247</v>
      </c>
      <c r="B73" s="73" t="s">
        <v>324</v>
      </c>
      <c r="C73" s="73" t="s">
        <v>100</v>
      </c>
      <c r="D73" s="73" t="s">
        <v>312</v>
      </c>
      <c r="E73" s="73" t="s">
        <v>101</v>
      </c>
      <c r="F73" s="73" t="s">
        <v>325</v>
      </c>
      <c r="G73" s="73" t="s">
        <v>158</v>
      </c>
      <c r="H73" s="73" t="s">
        <v>326</v>
      </c>
      <c r="I73" s="73" t="s">
        <v>316</v>
      </c>
      <c r="J73" s="74">
        <v>-1</v>
      </c>
      <c r="K73" s="73" t="s">
        <v>317</v>
      </c>
      <c r="L73" s="75">
        <v>-4303.3500000000004</v>
      </c>
      <c r="M73" s="73" t="s">
        <v>101</v>
      </c>
      <c r="N73" s="73" t="s">
        <v>101</v>
      </c>
      <c r="O73" s="73" t="s">
        <v>327</v>
      </c>
      <c r="P73" s="73" t="s">
        <v>328</v>
      </c>
      <c r="Q73" s="73" t="s">
        <v>320</v>
      </c>
      <c r="R73" s="73" t="s">
        <v>101</v>
      </c>
      <c r="S73" s="73" t="s">
        <v>101</v>
      </c>
      <c r="T73" s="73" t="s">
        <v>101</v>
      </c>
      <c r="U73" s="73" t="s">
        <v>101</v>
      </c>
      <c r="V73" s="73" t="s">
        <v>329</v>
      </c>
      <c r="W73" s="76">
        <v>45512</v>
      </c>
      <c r="X73" s="76">
        <v>45496</v>
      </c>
      <c r="Y73" s="73" t="s">
        <v>271</v>
      </c>
      <c r="Z73" s="73" t="s">
        <v>321</v>
      </c>
      <c r="AA73" s="73" t="s">
        <v>322</v>
      </c>
      <c r="AB73" s="73" t="s">
        <v>323</v>
      </c>
    </row>
    <row r="74" spans="1:28" x14ac:dyDescent="0.25">
      <c r="A74" s="73" t="s">
        <v>247</v>
      </c>
      <c r="B74" s="73" t="s">
        <v>324</v>
      </c>
      <c r="C74" s="73" t="s">
        <v>100</v>
      </c>
      <c r="D74" s="73" t="s">
        <v>312</v>
      </c>
      <c r="E74" s="73" t="s">
        <v>101</v>
      </c>
      <c r="F74" s="73" t="s">
        <v>325</v>
      </c>
      <c r="G74" s="73" t="s">
        <v>158</v>
      </c>
      <c r="H74" s="73" t="s">
        <v>326</v>
      </c>
      <c r="I74" s="73" t="s">
        <v>316</v>
      </c>
      <c r="J74" s="74">
        <v>1</v>
      </c>
      <c r="K74" s="73" t="s">
        <v>317</v>
      </c>
      <c r="L74" s="75">
        <v>4303.3500000000004</v>
      </c>
      <c r="M74" s="73" t="s">
        <v>101</v>
      </c>
      <c r="N74" s="73" t="s">
        <v>101</v>
      </c>
      <c r="O74" s="73" t="s">
        <v>327</v>
      </c>
      <c r="P74" s="73" t="s">
        <v>328</v>
      </c>
      <c r="Q74" s="73" t="s">
        <v>320</v>
      </c>
      <c r="R74" s="73" t="s">
        <v>101</v>
      </c>
      <c r="S74" s="73" t="s">
        <v>101</v>
      </c>
      <c r="T74" s="73" t="s">
        <v>101</v>
      </c>
      <c r="U74" s="73" t="s">
        <v>101</v>
      </c>
      <c r="V74" s="73" t="s">
        <v>329</v>
      </c>
      <c r="W74" s="76">
        <v>45512</v>
      </c>
      <c r="X74" s="76">
        <v>45496</v>
      </c>
      <c r="Y74" s="73" t="s">
        <v>273</v>
      </c>
      <c r="Z74" s="73" t="s">
        <v>321</v>
      </c>
      <c r="AA74" s="73" t="s">
        <v>322</v>
      </c>
      <c r="AB74" s="73" t="s">
        <v>323</v>
      </c>
    </row>
    <row r="75" spans="1:28" x14ac:dyDescent="0.25">
      <c r="A75" s="73" t="s">
        <v>247</v>
      </c>
      <c r="B75" s="73" t="s">
        <v>324</v>
      </c>
      <c r="C75" s="73" t="s">
        <v>100</v>
      </c>
      <c r="D75" s="73" t="s">
        <v>312</v>
      </c>
      <c r="E75" s="73" t="s">
        <v>101</v>
      </c>
      <c r="F75" s="73" t="s">
        <v>325</v>
      </c>
      <c r="G75" s="73" t="s">
        <v>158</v>
      </c>
      <c r="H75" s="73" t="s">
        <v>326</v>
      </c>
      <c r="I75" s="73" t="s">
        <v>316</v>
      </c>
      <c r="J75" s="74">
        <v>-1</v>
      </c>
      <c r="K75" s="73" t="s">
        <v>317</v>
      </c>
      <c r="L75" s="75">
        <v>-4303.3500000000004</v>
      </c>
      <c r="M75" s="73" t="s">
        <v>101</v>
      </c>
      <c r="N75" s="73" t="s">
        <v>101</v>
      </c>
      <c r="O75" s="73" t="s">
        <v>327</v>
      </c>
      <c r="P75" s="73" t="s">
        <v>328</v>
      </c>
      <c r="Q75" s="73" t="s">
        <v>320</v>
      </c>
      <c r="R75" s="73" t="s">
        <v>101</v>
      </c>
      <c r="S75" s="73" t="s">
        <v>101</v>
      </c>
      <c r="T75" s="73" t="s">
        <v>101</v>
      </c>
      <c r="U75" s="73" t="s">
        <v>101</v>
      </c>
      <c r="V75" s="73" t="s">
        <v>329</v>
      </c>
      <c r="W75" s="76">
        <v>45512</v>
      </c>
      <c r="X75" s="76">
        <v>45496</v>
      </c>
      <c r="Y75" s="73" t="s">
        <v>275</v>
      </c>
      <c r="Z75" s="73" t="s">
        <v>321</v>
      </c>
      <c r="AA75" s="73" t="s">
        <v>322</v>
      </c>
      <c r="AB75" s="73" t="s">
        <v>323</v>
      </c>
    </row>
    <row r="76" spans="1:28" x14ac:dyDescent="0.25">
      <c r="A76" s="73" t="s">
        <v>247</v>
      </c>
      <c r="B76" s="73" t="s">
        <v>324</v>
      </c>
      <c r="C76" s="73" t="s">
        <v>100</v>
      </c>
      <c r="D76" s="73" t="s">
        <v>312</v>
      </c>
      <c r="E76" s="73" t="s">
        <v>101</v>
      </c>
      <c r="F76" s="73" t="s">
        <v>325</v>
      </c>
      <c r="G76" s="73" t="s">
        <v>158</v>
      </c>
      <c r="H76" s="73" t="s">
        <v>326</v>
      </c>
      <c r="I76" s="73" t="s">
        <v>316</v>
      </c>
      <c r="J76" s="74">
        <v>1</v>
      </c>
      <c r="K76" s="73" t="s">
        <v>317</v>
      </c>
      <c r="L76" s="75">
        <v>4303.3500000000004</v>
      </c>
      <c r="M76" s="73" t="s">
        <v>101</v>
      </c>
      <c r="N76" s="73" t="s">
        <v>101</v>
      </c>
      <c r="O76" s="73" t="s">
        <v>327</v>
      </c>
      <c r="P76" s="73" t="s">
        <v>328</v>
      </c>
      <c r="Q76" s="73" t="s">
        <v>320</v>
      </c>
      <c r="R76" s="73" t="s">
        <v>101</v>
      </c>
      <c r="S76" s="73" t="s">
        <v>101</v>
      </c>
      <c r="T76" s="73" t="s">
        <v>101</v>
      </c>
      <c r="U76" s="73" t="s">
        <v>101</v>
      </c>
      <c r="V76" s="73" t="s">
        <v>329</v>
      </c>
      <c r="W76" s="76">
        <v>45512</v>
      </c>
      <c r="X76" s="76">
        <v>45496</v>
      </c>
      <c r="Y76" s="73" t="s">
        <v>277</v>
      </c>
      <c r="Z76" s="73" t="s">
        <v>321</v>
      </c>
      <c r="AA76" s="73" t="s">
        <v>322</v>
      </c>
      <c r="AB76" s="73" t="s">
        <v>323</v>
      </c>
    </row>
    <row r="77" spans="1:28" x14ac:dyDescent="0.25">
      <c r="A77" s="73" t="s">
        <v>247</v>
      </c>
      <c r="B77" s="73" t="s">
        <v>324</v>
      </c>
      <c r="C77" s="73" t="s">
        <v>100</v>
      </c>
      <c r="D77" s="73" t="s">
        <v>312</v>
      </c>
      <c r="E77" s="73" t="s">
        <v>101</v>
      </c>
      <c r="F77" s="73" t="s">
        <v>325</v>
      </c>
      <c r="G77" s="73" t="s">
        <v>158</v>
      </c>
      <c r="H77" s="73" t="s">
        <v>326</v>
      </c>
      <c r="I77" s="73" t="s">
        <v>316</v>
      </c>
      <c r="J77" s="74">
        <v>-1</v>
      </c>
      <c r="K77" s="73" t="s">
        <v>317</v>
      </c>
      <c r="L77" s="75">
        <v>-4303.3500000000004</v>
      </c>
      <c r="M77" s="73" t="s">
        <v>101</v>
      </c>
      <c r="N77" s="73" t="s">
        <v>101</v>
      </c>
      <c r="O77" s="73" t="s">
        <v>327</v>
      </c>
      <c r="P77" s="73" t="s">
        <v>328</v>
      </c>
      <c r="Q77" s="73" t="s">
        <v>320</v>
      </c>
      <c r="R77" s="73" t="s">
        <v>101</v>
      </c>
      <c r="S77" s="73" t="s">
        <v>101</v>
      </c>
      <c r="T77" s="73" t="s">
        <v>101</v>
      </c>
      <c r="U77" s="73" t="s">
        <v>101</v>
      </c>
      <c r="V77" s="73" t="s">
        <v>329</v>
      </c>
      <c r="W77" s="76">
        <v>45512</v>
      </c>
      <c r="X77" s="76">
        <v>45496</v>
      </c>
      <c r="Y77" s="73" t="s">
        <v>279</v>
      </c>
      <c r="Z77" s="73" t="s">
        <v>321</v>
      </c>
      <c r="AA77" s="73" t="s">
        <v>322</v>
      </c>
      <c r="AB77" s="73" t="s">
        <v>323</v>
      </c>
    </row>
    <row r="78" spans="1:28" x14ac:dyDescent="0.25">
      <c r="A78" s="73" t="s">
        <v>247</v>
      </c>
      <c r="B78" s="73" t="s">
        <v>324</v>
      </c>
      <c r="C78" s="73" t="s">
        <v>100</v>
      </c>
      <c r="D78" s="73" t="s">
        <v>312</v>
      </c>
      <c r="E78" s="73" t="s">
        <v>101</v>
      </c>
      <c r="F78" s="73" t="s">
        <v>325</v>
      </c>
      <c r="G78" s="73" t="s">
        <v>158</v>
      </c>
      <c r="H78" s="73" t="s">
        <v>326</v>
      </c>
      <c r="I78" s="73" t="s">
        <v>316</v>
      </c>
      <c r="J78" s="74">
        <v>1</v>
      </c>
      <c r="K78" s="73" t="s">
        <v>317</v>
      </c>
      <c r="L78" s="75">
        <v>4604.59</v>
      </c>
      <c r="M78" s="73" t="s">
        <v>101</v>
      </c>
      <c r="N78" s="73" t="s">
        <v>101</v>
      </c>
      <c r="O78" s="73" t="s">
        <v>327</v>
      </c>
      <c r="P78" s="73" t="s">
        <v>328</v>
      </c>
      <c r="Q78" s="73" t="s">
        <v>320</v>
      </c>
      <c r="R78" s="73" t="s">
        <v>101</v>
      </c>
      <c r="S78" s="73" t="s">
        <v>101</v>
      </c>
      <c r="T78" s="73" t="s">
        <v>101</v>
      </c>
      <c r="U78" s="73" t="s">
        <v>101</v>
      </c>
      <c r="V78" s="73" t="s">
        <v>329</v>
      </c>
      <c r="W78" s="76">
        <v>45512</v>
      </c>
      <c r="X78" s="76">
        <v>45496</v>
      </c>
      <c r="Y78" s="73" t="s">
        <v>281</v>
      </c>
      <c r="Z78" s="73" t="s">
        <v>321</v>
      </c>
      <c r="AA78" s="73" t="s">
        <v>322</v>
      </c>
      <c r="AB78" s="73" t="s">
        <v>323</v>
      </c>
    </row>
    <row r="79" spans="1:28" x14ac:dyDescent="0.25">
      <c r="A79" s="73" t="s">
        <v>115</v>
      </c>
      <c r="B79" s="73" t="s">
        <v>363</v>
      </c>
      <c r="C79" s="73" t="s">
        <v>100</v>
      </c>
      <c r="D79" s="73" t="s">
        <v>312</v>
      </c>
      <c r="E79" s="73" t="s">
        <v>101</v>
      </c>
      <c r="F79" s="73" t="s">
        <v>335</v>
      </c>
      <c r="G79" s="73" t="s">
        <v>336</v>
      </c>
      <c r="H79" s="73" t="s">
        <v>337</v>
      </c>
      <c r="I79" s="73" t="s">
        <v>316</v>
      </c>
      <c r="J79" s="74">
        <v>1</v>
      </c>
      <c r="K79" s="73" t="s">
        <v>317</v>
      </c>
      <c r="L79" s="75">
        <v>180</v>
      </c>
      <c r="M79" s="73" t="s">
        <v>101</v>
      </c>
      <c r="N79" s="73" t="s">
        <v>101</v>
      </c>
      <c r="O79" s="73" t="s">
        <v>338</v>
      </c>
      <c r="P79" s="73" t="s">
        <v>367</v>
      </c>
      <c r="Q79" s="73" t="s">
        <v>320</v>
      </c>
      <c r="R79" s="73" t="s">
        <v>101</v>
      </c>
      <c r="S79" s="73" t="s">
        <v>101</v>
      </c>
      <c r="T79" s="73" t="s">
        <v>101</v>
      </c>
      <c r="U79" s="73" t="s">
        <v>101</v>
      </c>
      <c r="V79" s="73" t="s">
        <v>329</v>
      </c>
      <c r="W79" s="76">
        <v>45516</v>
      </c>
      <c r="X79" s="76">
        <v>45516</v>
      </c>
      <c r="Y79" s="73" t="s">
        <v>286</v>
      </c>
      <c r="Z79" s="73" t="s">
        <v>321</v>
      </c>
      <c r="AA79" s="73" t="s">
        <v>322</v>
      </c>
      <c r="AB79" s="73" t="s">
        <v>323</v>
      </c>
    </row>
    <row r="80" spans="1:28" x14ac:dyDescent="0.25">
      <c r="A80" s="73" t="s">
        <v>247</v>
      </c>
      <c r="B80" s="73" t="s">
        <v>324</v>
      </c>
      <c r="C80" s="73" t="s">
        <v>100</v>
      </c>
      <c r="D80" s="73" t="s">
        <v>312</v>
      </c>
      <c r="E80" s="73" t="s">
        <v>330</v>
      </c>
      <c r="F80" s="73" t="s">
        <v>325</v>
      </c>
      <c r="G80" s="73" t="s">
        <v>158</v>
      </c>
      <c r="H80" s="73" t="s">
        <v>326</v>
      </c>
      <c r="I80" s="73" t="s">
        <v>316</v>
      </c>
      <c r="J80" s="74">
        <v>0</v>
      </c>
      <c r="K80" s="73" t="s">
        <v>101</v>
      </c>
      <c r="L80" s="75">
        <v>-108.31</v>
      </c>
      <c r="M80" s="73" t="s">
        <v>101</v>
      </c>
      <c r="N80" s="73" t="s">
        <v>101</v>
      </c>
      <c r="O80" s="73" t="s">
        <v>327</v>
      </c>
      <c r="P80" s="73" t="s">
        <v>101</v>
      </c>
      <c r="Q80" s="73" t="s">
        <v>320</v>
      </c>
      <c r="R80" s="73" t="s">
        <v>101</v>
      </c>
      <c r="S80" s="73" t="s">
        <v>101</v>
      </c>
      <c r="T80" s="73" t="s">
        <v>101</v>
      </c>
      <c r="U80" s="73" t="s">
        <v>101</v>
      </c>
      <c r="V80" s="73" t="s">
        <v>329</v>
      </c>
      <c r="W80" s="76">
        <v>45531</v>
      </c>
      <c r="X80" s="76">
        <v>45496</v>
      </c>
      <c r="Y80" s="73" t="s">
        <v>283</v>
      </c>
      <c r="Z80" s="73" t="s">
        <v>331</v>
      </c>
      <c r="AA80" s="73" t="s">
        <v>332</v>
      </c>
      <c r="AB80" s="73" t="s">
        <v>333</v>
      </c>
    </row>
    <row r="81" spans="1:28" x14ac:dyDescent="0.25">
      <c r="A81" s="73" t="s">
        <v>115</v>
      </c>
      <c r="B81" s="73" t="s">
        <v>363</v>
      </c>
      <c r="C81" s="73" t="s">
        <v>100</v>
      </c>
      <c r="D81" s="73" t="s">
        <v>312</v>
      </c>
      <c r="E81" s="73" t="s">
        <v>101</v>
      </c>
      <c r="F81" s="73" t="s">
        <v>335</v>
      </c>
      <c r="G81" s="73" t="s">
        <v>336</v>
      </c>
      <c r="H81" s="73" t="s">
        <v>337</v>
      </c>
      <c r="I81" s="73" t="s">
        <v>352</v>
      </c>
      <c r="J81" s="74">
        <v>1</v>
      </c>
      <c r="K81" s="73" t="s">
        <v>317</v>
      </c>
      <c r="L81" s="75">
        <v>8032.91</v>
      </c>
      <c r="M81" s="73" t="s">
        <v>101</v>
      </c>
      <c r="N81" s="73" t="s">
        <v>101</v>
      </c>
      <c r="O81" s="73" t="s">
        <v>368</v>
      </c>
      <c r="P81" s="73" t="s">
        <v>369</v>
      </c>
      <c r="Q81" s="73" t="s">
        <v>320</v>
      </c>
      <c r="R81" s="73" t="s">
        <v>101</v>
      </c>
      <c r="S81" s="73" t="s">
        <v>101</v>
      </c>
      <c r="T81" s="73" t="s">
        <v>101</v>
      </c>
      <c r="U81" s="73" t="s">
        <v>101</v>
      </c>
      <c r="V81" s="73" t="s">
        <v>370</v>
      </c>
      <c r="W81" s="76">
        <v>45546</v>
      </c>
      <c r="X81" s="76">
        <v>45546</v>
      </c>
      <c r="Y81" s="73" t="s">
        <v>288</v>
      </c>
      <c r="Z81" s="73" t="s">
        <v>321</v>
      </c>
      <c r="AA81" s="73" t="s">
        <v>322</v>
      </c>
      <c r="AB81" s="73" t="s">
        <v>323</v>
      </c>
    </row>
    <row r="82" spans="1:28" x14ac:dyDescent="0.25">
      <c r="A82" s="73" t="s">
        <v>420</v>
      </c>
      <c r="B82" s="73" t="s">
        <v>311</v>
      </c>
      <c r="C82" s="73" t="s">
        <v>133</v>
      </c>
      <c r="D82" s="73" t="s">
        <v>381</v>
      </c>
      <c r="E82" s="73" t="s">
        <v>101</v>
      </c>
      <c r="F82" s="73" t="s">
        <v>101</v>
      </c>
      <c r="G82" s="73" t="s">
        <v>101</v>
      </c>
      <c r="H82" s="73" t="s">
        <v>101</v>
      </c>
      <c r="I82" s="73" t="s">
        <v>320</v>
      </c>
      <c r="J82" s="74">
        <v>0</v>
      </c>
      <c r="K82" s="73" t="s">
        <v>101</v>
      </c>
      <c r="L82" s="75">
        <v>52.47</v>
      </c>
      <c r="M82" s="73" t="s">
        <v>101</v>
      </c>
      <c r="N82" s="73" t="s">
        <v>101</v>
      </c>
      <c r="O82" s="73" t="s">
        <v>101</v>
      </c>
      <c r="P82" s="73" t="s">
        <v>421</v>
      </c>
      <c r="Q82" s="73" t="s">
        <v>410</v>
      </c>
      <c r="R82" s="73" t="s">
        <v>322</v>
      </c>
      <c r="S82" s="73" t="s">
        <v>101</v>
      </c>
      <c r="T82" s="73" t="s">
        <v>101</v>
      </c>
      <c r="U82" s="73" t="s">
        <v>101</v>
      </c>
      <c r="V82" s="73" t="s">
        <v>370</v>
      </c>
      <c r="W82" s="76">
        <v>45557</v>
      </c>
      <c r="X82" s="76">
        <v>45527</v>
      </c>
      <c r="Y82" s="73" t="s">
        <v>423</v>
      </c>
      <c r="Z82" s="73" t="s">
        <v>321</v>
      </c>
      <c r="AA82" s="73" t="s">
        <v>403</v>
      </c>
      <c r="AB82" s="73" t="s">
        <v>404</v>
      </c>
    </row>
    <row r="83" spans="1:28" x14ac:dyDescent="0.25">
      <c r="A83" s="73" t="s">
        <v>424</v>
      </c>
      <c r="B83" s="73" t="s">
        <v>392</v>
      </c>
      <c r="C83" s="73" t="s">
        <v>133</v>
      </c>
      <c r="D83" s="73" t="s">
        <v>381</v>
      </c>
      <c r="E83" s="73" t="s">
        <v>101</v>
      </c>
      <c r="F83" s="73" t="s">
        <v>101</v>
      </c>
      <c r="G83" s="73" t="s">
        <v>101</v>
      </c>
      <c r="H83" s="73" t="s">
        <v>101</v>
      </c>
      <c r="I83" s="73" t="s">
        <v>320</v>
      </c>
      <c r="J83" s="74">
        <v>0</v>
      </c>
      <c r="K83" s="73" t="s">
        <v>101</v>
      </c>
      <c r="L83" s="75">
        <v>26.72</v>
      </c>
      <c r="M83" s="73" t="s">
        <v>101</v>
      </c>
      <c r="N83" s="73" t="s">
        <v>101</v>
      </c>
      <c r="O83" s="73" t="s">
        <v>101</v>
      </c>
      <c r="P83" s="73" t="s">
        <v>425</v>
      </c>
      <c r="Q83" s="73" t="s">
        <v>410</v>
      </c>
      <c r="R83" s="73" t="s">
        <v>322</v>
      </c>
      <c r="S83" s="73" t="s">
        <v>101</v>
      </c>
      <c r="T83" s="73" t="s">
        <v>101</v>
      </c>
      <c r="U83" s="73" t="s">
        <v>101</v>
      </c>
      <c r="V83" s="73" t="s">
        <v>370</v>
      </c>
      <c r="W83" s="76">
        <v>45557</v>
      </c>
      <c r="X83" s="76">
        <v>45527</v>
      </c>
      <c r="Y83" s="73" t="s">
        <v>423</v>
      </c>
      <c r="Z83" s="73" t="s">
        <v>357</v>
      </c>
      <c r="AA83" s="73" t="s">
        <v>403</v>
      </c>
      <c r="AB83" s="73" t="s">
        <v>404</v>
      </c>
    </row>
    <row r="84" spans="1:28" x14ac:dyDescent="0.25">
      <c r="A84" s="73" t="s">
        <v>424</v>
      </c>
      <c r="B84" s="73" t="s">
        <v>392</v>
      </c>
      <c r="C84" s="73" t="s">
        <v>148</v>
      </c>
      <c r="D84" s="73" t="s">
        <v>411</v>
      </c>
      <c r="E84" s="73" t="s">
        <v>101</v>
      </c>
      <c r="F84" s="73" t="s">
        <v>101</v>
      </c>
      <c r="G84" s="73" t="s">
        <v>101</v>
      </c>
      <c r="H84" s="73" t="s">
        <v>101</v>
      </c>
      <c r="I84" s="73" t="s">
        <v>320</v>
      </c>
      <c r="J84" s="74">
        <v>0</v>
      </c>
      <c r="K84" s="73" t="s">
        <v>101</v>
      </c>
      <c r="L84" s="75">
        <v>9.0500000000000007</v>
      </c>
      <c r="M84" s="73" t="s">
        <v>101</v>
      </c>
      <c r="N84" s="73" t="s">
        <v>101</v>
      </c>
      <c r="O84" s="73" t="s">
        <v>101</v>
      </c>
      <c r="P84" s="73" t="s">
        <v>426</v>
      </c>
      <c r="Q84" s="73" t="s">
        <v>410</v>
      </c>
      <c r="R84" s="73" t="s">
        <v>322</v>
      </c>
      <c r="S84" s="73" t="s">
        <v>101</v>
      </c>
      <c r="T84" s="73" t="s">
        <v>101</v>
      </c>
      <c r="U84" s="73" t="s">
        <v>101</v>
      </c>
      <c r="V84" s="73" t="s">
        <v>370</v>
      </c>
      <c r="W84" s="76">
        <v>45557</v>
      </c>
      <c r="X84" s="76">
        <v>45527</v>
      </c>
      <c r="Y84" s="73" t="s">
        <v>423</v>
      </c>
      <c r="Z84" s="73" t="s">
        <v>361</v>
      </c>
      <c r="AA84" s="73" t="s">
        <v>403</v>
      </c>
      <c r="AB84" s="73" t="s">
        <v>404</v>
      </c>
    </row>
    <row r="85" spans="1:28" x14ac:dyDescent="0.25">
      <c r="A85" s="73" t="s">
        <v>143</v>
      </c>
      <c r="B85" s="73" t="s">
        <v>392</v>
      </c>
      <c r="C85" s="73" t="s">
        <v>133</v>
      </c>
      <c r="D85" s="73" t="s">
        <v>381</v>
      </c>
      <c r="E85" s="73" t="s">
        <v>101</v>
      </c>
      <c r="F85" s="73" t="s">
        <v>101</v>
      </c>
      <c r="G85" s="73" t="s">
        <v>101</v>
      </c>
      <c r="H85" s="73" t="s">
        <v>101</v>
      </c>
      <c r="I85" s="73" t="s">
        <v>320</v>
      </c>
      <c r="J85" s="74">
        <v>0</v>
      </c>
      <c r="K85" s="73" t="s">
        <v>101</v>
      </c>
      <c r="L85" s="75">
        <v>45.99</v>
      </c>
      <c r="M85" s="73" t="s">
        <v>101</v>
      </c>
      <c r="N85" s="73" t="s">
        <v>101</v>
      </c>
      <c r="O85" s="73" t="s">
        <v>101</v>
      </c>
      <c r="P85" s="73" t="s">
        <v>425</v>
      </c>
      <c r="Q85" s="73" t="s">
        <v>410</v>
      </c>
      <c r="R85" s="73" t="s">
        <v>322</v>
      </c>
      <c r="S85" s="73" t="s">
        <v>101</v>
      </c>
      <c r="T85" s="73" t="s">
        <v>101</v>
      </c>
      <c r="U85" s="73" t="s">
        <v>101</v>
      </c>
      <c r="V85" s="73" t="s">
        <v>316</v>
      </c>
      <c r="W85" s="76">
        <v>45571</v>
      </c>
      <c r="X85" s="76">
        <v>45560</v>
      </c>
      <c r="Y85" s="73" t="s">
        <v>456</v>
      </c>
      <c r="Z85" s="73" t="s">
        <v>331</v>
      </c>
      <c r="AA85" s="73" t="s">
        <v>403</v>
      </c>
      <c r="AB85" s="73" t="s">
        <v>404</v>
      </c>
    </row>
    <row r="86" spans="1:28" x14ac:dyDescent="0.25">
      <c r="A86" s="73" t="s">
        <v>143</v>
      </c>
      <c r="B86" s="73" t="s">
        <v>392</v>
      </c>
      <c r="C86" s="73" t="s">
        <v>150</v>
      </c>
      <c r="D86" s="73" t="s">
        <v>415</v>
      </c>
      <c r="E86" s="73" t="s">
        <v>101</v>
      </c>
      <c r="F86" s="73" t="s">
        <v>101</v>
      </c>
      <c r="G86" s="73" t="s">
        <v>101</v>
      </c>
      <c r="H86" s="73" t="s">
        <v>101</v>
      </c>
      <c r="I86" s="73" t="s">
        <v>320</v>
      </c>
      <c r="J86" s="74">
        <v>0</v>
      </c>
      <c r="K86" s="73" t="s">
        <v>101</v>
      </c>
      <c r="L86" s="75">
        <v>32.090000000000003</v>
      </c>
      <c r="M86" s="73" t="s">
        <v>101</v>
      </c>
      <c r="N86" s="73" t="s">
        <v>101</v>
      </c>
      <c r="O86" s="73" t="s">
        <v>101</v>
      </c>
      <c r="P86" s="73" t="s">
        <v>457</v>
      </c>
      <c r="Q86" s="73" t="s">
        <v>410</v>
      </c>
      <c r="R86" s="73" t="s">
        <v>322</v>
      </c>
      <c r="S86" s="73" t="s">
        <v>101</v>
      </c>
      <c r="T86" s="73" t="s">
        <v>101</v>
      </c>
      <c r="U86" s="73" t="s">
        <v>101</v>
      </c>
      <c r="V86" s="73" t="s">
        <v>316</v>
      </c>
      <c r="W86" s="76">
        <v>45571</v>
      </c>
      <c r="X86" s="76">
        <v>45560</v>
      </c>
      <c r="Y86" s="73" t="s">
        <v>456</v>
      </c>
      <c r="Z86" s="73" t="s">
        <v>321</v>
      </c>
      <c r="AA86" s="73" t="s">
        <v>403</v>
      </c>
      <c r="AB86" s="73" t="s">
        <v>404</v>
      </c>
    </row>
    <row r="87" spans="1:28" x14ac:dyDescent="0.25">
      <c r="A87" s="73" t="s">
        <v>446</v>
      </c>
      <c r="B87" s="73" t="s">
        <v>481</v>
      </c>
      <c r="C87" s="73" t="s">
        <v>100</v>
      </c>
      <c r="D87" s="73" t="s">
        <v>312</v>
      </c>
      <c r="E87" s="73" t="s">
        <v>482</v>
      </c>
      <c r="F87" s="73" t="s">
        <v>483</v>
      </c>
      <c r="G87" s="73" t="s">
        <v>447</v>
      </c>
      <c r="H87" s="73" t="s">
        <v>101</v>
      </c>
      <c r="I87" s="73" t="s">
        <v>320</v>
      </c>
      <c r="J87" s="74">
        <v>0</v>
      </c>
      <c r="K87" s="73" t="s">
        <v>101</v>
      </c>
      <c r="L87" s="75">
        <v>230</v>
      </c>
      <c r="M87" s="73" t="s">
        <v>101</v>
      </c>
      <c r="N87" s="73" t="s">
        <v>101</v>
      </c>
      <c r="O87" s="73" t="s">
        <v>101</v>
      </c>
      <c r="P87" s="73" t="s">
        <v>101</v>
      </c>
      <c r="Q87" s="73" t="s">
        <v>320</v>
      </c>
      <c r="R87" s="73" t="s">
        <v>101</v>
      </c>
      <c r="S87" s="73" t="s">
        <v>101</v>
      </c>
      <c r="T87" s="73" t="s">
        <v>101</v>
      </c>
      <c r="U87" s="73" t="s">
        <v>101</v>
      </c>
      <c r="V87" s="73" t="s">
        <v>316</v>
      </c>
      <c r="W87" s="76">
        <v>45574</v>
      </c>
      <c r="X87" s="76">
        <v>45551</v>
      </c>
      <c r="Y87" s="73" t="s">
        <v>449</v>
      </c>
      <c r="Z87" s="73" t="s">
        <v>346</v>
      </c>
      <c r="AA87" s="73" t="s">
        <v>332</v>
      </c>
      <c r="AB87" s="73" t="s">
        <v>333</v>
      </c>
    </row>
    <row r="88" spans="1:28" x14ac:dyDescent="0.25">
      <c r="A88" s="73" t="s">
        <v>103</v>
      </c>
      <c r="B88" s="73" t="s">
        <v>334</v>
      </c>
      <c r="C88" s="73" t="s">
        <v>100</v>
      </c>
      <c r="D88" s="73" t="s">
        <v>312</v>
      </c>
      <c r="E88" s="73" t="s">
        <v>101</v>
      </c>
      <c r="F88" s="73" t="s">
        <v>335</v>
      </c>
      <c r="G88" s="73" t="s">
        <v>336</v>
      </c>
      <c r="H88" s="73" t="s">
        <v>337</v>
      </c>
      <c r="I88" s="73" t="s">
        <v>352</v>
      </c>
      <c r="J88" s="74">
        <v>1</v>
      </c>
      <c r="K88" s="73" t="s">
        <v>317</v>
      </c>
      <c r="L88" s="75">
        <v>9274.08</v>
      </c>
      <c r="M88" s="73" t="s">
        <v>101</v>
      </c>
      <c r="N88" s="73" t="s">
        <v>101</v>
      </c>
      <c r="O88" s="73" t="s">
        <v>368</v>
      </c>
      <c r="P88" s="73" t="s">
        <v>436</v>
      </c>
      <c r="Q88" s="73" t="s">
        <v>320</v>
      </c>
      <c r="R88" s="73" t="s">
        <v>101</v>
      </c>
      <c r="S88" s="73" t="s">
        <v>101</v>
      </c>
      <c r="T88" s="73" t="s">
        <v>101</v>
      </c>
      <c r="U88" s="73" t="s">
        <v>101</v>
      </c>
      <c r="V88" s="73" t="s">
        <v>316</v>
      </c>
      <c r="W88" s="76">
        <v>45576</v>
      </c>
      <c r="X88" s="76">
        <v>45576</v>
      </c>
      <c r="Y88" s="73" t="s">
        <v>438</v>
      </c>
      <c r="Z88" s="73" t="s">
        <v>321</v>
      </c>
      <c r="AA88" s="73" t="s">
        <v>322</v>
      </c>
      <c r="AB88" s="73" t="s">
        <v>323</v>
      </c>
    </row>
    <row r="89" spans="1:28" x14ac:dyDescent="0.25">
      <c r="A89" s="73" t="s">
        <v>103</v>
      </c>
      <c r="B89" s="73" t="s">
        <v>334</v>
      </c>
      <c r="C89" s="73" t="s">
        <v>100</v>
      </c>
      <c r="D89" s="73" t="s">
        <v>312</v>
      </c>
      <c r="E89" s="73" t="s">
        <v>476</v>
      </c>
      <c r="F89" s="73" t="s">
        <v>335</v>
      </c>
      <c r="G89" s="73" t="s">
        <v>336</v>
      </c>
      <c r="H89" s="73" t="s">
        <v>337</v>
      </c>
      <c r="I89" s="73" t="s">
        <v>352</v>
      </c>
      <c r="J89" s="74">
        <v>0</v>
      </c>
      <c r="K89" s="73" t="s">
        <v>101</v>
      </c>
      <c r="L89" s="75">
        <v>-27</v>
      </c>
      <c r="M89" s="73" t="s">
        <v>101</v>
      </c>
      <c r="N89" s="73" t="s">
        <v>101</v>
      </c>
      <c r="O89" s="73" t="s">
        <v>368</v>
      </c>
      <c r="P89" s="73" t="s">
        <v>101</v>
      </c>
      <c r="Q89" s="73" t="s">
        <v>320</v>
      </c>
      <c r="R89" s="73" t="s">
        <v>101</v>
      </c>
      <c r="S89" s="73" t="s">
        <v>101</v>
      </c>
      <c r="T89" s="73" t="s">
        <v>101</v>
      </c>
      <c r="U89" s="73" t="s">
        <v>101</v>
      </c>
      <c r="V89" s="73" t="s">
        <v>316</v>
      </c>
      <c r="W89" s="76">
        <v>45576</v>
      </c>
      <c r="X89" s="76">
        <v>45565</v>
      </c>
      <c r="Y89" s="73" t="s">
        <v>440</v>
      </c>
      <c r="Z89" s="73" t="s">
        <v>331</v>
      </c>
      <c r="AA89" s="73" t="s">
        <v>332</v>
      </c>
      <c r="AB89" s="73" t="s">
        <v>333</v>
      </c>
    </row>
    <row r="90" spans="1:28" x14ac:dyDescent="0.25">
      <c r="A90" s="73" t="s">
        <v>427</v>
      </c>
      <c r="B90" s="73" t="s">
        <v>311</v>
      </c>
      <c r="C90" s="73" t="s">
        <v>133</v>
      </c>
      <c r="D90" s="73" t="s">
        <v>381</v>
      </c>
      <c r="E90" s="73" t="s">
        <v>101</v>
      </c>
      <c r="F90" s="73" t="s">
        <v>101</v>
      </c>
      <c r="G90" s="73" t="s">
        <v>101</v>
      </c>
      <c r="H90" s="73" t="s">
        <v>101</v>
      </c>
      <c r="I90" s="73" t="s">
        <v>320</v>
      </c>
      <c r="J90" s="74">
        <v>1</v>
      </c>
      <c r="K90" s="73" t="s">
        <v>460</v>
      </c>
      <c r="L90" s="75">
        <v>14.85</v>
      </c>
      <c r="M90" s="73" t="s">
        <v>461</v>
      </c>
      <c r="N90" s="73" t="s">
        <v>462</v>
      </c>
      <c r="O90" s="73" t="s">
        <v>101</v>
      </c>
      <c r="P90" s="73" t="s">
        <v>101</v>
      </c>
      <c r="Q90" s="73" t="s">
        <v>320</v>
      </c>
      <c r="R90" s="73" t="s">
        <v>101</v>
      </c>
      <c r="S90" s="73" t="s">
        <v>101</v>
      </c>
      <c r="T90" s="73" t="s">
        <v>101</v>
      </c>
      <c r="U90" s="73" t="s">
        <v>101</v>
      </c>
      <c r="V90" s="73" t="s">
        <v>316</v>
      </c>
      <c r="W90" s="76">
        <v>45582</v>
      </c>
      <c r="X90" s="76">
        <v>45582</v>
      </c>
      <c r="Y90" s="73" t="s">
        <v>429</v>
      </c>
      <c r="Z90" s="73" t="s">
        <v>346</v>
      </c>
      <c r="AA90" s="73" t="s">
        <v>463</v>
      </c>
      <c r="AB90" s="73" t="s">
        <v>464</v>
      </c>
    </row>
    <row r="91" spans="1:28" x14ac:dyDescent="0.25">
      <c r="A91" s="73" t="s">
        <v>427</v>
      </c>
      <c r="B91" s="73" t="s">
        <v>311</v>
      </c>
      <c r="C91" s="73" t="s">
        <v>133</v>
      </c>
      <c r="D91" s="73" t="s">
        <v>381</v>
      </c>
      <c r="E91" s="73" t="s">
        <v>101</v>
      </c>
      <c r="F91" s="73" t="s">
        <v>101</v>
      </c>
      <c r="G91" s="73" t="s">
        <v>101</v>
      </c>
      <c r="H91" s="73" t="s">
        <v>101</v>
      </c>
      <c r="I91" s="73" t="s">
        <v>320</v>
      </c>
      <c r="J91" s="74">
        <v>1</v>
      </c>
      <c r="K91" s="73" t="s">
        <v>460</v>
      </c>
      <c r="L91" s="75">
        <v>28.35</v>
      </c>
      <c r="M91" s="73" t="s">
        <v>465</v>
      </c>
      <c r="N91" s="73" t="s">
        <v>466</v>
      </c>
      <c r="O91" s="73" t="s">
        <v>101</v>
      </c>
      <c r="P91" s="73" t="s">
        <v>101</v>
      </c>
      <c r="Q91" s="73" t="s">
        <v>320</v>
      </c>
      <c r="R91" s="73" t="s">
        <v>101</v>
      </c>
      <c r="S91" s="73" t="s">
        <v>101</v>
      </c>
      <c r="T91" s="73" t="s">
        <v>101</v>
      </c>
      <c r="U91" s="73" t="s">
        <v>101</v>
      </c>
      <c r="V91" s="73" t="s">
        <v>316</v>
      </c>
      <c r="W91" s="76">
        <v>45582</v>
      </c>
      <c r="X91" s="76">
        <v>45582</v>
      </c>
      <c r="Y91" s="73" t="s">
        <v>429</v>
      </c>
      <c r="Z91" s="73" t="s">
        <v>355</v>
      </c>
      <c r="AA91" s="73" t="s">
        <v>463</v>
      </c>
      <c r="AB91" s="73" t="s">
        <v>464</v>
      </c>
    </row>
    <row r="92" spans="1:28" x14ac:dyDescent="0.25">
      <c r="A92" s="73" t="s">
        <v>427</v>
      </c>
      <c r="B92" s="73" t="s">
        <v>311</v>
      </c>
      <c r="C92" s="73" t="s">
        <v>133</v>
      </c>
      <c r="D92" s="73" t="s">
        <v>381</v>
      </c>
      <c r="E92" s="73" t="s">
        <v>101</v>
      </c>
      <c r="F92" s="73" t="s">
        <v>101</v>
      </c>
      <c r="G92" s="73" t="s">
        <v>101</v>
      </c>
      <c r="H92" s="73" t="s">
        <v>101</v>
      </c>
      <c r="I92" s="73" t="s">
        <v>320</v>
      </c>
      <c r="J92" s="74">
        <v>1</v>
      </c>
      <c r="K92" s="73" t="s">
        <v>460</v>
      </c>
      <c r="L92" s="75">
        <v>29.62</v>
      </c>
      <c r="M92" s="73" t="s">
        <v>467</v>
      </c>
      <c r="N92" s="73" t="s">
        <v>468</v>
      </c>
      <c r="O92" s="73" t="s">
        <v>101</v>
      </c>
      <c r="P92" s="73" t="s">
        <v>101</v>
      </c>
      <c r="Q92" s="73" t="s">
        <v>320</v>
      </c>
      <c r="R92" s="73" t="s">
        <v>101</v>
      </c>
      <c r="S92" s="73" t="s">
        <v>101</v>
      </c>
      <c r="T92" s="73" t="s">
        <v>101</v>
      </c>
      <c r="U92" s="73" t="s">
        <v>101</v>
      </c>
      <c r="V92" s="73" t="s">
        <v>316</v>
      </c>
      <c r="W92" s="76">
        <v>45582</v>
      </c>
      <c r="X92" s="76">
        <v>45582</v>
      </c>
      <c r="Y92" s="73" t="s">
        <v>429</v>
      </c>
      <c r="Z92" s="73" t="s">
        <v>398</v>
      </c>
      <c r="AA92" s="73" t="s">
        <v>463</v>
      </c>
      <c r="AB92" s="73" t="s">
        <v>464</v>
      </c>
    </row>
    <row r="93" spans="1:28" x14ac:dyDescent="0.25">
      <c r="A93" s="73" t="s">
        <v>427</v>
      </c>
      <c r="B93" s="73" t="s">
        <v>311</v>
      </c>
      <c r="C93" s="73" t="s">
        <v>133</v>
      </c>
      <c r="D93" s="73" t="s">
        <v>381</v>
      </c>
      <c r="E93" s="73" t="s">
        <v>101</v>
      </c>
      <c r="F93" s="73" t="s">
        <v>101</v>
      </c>
      <c r="G93" s="73" t="s">
        <v>101</v>
      </c>
      <c r="H93" s="73" t="s">
        <v>101</v>
      </c>
      <c r="I93" s="73" t="s">
        <v>320</v>
      </c>
      <c r="J93" s="74">
        <v>1</v>
      </c>
      <c r="K93" s="73" t="s">
        <v>460</v>
      </c>
      <c r="L93" s="75">
        <v>4.72</v>
      </c>
      <c r="M93" s="73" t="s">
        <v>469</v>
      </c>
      <c r="N93" s="73" t="s">
        <v>470</v>
      </c>
      <c r="O93" s="73" t="s">
        <v>101</v>
      </c>
      <c r="P93" s="73" t="s">
        <v>101</v>
      </c>
      <c r="Q93" s="73" t="s">
        <v>320</v>
      </c>
      <c r="R93" s="73" t="s">
        <v>101</v>
      </c>
      <c r="S93" s="73" t="s">
        <v>101</v>
      </c>
      <c r="T93" s="73" t="s">
        <v>101</v>
      </c>
      <c r="U93" s="73" t="s">
        <v>101</v>
      </c>
      <c r="V93" s="73" t="s">
        <v>316</v>
      </c>
      <c r="W93" s="76">
        <v>45582</v>
      </c>
      <c r="X93" s="76">
        <v>45582</v>
      </c>
      <c r="Y93" s="73" t="s">
        <v>432</v>
      </c>
      <c r="Z93" s="73" t="s">
        <v>346</v>
      </c>
      <c r="AA93" s="73" t="s">
        <v>463</v>
      </c>
      <c r="AB93" s="73" t="s">
        <v>464</v>
      </c>
    </row>
    <row r="94" spans="1:28" x14ac:dyDescent="0.25">
      <c r="A94" s="73" t="s">
        <v>427</v>
      </c>
      <c r="B94" s="73" t="s">
        <v>311</v>
      </c>
      <c r="C94" s="73" t="s">
        <v>133</v>
      </c>
      <c r="D94" s="73" t="s">
        <v>381</v>
      </c>
      <c r="E94" s="73" t="s">
        <v>101</v>
      </c>
      <c r="F94" s="73" t="s">
        <v>101</v>
      </c>
      <c r="G94" s="73" t="s">
        <v>101</v>
      </c>
      <c r="H94" s="73" t="s">
        <v>101</v>
      </c>
      <c r="I94" s="73" t="s">
        <v>320</v>
      </c>
      <c r="J94" s="74">
        <v>1</v>
      </c>
      <c r="K94" s="73" t="s">
        <v>471</v>
      </c>
      <c r="L94" s="75">
        <v>85.6</v>
      </c>
      <c r="M94" s="73" t="s">
        <v>472</v>
      </c>
      <c r="N94" s="73" t="s">
        <v>473</v>
      </c>
      <c r="O94" s="73" t="s">
        <v>101</v>
      </c>
      <c r="P94" s="73" t="s">
        <v>101</v>
      </c>
      <c r="Q94" s="73" t="s">
        <v>320</v>
      </c>
      <c r="R94" s="73" t="s">
        <v>101</v>
      </c>
      <c r="S94" s="73" t="s">
        <v>101</v>
      </c>
      <c r="T94" s="73" t="s">
        <v>101</v>
      </c>
      <c r="U94" s="73" t="s">
        <v>101</v>
      </c>
      <c r="V94" s="73" t="s">
        <v>316</v>
      </c>
      <c r="W94" s="76">
        <v>45582</v>
      </c>
      <c r="X94" s="76">
        <v>45582</v>
      </c>
      <c r="Y94" s="73" t="s">
        <v>432</v>
      </c>
      <c r="Z94" s="73" t="s">
        <v>355</v>
      </c>
      <c r="AA94" s="73" t="s">
        <v>463</v>
      </c>
      <c r="AB94" s="73" t="s">
        <v>464</v>
      </c>
    </row>
    <row r="95" spans="1:28" x14ac:dyDescent="0.25">
      <c r="A95" s="73" t="s">
        <v>427</v>
      </c>
      <c r="B95" s="73" t="s">
        <v>311</v>
      </c>
      <c r="C95" s="73" t="s">
        <v>133</v>
      </c>
      <c r="D95" s="73" t="s">
        <v>381</v>
      </c>
      <c r="E95" s="73" t="s">
        <v>101</v>
      </c>
      <c r="F95" s="73" t="s">
        <v>101</v>
      </c>
      <c r="G95" s="73" t="s">
        <v>101</v>
      </c>
      <c r="H95" s="73" t="s">
        <v>101</v>
      </c>
      <c r="I95" s="73" t="s">
        <v>320</v>
      </c>
      <c r="J95" s="74">
        <v>-1</v>
      </c>
      <c r="K95" s="73" t="s">
        <v>471</v>
      </c>
      <c r="L95" s="75">
        <v>-85.6</v>
      </c>
      <c r="M95" s="73" t="s">
        <v>472</v>
      </c>
      <c r="N95" s="73" t="s">
        <v>473</v>
      </c>
      <c r="O95" s="73" t="s">
        <v>101</v>
      </c>
      <c r="P95" s="73" t="s">
        <v>101</v>
      </c>
      <c r="Q95" s="73" t="s">
        <v>320</v>
      </c>
      <c r="R95" s="73" t="s">
        <v>101</v>
      </c>
      <c r="S95" s="73" t="s">
        <v>101</v>
      </c>
      <c r="T95" s="73" t="s">
        <v>101</v>
      </c>
      <c r="U95" s="73" t="s">
        <v>101</v>
      </c>
      <c r="V95" s="73" t="s">
        <v>316</v>
      </c>
      <c r="W95" s="76">
        <v>45582</v>
      </c>
      <c r="X95" s="76">
        <v>45582</v>
      </c>
      <c r="Y95" s="73" t="s">
        <v>434</v>
      </c>
      <c r="Z95" s="73" t="s">
        <v>346</v>
      </c>
      <c r="AA95" s="73" t="s">
        <v>474</v>
      </c>
      <c r="AB95" s="73" t="s">
        <v>475</v>
      </c>
    </row>
    <row r="96" spans="1:28" x14ac:dyDescent="0.25">
      <c r="A96" s="73" t="s">
        <v>128</v>
      </c>
      <c r="B96" s="73" t="s">
        <v>374</v>
      </c>
      <c r="C96" s="73" t="s">
        <v>100</v>
      </c>
      <c r="D96" s="73" t="s">
        <v>312</v>
      </c>
      <c r="E96" s="73" t="s">
        <v>101</v>
      </c>
      <c r="F96" s="73" t="s">
        <v>375</v>
      </c>
      <c r="G96" s="73" t="s">
        <v>376</v>
      </c>
      <c r="H96" s="73" t="s">
        <v>377</v>
      </c>
      <c r="I96" s="73" t="s">
        <v>316</v>
      </c>
      <c r="J96" s="74">
        <v>1</v>
      </c>
      <c r="K96" s="73" t="s">
        <v>317</v>
      </c>
      <c r="L96" s="75">
        <v>860</v>
      </c>
      <c r="M96" s="73" t="s">
        <v>101</v>
      </c>
      <c r="N96" s="73" t="s">
        <v>101</v>
      </c>
      <c r="O96" s="73" t="s">
        <v>378</v>
      </c>
      <c r="P96" s="73" t="s">
        <v>450</v>
      </c>
      <c r="Q96" s="73" t="s">
        <v>320</v>
      </c>
      <c r="R96" s="73" t="s">
        <v>101</v>
      </c>
      <c r="S96" s="73" t="s">
        <v>101</v>
      </c>
      <c r="T96" s="73" t="s">
        <v>101</v>
      </c>
      <c r="U96" s="73" t="s">
        <v>101</v>
      </c>
      <c r="V96" s="73" t="s">
        <v>316</v>
      </c>
      <c r="W96" s="76">
        <v>45586</v>
      </c>
      <c r="X96" s="76">
        <v>45586</v>
      </c>
      <c r="Y96" s="73" t="s">
        <v>452</v>
      </c>
      <c r="Z96" s="73" t="s">
        <v>321</v>
      </c>
      <c r="AA96" s="73" t="s">
        <v>322</v>
      </c>
      <c r="AB96" s="73" t="s">
        <v>323</v>
      </c>
    </row>
    <row r="97" spans="1:28" x14ac:dyDescent="0.25">
      <c r="A97" s="73" t="s">
        <v>128</v>
      </c>
      <c r="B97" s="73" t="s">
        <v>374</v>
      </c>
      <c r="C97" s="73" t="s">
        <v>100</v>
      </c>
      <c r="D97" s="73" t="s">
        <v>312</v>
      </c>
      <c r="E97" s="73" t="s">
        <v>101</v>
      </c>
      <c r="F97" s="73" t="s">
        <v>375</v>
      </c>
      <c r="G97" s="73" t="s">
        <v>376</v>
      </c>
      <c r="H97" s="73" t="s">
        <v>377</v>
      </c>
      <c r="I97" s="73" t="s">
        <v>316</v>
      </c>
      <c r="J97" s="74">
        <v>-1</v>
      </c>
      <c r="K97" s="73" t="s">
        <v>317</v>
      </c>
      <c r="L97" s="75">
        <v>-860</v>
      </c>
      <c r="M97" s="73" t="s">
        <v>101</v>
      </c>
      <c r="N97" s="73" t="s">
        <v>101</v>
      </c>
      <c r="O97" s="73" t="s">
        <v>378</v>
      </c>
      <c r="P97" s="73" t="s">
        <v>450</v>
      </c>
      <c r="Q97" s="73" t="s">
        <v>320</v>
      </c>
      <c r="R97" s="73" t="s">
        <v>101</v>
      </c>
      <c r="S97" s="73" t="s">
        <v>101</v>
      </c>
      <c r="T97" s="73" t="s">
        <v>101</v>
      </c>
      <c r="U97" s="73" t="s">
        <v>101</v>
      </c>
      <c r="V97" s="73" t="s">
        <v>316</v>
      </c>
      <c r="W97" s="76">
        <v>45586</v>
      </c>
      <c r="X97" s="76">
        <v>45561</v>
      </c>
      <c r="Y97" s="73" t="s">
        <v>454</v>
      </c>
      <c r="Z97" s="73" t="s">
        <v>321</v>
      </c>
      <c r="AA97" s="73" t="s">
        <v>322</v>
      </c>
      <c r="AB97" s="73" t="s">
        <v>323</v>
      </c>
    </row>
    <row r="98" spans="1:28" x14ac:dyDescent="0.25">
      <c r="A98" s="73" t="s">
        <v>103</v>
      </c>
      <c r="B98" s="73" t="s">
        <v>334</v>
      </c>
      <c r="C98" s="73" t="s">
        <v>100</v>
      </c>
      <c r="D98" s="73" t="s">
        <v>312</v>
      </c>
      <c r="E98" s="73" t="s">
        <v>101</v>
      </c>
      <c r="F98" s="73" t="s">
        <v>347</v>
      </c>
      <c r="G98" s="73" t="s">
        <v>441</v>
      </c>
      <c r="H98" s="73" t="s">
        <v>349</v>
      </c>
      <c r="I98" s="73" t="s">
        <v>342</v>
      </c>
      <c r="J98" s="74">
        <v>1</v>
      </c>
      <c r="K98" s="73" t="s">
        <v>317</v>
      </c>
      <c r="L98" s="75">
        <v>16714.66</v>
      </c>
      <c r="M98" s="73" t="s">
        <v>101</v>
      </c>
      <c r="N98" s="73" t="s">
        <v>101</v>
      </c>
      <c r="O98" s="73" t="s">
        <v>443</v>
      </c>
      <c r="P98" s="73" t="s">
        <v>442</v>
      </c>
      <c r="Q98" s="73" t="s">
        <v>320</v>
      </c>
      <c r="R98" s="73" t="s">
        <v>101</v>
      </c>
      <c r="S98" s="73" t="s">
        <v>101</v>
      </c>
      <c r="T98" s="73" t="s">
        <v>101</v>
      </c>
      <c r="U98" s="73" t="s">
        <v>101</v>
      </c>
      <c r="V98" s="73" t="s">
        <v>316</v>
      </c>
      <c r="W98" s="76">
        <v>45595</v>
      </c>
      <c r="X98" s="76">
        <v>45594</v>
      </c>
      <c r="Y98" s="73" t="s">
        <v>445</v>
      </c>
      <c r="Z98" s="73" t="s">
        <v>321</v>
      </c>
      <c r="AA98" s="73" t="s">
        <v>322</v>
      </c>
      <c r="AB98" s="73" t="s">
        <v>323</v>
      </c>
    </row>
    <row r="99" spans="1:28" x14ac:dyDescent="0.25">
      <c r="A99" s="73" t="s">
        <v>484</v>
      </c>
      <c r="B99" s="73" t="s">
        <v>485</v>
      </c>
      <c r="C99" s="73" t="s">
        <v>486</v>
      </c>
      <c r="D99" s="73" t="s">
        <v>487</v>
      </c>
      <c r="E99" s="73" t="s">
        <v>101</v>
      </c>
      <c r="F99" s="73" t="s">
        <v>101</v>
      </c>
      <c r="G99" s="73" t="s">
        <v>101</v>
      </c>
      <c r="H99" s="73" t="s">
        <v>101</v>
      </c>
      <c r="I99" s="73" t="s">
        <v>320</v>
      </c>
      <c r="J99" s="74">
        <v>0.5</v>
      </c>
      <c r="K99" s="73" t="s">
        <v>488</v>
      </c>
      <c r="L99" s="75">
        <v>41.25</v>
      </c>
      <c r="M99" s="73" t="s">
        <v>101</v>
      </c>
      <c r="N99" s="73" t="s">
        <v>101</v>
      </c>
      <c r="O99" s="73" t="s">
        <v>101</v>
      </c>
      <c r="P99" s="73" t="s">
        <v>101</v>
      </c>
      <c r="Q99" s="73" t="s">
        <v>489</v>
      </c>
      <c r="R99" s="73" t="s">
        <v>490</v>
      </c>
      <c r="S99" s="73" t="s">
        <v>491</v>
      </c>
      <c r="T99" s="73" t="s">
        <v>492</v>
      </c>
      <c r="U99" s="73" t="s">
        <v>493</v>
      </c>
      <c r="V99" s="73" t="s">
        <v>413</v>
      </c>
      <c r="W99" s="76">
        <v>45602</v>
      </c>
      <c r="X99" s="76">
        <v>45602</v>
      </c>
      <c r="Y99" s="73" t="s">
        <v>494</v>
      </c>
      <c r="Z99" s="73" t="s">
        <v>320</v>
      </c>
      <c r="AA99" s="73" t="s">
        <v>403</v>
      </c>
      <c r="AB99" s="73" t="s">
        <v>404</v>
      </c>
    </row>
    <row r="100" spans="1:28" x14ac:dyDescent="0.25">
      <c r="A100" s="73" t="s">
        <v>484</v>
      </c>
      <c r="B100" s="73" t="s">
        <v>485</v>
      </c>
      <c r="C100" s="73" t="s">
        <v>486</v>
      </c>
      <c r="D100" s="73" t="s">
        <v>487</v>
      </c>
      <c r="E100" s="73" t="s">
        <v>101</v>
      </c>
      <c r="F100" s="73" t="s">
        <v>101</v>
      </c>
      <c r="G100" s="73" t="s">
        <v>101</v>
      </c>
      <c r="H100" s="73" t="s">
        <v>101</v>
      </c>
      <c r="I100" s="73" t="s">
        <v>320</v>
      </c>
      <c r="J100" s="74">
        <v>0.1</v>
      </c>
      <c r="K100" s="73" t="s">
        <v>488</v>
      </c>
      <c r="L100" s="75">
        <v>6.65</v>
      </c>
      <c r="M100" s="73" t="s">
        <v>101</v>
      </c>
      <c r="N100" s="73" t="s">
        <v>101</v>
      </c>
      <c r="O100" s="73" t="s">
        <v>101</v>
      </c>
      <c r="P100" s="73" t="s">
        <v>101</v>
      </c>
      <c r="Q100" s="73" t="s">
        <v>495</v>
      </c>
      <c r="R100" s="73" t="s">
        <v>496</v>
      </c>
      <c r="S100" s="73" t="s">
        <v>497</v>
      </c>
      <c r="T100" s="73" t="s">
        <v>498</v>
      </c>
      <c r="U100" s="73" t="s">
        <v>493</v>
      </c>
      <c r="V100" s="73" t="s">
        <v>413</v>
      </c>
      <c r="W100" s="76">
        <v>45608</v>
      </c>
      <c r="X100" s="76">
        <v>45608</v>
      </c>
      <c r="Y100" s="73" t="s">
        <v>499</v>
      </c>
      <c r="Z100" s="73" t="s">
        <v>320</v>
      </c>
      <c r="AA100" s="73" t="s">
        <v>403</v>
      </c>
      <c r="AB100" s="73" t="s">
        <v>404</v>
      </c>
    </row>
    <row r="101" spans="1:28" x14ac:dyDescent="0.25">
      <c r="A101" s="73" t="s">
        <v>484</v>
      </c>
      <c r="B101" s="73" t="s">
        <v>485</v>
      </c>
      <c r="C101" s="73" t="s">
        <v>486</v>
      </c>
      <c r="D101" s="73" t="s">
        <v>487</v>
      </c>
      <c r="E101" s="73" t="s">
        <v>101</v>
      </c>
      <c r="F101" s="73" t="s">
        <v>101</v>
      </c>
      <c r="G101" s="73" t="s">
        <v>101</v>
      </c>
      <c r="H101" s="73" t="s">
        <v>101</v>
      </c>
      <c r="I101" s="73" t="s">
        <v>320</v>
      </c>
      <c r="J101" s="74">
        <v>0.2</v>
      </c>
      <c r="K101" s="73" t="s">
        <v>488</v>
      </c>
      <c r="L101" s="75">
        <v>15.17</v>
      </c>
      <c r="M101" s="73" t="s">
        <v>101</v>
      </c>
      <c r="N101" s="73" t="s">
        <v>101</v>
      </c>
      <c r="O101" s="73" t="s">
        <v>101</v>
      </c>
      <c r="P101" s="73" t="s">
        <v>101</v>
      </c>
      <c r="Q101" s="73" t="s">
        <v>500</v>
      </c>
      <c r="R101" s="73" t="s">
        <v>501</v>
      </c>
      <c r="S101" s="73" t="s">
        <v>502</v>
      </c>
      <c r="T101" s="73" t="s">
        <v>503</v>
      </c>
      <c r="U101" s="73" t="s">
        <v>493</v>
      </c>
      <c r="V101" s="73" t="s">
        <v>413</v>
      </c>
      <c r="W101" s="76">
        <v>45608</v>
      </c>
      <c r="X101" s="76">
        <v>45608</v>
      </c>
      <c r="Y101" s="73" t="s">
        <v>504</v>
      </c>
      <c r="Z101" s="73" t="s">
        <v>320</v>
      </c>
      <c r="AA101" s="73" t="s">
        <v>403</v>
      </c>
      <c r="AB101" s="73" t="s">
        <v>404</v>
      </c>
    </row>
    <row r="102" spans="1:28" x14ac:dyDescent="0.25">
      <c r="A102" s="73" t="s">
        <v>103</v>
      </c>
      <c r="B102" s="73" t="s">
        <v>334</v>
      </c>
      <c r="C102" s="73" t="s">
        <v>100</v>
      </c>
      <c r="D102" s="73" t="s">
        <v>312</v>
      </c>
      <c r="E102" s="73" t="s">
        <v>101</v>
      </c>
      <c r="F102" s="73" t="s">
        <v>347</v>
      </c>
      <c r="G102" s="73" t="s">
        <v>441</v>
      </c>
      <c r="H102" s="73" t="s">
        <v>349</v>
      </c>
      <c r="I102" s="73" t="s">
        <v>352</v>
      </c>
      <c r="J102" s="74">
        <v>1</v>
      </c>
      <c r="K102" s="73" t="s">
        <v>317</v>
      </c>
      <c r="L102" s="75">
        <v>3393.6</v>
      </c>
      <c r="M102" s="73" t="s">
        <v>101</v>
      </c>
      <c r="N102" s="73" t="s">
        <v>101</v>
      </c>
      <c r="O102" s="73" t="s">
        <v>353</v>
      </c>
      <c r="P102" s="73" t="s">
        <v>477</v>
      </c>
      <c r="Q102" s="73" t="s">
        <v>320</v>
      </c>
      <c r="R102" s="73" t="s">
        <v>101</v>
      </c>
      <c r="S102" s="73" t="s">
        <v>101</v>
      </c>
      <c r="T102" s="73" t="s">
        <v>101</v>
      </c>
      <c r="U102" s="73" t="s">
        <v>101</v>
      </c>
      <c r="V102" s="73" t="s">
        <v>413</v>
      </c>
      <c r="W102" s="76">
        <v>45610</v>
      </c>
      <c r="X102" s="76">
        <v>45610</v>
      </c>
      <c r="Y102" s="73" t="s">
        <v>478</v>
      </c>
      <c r="Z102" s="73" t="s">
        <v>321</v>
      </c>
      <c r="AA102" s="73" t="s">
        <v>322</v>
      </c>
      <c r="AB102" s="73" t="s">
        <v>323</v>
      </c>
    </row>
    <row r="103" spans="1:28" x14ac:dyDescent="0.25">
      <c r="A103" s="73" t="s">
        <v>484</v>
      </c>
      <c r="B103" s="73" t="s">
        <v>485</v>
      </c>
      <c r="C103" s="73" t="s">
        <v>486</v>
      </c>
      <c r="D103" s="73" t="s">
        <v>487</v>
      </c>
      <c r="E103" s="73" t="s">
        <v>101</v>
      </c>
      <c r="F103" s="73" t="s">
        <v>101</v>
      </c>
      <c r="G103" s="73" t="s">
        <v>101</v>
      </c>
      <c r="H103" s="73" t="s">
        <v>101</v>
      </c>
      <c r="I103" s="73" t="s">
        <v>320</v>
      </c>
      <c r="J103" s="74">
        <v>0.05</v>
      </c>
      <c r="K103" s="73" t="s">
        <v>488</v>
      </c>
      <c r="L103" s="75">
        <v>3.33</v>
      </c>
      <c r="M103" s="73" t="s">
        <v>101</v>
      </c>
      <c r="N103" s="73" t="s">
        <v>101</v>
      </c>
      <c r="O103" s="73" t="s">
        <v>101</v>
      </c>
      <c r="P103" s="73" t="s">
        <v>101</v>
      </c>
      <c r="Q103" s="73" t="s">
        <v>495</v>
      </c>
      <c r="R103" s="73" t="s">
        <v>496</v>
      </c>
      <c r="S103" s="73" t="s">
        <v>497</v>
      </c>
      <c r="T103" s="73" t="s">
        <v>498</v>
      </c>
      <c r="U103" s="73" t="s">
        <v>493</v>
      </c>
      <c r="V103" s="73" t="s">
        <v>413</v>
      </c>
      <c r="W103" s="76">
        <v>45610</v>
      </c>
      <c r="X103" s="76">
        <v>45610</v>
      </c>
      <c r="Y103" s="73" t="s">
        <v>505</v>
      </c>
      <c r="Z103" s="73" t="s">
        <v>320</v>
      </c>
      <c r="AA103" s="73" t="s">
        <v>403</v>
      </c>
      <c r="AB103" s="73" t="s">
        <v>404</v>
      </c>
    </row>
    <row r="104" spans="1:28" x14ac:dyDescent="0.25">
      <c r="A104" s="73" t="s">
        <v>484</v>
      </c>
      <c r="B104" s="73" t="s">
        <v>485</v>
      </c>
      <c r="C104" s="73" t="s">
        <v>486</v>
      </c>
      <c r="D104" s="73" t="s">
        <v>487</v>
      </c>
      <c r="E104" s="73" t="s">
        <v>101</v>
      </c>
      <c r="F104" s="73" t="s">
        <v>101</v>
      </c>
      <c r="G104" s="73" t="s">
        <v>101</v>
      </c>
      <c r="H104" s="73" t="s">
        <v>101</v>
      </c>
      <c r="I104" s="73" t="s">
        <v>320</v>
      </c>
      <c r="J104" s="74">
        <v>0.45</v>
      </c>
      <c r="K104" s="73" t="s">
        <v>488</v>
      </c>
      <c r="L104" s="75">
        <v>35.78</v>
      </c>
      <c r="M104" s="73" t="s">
        <v>101</v>
      </c>
      <c r="N104" s="73" t="s">
        <v>101</v>
      </c>
      <c r="O104" s="73" t="s">
        <v>101</v>
      </c>
      <c r="P104" s="73" t="s">
        <v>101</v>
      </c>
      <c r="Q104" s="73" t="s">
        <v>506</v>
      </c>
      <c r="R104" s="73" t="s">
        <v>507</v>
      </c>
      <c r="S104" s="73" t="s">
        <v>508</v>
      </c>
      <c r="T104" s="73" t="s">
        <v>509</v>
      </c>
      <c r="U104" s="73" t="s">
        <v>493</v>
      </c>
      <c r="V104" s="73" t="s">
        <v>413</v>
      </c>
      <c r="W104" s="76">
        <v>45610</v>
      </c>
      <c r="X104" s="76">
        <v>45610</v>
      </c>
      <c r="Y104" s="73" t="s">
        <v>510</v>
      </c>
      <c r="Z104" s="73" t="s">
        <v>320</v>
      </c>
      <c r="AA104" s="73" t="s">
        <v>403</v>
      </c>
      <c r="AB104" s="73" t="s">
        <v>404</v>
      </c>
    </row>
    <row r="105" spans="1:28" x14ac:dyDescent="0.25">
      <c r="A105" s="73" t="s">
        <v>115</v>
      </c>
      <c r="B105" s="73" t="s">
        <v>363</v>
      </c>
      <c r="C105" s="73" t="s">
        <v>150</v>
      </c>
      <c r="D105" s="73" t="s">
        <v>415</v>
      </c>
      <c r="E105" s="73" t="s">
        <v>101</v>
      </c>
      <c r="F105" s="73" t="s">
        <v>101</v>
      </c>
      <c r="G105" s="73" t="s">
        <v>101</v>
      </c>
      <c r="H105" s="73" t="s">
        <v>101</v>
      </c>
      <c r="I105" s="73" t="s">
        <v>320</v>
      </c>
      <c r="J105" s="74">
        <v>0</v>
      </c>
      <c r="K105" s="73" t="s">
        <v>101</v>
      </c>
      <c r="L105" s="75">
        <v>128.38</v>
      </c>
      <c r="M105" s="73" t="s">
        <v>101</v>
      </c>
      <c r="N105" s="73" t="s">
        <v>101</v>
      </c>
      <c r="O105" s="73" t="s">
        <v>101</v>
      </c>
      <c r="P105" s="73" t="s">
        <v>479</v>
      </c>
      <c r="Q105" s="73" t="s">
        <v>410</v>
      </c>
      <c r="R105" s="73" t="s">
        <v>322</v>
      </c>
      <c r="S105" s="73" t="s">
        <v>101</v>
      </c>
      <c r="T105" s="73" t="s">
        <v>101</v>
      </c>
      <c r="U105" s="73" t="s">
        <v>101</v>
      </c>
      <c r="V105" s="73" t="s">
        <v>413</v>
      </c>
      <c r="W105" s="76">
        <v>45613</v>
      </c>
      <c r="X105" s="76">
        <v>45593</v>
      </c>
      <c r="Y105" s="73" t="s">
        <v>480</v>
      </c>
      <c r="Z105" s="73" t="s">
        <v>370</v>
      </c>
      <c r="AA105" s="73" t="s">
        <v>403</v>
      </c>
      <c r="AB105" s="73" t="s">
        <v>404</v>
      </c>
    </row>
    <row r="106" spans="1:28" x14ac:dyDescent="0.25">
      <c r="A106" s="73" t="s">
        <v>511</v>
      </c>
      <c r="B106" s="73" t="s">
        <v>392</v>
      </c>
      <c r="C106" s="73" t="s">
        <v>133</v>
      </c>
      <c r="D106" s="73" t="s">
        <v>381</v>
      </c>
      <c r="E106" s="73" t="s">
        <v>101</v>
      </c>
      <c r="F106" s="73" t="s">
        <v>101</v>
      </c>
      <c r="G106" s="73" t="s">
        <v>101</v>
      </c>
      <c r="H106" s="73" t="s">
        <v>101</v>
      </c>
      <c r="I106" s="73" t="s">
        <v>320</v>
      </c>
      <c r="J106" s="74">
        <v>0</v>
      </c>
      <c r="K106" s="73" t="s">
        <v>101</v>
      </c>
      <c r="L106" s="75">
        <v>19.239999999999998</v>
      </c>
      <c r="M106" s="73" t="s">
        <v>101</v>
      </c>
      <c r="N106" s="73" t="s">
        <v>101</v>
      </c>
      <c r="O106" s="73" t="s">
        <v>101</v>
      </c>
      <c r="P106" s="73" t="s">
        <v>425</v>
      </c>
      <c r="Q106" s="73" t="s">
        <v>410</v>
      </c>
      <c r="R106" s="73" t="s">
        <v>322</v>
      </c>
      <c r="S106" s="73" t="s">
        <v>101</v>
      </c>
      <c r="T106" s="73" t="s">
        <v>101</v>
      </c>
      <c r="U106" s="73" t="s">
        <v>101</v>
      </c>
      <c r="V106" s="73" t="s">
        <v>413</v>
      </c>
      <c r="W106" s="76">
        <v>45613</v>
      </c>
      <c r="X106" s="76">
        <v>45551</v>
      </c>
      <c r="Y106" s="73" t="s">
        <v>512</v>
      </c>
      <c r="Z106" s="73" t="s">
        <v>321</v>
      </c>
      <c r="AA106" s="73" t="s">
        <v>403</v>
      </c>
      <c r="AB106" s="73" t="s">
        <v>404</v>
      </c>
    </row>
    <row r="107" spans="1:28" x14ac:dyDescent="0.25">
      <c r="A107" s="73" t="s">
        <v>511</v>
      </c>
      <c r="B107" s="73" t="s">
        <v>392</v>
      </c>
      <c r="C107" s="73" t="s">
        <v>150</v>
      </c>
      <c r="D107" s="73" t="s">
        <v>415</v>
      </c>
      <c r="E107" s="73" t="s">
        <v>101</v>
      </c>
      <c r="F107" s="73" t="s">
        <v>101</v>
      </c>
      <c r="G107" s="73" t="s">
        <v>101</v>
      </c>
      <c r="H107" s="73" t="s">
        <v>101</v>
      </c>
      <c r="I107" s="73" t="s">
        <v>320</v>
      </c>
      <c r="J107" s="74">
        <v>0</v>
      </c>
      <c r="K107" s="73" t="s">
        <v>101</v>
      </c>
      <c r="L107" s="75">
        <v>38.93</v>
      </c>
      <c r="M107" s="73" t="s">
        <v>101</v>
      </c>
      <c r="N107" s="73" t="s">
        <v>101</v>
      </c>
      <c r="O107" s="73" t="s">
        <v>101</v>
      </c>
      <c r="P107" s="73" t="s">
        <v>513</v>
      </c>
      <c r="Q107" s="73" t="s">
        <v>410</v>
      </c>
      <c r="R107" s="73" t="s">
        <v>322</v>
      </c>
      <c r="S107" s="73" t="s">
        <v>101</v>
      </c>
      <c r="T107" s="73" t="s">
        <v>101</v>
      </c>
      <c r="U107" s="73" t="s">
        <v>101</v>
      </c>
      <c r="V107" s="73" t="s">
        <v>413</v>
      </c>
      <c r="W107" s="76">
        <v>45613</v>
      </c>
      <c r="X107" s="76">
        <v>45593</v>
      </c>
      <c r="Y107" s="73" t="s">
        <v>480</v>
      </c>
      <c r="Z107" s="73" t="s">
        <v>514</v>
      </c>
      <c r="AA107" s="73" t="s">
        <v>403</v>
      </c>
      <c r="AB107" s="73" t="s">
        <v>404</v>
      </c>
    </row>
    <row r="108" spans="1:28" x14ac:dyDescent="0.25">
      <c r="A108" s="73" t="s">
        <v>511</v>
      </c>
      <c r="B108" s="73" t="s">
        <v>392</v>
      </c>
      <c r="C108" s="73" t="s">
        <v>515</v>
      </c>
      <c r="D108" s="73" t="s">
        <v>516</v>
      </c>
      <c r="E108" s="73" t="s">
        <v>101</v>
      </c>
      <c r="F108" s="73" t="s">
        <v>101</v>
      </c>
      <c r="G108" s="73" t="s">
        <v>101</v>
      </c>
      <c r="H108" s="73" t="s">
        <v>101</v>
      </c>
      <c r="I108" s="73" t="s">
        <v>320</v>
      </c>
      <c r="J108" s="74">
        <v>0</v>
      </c>
      <c r="K108" s="73" t="s">
        <v>101</v>
      </c>
      <c r="L108" s="75">
        <v>28.65</v>
      </c>
      <c r="M108" s="73" t="s">
        <v>101</v>
      </c>
      <c r="N108" s="73" t="s">
        <v>101</v>
      </c>
      <c r="O108" s="73" t="s">
        <v>101</v>
      </c>
      <c r="P108" s="73" t="s">
        <v>517</v>
      </c>
      <c r="Q108" s="73" t="s">
        <v>410</v>
      </c>
      <c r="R108" s="73" t="s">
        <v>322</v>
      </c>
      <c r="S108" s="73" t="s">
        <v>101</v>
      </c>
      <c r="T108" s="73" t="s">
        <v>101</v>
      </c>
      <c r="U108" s="73" t="s">
        <v>101</v>
      </c>
      <c r="V108" s="73" t="s">
        <v>413</v>
      </c>
      <c r="W108" s="76">
        <v>45613</v>
      </c>
      <c r="X108" s="76">
        <v>45593</v>
      </c>
      <c r="Y108" s="73" t="s">
        <v>480</v>
      </c>
      <c r="Z108" s="73" t="s">
        <v>518</v>
      </c>
      <c r="AA108" s="73" t="s">
        <v>403</v>
      </c>
      <c r="AB108" s="73" t="s">
        <v>404</v>
      </c>
    </row>
    <row r="109" spans="1:28" x14ac:dyDescent="0.25">
      <c r="A109" s="78"/>
      <c r="B109" s="78"/>
      <c r="C109" s="78"/>
      <c r="D109" s="78"/>
      <c r="E109" s="78"/>
      <c r="F109" s="78"/>
      <c r="G109" s="78"/>
      <c r="H109" s="78"/>
      <c r="I109" s="78"/>
      <c r="J109" s="79"/>
      <c r="K109" s="78"/>
      <c r="L109" s="81">
        <f>SUBTOTAL(109,Table3[Val/COArea Crcy])</f>
        <v>139116.50999999998</v>
      </c>
      <c r="M109" s="78"/>
      <c r="N109" s="78"/>
      <c r="O109" s="78"/>
      <c r="P109" s="78"/>
      <c r="Q109" s="78"/>
      <c r="R109" s="78"/>
      <c r="S109" s="78"/>
      <c r="T109" s="78"/>
      <c r="U109" s="78"/>
      <c r="V109" s="78"/>
      <c r="W109" s="80"/>
      <c r="X109" s="80"/>
      <c r="Y109" s="78"/>
      <c r="Z109" s="78"/>
      <c r="AA109" s="78"/>
      <c r="AB109" s="78"/>
    </row>
  </sheetData>
  <pageMargins left="0.75" right="0.75" top="1" bottom="1" header="0.5" footer="0.5"/>
  <headerFooter alignWithMargins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2986F-90CB-4126-A3D7-2CFBFCFB0843}">
  <dimension ref="A1:AC219"/>
  <sheetViews>
    <sheetView workbookViewId="0">
      <selection activeCell="B222" sqref="B222"/>
    </sheetView>
  </sheetViews>
  <sheetFormatPr defaultColWidth="8.85546875" defaultRowHeight="12.75" x14ac:dyDescent="0.25"/>
  <cols>
    <col min="1" max="1" width="16" style="73" bestFit="1" customWidth="1"/>
    <col min="2" max="2" width="16" style="73" customWidth="1"/>
    <col min="3" max="3" width="42" style="73" bestFit="1" customWidth="1"/>
    <col min="4" max="4" width="14.42578125" style="73" customWidth="1"/>
    <col min="5" max="5" width="22" style="73" bestFit="1" customWidth="1"/>
    <col min="6" max="6" width="18" style="73" bestFit="1" customWidth="1"/>
    <col min="7" max="7" width="10.42578125" style="73" customWidth="1"/>
    <col min="8" max="8" width="37" style="73" bestFit="1" customWidth="1"/>
    <col min="9" max="9" width="22.28515625" style="73" customWidth="1"/>
    <col min="10" max="10" width="6.7109375" style="73" customWidth="1"/>
    <col min="11" max="11" width="16" style="73" bestFit="1" customWidth="1"/>
    <col min="12" max="12" width="20.85546875" style="73" customWidth="1"/>
    <col min="13" max="13" width="17.7109375" style="73" customWidth="1"/>
    <col min="14" max="14" width="10.140625" style="73" customWidth="1"/>
    <col min="15" max="15" width="39" style="73" bestFit="1" customWidth="1"/>
    <col min="16" max="17" width="42" style="73" bestFit="1" customWidth="1"/>
    <col min="18" max="18" width="19.28515625" style="73" customWidth="1"/>
    <col min="19" max="19" width="31" style="73" bestFit="1" customWidth="1"/>
    <col min="20" max="20" width="16" style="73" bestFit="1" customWidth="1"/>
    <col min="21" max="21" width="45" style="73" bestFit="1" customWidth="1"/>
    <col min="22" max="22" width="19.7109375" style="73" customWidth="1"/>
    <col min="23" max="23" width="8.7109375" style="73" customWidth="1"/>
    <col min="24" max="24" width="14" style="73" bestFit="1" customWidth="1"/>
    <col min="25" max="25" width="16.42578125" style="73" customWidth="1"/>
    <col min="26" max="26" width="23.140625" style="73" customWidth="1"/>
    <col min="27" max="27" width="16.140625" style="73" customWidth="1"/>
    <col min="28" max="28" width="34" style="73" bestFit="1" customWidth="1"/>
    <col min="29" max="29" width="42" style="73" bestFit="1" customWidth="1"/>
    <col min="30" max="16384" width="8.85546875" style="73"/>
  </cols>
  <sheetData>
    <row r="1" spans="1:29" x14ac:dyDescent="0.25">
      <c r="A1" s="71" t="s">
        <v>92</v>
      </c>
      <c r="B1" s="71" t="s">
        <v>852</v>
      </c>
      <c r="C1" s="71" t="s">
        <v>292</v>
      </c>
      <c r="D1" s="71" t="s">
        <v>93</v>
      </c>
      <c r="E1" s="71" t="s">
        <v>293</v>
      </c>
      <c r="F1" s="71" t="s">
        <v>294</v>
      </c>
      <c r="G1" s="71" t="s">
        <v>295</v>
      </c>
      <c r="H1" s="71" t="s">
        <v>296</v>
      </c>
      <c r="I1" s="71" t="s">
        <v>297</v>
      </c>
      <c r="J1" s="71" t="s">
        <v>298</v>
      </c>
      <c r="K1" s="71" t="s">
        <v>299</v>
      </c>
      <c r="L1" s="72" t="s">
        <v>300</v>
      </c>
      <c r="M1" s="71" t="s">
        <v>94</v>
      </c>
      <c r="N1" s="71" t="s">
        <v>458</v>
      </c>
      <c r="O1" s="71" t="s">
        <v>459</v>
      </c>
      <c r="P1" s="71" t="s">
        <v>301</v>
      </c>
      <c r="Q1" s="71" t="s">
        <v>302</v>
      </c>
      <c r="R1" s="72" t="s">
        <v>303</v>
      </c>
      <c r="S1" s="71" t="s">
        <v>304</v>
      </c>
      <c r="T1" s="71" t="s">
        <v>95</v>
      </c>
      <c r="U1" s="71" t="s">
        <v>305</v>
      </c>
      <c r="V1" s="72" t="s">
        <v>306</v>
      </c>
      <c r="W1" s="71" t="s">
        <v>307</v>
      </c>
      <c r="X1" s="71" t="s">
        <v>96</v>
      </c>
      <c r="Y1" s="71" t="s">
        <v>97</v>
      </c>
      <c r="Z1" s="72" t="s">
        <v>98</v>
      </c>
      <c r="AA1" s="72" t="s">
        <v>308</v>
      </c>
      <c r="AB1" s="71" t="s">
        <v>309</v>
      </c>
      <c r="AC1" s="71" t="s">
        <v>310</v>
      </c>
    </row>
    <row r="2" spans="1:29" x14ac:dyDescent="0.25">
      <c r="A2" s="73" t="s">
        <v>420</v>
      </c>
      <c r="B2" s="73" t="s">
        <v>2</v>
      </c>
      <c r="C2" s="73" t="s">
        <v>311</v>
      </c>
      <c r="D2" s="73" t="s">
        <v>133</v>
      </c>
      <c r="E2" s="73" t="s">
        <v>381</v>
      </c>
      <c r="F2" s="73" t="s">
        <v>101</v>
      </c>
      <c r="G2" s="73" t="s">
        <v>101</v>
      </c>
      <c r="H2" s="73" t="s">
        <v>101</v>
      </c>
      <c r="I2" s="73" t="s">
        <v>101</v>
      </c>
      <c r="J2" s="73" t="s">
        <v>320</v>
      </c>
      <c r="K2" s="74">
        <v>0</v>
      </c>
      <c r="L2" s="73" t="s">
        <v>101</v>
      </c>
      <c r="M2" s="75">
        <v>52.47</v>
      </c>
      <c r="N2" s="73" t="s">
        <v>101</v>
      </c>
      <c r="O2" s="73" t="s">
        <v>101</v>
      </c>
      <c r="P2" s="73" t="s">
        <v>101</v>
      </c>
      <c r="Q2" s="73" t="s">
        <v>421</v>
      </c>
      <c r="R2" s="73" t="s">
        <v>410</v>
      </c>
      <c r="S2" s="73" t="s">
        <v>322</v>
      </c>
      <c r="T2" s="73" t="s">
        <v>101</v>
      </c>
      <c r="U2" s="73" t="s">
        <v>101</v>
      </c>
      <c r="V2" s="73" t="s">
        <v>101</v>
      </c>
      <c r="W2" s="73" t="s">
        <v>370</v>
      </c>
      <c r="X2" s="76">
        <v>45557</v>
      </c>
      <c r="Y2" s="76">
        <v>45527</v>
      </c>
      <c r="Z2" s="73" t="s">
        <v>423</v>
      </c>
      <c r="AA2" s="73" t="s">
        <v>321</v>
      </c>
      <c r="AB2" s="73" t="s">
        <v>403</v>
      </c>
      <c r="AC2" s="73" t="s">
        <v>404</v>
      </c>
    </row>
    <row r="3" spans="1:29" x14ac:dyDescent="0.25">
      <c r="A3" s="73" t="s">
        <v>427</v>
      </c>
      <c r="B3" s="73" t="s">
        <v>2</v>
      </c>
      <c r="C3" s="73" t="s">
        <v>311</v>
      </c>
      <c r="D3" s="73" t="s">
        <v>133</v>
      </c>
      <c r="E3" s="73" t="s">
        <v>381</v>
      </c>
      <c r="F3" s="73" t="s">
        <v>101</v>
      </c>
      <c r="G3" s="73" t="s">
        <v>101</v>
      </c>
      <c r="H3" s="73" t="s">
        <v>101</v>
      </c>
      <c r="I3" s="73" t="s">
        <v>101</v>
      </c>
      <c r="J3" s="73" t="s">
        <v>320</v>
      </c>
      <c r="K3" s="74">
        <v>1</v>
      </c>
      <c r="L3" s="73" t="s">
        <v>460</v>
      </c>
      <c r="M3" s="75">
        <v>14.85</v>
      </c>
      <c r="N3" s="73" t="s">
        <v>461</v>
      </c>
      <c r="O3" s="73" t="s">
        <v>462</v>
      </c>
      <c r="P3" s="73" t="s">
        <v>101</v>
      </c>
      <c r="Q3" s="73" t="s">
        <v>101</v>
      </c>
      <c r="R3" s="73" t="s">
        <v>320</v>
      </c>
      <c r="S3" s="73" t="s">
        <v>101</v>
      </c>
      <c r="T3" s="73" t="s">
        <v>101</v>
      </c>
      <c r="U3" s="73" t="s">
        <v>101</v>
      </c>
      <c r="V3" s="73" t="s">
        <v>101</v>
      </c>
      <c r="W3" s="73" t="s">
        <v>316</v>
      </c>
      <c r="X3" s="76">
        <v>45582</v>
      </c>
      <c r="Y3" s="76">
        <v>45582</v>
      </c>
      <c r="Z3" s="73" t="s">
        <v>429</v>
      </c>
      <c r="AA3" s="73" t="s">
        <v>346</v>
      </c>
      <c r="AB3" s="73" t="s">
        <v>463</v>
      </c>
      <c r="AC3" s="73" t="s">
        <v>464</v>
      </c>
    </row>
    <row r="4" spans="1:29" x14ac:dyDescent="0.25">
      <c r="A4" s="73" t="s">
        <v>427</v>
      </c>
      <c r="B4" s="73" t="s">
        <v>2</v>
      </c>
      <c r="C4" s="73" t="s">
        <v>311</v>
      </c>
      <c r="D4" s="73" t="s">
        <v>133</v>
      </c>
      <c r="E4" s="73" t="s">
        <v>381</v>
      </c>
      <c r="F4" s="73" t="s">
        <v>101</v>
      </c>
      <c r="G4" s="73" t="s">
        <v>101</v>
      </c>
      <c r="H4" s="73" t="s">
        <v>101</v>
      </c>
      <c r="I4" s="73" t="s">
        <v>101</v>
      </c>
      <c r="J4" s="73" t="s">
        <v>320</v>
      </c>
      <c r="K4" s="74">
        <v>1</v>
      </c>
      <c r="L4" s="73" t="s">
        <v>460</v>
      </c>
      <c r="M4" s="75">
        <v>28.35</v>
      </c>
      <c r="N4" s="73" t="s">
        <v>465</v>
      </c>
      <c r="O4" s="73" t="s">
        <v>466</v>
      </c>
      <c r="P4" s="73" t="s">
        <v>101</v>
      </c>
      <c r="Q4" s="73" t="s">
        <v>101</v>
      </c>
      <c r="R4" s="73" t="s">
        <v>320</v>
      </c>
      <c r="S4" s="73" t="s">
        <v>101</v>
      </c>
      <c r="T4" s="73" t="s">
        <v>101</v>
      </c>
      <c r="U4" s="73" t="s">
        <v>101</v>
      </c>
      <c r="V4" s="73" t="s">
        <v>101</v>
      </c>
      <c r="W4" s="73" t="s">
        <v>316</v>
      </c>
      <c r="X4" s="76">
        <v>45582</v>
      </c>
      <c r="Y4" s="76">
        <v>45582</v>
      </c>
      <c r="Z4" s="73" t="s">
        <v>429</v>
      </c>
      <c r="AA4" s="73" t="s">
        <v>355</v>
      </c>
      <c r="AB4" s="73" t="s">
        <v>463</v>
      </c>
      <c r="AC4" s="73" t="s">
        <v>464</v>
      </c>
    </row>
    <row r="5" spans="1:29" x14ac:dyDescent="0.25">
      <c r="A5" s="73" t="s">
        <v>427</v>
      </c>
      <c r="B5" s="73" t="s">
        <v>2</v>
      </c>
      <c r="C5" s="73" t="s">
        <v>311</v>
      </c>
      <c r="D5" s="73" t="s">
        <v>133</v>
      </c>
      <c r="E5" s="73" t="s">
        <v>381</v>
      </c>
      <c r="F5" s="73" t="s">
        <v>101</v>
      </c>
      <c r="G5" s="73" t="s">
        <v>101</v>
      </c>
      <c r="H5" s="73" t="s">
        <v>101</v>
      </c>
      <c r="I5" s="73" t="s">
        <v>101</v>
      </c>
      <c r="J5" s="73" t="s">
        <v>320</v>
      </c>
      <c r="K5" s="74">
        <v>1</v>
      </c>
      <c r="L5" s="73" t="s">
        <v>460</v>
      </c>
      <c r="M5" s="75">
        <v>29.62</v>
      </c>
      <c r="N5" s="73" t="s">
        <v>467</v>
      </c>
      <c r="O5" s="73" t="s">
        <v>468</v>
      </c>
      <c r="P5" s="73" t="s">
        <v>101</v>
      </c>
      <c r="Q5" s="73" t="s">
        <v>101</v>
      </c>
      <c r="R5" s="73" t="s">
        <v>320</v>
      </c>
      <c r="S5" s="73" t="s">
        <v>101</v>
      </c>
      <c r="T5" s="73" t="s">
        <v>101</v>
      </c>
      <c r="U5" s="73" t="s">
        <v>101</v>
      </c>
      <c r="V5" s="73" t="s">
        <v>101</v>
      </c>
      <c r="W5" s="73" t="s">
        <v>316</v>
      </c>
      <c r="X5" s="76">
        <v>45582</v>
      </c>
      <c r="Y5" s="76">
        <v>45582</v>
      </c>
      <c r="Z5" s="73" t="s">
        <v>429</v>
      </c>
      <c r="AA5" s="73" t="s">
        <v>398</v>
      </c>
      <c r="AB5" s="73" t="s">
        <v>463</v>
      </c>
      <c r="AC5" s="73" t="s">
        <v>464</v>
      </c>
    </row>
    <row r="6" spans="1:29" x14ac:dyDescent="0.25">
      <c r="A6" s="73" t="s">
        <v>427</v>
      </c>
      <c r="B6" s="73" t="s">
        <v>2</v>
      </c>
      <c r="C6" s="73" t="s">
        <v>311</v>
      </c>
      <c r="D6" s="73" t="s">
        <v>133</v>
      </c>
      <c r="E6" s="73" t="s">
        <v>381</v>
      </c>
      <c r="F6" s="73" t="s">
        <v>101</v>
      </c>
      <c r="G6" s="73" t="s">
        <v>101</v>
      </c>
      <c r="H6" s="73" t="s">
        <v>101</v>
      </c>
      <c r="I6" s="73" t="s">
        <v>101</v>
      </c>
      <c r="J6" s="73" t="s">
        <v>320</v>
      </c>
      <c r="K6" s="74">
        <v>1</v>
      </c>
      <c r="L6" s="73" t="s">
        <v>460</v>
      </c>
      <c r="M6" s="75">
        <v>4.72</v>
      </c>
      <c r="N6" s="73" t="s">
        <v>469</v>
      </c>
      <c r="O6" s="73" t="s">
        <v>470</v>
      </c>
      <c r="P6" s="73" t="s">
        <v>101</v>
      </c>
      <c r="Q6" s="73" t="s">
        <v>101</v>
      </c>
      <c r="R6" s="73" t="s">
        <v>320</v>
      </c>
      <c r="S6" s="73" t="s">
        <v>101</v>
      </c>
      <c r="T6" s="73" t="s">
        <v>101</v>
      </c>
      <c r="U6" s="73" t="s">
        <v>101</v>
      </c>
      <c r="V6" s="73" t="s">
        <v>101</v>
      </c>
      <c r="W6" s="73" t="s">
        <v>316</v>
      </c>
      <c r="X6" s="76">
        <v>45582</v>
      </c>
      <c r="Y6" s="76">
        <v>45582</v>
      </c>
      <c r="Z6" s="73" t="s">
        <v>432</v>
      </c>
      <c r="AA6" s="73" t="s">
        <v>346</v>
      </c>
      <c r="AB6" s="73" t="s">
        <v>463</v>
      </c>
      <c r="AC6" s="73" t="s">
        <v>464</v>
      </c>
    </row>
    <row r="7" spans="1:29" x14ac:dyDescent="0.25">
      <c r="A7" s="73" t="s">
        <v>427</v>
      </c>
      <c r="B7" s="73" t="s">
        <v>2</v>
      </c>
      <c r="C7" s="73" t="s">
        <v>311</v>
      </c>
      <c r="D7" s="73" t="s">
        <v>133</v>
      </c>
      <c r="E7" s="73" t="s">
        <v>381</v>
      </c>
      <c r="F7" s="73" t="s">
        <v>101</v>
      </c>
      <c r="G7" s="73" t="s">
        <v>101</v>
      </c>
      <c r="H7" s="73" t="s">
        <v>101</v>
      </c>
      <c r="I7" s="73" t="s">
        <v>101</v>
      </c>
      <c r="J7" s="73" t="s">
        <v>320</v>
      </c>
      <c r="K7" s="74">
        <v>1</v>
      </c>
      <c r="L7" s="73" t="s">
        <v>471</v>
      </c>
      <c r="M7" s="75">
        <v>85.6</v>
      </c>
      <c r="N7" s="73" t="s">
        <v>472</v>
      </c>
      <c r="O7" s="73" t="s">
        <v>473</v>
      </c>
      <c r="P7" s="73" t="s">
        <v>101</v>
      </c>
      <c r="Q7" s="73" t="s">
        <v>101</v>
      </c>
      <c r="R7" s="73" t="s">
        <v>320</v>
      </c>
      <c r="S7" s="73" t="s">
        <v>101</v>
      </c>
      <c r="T7" s="73" t="s">
        <v>101</v>
      </c>
      <c r="U7" s="73" t="s">
        <v>101</v>
      </c>
      <c r="V7" s="73" t="s">
        <v>101</v>
      </c>
      <c r="W7" s="73" t="s">
        <v>316</v>
      </c>
      <c r="X7" s="76">
        <v>45582</v>
      </c>
      <c r="Y7" s="76">
        <v>45582</v>
      </c>
      <c r="Z7" s="73" t="s">
        <v>432</v>
      </c>
      <c r="AA7" s="73" t="s">
        <v>355</v>
      </c>
      <c r="AB7" s="73" t="s">
        <v>463</v>
      </c>
      <c r="AC7" s="73" t="s">
        <v>464</v>
      </c>
    </row>
    <row r="8" spans="1:29" x14ac:dyDescent="0.25">
      <c r="A8" s="73" t="s">
        <v>427</v>
      </c>
      <c r="B8" s="73" t="s">
        <v>2</v>
      </c>
      <c r="C8" s="73" t="s">
        <v>311</v>
      </c>
      <c r="D8" s="73" t="s">
        <v>133</v>
      </c>
      <c r="E8" s="73" t="s">
        <v>381</v>
      </c>
      <c r="F8" s="73" t="s">
        <v>101</v>
      </c>
      <c r="G8" s="73" t="s">
        <v>101</v>
      </c>
      <c r="H8" s="73" t="s">
        <v>101</v>
      </c>
      <c r="I8" s="73" t="s">
        <v>101</v>
      </c>
      <c r="J8" s="73" t="s">
        <v>320</v>
      </c>
      <c r="K8" s="74">
        <v>-1</v>
      </c>
      <c r="L8" s="73" t="s">
        <v>471</v>
      </c>
      <c r="M8" s="75">
        <v>-85.6</v>
      </c>
      <c r="N8" s="73" t="s">
        <v>472</v>
      </c>
      <c r="O8" s="73" t="s">
        <v>473</v>
      </c>
      <c r="P8" s="73" t="s">
        <v>101</v>
      </c>
      <c r="Q8" s="73" t="s">
        <v>101</v>
      </c>
      <c r="R8" s="73" t="s">
        <v>320</v>
      </c>
      <c r="S8" s="73" t="s">
        <v>101</v>
      </c>
      <c r="T8" s="73" t="s">
        <v>101</v>
      </c>
      <c r="U8" s="73" t="s">
        <v>101</v>
      </c>
      <c r="V8" s="73" t="s">
        <v>101</v>
      </c>
      <c r="W8" s="73" t="s">
        <v>316</v>
      </c>
      <c r="X8" s="76">
        <v>45582</v>
      </c>
      <c r="Y8" s="76">
        <v>45582</v>
      </c>
      <c r="Z8" s="73" t="s">
        <v>434</v>
      </c>
      <c r="AA8" s="73" t="s">
        <v>346</v>
      </c>
      <c r="AB8" s="73" t="s">
        <v>474</v>
      </c>
      <c r="AC8" s="73" t="s">
        <v>475</v>
      </c>
    </row>
    <row r="9" spans="1:29" x14ac:dyDescent="0.25">
      <c r="A9" s="73" t="s">
        <v>99</v>
      </c>
      <c r="B9" s="73" t="s">
        <v>2</v>
      </c>
      <c r="C9" s="73" t="s">
        <v>311</v>
      </c>
      <c r="D9" s="73" t="s">
        <v>133</v>
      </c>
      <c r="E9" s="73" t="s">
        <v>381</v>
      </c>
      <c r="F9" s="73" t="s">
        <v>101</v>
      </c>
      <c r="G9" s="73" t="s">
        <v>101</v>
      </c>
      <c r="H9" s="73" t="s">
        <v>101</v>
      </c>
      <c r="I9" s="73" t="s">
        <v>101</v>
      </c>
      <c r="J9" s="73" t="s">
        <v>320</v>
      </c>
      <c r="K9" s="74">
        <v>0</v>
      </c>
      <c r="L9" s="73" t="s">
        <v>101</v>
      </c>
      <c r="M9" s="75">
        <v>147.84</v>
      </c>
      <c r="N9" s="73" t="s">
        <v>101</v>
      </c>
      <c r="O9" s="73" t="s">
        <v>101</v>
      </c>
      <c r="P9" s="73" t="s">
        <v>101</v>
      </c>
      <c r="Q9" s="73" t="s">
        <v>425</v>
      </c>
      <c r="R9" s="73" t="s">
        <v>410</v>
      </c>
      <c r="S9" s="73" t="s">
        <v>322</v>
      </c>
      <c r="T9" s="73" t="s">
        <v>101</v>
      </c>
      <c r="U9" s="73" t="s">
        <v>101</v>
      </c>
      <c r="V9" s="73" t="s">
        <v>101</v>
      </c>
      <c r="W9" s="73" t="s">
        <v>786</v>
      </c>
      <c r="X9" s="76">
        <v>45655</v>
      </c>
      <c r="Y9" s="76">
        <v>45622</v>
      </c>
      <c r="Z9" s="73" t="s">
        <v>596</v>
      </c>
      <c r="AA9" s="73" t="s">
        <v>370</v>
      </c>
      <c r="AB9" s="73" t="s">
        <v>403</v>
      </c>
      <c r="AC9" s="73" t="s">
        <v>404</v>
      </c>
    </row>
    <row r="10" spans="1:29" x14ac:dyDescent="0.25">
      <c r="A10" s="73" t="s">
        <v>99</v>
      </c>
      <c r="B10" s="73" t="s">
        <v>2</v>
      </c>
      <c r="C10" s="73" t="s">
        <v>311</v>
      </c>
      <c r="D10" s="73" t="s">
        <v>100</v>
      </c>
      <c r="E10" s="73" t="s">
        <v>312</v>
      </c>
      <c r="F10" s="73" t="s">
        <v>101</v>
      </c>
      <c r="G10" s="73" t="s">
        <v>313</v>
      </c>
      <c r="H10" s="73" t="s">
        <v>314</v>
      </c>
      <c r="I10" s="73" t="s">
        <v>315</v>
      </c>
      <c r="J10" s="73" t="s">
        <v>316</v>
      </c>
      <c r="K10" s="74">
        <v>1</v>
      </c>
      <c r="L10" s="73" t="s">
        <v>317</v>
      </c>
      <c r="M10" s="75">
        <v>4253.25</v>
      </c>
      <c r="N10" s="73" t="s">
        <v>101</v>
      </c>
      <c r="O10" s="73" t="s">
        <v>101</v>
      </c>
      <c r="P10" s="73" t="s">
        <v>318</v>
      </c>
      <c r="Q10" s="73" t="s">
        <v>319</v>
      </c>
      <c r="R10" s="73" t="s">
        <v>320</v>
      </c>
      <c r="S10" s="73" t="s">
        <v>101</v>
      </c>
      <c r="T10" s="73" t="s">
        <v>101</v>
      </c>
      <c r="U10" s="73" t="s">
        <v>101</v>
      </c>
      <c r="V10" s="73" t="s">
        <v>101</v>
      </c>
      <c r="W10" s="73" t="s">
        <v>321</v>
      </c>
      <c r="X10" s="76">
        <v>45296</v>
      </c>
      <c r="Y10" s="76">
        <v>45296</v>
      </c>
      <c r="Z10" s="73" t="s">
        <v>102</v>
      </c>
      <c r="AA10" s="73" t="s">
        <v>321</v>
      </c>
      <c r="AB10" s="73" t="s">
        <v>322</v>
      </c>
      <c r="AC10" s="73" t="s">
        <v>323</v>
      </c>
    </row>
    <row r="11" spans="1:29" x14ac:dyDescent="0.25">
      <c r="A11" s="73" t="s">
        <v>99</v>
      </c>
      <c r="B11" s="73" t="s">
        <v>2</v>
      </c>
      <c r="C11" s="73" t="s">
        <v>311</v>
      </c>
      <c r="D11" s="73" t="s">
        <v>150</v>
      </c>
      <c r="E11" s="73" t="s">
        <v>415</v>
      </c>
      <c r="F11" s="73" t="s">
        <v>101</v>
      </c>
      <c r="G11" s="73" t="s">
        <v>101</v>
      </c>
      <c r="H11" s="73" t="s">
        <v>101</v>
      </c>
      <c r="I11" s="73" t="s">
        <v>101</v>
      </c>
      <c r="J11" s="73" t="s">
        <v>320</v>
      </c>
      <c r="K11" s="74">
        <v>0</v>
      </c>
      <c r="L11" s="73" t="s">
        <v>101</v>
      </c>
      <c r="M11" s="75">
        <v>6.01</v>
      </c>
      <c r="N11" s="73" t="s">
        <v>101</v>
      </c>
      <c r="O11" s="73" t="s">
        <v>101</v>
      </c>
      <c r="P11" s="73" t="s">
        <v>101</v>
      </c>
      <c r="Q11" s="73" t="s">
        <v>597</v>
      </c>
      <c r="R11" s="73" t="s">
        <v>410</v>
      </c>
      <c r="S11" s="73" t="s">
        <v>322</v>
      </c>
      <c r="T11" s="73" t="s">
        <v>101</v>
      </c>
      <c r="U11" s="73" t="s">
        <v>101</v>
      </c>
      <c r="V11" s="73" t="s">
        <v>101</v>
      </c>
      <c r="W11" s="73" t="s">
        <v>786</v>
      </c>
      <c r="X11" s="76">
        <v>45655</v>
      </c>
      <c r="Y11" s="76">
        <v>45622</v>
      </c>
      <c r="Z11" s="73" t="s">
        <v>596</v>
      </c>
      <c r="AA11" s="73" t="s">
        <v>321</v>
      </c>
      <c r="AB11" s="73" t="s">
        <v>403</v>
      </c>
      <c r="AC11" s="73" t="s">
        <v>404</v>
      </c>
    </row>
    <row r="12" spans="1:29" x14ac:dyDescent="0.25">
      <c r="A12" s="73" t="s">
        <v>99</v>
      </c>
      <c r="B12" s="73" t="s">
        <v>2</v>
      </c>
      <c r="C12" s="73" t="s">
        <v>311</v>
      </c>
      <c r="D12" s="73" t="s">
        <v>150</v>
      </c>
      <c r="E12" s="73" t="s">
        <v>415</v>
      </c>
      <c r="F12" s="73" t="s">
        <v>101</v>
      </c>
      <c r="G12" s="73" t="s">
        <v>101</v>
      </c>
      <c r="H12" s="73" t="s">
        <v>101</v>
      </c>
      <c r="I12" s="73" t="s">
        <v>101</v>
      </c>
      <c r="J12" s="73" t="s">
        <v>320</v>
      </c>
      <c r="K12" s="74">
        <v>0</v>
      </c>
      <c r="L12" s="73" t="s">
        <v>101</v>
      </c>
      <c r="M12" s="75">
        <v>14.69</v>
      </c>
      <c r="N12" s="73" t="s">
        <v>101</v>
      </c>
      <c r="O12" s="73" t="s">
        <v>101</v>
      </c>
      <c r="P12" s="73" t="s">
        <v>101</v>
      </c>
      <c r="Q12" s="73" t="s">
        <v>416</v>
      </c>
      <c r="R12" s="73" t="s">
        <v>410</v>
      </c>
      <c r="S12" s="73" t="s">
        <v>322</v>
      </c>
      <c r="T12" s="73" t="s">
        <v>101</v>
      </c>
      <c r="U12" s="73" t="s">
        <v>101</v>
      </c>
      <c r="V12" s="73" t="s">
        <v>101</v>
      </c>
      <c r="W12" s="73" t="s">
        <v>786</v>
      </c>
      <c r="X12" s="76">
        <v>45655</v>
      </c>
      <c r="Y12" s="76">
        <v>45622</v>
      </c>
      <c r="Z12" s="73" t="s">
        <v>596</v>
      </c>
      <c r="AA12" s="73" t="s">
        <v>361</v>
      </c>
      <c r="AB12" s="73" t="s">
        <v>403</v>
      </c>
      <c r="AC12" s="73" t="s">
        <v>404</v>
      </c>
    </row>
    <row r="13" spans="1:29" x14ac:dyDescent="0.25">
      <c r="A13" s="73" t="s">
        <v>247</v>
      </c>
      <c r="B13" s="73" t="s">
        <v>2</v>
      </c>
      <c r="C13" s="73" t="s">
        <v>324</v>
      </c>
      <c r="D13" s="73" t="s">
        <v>100</v>
      </c>
      <c r="E13" s="73" t="s">
        <v>312</v>
      </c>
      <c r="F13" s="73" t="s">
        <v>101</v>
      </c>
      <c r="G13" s="73" t="s">
        <v>325</v>
      </c>
      <c r="H13" s="73" t="s">
        <v>158</v>
      </c>
      <c r="I13" s="73" t="s">
        <v>326</v>
      </c>
      <c r="J13" s="73" t="s">
        <v>316</v>
      </c>
      <c r="K13" s="74">
        <v>1</v>
      </c>
      <c r="L13" s="73" t="s">
        <v>317</v>
      </c>
      <c r="M13" s="75">
        <v>4303.3500000000004</v>
      </c>
      <c r="N13" s="73" t="s">
        <v>101</v>
      </c>
      <c r="O13" s="73" t="s">
        <v>101</v>
      </c>
      <c r="P13" s="73" t="s">
        <v>327</v>
      </c>
      <c r="Q13" s="73" t="s">
        <v>328</v>
      </c>
      <c r="R13" s="73" t="s">
        <v>320</v>
      </c>
      <c r="S13" s="73" t="s">
        <v>101</v>
      </c>
      <c r="T13" s="73" t="s">
        <v>101</v>
      </c>
      <c r="U13" s="73" t="s">
        <v>101</v>
      </c>
      <c r="V13" s="73" t="s">
        <v>101</v>
      </c>
      <c r="W13" s="73" t="s">
        <v>329</v>
      </c>
      <c r="X13" s="76">
        <v>45512</v>
      </c>
      <c r="Y13" s="76">
        <v>45512</v>
      </c>
      <c r="Z13" s="73" t="s">
        <v>249</v>
      </c>
      <c r="AA13" s="73" t="s">
        <v>321</v>
      </c>
      <c r="AB13" s="73" t="s">
        <v>322</v>
      </c>
      <c r="AC13" s="73" t="s">
        <v>323</v>
      </c>
    </row>
    <row r="14" spans="1:29" x14ac:dyDescent="0.25">
      <c r="A14" s="73" t="s">
        <v>247</v>
      </c>
      <c r="B14" s="73" t="s">
        <v>2</v>
      </c>
      <c r="C14" s="73" t="s">
        <v>324</v>
      </c>
      <c r="D14" s="73" t="s">
        <v>100</v>
      </c>
      <c r="E14" s="73" t="s">
        <v>312</v>
      </c>
      <c r="F14" s="73" t="s">
        <v>101</v>
      </c>
      <c r="G14" s="73" t="s">
        <v>325</v>
      </c>
      <c r="H14" s="73" t="s">
        <v>158</v>
      </c>
      <c r="I14" s="73" t="s">
        <v>326</v>
      </c>
      <c r="J14" s="73" t="s">
        <v>316</v>
      </c>
      <c r="K14" s="74">
        <v>-1</v>
      </c>
      <c r="L14" s="73" t="s">
        <v>317</v>
      </c>
      <c r="M14" s="75">
        <v>-4303.3500000000004</v>
      </c>
      <c r="N14" s="73" t="s">
        <v>101</v>
      </c>
      <c r="O14" s="73" t="s">
        <v>101</v>
      </c>
      <c r="P14" s="73" t="s">
        <v>327</v>
      </c>
      <c r="Q14" s="73" t="s">
        <v>328</v>
      </c>
      <c r="R14" s="73" t="s">
        <v>320</v>
      </c>
      <c r="S14" s="73" t="s">
        <v>101</v>
      </c>
      <c r="T14" s="73" t="s">
        <v>101</v>
      </c>
      <c r="U14" s="73" t="s">
        <v>101</v>
      </c>
      <c r="V14" s="73" t="s">
        <v>101</v>
      </c>
      <c r="W14" s="73" t="s">
        <v>329</v>
      </c>
      <c r="X14" s="76">
        <v>45512</v>
      </c>
      <c r="Y14" s="76">
        <v>45496</v>
      </c>
      <c r="Z14" s="73" t="s">
        <v>251</v>
      </c>
      <c r="AA14" s="73" t="s">
        <v>321</v>
      </c>
      <c r="AB14" s="73" t="s">
        <v>322</v>
      </c>
      <c r="AC14" s="73" t="s">
        <v>323</v>
      </c>
    </row>
    <row r="15" spans="1:29" x14ac:dyDescent="0.25">
      <c r="A15" s="73" t="s">
        <v>247</v>
      </c>
      <c r="B15" s="73" t="s">
        <v>2</v>
      </c>
      <c r="C15" s="73" t="s">
        <v>324</v>
      </c>
      <c r="D15" s="73" t="s">
        <v>100</v>
      </c>
      <c r="E15" s="73" t="s">
        <v>312</v>
      </c>
      <c r="F15" s="73" t="s">
        <v>101</v>
      </c>
      <c r="G15" s="73" t="s">
        <v>325</v>
      </c>
      <c r="H15" s="73" t="s">
        <v>158</v>
      </c>
      <c r="I15" s="73" t="s">
        <v>326</v>
      </c>
      <c r="J15" s="73" t="s">
        <v>316</v>
      </c>
      <c r="K15" s="74">
        <v>1</v>
      </c>
      <c r="L15" s="73" t="s">
        <v>317</v>
      </c>
      <c r="M15" s="75">
        <v>4303.3500000000004</v>
      </c>
      <c r="N15" s="73" t="s">
        <v>101</v>
      </c>
      <c r="O15" s="73" t="s">
        <v>101</v>
      </c>
      <c r="P15" s="73" t="s">
        <v>327</v>
      </c>
      <c r="Q15" s="73" t="s">
        <v>328</v>
      </c>
      <c r="R15" s="73" t="s">
        <v>320</v>
      </c>
      <c r="S15" s="73" t="s">
        <v>101</v>
      </c>
      <c r="T15" s="73" t="s">
        <v>101</v>
      </c>
      <c r="U15" s="73" t="s">
        <v>101</v>
      </c>
      <c r="V15" s="73" t="s">
        <v>101</v>
      </c>
      <c r="W15" s="73" t="s">
        <v>329</v>
      </c>
      <c r="X15" s="76">
        <v>45512</v>
      </c>
      <c r="Y15" s="76">
        <v>45496</v>
      </c>
      <c r="Z15" s="73" t="s">
        <v>253</v>
      </c>
      <c r="AA15" s="73" t="s">
        <v>321</v>
      </c>
      <c r="AB15" s="73" t="s">
        <v>322</v>
      </c>
      <c r="AC15" s="73" t="s">
        <v>323</v>
      </c>
    </row>
    <row r="16" spans="1:29" x14ac:dyDescent="0.25">
      <c r="A16" s="73" t="s">
        <v>247</v>
      </c>
      <c r="B16" s="73" t="s">
        <v>2</v>
      </c>
      <c r="C16" s="73" t="s">
        <v>324</v>
      </c>
      <c r="D16" s="73" t="s">
        <v>100</v>
      </c>
      <c r="E16" s="73" t="s">
        <v>312</v>
      </c>
      <c r="F16" s="73" t="s">
        <v>101</v>
      </c>
      <c r="G16" s="73" t="s">
        <v>325</v>
      </c>
      <c r="H16" s="73" t="s">
        <v>158</v>
      </c>
      <c r="I16" s="73" t="s">
        <v>326</v>
      </c>
      <c r="J16" s="73" t="s">
        <v>316</v>
      </c>
      <c r="K16" s="74">
        <v>-1</v>
      </c>
      <c r="L16" s="73" t="s">
        <v>317</v>
      </c>
      <c r="M16" s="75">
        <v>-4303.3500000000004</v>
      </c>
      <c r="N16" s="73" t="s">
        <v>101</v>
      </c>
      <c r="O16" s="73" t="s">
        <v>101</v>
      </c>
      <c r="P16" s="73" t="s">
        <v>327</v>
      </c>
      <c r="Q16" s="73" t="s">
        <v>328</v>
      </c>
      <c r="R16" s="73" t="s">
        <v>320</v>
      </c>
      <c r="S16" s="73" t="s">
        <v>101</v>
      </c>
      <c r="T16" s="73" t="s">
        <v>101</v>
      </c>
      <c r="U16" s="73" t="s">
        <v>101</v>
      </c>
      <c r="V16" s="73" t="s">
        <v>101</v>
      </c>
      <c r="W16" s="73" t="s">
        <v>329</v>
      </c>
      <c r="X16" s="76">
        <v>45512</v>
      </c>
      <c r="Y16" s="76">
        <v>45496</v>
      </c>
      <c r="Z16" s="73" t="s">
        <v>255</v>
      </c>
      <c r="AA16" s="73" t="s">
        <v>321</v>
      </c>
      <c r="AB16" s="73" t="s">
        <v>322</v>
      </c>
      <c r="AC16" s="73" t="s">
        <v>323</v>
      </c>
    </row>
    <row r="17" spans="1:29" x14ac:dyDescent="0.25">
      <c r="A17" s="73" t="s">
        <v>247</v>
      </c>
      <c r="B17" s="73" t="s">
        <v>2</v>
      </c>
      <c r="C17" s="73" t="s">
        <v>324</v>
      </c>
      <c r="D17" s="73" t="s">
        <v>100</v>
      </c>
      <c r="E17" s="73" t="s">
        <v>312</v>
      </c>
      <c r="F17" s="73" t="s">
        <v>101</v>
      </c>
      <c r="G17" s="73" t="s">
        <v>325</v>
      </c>
      <c r="H17" s="73" t="s">
        <v>158</v>
      </c>
      <c r="I17" s="73" t="s">
        <v>326</v>
      </c>
      <c r="J17" s="73" t="s">
        <v>316</v>
      </c>
      <c r="K17" s="74">
        <v>1</v>
      </c>
      <c r="L17" s="73" t="s">
        <v>317</v>
      </c>
      <c r="M17" s="75">
        <v>4303.3500000000004</v>
      </c>
      <c r="N17" s="73" t="s">
        <v>101</v>
      </c>
      <c r="O17" s="73" t="s">
        <v>101</v>
      </c>
      <c r="P17" s="73" t="s">
        <v>327</v>
      </c>
      <c r="Q17" s="73" t="s">
        <v>328</v>
      </c>
      <c r="R17" s="73" t="s">
        <v>320</v>
      </c>
      <c r="S17" s="73" t="s">
        <v>101</v>
      </c>
      <c r="T17" s="73" t="s">
        <v>101</v>
      </c>
      <c r="U17" s="73" t="s">
        <v>101</v>
      </c>
      <c r="V17" s="73" t="s">
        <v>101</v>
      </c>
      <c r="W17" s="73" t="s">
        <v>329</v>
      </c>
      <c r="X17" s="76">
        <v>45512</v>
      </c>
      <c r="Y17" s="76">
        <v>45496</v>
      </c>
      <c r="Z17" s="73" t="s">
        <v>257</v>
      </c>
      <c r="AA17" s="73" t="s">
        <v>321</v>
      </c>
      <c r="AB17" s="73" t="s">
        <v>322</v>
      </c>
      <c r="AC17" s="73" t="s">
        <v>323</v>
      </c>
    </row>
    <row r="18" spans="1:29" x14ac:dyDescent="0.25">
      <c r="A18" s="73" t="s">
        <v>247</v>
      </c>
      <c r="B18" s="73" t="s">
        <v>2</v>
      </c>
      <c r="C18" s="73" t="s">
        <v>324</v>
      </c>
      <c r="D18" s="73" t="s">
        <v>100</v>
      </c>
      <c r="E18" s="73" t="s">
        <v>312</v>
      </c>
      <c r="F18" s="73" t="s">
        <v>101</v>
      </c>
      <c r="G18" s="73" t="s">
        <v>325</v>
      </c>
      <c r="H18" s="73" t="s">
        <v>158</v>
      </c>
      <c r="I18" s="73" t="s">
        <v>326</v>
      </c>
      <c r="J18" s="73" t="s">
        <v>316</v>
      </c>
      <c r="K18" s="74">
        <v>-1</v>
      </c>
      <c r="L18" s="73" t="s">
        <v>317</v>
      </c>
      <c r="M18" s="75">
        <v>-4303.3500000000004</v>
      </c>
      <c r="N18" s="73" t="s">
        <v>101</v>
      </c>
      <c r="O18" s="73" t="s">
        <v>101</v>
      </c>
      <c r="P18" s="73" t="s">
        <v>327</v>
      </c>
      <c r="Q18" s="73" t="s">
        <v>328</v>
      </c>
      <c r="R18" s="73" t="s">
        <v>320</v>
      </c>
      <c r="S18" s="73" t="s">
        <v>101</v>
      </c>
      <c r="T18" s="73" t="s">
        <v>101</v>
      </c>
      <c r="U18" s="73" t="s">
        <v>101</v>
      </c>
      <c r="V18" s="73" t="s">
        <v>101</v>
      </c>
      <c r="W18" s="73" t="s">
        <v>329</v>
      </c>
      <c r="X18" s="76">
        <v>45512</v>
      </c>
      <c r="Y18" s="76">
        <v>45496</v>
      </c>
      <c r="Z18" s="73" t="s">
        <v>259</v>
      </c>
      <c r="AA18" s="73" t="s">
        <v>321</v>
      </c>
      <c r="AB18" s="73" t="s">
        <v>322</v>
      </c>
      <c r="AC18" s="73" t="s">
        <v>323</v>
      </c>
    </row>
    <row r="19" spans="1:29" x14ac:dyDescent="0.25">
      <c r="A19" s="73" t="s">
        <v>247</v>
      </c>
      <c r="B19" s="73" t="s">
        <v>2</v>
      </c>
      <c r="C19" s="73" t="s">
        <v>324</v>
      </c>
      <c r="D19" s="73" t="s">
        <v>100</v>
      </c>
      <c r="E19" s="73" t="s">
        <v>312</v>
      </c>
      <c r="F19" s="73" t="s">
        <v>101</v>
      </c>
      <c r="G19" s="73" t="s">
        <v>325</v>
      </c>
      <c r="H19" s="73" t="s">
        <v>158</v>
      </c>
      <c r="I19" s="73" t="s">
        <v>326</v>
      </c>
      <c r="J19" s="73" t="s">
        <v>316</v>
      </c>
      <c r="K19" s="74">
        <v>1</v>
      </c>
      <c r="L19" s="73" t="s">
        <v>317</v>
      </c>
      <c r="M19" s="75">
        <v>4303.3500000000004</v>
      </c>
      <c r="N19" s="73" t="s">
        <v>101</v>
      </c>
      <c r="O19" s="73" t="s">
        <v>101</v>
      </c>
      <c r="P19" s="73" t="s">
        <v>327</v>
      </c>
      <c r="Q19" s="73" t="s">
        <v>328</v>
      </c>
      <c r="R19" s="73" t="s">
        <v>320</v>
      </c>
      <c r="S19" s="73" t="s">
        <v>101</v>
      </c>
      <c r="T19" s="73" t="s">
        <v>101</v>
      </c>
      <c r="U19" s="73" t="s">
        <v>101</v>
      </c>
      <c r="V19" s="73" t="s">
        <v>101</v>
      </c>
      <c r="W19" s="73" t="s">
        <v>329</v>
      </c>
      <c r="X19" s="76">
        <v>45512</v>
      </c>
      <c r="Y19" s="76">
        <v>45496</v>
      </c>
      <c r="Z19" s="73" t="s">
        <v>261</v>
      </c>
      <c r="AA19" s="73" t="s">
        <v>321</v>
      </c>
      <c r="AB19" s="73" t="s">
        <v>322</v>
      </c>
      <c r="AC19" s="73" t="s">
        <v>323</v>
      </c>
    </row>
    <row r="20" spans="1:29" x14ac:dyDescent="0.25">
      <c r="A20" s="73" t="s">
        <v>247</v>
      </c>
      <c r="B20" s="73" t="s">
        <v>2</v>
      </c>
      <c r="C20" s="73" t="s">
        <v>324</v>
      </c>
      <c r="D20" s="73" t="s">
        <v>100</v>
      </c>
      <c r="E20" s="73" t="s">
        <v>312</v>
      </c>
      <c r="F20" s="73" t="s">
        <v>101</v>
      </c>
      <c r="G20" s="73" t="s">
        <v>325</v>
      </c>
      <c r="H20" s="73" t="s">
        <v>158</v>
      </c>
      <c r="I20" s="73" t="s">
        <v>326</v>
      </c>
      <c r="J20" s="73" t="s">
        <v>316</v>
      </c>
      <c r="K20" s="74">
        <v>-1</v>
      </c>
      <c r="L20" s="73" t="s">
        <v>317</v>
      </c>
      <c r="M20" s="75">
        <v>-4303.3500000000004</v>
      </c>
      <c r="N20" s="73" t="s">
        <v>101</v>
      </c>
      <c r="O20" s="73" t="s">
        <v>101</v>
      </c>
      <c r="P20" s="73" t="s">
        <v>327</v>
      </c>
      <c r="Q20" s="73" t="s">
        <v>328</v>
      </c>
      <c r="R20" s="73" t="s">
        <v>320</v>
      </c>
      <c r="S20" s="73" t="s">
        <v>101</v>
      </c>
      <c r="T20" s="73" t="s">
        <v>101</v>
      </c>
      <c r="U20" s="73" t="s">
        <v>101</v>
      </c>
      <c r="V20" s="73" t="s">
        <v>101</v>
      </c>
      <c r="W20" s="73" t="s">
        <v>329</v>
      </c>
      <c r="X20" s="76">
        <v>45512</v>
      </c>
      <c r="Y20" s="76">
        <v>45496</v>
      </c>
      <c r="Z20" s="73" t="s">
        <v>263</v>
      </c>
      <c r="AA20" s="73" t="s">
        <v>321</v>
      </c>
      <c r="AB20" s="73" t="s">
        <v>322</v>
      </c>
      <c r="AC20" s="73" t="s">
        <v>323</v>
      </c>
    </row>
    <row r="21" spans="1:29" x14ac:dyDescent="0.25">
      <c r="A21" s="73" t="s">
        <v>247</v>
      </c>
      <c r="B21" s="73" t="s">
        <v>2</v>
      </c>
      <c r="C21" s="73" t="s">
        <v>324</v>
      </c>
      <c r="D21" s="73" t="s">
        <v>100</v>
      </c>
      <c r="E21" s="73" t="s">
        <v>312</v>
      </c>
      <c r="F21" s="73" t="s">
        <v>101</v>
      </c>
      <c r="G21" s="73" t="s">
        <v>325</v>
      </c>
      <c r="H21" s="73" t="s">
        <v>158</v>
      </c>
      <c r="I21" s="73" t="s">
        <v>326</v>
      </c>
      <c r="J21" s="73" t="s">
        <v>316</v>
      </c>
      <c r="K21" s="74">
        <v>1</v>
      </c>
      <c r="L21" s="73" t="s">
        <v>317</v>
      </c>
      <c r="M21" s="75">
        <v>4303.3500000000004</v>
      </c>
      <c r="N21" s="73" t="s">
        <v>101</v>
      </c>
      <c r="O21" s="73" t="s">
        <v>101</v>
      </c>
      <c r="P21" s="73" t="s">
        <v>327</v>
      </c>
      <c r="Q21" s="73" t="s">
        <v>328</v>
      </c>
      <c r="R21" s="73" t="s">
        <v>320</v>
      </c>
      <c r="S21" s="73" t="s">
        <v>101</v>
      </c>
      <c r="T21" s="73" t="s">
        <v>101</v>
      </c>
      <c r="U21" s="73" t="s">
        <v>101</v>
      </c>
      <c r="V21" s="73" t="s">
        <v>101</v>
      </c>
      <c r="W21" s="73" t="s">
        <v>329</v>
      </c>
      <c r="X21" s="76">
        <v>45512</v>
      </c>
      <c r="Y21" s="76">
        <v>45496</v>
      </c>
      <c r="Z21" s="73" t="s">
        <v>265</v>
      </c>
      <c r="AA21" s="73" t="s">
        <v>321</v>
      </c>
      <c r="AB21" s="73" t="s">
        <v>322</v>
      </c>
      <c r="AC21" s="73" t="s">
        <v>323</v>
      </c>
    </row>
    <row r="22" spans="1:29" x14ac:dyDescent="0.25">
      <c r="A22" s="73" t="s">
        <v>247</v>
      </c>
      <c r="B22" s="73" t="s">
        <v>2</v>
      </c>
      <c r="C22" s="73" t="s">
        <v>324</v>
      </c>
      <c r="D22" s="73" t="s">
        <v>100</v>
      </c>
      <c r="E22" s="73" t="s">
        <v>312</v>
      </c>
      <c r="F22" s="73" t="s">
        <v>101</v>
      </c>
      <c r="G22" s="73" t="s">
        <v>325</v>
      </c>
      <c r="H22" s="73" t="s">
        <v>158</v>
      </c>
      <c r="I22" s="73" t="s">
        <v>326</v>
      </c>
      <c r="J22" s="73" t="s">
        <v>316</v>
      </c>
      <c r="K22" s="74">
        <v>-1</v>
      </c>
      <c r="L22" s="73" t="s">
        <v>317</v>
      </c>
      <c r="M22" s="75">
        <v>-4303.3500000000004</v>
      </c>
      <c r="N22" s="73" t="s">
        <v>101</v>
      </c>
      <c r="O22" s="73" t="s">
        <v>101</v>
      </c>
      <c r="P22" s="73" t="s">
        <v>327</v>
      </c>
      <c r="Q22" s="73" t="s">
        <v>328</v>
      </c>
      <c r="R22" s="73" t="s">
        <v>320</v>
      </c>
      <c r="S22" s="73" t="s">
        <v>101</v>
      </c>
      <c r="T22" s="73" t="s">
        <v>101</v>
      </c>
      <c r="U22" s="73" t="s">
        <v>101</v>
      </c>
      <c r="V22" s="73" t="s">
        <v>101</v>
      </c>
      <c r="W22" s="73" t="s">
        <v>329</v>
      </c>
      <c r="X22" s="76">
        <v>45512</v>
      </c>
      <c r="Y22" s="76">
        <v>45496</v>
      </c>
      <c r="Z22" s="73" t="s">
        <v>267</v>
      </c>
      <c r="AA22" s="73" t="s">
        <v>321</v>
      </c>
      <c r="AB22" s="73" t="s">
        <v>322</v>
      </c>
      <c r="AC22" s="73" t="s">
        <v>323</v>
      </c>
    </row>
    <row r="23" spans="1:29" x14ac:dyDescent="0.25">
      <c r="A23" s="73" t="s">
        <v>247</v>
      </c>
      <c r="B23" s="73" t="s">
        <v>2</v>
      </c>
      <c r="C23" s="73" t="s">
        <v>324</v>
      </c>
      <c r="D23" s="73" t="s">
        <v>100</v>
      </c>
      <c r="E23" s="73" t="s">
        <v>312</v>
      </c>
      <c r="F23" s="73" t="s">
        <v>101</v>
      </c>
      <c r="G23" s="73" t="s">
        <v>325</v>
      </c>
      <c r="H23" s="73" t="s">
        <v>158</v>
      </c>
      <c r="I23" s="73" t="s">
        <v>326</v>
      </c>
      <c r="J23" s="73" t="s">
        <v>316</v>
      </c>
      <c r="K23" s="74">
        <v>1</v>
      </c>
      <c r="L23" s="73" t="s">
        <v>317</v>
      </c>
      <c r="M23" s="75">
        <v>4303.3500000000004</v>
      </c>
      <c r="N23" s="73" t="s">
        <v>101</v>
      </c>
      <c r="O23" s="73" t="s">
        <v>101</v>
      </c>
      <c r="P23" s="73" t="s">
        <v>327</v>
      </c>
      <c r="Q23" s="73" t="s">
        <v>328</v>
      </c>
      <c r="R23" s="73" t="s">
        <v>320</v>
      </c>
      <c r="S23" s="73" t="s">
        <v>101</v>
      </c>
      <c r="T23" s="73" t="s">
        <v>101</v>
      </c>
      <c r="U23" s="73" t="s">
        <v>101</v>
      </c>
      <c r="V23" s="73" t="s">
        <v>101</v>
      </c>
      <c r="W23" s="73" t="s">
        <v>329</v>
      </c>
      <c r="X23" s="76">
        <v>45512</v>
      </c>
      <c r="Y23" s="76">
        <v>45496</v>
      </c>
      <c r="Z23" s="73" t="s">
        <v>269</v>
      </c>
      <c r="AA23" s="73" t="s">
        <v>321</v>
      </c>
      <c r="AB23" s="73" t="s">
        <v>322</v>
      </c>
      <c r="AC23" s="73" t="s">
        <v>323</v>
      </c>
    </row>
    <row r="24" spans="1:29" x14ac:dyDescent="0.25">
      <c r="A24" s="73" t="s">
        <v>247</v>
      </c>
      <c r="B24" s="73" t="s">
        <v>2</v>
      </c>
      <c r="C24" s="73" t="s">
        <v>324</v>
      </c>
      <c r="D24" s="73" t="s">
        <v>100</v>
      </c>
      <c r="E24" s="73" t="s">
        <v>312</v>
      </c>
      <c r="F24" s="73" t="s">
        <v>101</v>
      </c>
      <c r="G24" s="73" t="s">
        <v>325</v>
      </c>
      <c r="H24" s="73" t="s">
        <v>158</v>
      </c>
      <c r="I24" s="73" t="s">
        <v>326</v>
      </c>
      <c r="J24" s="73" t="s">
        <v>316</v>
      </c>
      <c r="K24" s="74">
        <v>-1</v>
      </c>
      <c r="L24" s="73" t="s">
        <v>317</v>
      </c>
      <c r="M24" s="75">
        <v>-4303.3500000000004</v>
      </c>
      <c r="N24" s="73" t="s">
        <v>101</v>
      </c>
      <c r="O24" s="73" t="s">
        <v>101</v>
      </c>
      <c r="P24" s="73" t="s">
        <v>327</v>
      </c>
      <c r="Q24" s="73" t="s">
        <v>328</v>
      </c>
      <c r="R24" s="73" t="s">
        <v>320</v>
      </c>
      <c r="S24" s="73" t="s">
        <v>101</v>
      </c>
      <c r="T24" s="73" t="s">
        <v>101</v>
      </c>
      <c r="U24" s="73" t="s">
        <v>101</v>
      </c>
      <c r="V24" s="73" t="s">
        <v>101</v>
      </c>
      <c r="W24" s="73" t="s">
        <v>329</v>
      </c>
      <c r="X24" s="76">
        <v>45512</v>
      </c>
      <c r="Y24" s="76">
        <v>45496</v>
      </c>
      <c r="Z24" s="73" t="s">
        <v>271</v>
      </c>
      <c r="AA24" s="73" t="s">
        <v>321</v>
      </c>
      <c r="AB24" s="73" t="s">
        <v>322</v>
      </c>
      <c r="AC24" s="73" t="s">
        <v>323</v>
      </c>
    </row>
    <row r="25" spans="1:29" x14ac:dyDescent="0.25">
      <c r="A25" s="73" t="s">
        <v>247</v>
      </c>
      <c r="B25" s="73" t="s">
        <v>2</v>
      </c>
      <c r="C25" s="73" t="s">
        <v>324</v>
      </c>
      <c r="D25" s="73" t="s">
        <v>100</v>
      </c>
      <c r="E25" s="73" t="s">
        <v>312</v>
      </c>
      <c r="F25" s="73" t="s">
        <v>101</v>
      </c>
      <c r="G25" s="73" t="s">
        <v>325</v>
      </c>
      <c r="H25" s="73" t="s">
        <v>158</v>
      </c>
      <c r="I25" s="73" t="s">
        <v>326</v>
      </c>
      <c r="J25" s="73" t="s">
        <v>316</v>
      </c>
      <c r="K25" s="74">
        <v>1</v>
      </c>
      <c r="L25" s="73" t="s">
        <v>317</v>
      </c>
      <c r="M25" s="75">
        <v>4303.3500000000004</v>
      </c>
      <c r="N25" s="73" t="s">
        <v>101</v>
      </c>
      <c r="O25" s="73" t="s">
        <v>101</v>
      </c>
      <c r="P25" s="73" t="s">
        <v>327</v>
      </c>
      <c r="Q25" s="73" t="s">
        <v>328</v>
      </c>
      <c r="R25" s="73" t="s">
        <v>320</v>
      </c>
      <c r="S25" s="73" t="s">
        <v>101</v>
      </c>
      <c r="T25" s="73" t="s">
        <v>101</v>
      </c>
      <c r="U25" s="73" t="s">
        <v>101</v>
      </c>
      <c r="V25" s="73" t="s">
        <v>101</v>
      </c>
      <c r="W25" s="73" t="s">
        <v>329</v>
      </c>
      <c r="X25" s="76">
        <v>45512</v>
      </c>
      <c r="Y25" s="76">
        <v>45496</v>
      </c>
      <c r="Z25" s="73" t="s">
        <v>273</v>
      </c>
      <c r="AA25" s="73" t="s">
        <v>321</v>
      </c>
      <c r="AB25" s="73" t="s">
        <v>322</v>
      </c>
      <c r="AC25" s="73" t="s">
        <v>323</v>
      </c>
    </row>
    <row r="26" spans="1:29" x14ac:dyDescent="0.25">
      <c r="A26" s="73" t="s">
        <v>247</v>
      </c>
      <c r="B26" s="73" t="s">
        <v>2</v>
      </c>
      <c r="C26" s="73" t="s">
        <v>324</v>
      </c>
      <c r="D26" s="73" t="s">
        <v>100</v>
      </c>
      <c r="E26" s="73" t="s">
        <v>312</v>
      </c>
      <c r="F26" s="73" t="s">
        <v>101</v>
      </c>
      <c r="G26" s="73" t="s">
        <v>325</v>
      </c>
      <c r="H26" s="73" t="s">
        <v>158</v>
      </c>
      <c r="I26" s="73" t="s">
        <v>326</v>
      </c>
      <c r="J26" s="73" t="s">
        <v>316</v>
      </c>
      <c r="K26" s="74">
        <v>-1</v>
      </c>
      <c r="L26" s="73" t="s">
        <v>317</v>
      </c>
      <c r="M26" s="75">
        <v>-4303.3500000000004</v>
      </c>
      <c r="N26" s="73" t="s">
        <v>101</v>
      </c>
      <c r="O26" s="73" t="s">
        <v>101</v>
      </c>
      <c r="P26" s="73" t="s">
        <v>327</v>
      </c>
      <c r="Q26" s="73" t="s">
        <v>328</v>
      </c>
      <c r="R26" s="73" t="s">
        <v>320</v>
      </c>
      <c r="S26" s="73" t="s">
        <v>101</v>
      </c>
      <c r="T26" s="73" t="s">
        <v>101</v>
      </c>
      <c r="U26" s="73" t="s">
        <v>101</v>
      </c>
      <c r="V26" s="73" t="s">
        <v>101</v>
      </c>
      <c r="W26" s="73" t="s">
        <v>329</v>
      </c>
      <c r="X26" s="76">
        <v>45512</v>
      </c>
      <c r="Y26" s="76">
        <v>45496</v>
      </c>
      <c r="Z26" s="73" t="s">
        <v>275</v>
      </c>
      <c r="AA26" s="73" t="s">
        <v>321</v>
      </c>
      <c r="AB26" s="73" t="s">
        <v>322</v>
      </c>
      <c r="AC26" s="73" t="s">
        <v>323</v>
      </c>
    </row>
    <row r="27" spans="1:29" x14ac:dyDescent="0.25">
      <c r="A27" s="73" t="s">
        <v>247</v>
      </c>
      <c r="B27" s="73" t="s">
        <v>2</v>
      </c>
      <c r="C27" s="73" t="s">
        <v>324</v>
      </c>
      <c r="D27" s="73" t="s">
        <v>100</v>
      </c>
      <c r="E27" s="73" t="s">
        <v>312</v>
      </c>
      <c r="F27" s="73" t="s">
        <v>101</v>
      </c>
      <c r="G27" s="73" t="s">
        <v>325</v>
      </c>
      <c r="H27" s="73" t="s">
        <v>158</v>
      </c>
      <c r="I27" s="73" t="s">
        <v>326</v>
      </c>
      <c r="J27" s="73" t="s">
        <v>316</v>
      </c>
      <c r="K27" s="74">
        <v>1</v>
      </c>
      <c r="L27" s="73" t="s">
        <v>317</v>
      </c>
      <c r="M27" s="75">
        <v>4303.3500000000004</v>
      </c>
      <c r="N27" s="73" t="s">
        <v>101</v>
      </c>
      <c r="O27" s="73" t="s">
        <v>101</v>
      </c>
      <c r="P27" s="73" t="s">
        <v>327</v>
      </c>
      <c r="Q27" s="73" t="s">
        <v>328</v>
      </c>
      <c r="R27" s="73" t="s">
        <v>320</v>
      </c>
      <c r="S27" s="73" t="s">
        <v>101</v>
      </c>
      <c r="T27" s="73" t="s">
        <v>101</v>
      </c>
      <c r="U27" s="73" t="s">
        <v>101</v>
      </c>
      <c r="V27" s="73" t="s">
        <v>101</v>
      </c>
      <c r="W27" s="73" t="s">
        <v>329</v>
      </c>
      <c r="X27" s="76">
        <v>45512</v>
      </c>
      <c r="Y27" s="76">
        <v>45496</v>
      </c>
      <c r="Z27" s="73" t="s">
        <v>277</v>
      </c>
      <c r="AA27" s="73" t="s">
        <v>321</v>
      </c>
      <c r="AB27" s="73" t="s">
        <v>322</v>
      </c>
      <c r="AC27" s="73" t="s">
        <v>323</v>
      </c>
    </row>
    <row r="28" spans="1:29" x14ac:dyDescent="0.25">
      <c r="A28" s="73" t="s">
        <v>247</v>
      </c>
      <c r="B28" s="73" t="s">
        <v>2</v>
      </c>
      <c r="C28" s="73" t="s">
        <v>324</v>
      </c>
      <c r="D28" s="73" t="s">
        <v>100</v>
      </c>
      <c r="E28" s="73" t="s">
        <v>312</v>
      </c>
      <c r="F28" s="73" t="s">
        <v>101</v>
      </c>
      <c r="G28" s="73" t="s">
        <v>325</v>
      </c>
      <c r="H28" s="73" t="s">
        <v>158</v>
      </c>
      <c r="I28" s="73" t="s">
        <v>326</v>
      </c>
      <c r="J28" s="73" t="s">
        <v>316</v>
      </c>
      <c r="K28" s="74">
        <v>-1</v>
      </c>
      <c r="L28" s="73" t="s">
        <v>317</v>
      </c>
      <c r="M28" s="75">
        <v>-4303.3500000000004</v>
      </c>
      <c r="N28" s="73" t="s">
        <v>101</v>
      </c>
      <c r="O28" s="73" t="s">
        <v>101</v>
      </c>
      <c r="P28" s="73" t="s">
        <v>327</v>
      </c>
      <c r="Q28" s="73" t="s">
        <v>328</v>
      </c>
      <c r="R28" s="73" t="s">
        <v>320</v>
      </c>
      <c r="S28" s="73" t="s">
        <v>101</v>
      </c>
      <c r="T28" s="73" t="s">
        <v>101</v>
      </c>
      <c r="U28" s="73" t="s">
        <v>101</v>
      </c>
      <c r="V28" s="73" t="s">
        <v>101</v>
      </c>
      <c r="W28" s="73" t="s">
        <v>329</v>
      </c>
      <c r="X28" s="76">
        <v>45512</v>
      </c>
      <c r="Y28" s="76">
        <v>45496</v>
      </c>
      <c r="Z28" s="73" t="s">
        <v>279</v>
      </c>
      <c r="AA28" s="73" t="s">
        <v>321</v>
      </c>
      <c r="AB28" s="73" t="s">
        <v>322</v>
      </c>
      <c r="AC28" s="73" t="s">
        <v>323</v>
      </c>
    </row>
    <row r="29" spans="1:29" x14ac:dyDescent="0.25">
      <c r="A29" s="73" t="s">
        <v>247</v>
      </c>
      <c r="B29" s="73" t="s">
        <v>2</v>
      </c>
      <c r="C29" s="73" t="s">
        <v>324</v>
      </c>
      <c r="D29" s="73" t="s">
        <v>100</v>
      </c>
      <c r="E29" s="73" t="s">
        <v>312</v>
      </c>
      <c r="F29" s="73" t="s">
        <v>101</v>
      </c>
      <c r="G29" s="73" t="s">
        <v>325</v>
      </c>
      <c r="H29" s="73" t="s">
        <v>158</v>
      </c>
      <c r="I29" s="73" t="s">
        <v>326</v>
      </c>
      <c r="J29" s="73" t="s">
        <v>316</v>
      </c>
      <c r="K29" s="74">
        <v>1</v>
      </c>
      <c r="L29" s="73" t="s">
        <v>317</v>
      </c>
      <c r="M29" s="75">
        <v>4604.59</v>
      </c>
      <c r="N29" s="73" t="s">
        <v>101</v>
      </c>
      <c r="O29" s="73" t="s">
        <v>101</v>
      </c>
      <c r="P29" s="73" t="s">
        <v>327</v>
      </c>
      <c r="Q29" s="73" t="s">
        <v>328</v>
      </c>
      <c r="R29" s="73" t="s">
        <v>320</v>
      </c>
      <c r="S29" s="73" t="s">
        <v>101</v>
      </c>
      <c r="T29" s="73" t="s">
        <v>101</v>
      </c>
      <c r="U29" s="73" t="s">
        <v>101</v>
      </c>
      <c r="V29" s="73" t="s">
        <v>101</v>
      </c>
      <c r="W29" s="73" t="s">
        <v>329</v>
      </c>
      <c r="X29" s="76">
        <v>45512</v>
      </c>
      <c r="Y29" s="76">
        <v>45496</v>
      </c>
      <c r="Z29" s="73" t="s">
        <v>281</v>
      </c>
      <c r="AA29" s="73" t="s">
        <v>321</v>
      </c>
      <c r="AB29" s="73" t="s">
        <v>322</v>
      </c>
      <c r="AC29" s="73" t="s">
        <v>323</v>
      </c>
    </row>
    <row r="30" spans="1:29" x14ac:dyDescent="0.25">
      <c r="A30" s="73" t="s">
        <v>247</v>
      </c>
      <c r="B30" s="73" t="s">
        <v>2</v>
      </c>
      <c r="C30" s="73" t="s">
        <v>324</v>
      </c>
      <c r="D30" s="73" t="s">
        <v>100</v>
      </c>
      <c r="E30" s="73" t="s">
        <v>312</v>
      </c>
      <c r="F30" s="73" t="s">
        <v>330</v>
      </c>
      <c r="G30" s="73" t="s">
        <v>325</v>
      </c>
      <c r="H30" s="73" t="s">
        <v>158</v>
      </c>
      <c r="I30" s="73" t="s">
        <v>326</v>
      </c>
      <c r="J30" s="73" t="s">
        <v>316</v>
      </c>
      <c r="K30" s="74">
        <v>0</v>
      </c>
      <c r="L30" s="73" t="s">
        <v>101</v>
      </c>
      <c r="M30" s="75">
        <v>-108.31</v>
      </c>
      <c r="N30" s="73" t="s">
        <v>101</v>
      </c>
      <c r="O30" s="73" t="s">
        <v>101</v>
      </c>
      <c r="P30" s="73" t="s">
        <v>327</v>
      </c>
      <c r="Q30" s="73" t="s">
        <v>101</v>
      </c>
      <c r="R30" s="73" t="s">
        <v>320</v>
      </c>
      <c r="S30" s="73" t="s">
        <v>101</v>
      </c>
      <c r="T30" s="73" t="s">
        <v>101</v>
      </c>
      <c r="U30" s="73" t="s">
        <v>101</v>
      </c>
      <c r="V30" s="73" t="s">
        <v>101</v>
      </c>
      <c r="W30" s="73" t="s">
        <v>329</v>
      </c>
      <c r="X30" s="76">
        <v>45531</v>
      </c>
      <c r="Y30" s="76">
        <v>45496</v>
      </c>
      <c r="Z30" s="73" t="s">
        <v>283</v>
      </c>
      <c r="AA30" s="73" t="s">
        <v>331</v>
      </c>
      <c r="AB30" s="73" t="s">
        <v>332</v>
      </c>
      <c r="AC30" s="73" t="s">
        <v>333</v>
      </c>
    </row>
    <row r="31" spans="1:29" x14ac:dyDescent="0.25">
      <c r="A31" s="73" t="s">
        <v>103</v>
      </c>
      <c r="B31" s="73" t="s">
        <v>3</v>
      </c>
      <c r="C31" s="73" t="s">
        <v>334</v>
      </c>
      <c r="D31" s="73" t="s">
        <v>100</v>
      </c>
      <c r="E31" s="73" t="s">
        <v>312</v>
      </c>
      <c r="F31" s="73" t="s">
        <v>101</v>
      </c>
      <c r="G31" s="73" t="s">
        <v>335</v>
      </c>
      <c r="H31" s="73" t="s">
        <v>336</v>
      </c>
      <c r="I31" s="73" t="s">
        <v>337</v>
      </c>
      <c r="J31" s="73" t="s">
        <v>316</v>
      </c>
      <c r="K31" s="74">
        <v>1</v>
      </c>
      <c r="L31" s="73" t="s">
        <v>317</v>
      </c>
      <c r="M31" s="75">
        <v>10322.219999999999</v>
      </c>
      <c r="N31" s="73" t="s">
        <v>101</v>
      </c>
      <c r="O31" s="73" t="s">
        <v>101</v>
      </c>
      <c r="P31" s="73" t="s">
        <v>338</v>
      </c>
      <c r="Q31" s="73" t="s">
        <v>339</v>
      </c>
      <c r="R31" s="73" t="s">
        <v>320</v>
      </c>
      <c r="S31" s="73" t="s">
        <v>101</v>
      </c>
      <c r="T31" s="73" t="s">
        <v>101</v>
      </c>
      <c r="U31" s="73" t="s">
        <v>101</v>
      </c>
      <c r="V31" s="73" t="s">
        <v>101</v>
      </c>
      <c r="W31" s="73" t="s">
        <v>321</v>
      </c>
      <c r="X31" s="76">
        <v>45301</v>
      </c>
      <c r="Y31" s="76">
        <v>45301</v>
      </c>
      <c r="Z31" s="73" t="s">
        <v>104</v>
      </c>
      <c r="AA31" s="73" t="s">
        <v>321</v>
      </c>
      <c r="AB31" s="73" t="s">
        <v>322</v>
      </c>
      <c r="AC31" s="73" t="s">
        <v>323</v>
      </c>
    </row>
    <row r="32" spans="1:29" x14ac:dyDescent="0.25">
      <c r="A32" s="73" t="s">
        <v>103</v>
      </c>
      <c r="B32" s="73" t="s">
        <v>3</v>
      </c>
      <c r="C32" s="73" t="s">
        <v>334</v>
      </c>
      <c r="D32" s="73" t="s">
        <v>100</v>
      </c>
      <c r="E32" s="73" t="s">
        <v>312</v>
      </c>
      <c r="F32" s="73" t="s">
        <v>101</v>
      </c>
      <c r="G32" s="73" t="s">
        <v>335</v>
      </c>
      <c r="H32" s="73" t="s">
        <v>336</v>
      </c>
      <c r="I32" s="73" t="s">
        <v>337</v>
      </c>
      <c r="J32" s="73" t="s">
        <v>316</v>
      </c>
      <c r="K32" s="74">
        <v>-1</v>
      </c>
      <c r="L32" s="73" t="s">
        <v>317</v>
      </c>
      <c r="M32" s="75">
        <v>-10322.219999999999</v>
      </c>
      <c r="N32" s="73" t="s">
        <v>101</v>
      </c>
      <c r="O32" s="73" t="s">
        <v>101</v>
      </c>
      <c r="P32" s="73" t="s">
        <v>338</v>
      </c>
      <c r="Q32" s="73" t="s">
        <v>339</v>
      </c>
      <c r="R32" s="73" t="s">
        <v>320</v>
      </c>
      <c r="S32" s="73" t="s">
        <v>101</v>
      </c>
      <c r="T32" s="73" t="s">
        <v>101</v>
      </c>
      <c r="U32" s="73" t="s">
        <v>101</v>
      </c>
      <c r="V32" s="73" t="s">
        <v>101</v>
      </c>
      <c r="W32" s="73" t="s">
        <v>321</v>
      </c>
      <c r="X32" s="76">
        <v>45301</v>
      </c>
      <c r="Y32" s="76">
        <v>45301</v>
      </c>
      <c r="Z32" s="73" t="s">
        <v>105</v>
      </c>
      <c r="AA32" s="73" t="s">
        <v>321</v>
      </c>
      <c r="AB32" s="73" t="s">
        <v>322</v>
      </c>
      <c r="AC32" s="73" t="s">
        <v>323</v>
      </c>
    </row>
    <row r="33" spans="1:29" x14ac:dyDescent="0.25">
      <c r="A33" s="73" t="s">
        <v>103</v>
      </c>
      <c r="B33" s="73" t="s">
        <v>3</v>
      </c>
      <c r="C33" s="73" t="s">
        <v>334</v>
      </c>
      <c r="D33" s="73" t="s">
        <v>100</v>
      </c>
      <c r="E33" s="73" t="s">
        <v>312</v>
      </c>
      <c r="F33" s="73" t="s">
        <v>101</v>
      </c>
      <c r="G33" s="73" t="s">
        <v>106</v>
      </c>
      <c r="H33" s="73" t="s">
        <v>340</v>
      </c>
      <c r="I33" s="73" t="s">
        <v>341</v>
      </c>
      <c r="J33" s="73" t="s">
        <v>342</v>
      </c>
      <c r="K33" s="74">
        <v>1</v>
      </c>
      <c r="L33" s="73" t="s">
        <v>317</v>
      </c>
      <c r="M33" s="75">
        <v>3395</v>
      </c>
      <c r="N33" s="73" t="s">
        <v>101</v>
      </c>
      <c r="O33" s="73" t="s">
        <v>101</v>
      </c>
      <c r="P33" s="73" t="s">
        <v>343</v>
      </c>
      <c r="Q33" s="73" t="s">
        <v>344</v>
      </c>
      <c r="R33" s="73" t="s">
        <v>320</v>
      </c>
      <c r="S33" s="73" t="s">
        <v>101</v>
      </c>
      <c r="T33" s="73" t="s">
        <v>101</v>
      </c>
      <c r="U33" s="73" t="s">
        <v>101</v>
      </c>
      <c r="V33" s="73" t="s">
        <v>101</v>
      </c>
      <c r="W33" s="73" t="s">
        <v>331</v>
      </c>
      <c r="X33" s="76">
        <v>45352</v>
      </c>
      <c r="Y33" s="76">
        <v>45352</v>
      </c>
      <c r="Z33" s="73" t="s">
        <v>107</v>
      </c>
      <c r="AA33" s="73" t="s">
        <v>321</v>
      </c>
      <c r="AB33" s="73" t="s">
        <v>322</v>
      </c>
      <c r="AC33" s="73" t="s">
        <v>323</v>
      </c>
    </row>
    <row r="34" spans="1:29" x14ac:dyDescent="0.25">
      <c r="A34" s="73" t="s">
        <v>103</v>
      </c>
      <c r="B34" s="73" t="s">
        <v>3</v>
      </c>
      <c r="C34" s="73" t="s">
        <v>334</v>
      </c>
      <c r="D34" s="73" t="s">
        <v>100</v>
      </c>
      <c r="E34" s="73" t="s">
        <v>312</v>
      </c>
      <c r="F34" s="73" t="s">
        <v>101</v>
      </c>
      <c r="G34" s="73" t="s">
        <v>106</v>
      </c>
      <c r="H34" s="73" t="s">
        <v>340</v>
      </c>
      <c r="I34" s="73" t="s">
        <v>341</v>
      </c>
      <c r="J34" s="73" t="s">
        <v>342</v>
      </c>
      <c r="K34" s="74">
        <v>-1</v>
      </c>
      <c r="L34" s="73" t="s">
        <v>317</v>
      </c>
      <c r="M34" s="75">
        <v>-3395</v>
      </c>
      <c r="N34" s="73" t="s">
        <v>101</v>
      </c>
      <c r="O34" s="73" t="s">
        <v>101</v>
      </c>
      <c r="P34" s="73" t="s">
        <v>343</v>
      </c>
      <c r="Q34" s="73" t="s">
        <v>344</v>
      </c>
      <c r="R34" s="73" t="s">
        <v>320</v>
      </c>
      <c r="S34" s="73" t="s">
        <v>101</v>
      </c>
      <c r="T34" s="73" t="s">
        <v>101</v>
      </c>
      <c r="U34" s="73" t="s">
        <v>101</v>
      </c>
      <c r="V34" s="73" t="s">
        <v>101</v>
      </c>
      <c r="W34" s="73" t="s">
        <v>331</v>
      </c>
      <c r="X34" s="76">
        <v>45352</v>
      </c>
      <c r="Y34" s="76">
        <v>45352</v>
      </c>
      <c r="Z34" s="73" t="s">
        <v>108</v>
      </c>
      <c r="AA34" s="73" t="s">
        <v>321</v>
      </c>
      <c r="AB34" s="73" t="s">
        <v>322</v>
      </c>
      <c r="AC34" s="73" t="s">
        <v>323</v>
      </c>
    </row>
    <row r="35" spans="1:29" x14ac:dyDescent="0.25">
      <c r="A35" s="73" t="s">
        <v>103</v>
      </c>
      <c r="B35" s="73" t="s">
        <v>3</v>
      </c>
      <c r="C35" s="73" t="s">
        <v>334</v>
      </c>
      <c r="D35" s="73" t="s">
        <v>100</v>
      </c>
      <c r="E35" s="73" t="s">
        <v>312</v>
      </c>
      <c r="F35" s="73" t="s">
        <v>101</v>
      </c>
      <c r="G35" s="73" t="s">
        <v>106</v>
      </c>
      <c r="H35" s="73" t="s">
        <v>340</v>
      </c>
      <c r="I35" s="73" t="s">
        <v>341</v>
      </c>
      <c r="J35" s="73" t="s">
        <v>342</v>
      </c>
      <c r="K35" s="74">
        <v>1</v>
      </c>
      <c r="L35" s="73" t="s">
        <v>317</v>
      </c>
      <c r="M35" s="75">
        <v>3395</v>
      </c>
      <c r="N35" s="73" t="s">
        <v>101</v>
      </c>
      <c r="O35" s="73" t="s">
        <v>101</v>
      </c>
      <c r="P35" s="73" t="s">
        <v>343</v>
      </c>
      <c r="Q35" s="73" t="s">
        <v>344</v>
      </c>
      <c r="R35" s="73" t="s">
        <v>320</v>
      </c>
      <c r="S35" s="73" t="s">
        <v>101</v>
      </c>
      <c r="T35" s="73" t="s">
        <v>101</v>
      </c>
      <c r="U35" s="73" t="s">
        <v>101</v>
      </c>
      <c r="V35" s="73" t="s">
        <v>101</v>
      </c>
      <c r="W35" s="73" t="s">
        <v>331</v>
      </c>
      <c r="X35" s="76">
        <v>45352</v>
      </c>
      <c r="Y35" s="76">
        <v>45352</v>
      </c>
      <c r="Z35" s="73" t="s">
        <v>109</v>
      </c>
      <c r="AA35" s="73" t="s">
        <v>321</v>
      </c>
      <c r="AB35" s="73" t="s">
        <v>322</v>
      </c>
      <c r="AC35" s="73" t="s">
        <v>323</v>
      </c>
    </row>
    <row r="36" spans="1:29" x14ac:dyDescent="0.25">
      <c r="A36" s="73" t="s">
        <v>103</v>
      </c>
      <c r="B36" s="73" t="s">
        <v>3</v>
      </c>
      <c r="C36" s="73" t="s">
        <v>334</v>
      </c>
      <c r="D36" s="73" t="s">
        <v>100</v>
      </c>
      <c r="E36" s="73" t="s">
        <v>312</v>
      </c>
      <c r="F36" s="73" t="s">
        <v>345</v>
      </c>
      <c r="G36" s="73" t="s">
        <v>106</v>
      </c>
      <c r="H36" s="73" t="s">
        <v>340</v>
      </c>
      <c r="I36" s="73" t="s">
        <v>341</v>
      </c>
      <c r="J36" s="73" t="s">
        <v>342</v>
      </c>
      <c r="K36" s="74">
        <v>0</v>
      </c>
      <c r="L36" s="73" t="s">
        <v>101</v>
      </c>
      <c r="M36" s="75">
        <v>3395</v>
      </c>
      <c r="N36" s="73" t="s">
        <v>101</v>
      </c>
      <c r="O36" s="73" t="s">
        <v>101</v>
      </c>
      <c r="P36" s="73" t="s">
        <v>343</v>
      </c>
      <c r="Q36" s="73" t="s">
        <v>101</v>
      </c>
      <c r="R36" s="73" t="s">
        <v>320</v>
      </c>
      <c r="S36" s="73" t="s">
        <v>101</v>
      </c>
      <c r="T36" s="73" t="s">
        <v>101</v>
      </c>
      <c r="U36" s="73" t="s">
        <v>101</v>
      </c>
      <c r="V36" s="73" t="s">
        <v>101</v>
      </c>
      <c r="W36" s="73" t="s">
        <v>331</v>
      </c>
      <c r="X36" s="76">
        <v>45363</v>
      </c>
      <c r="Y36" s="76">
        <v>45351</v>
      </c>
      <c r="Z36" s="73" t="s">
        <v>110</v>
      </c>
      <c r="AA36" s="73" t="s">
        <v>346</v>
      </c>
      <c r="AB36" s="73" t="s">
        <v>332</v>
      </c>
      <c r="AC36" s="73" t="s">
        <v>333</v>
      </c>
    </row>
    <row r="37" spans="1:29" x14ac:dyDescent="0.25">
      <c r="A37" s="73" t="s">
        <v>103</v>
      </c>
      <c r="B37" s="73" t="s">
        <v>3</v>
      </c>
      <c r="C37" s="73" t="s">
        <v>334</v>
      </c>
      <c r="D37" s="73" t="s">
        <v>100</v>
      </c>
      <c r="E37" s="73" t="s">
        <v>312</v>
      </c>
      <c r="F37" s="73" t="s">
        <v>101</v>
      </c>
      <c r="G37" s="73" t="s">
        <v>347</v>
      </c>
      <c r="H37" s="73" t="s">
        <v>441</v>
      </c>
      <c r="I37" s="73" t="s">
        <v>349</v>
      </c>
      <c r="J37" s="73" t="s">
        <v>316</v>
      </c>
      <c r="K37" s="74">
        <v>1</v>
      </c>
      <c r="L37" s="73" t="s">
        <v>317</v>
      </c>
      <c r="M37" s="75">
        <v>15216</v>
      </c>
      <c r="N37" s="73" t="s">
        <v>101</v>
      </c>
      <c r="O37" s="73" t="s">
        <v>101</v>
      </c>
      <c r="P37" s="73" t="s">
        <v>350</v>
      </c>
      <c r="Q37" s="73" t="s">
        <v>351</v>
      </c>
      <c r="R37" s="73" t="s">
        <v>320</v>
      </c>
      <c r="S37" s="73" t="s">
        <v>101</v>
      </c>
      <c r="T37" s="73" t="s">
        <v>101</v>
      </c>
      <c r="U37" s="73" t="s">
        <v>101</v>
      </c>
      <c r="V37" s="73" t="s">
        <v>101</v>
      </c>
      <c r="W37" s="73" t="s">
        <v>331</v>
      </c>
      <c r="X37" s="76">
        <v>45372</v>
      </c>
      <c r="Y37" s="76">
        <v>45366</v>
      </c>
      <c r="Z37" s="73" t="s">
        <v>111</v>
      </c>
      <c r="AA37" s="73" t="s">
        <v>321</v>
      </c>
      <c r="AB37" s="73" t="s">
        <v>322</v>
      </c>
      <c r="AC37" s="73" t="s">
        <v>323</v>
      </c>
    </row>
    <row r="38" spans="1:29" x14ac:dyDescent="0.25">
      <c r="A38" s="73" t="s">
        <v>103</v>
      </c>
      <c r="B38" s="73" t="s">
        <v>3</v>
      </c>
      <c r="C38" s="73" t="s">
        <v>334</v>
      </c>
      <c r="D38" s="73" t="s">
        <v>100</v>
      </c>
      <c r="E38" s="73" t="s">
        <v>312</v>
      </c>
      <c r="F38" s="73" t="s">
        <v>101</v>
      </c>
      <c r="G38" s="73" t="s">
        <v>347</v>
      </c>
      <c r="H38" s="73" t="s">
        <v>441</v>
      </c>
      <c r="I38" s="73" t="s">
        <v>349</v>
      </c>
      <c r="J38" s="73" t="s">
        <v>352</v>
      </c>
      <c r="K38" s="74">
        <v>1</v>
      </c>
      <c r="L38" s="73" t="s">
        <v>317</v>
      </c>
      <c r="M38" s="75">
        <v>4700</v>
      </c>
      <c r="N38" s="73" t="s">
        <v>101</v>
      </c>
      <c r="O38" s="73" t="s">
        <v>101</v>
      </c>
      <c r="P38" s="73" t="s">
        <v>353</v>
      </c>
      <c r="Q38" s="73" t="s">
        <v>354</v>
      </c>
      <c r="R38" s="73" t="s">
        <v>320</v>
      </c>
      <c r="S38" s="73" t="s">
        <v>101</v>
      </c>
      <c r="T38" s="73" t="s">
        <v>101</v>
      </c>
      <c r="U38" s="73" t="s">
        <v>101</v>
      </c>
      <c r="V38" s="73" t="s">
        <v>101</v>
      </c>
      <c r="W38" s="73" t="s">
        <v>355</v>
      </c>
      <c r="X38" s="76">
        <v>45397</v>
      </c>
      <c r="Y38" s="76">
        <v>45397</v>
      </c>
      <c r="Z38" s="73" t="s">
        <v>112</v>
      </c>
      <c r="AA38" s="73" t="s">
        <v>321</v>
      </c>
      <c r="AB38" s="73" t="s">
        <v>322</v>
      </c>
      <c r="AC38" s="73" t="s">
        <v>323</v>
      </c>
    </row>
    <row r="39" spans="1:29" x14ac:dyDescent="0.25">
      <c r="A39" s="73" t="s">
        <v>103</v>
      </c>
      <c r="B39" s="73" t="s">
        <v>3</v>
      </c>
      <c r="C39" s="73" t="s">
        <v>334</v>
      </c>
      <c r="D39" s="73" t="s">
        <v>100</v>
      </c>
      <c r="E39" s="73" t="s">
        <v>312</v>
      </c>
      <c r="F39" s="73" t="s">
        <v>101</v>
      </c>
      <c r="G39" s="73" t="s">
        <v>347</v>
      </c>
      <c r="H39" s="73" t="s">
        <v>441</v>
      </c>
      <c r="I39" s="73" t="s">
        <v>349</v>
      </c>
      <c r="J39" s="73" t="s">
        <v>352</v>
      </c>
      <c r="K39" s="74">
        <v>-1</v>
      </c>
      <c r="L39" s="73" t="s">
        <v>317</v>
      </c>
      <c r="M39" s="75">
        <v>-4700</v>
      </c>
      <c r="N39" s="73" t="s">
        <v>101</v>
      </c>
      <c r="O39" s="73" t="s">
        <v>101</v>
      </c>
      <c r="P39" s="73" t="s">
        <v>353</v>
      </c>
      <c r="Q39" s="73" t="s">
        <v>354</v>
      </c>
      <c r="R39" s="73" t="s">
        <v>320</v>
      </c>
      <c r="S39" s="73" t="s">
        <v>101</v>
      </c>
      <c r="T39" s="73" t="s">
        <v>101</v>
      </c>
      <c r="U39" s="73" t="s">
        <v>101</v>
      </c>
      <c r="V39" s="73" t="s">
        <v>101</v>
      </c>
      <c r="W39" s="73" t="s">
        <v>355</v>
      </c>
      <c r="X39" s="76">
        <v>45397</v>
      </c>
      <c r="Y39" s="76">
        <v>45393</v>
      </c>
      <c r="Z39" s="73" t="s">
        <v>113</v>
      </c>
      <c r="AA39" s="73" t="s">
        <v>321</v>
      </c>
      <c r="AB39" s="73" t="s">
        <v>322</v>
      </c>
      <c r="AC39" s="73" t="s">
        <v>323</v>
      </c>
    </row>
    <row r="40" spans="1:29" x14ac:dyDescent="0.25">
      <c r="A40" s="73" t="s">
        <v>103</v>
      </c>
      <c r="B40" s="73" t="s">
        <v>3</v>
      </c>
      <c r="C40" s="73" t="s">
        <v>334</v>
      </c>
      <c r="D40" s="73" t="s">
        <v>100</v>
      </c>
      <c r="E40" s="73" t="s">
        <v>312</v>
      </c>
      <c r="F40" s="73" t="s">
        <v>101</v>
      </c>
      <c r="G40" s="73" t="s">
        <v>335</v>
      </c>
      <c r="H40" s="73" t="s">
        <v>336</v>
      </c>
      <c r="I40" s="73" t="s">
        <v>337</v>
      </c>
      <c r="J40" s="73" t="s">
        <v>316</v>
      </c>
      <c r="K40" s="74">
        <v>1</v>
      </c>
      <c r="L40" s="73" t="s">
        <v>317</v>
      </c>
      <c r="M40" s="75">
        <v>7513.38</v>
      </c>
      <c r="N40" s="73" t="s">
        <v>101</v>
      </c>
      <c r="O40" s="73" t="s">
        <v>101</v>
      </c>
      <c r="P40" s="73" t="s">
        <v>338</v>
      </c>
      <c r="Q40" s="73" t="s">
        <v>356</v>
      </c>
      <c r="R40" s="73" t="s">
        <v>320</v>
      </c>
      <c r="S40" s="73" t="s">
        <v>101</v>
      </c>
      <c r="T40" s="73" t="s">
        <v>101</v>
      </c>
      <c r="U40" s="73" t="s">
        <v>101</v>
      </c>
      <c r="V40" s="73" t="s">
        <v>101</v>
      </c>
      <c r="W40" s="73" t="s">
        <v>357</v>
      </c>
      <c r="X40" s="76">
        <v>45422</v>
      </c>
      <c r="Y40" s="76">
        <v>45422</v>
      </c>
      <c r="Z40" s="73" t="s">
        <v>114</v>
      </c>
      <c r="AA40" s="73" t="s">
        <v>321</v>
      </c>
      <c r="AB40" s="73" t="s">
        <v>322</v>
      </c>
      <c r="AC40" s="73" t="s">
        <v>323</v>
      </c>
    </row>
    <row r="41" spans="1:29" x14ac:dyDescent="0.25">
      <c r="A41" s="73" t="s">
        <v>103</v>
      </c>
      <c r="B41" s="73" t="s">
        <v>3</v>
      </c>
      <c r="C41" s="73" t="s">
        <v>334</v>
      </c>
      <c r="D41" s="73" t="s">
        <v>100</v>
      </c>
      <c r="E41" s="73" t="s">
        <v>312</v>
      </c>
      <c r="F41" s="73" t="s">
        <v>101</v>
      </c>
      <c r="G41" s="73" t="s">
        <v>347</v>
      </c>
      <c r="H41" s="73" t="s">
        <v>441</v>
      </c>
      <c r="I41" s="73" t="s">
        <v>349</v>
      </c>
      <c r="J41" s="73" t="s">
        <v>352</v>
      </c>
      <c r="K41" s="74">
        <v>1</v>
      </c>
      <c r="L41" s="73" t="s">
        <v>317</v>
      </c>
      <c r="M41" s="75">
        <v>10894.52</v>
      </c>
      <c r="N41" s="73" t="s">
        <v>101</v>
      </c>
      <c r="O41" s="73" t="s">
        <v>101</v>
      </c>
      <c r="P41" s="73" t="s">
        <v>353</v>
      </c>
      <c r="Q41" s="73" t="s">
        <v>358</v>
      </c>
      <c r="R41" s="73" t="s">
        <v>320</v>
      </c>
      <c r="S41" s="73" t="s">
        <v>101</v>
      </c>
      <c r="T41" s="73" t="s">
        <v>101</v>
      </c>
      <c r="U41" s="73" t="s">
        <v>101</v>
      </c>
      <c r="V41" s="73" t="s">
        <v>101</v>
      </c>
      <c r="W41" s="73" t="s">
        <v>357</v>
      </c>
      <c r="X41" s="76">
        <v>45434</v>
      </c>
      <c r="Y41" s="76">
        <v>45434</v>
      </c>
      <c r="Z41" s="73" t="s">
        <v>177</v>
      </c>
      <c r="AA41" s="73" t="s">
        <v>321</v>
      </c>
      <c r="AB41" s="73" t="s">
        <v>322</v>
      </c>
      <c r="AC41" s="73" t="s">
        <v>323</v>
      </c>
    </row>
    <row r="42" spans="1:29" x14ac:dyDescent="0.25">
      <c r="A42" s="73" t="s">
        <v>103</v>
      </c>
      <c r="B42" s="73" t="s">
        <v>3</v>
      </c>
      <c r="C42" s="73" t="s">
        <v>334</v>
      </c>
      <c r="D42" s="73" t="s">
        <v>100</v>
      </c>
      <c r="E42" s="73" t="s">
        <v>312</v>
      </c>
      <c r="F42" s="73" t="s">
        <v>101</v>
      </c>
      <c r="G42" s="73" t="s">
        <v>347</v>
      </c>
      <c r="H42" s="73" t="s">
        <v>441</v>
      </c>
      <c r="I42" s="73" t="s">
        <v>349</v>
      </c>
      <c r="J42" s="73" t="s">
        <v>352</v>
      </c>
      <c r="K42" s="74">
        <v>1</v>
      </c>
      <c r="L42" s="73" t="s">
        <v>317</v>
      </c>
      <c r="M42" s="75">
        <v>4700</v>
      </c>
      <c r="N42" s="73" t="s">
        <v>101</v>
      </c>
      <c r="O42" s="73" t="s">
        <v>101</v>
      </c>
      <c r="P42" s="73" t="s">
        <v>353</v>
      </c>
      <c r="Q42" s="73" t="s">
        <v>359</v>
      </c>
      <c r="R42" s="73" t="s">
        <v>320</v>
      </c>
      <c r="S42" s="73" t="s">
        <v>101</v>
      </c>
      <c r="T42" s="73" t="s">
        <v>101</v>
      </c>
      <c r="U42" s="73" t="s">
        <v>101</v>
      </c>
      <c r="V42" s="73" t="s">
        <v>101</v>
      </c>
      <c r="W42" s="73" t="s">
        <v>357</v>
      </c>
      <c r="X42" s="76">
        <v>45434</v>
      </c>
      <c r="Y42" s="76">
        <v>45434</v>
      </c>
      <c r="Z42" s="73" t="s">
        <v>179</v>
      </c>
      <c r="AA42" s="73" t="s">
        <v>321</v>
      </c>
      <c r="AB42" s="73" t="s">
        <v>322</v>
      </c>
      <c r="AC42" s="73" t="s">
        <v>323</v>
      </c>
    </row>
    <row r="43" spans="1:29" x14ac:dyDescent="0.25">
      <c r="A43" s="73" t="s">
        <v>103</v>
      </c>
      <c r="B43" s="73" t="s">
        <v>3</v>
      </c>
      <c r="C43" s="73" t="s">
        <v>334</v>
      </c>
      <c r="D43" s="73" t="s">
        <v>100</v>
      </c>
      <c r="E43" s="73" t="s">
        <v>312</v>
      </c>
      <c r="F43" s="73" t="s">
        <v>101</v>
      </c>
      <c r="G43" s="73" t="s">
        <v>347</v>
      </c>
      <c r="H43" s="73" t="s">
        <v>441</v>
      </c>
      <c r="I43" s="73" t="s">
        <v>349</v>
      </c>
      <c r="J43" s="73" t="s">
        <v>352</v>
      </c>
      <c r="K43" s="74">
        <v>-1</v>
      </c>
      <c r="L43" s="73" t="s">
        <v>317</v>
      </c>
      <c r="M43" s="75">
        <v>-4700</v>
      </c>
      <c r="N43" s="73" t="s">
        <v>101</v>
      </c>
      <c r="O43" s="73" t="s">
        <v>101</v>
      </c>
      <c r="P43" s="73" t="s">
        <v>353</v>
      </c>
      <c r="Q43" s="73" t="s">
        <v>359</v>
      </c>
      <c r="R43" s="73" t="s">
        <v>320</v>
      </c>
      <c r="S43" s="73" t="s">
        <v>101</v>
      </c>
      <c r="T43" s="73" t="s">
        <v>101</v>
      </c>
      <c r="U43" s="73" t="s">
        <v>101</v>
      </c>
      <c r="V43" s="73" t="s">
        <v>101</v>
      </c>
      <c r="W43" s="73" t="s">
        <v>357</v>
      </c>
      <c r="X43" s="76">
        <v>45434</v>
      </c>
      <c r="Y43" s="76">
        <v>45433</v>
      </c>
      <c r="Z43" s="73" t="s">
        <v>181</v>
      </c>
      <c r="AA43" s="73" t="s">
        <v>321</v>
      </c>
      <c r="AB43" s="73" t="s">
        <v>322</v>
      </c>
      <c r="AC43" s="73" t="s">
        <v>323</v>
      </c>
    </row>
    <row r="44" spans="1:29" x14ac:dyDescent="0.25">
      <c r="A44" s="73" t="s">
        <v>103</v>
      </c>
      <c r="B44" s="73" t="s">
        <v>3</v>
      </c>
      <c r="C44" s="73" t="s">
        <v>334</v>
      </c>
      <c r="D44" s="73" t="s">
        <v>100</v>
      </c>
      <c r="E44" s="73" t="s">
        <v>312</v>
      </c>
      <c r="F44" s="73" t="s">
        <v>101</v>
      </c>
      <c r="G44" s="73" t="s">
        <v>335</v>
      </c>
      <c r="H44" s="73" t="s">
        <v>336</v>
      </c>
      <c r="I44" s="73" t="s">
        <v>337</v>
      </c>
      <c r="J44" s="73" t="s">
        <v>316</v>
      </c>
      <c r="K44" s="74">
        <v>1</v>
      </c>
      <c r="L44" s="73" t="s">
        <v>317</v>
      </c>
      <c r="M44" s="75">
        <v>5954.1</v>
      </c>
      <c r="N44" s="73" t="s">
        <v>101</v>
      </c>
      <c r="O44" s="73" t="s">
        <v>101</v>
      </c>
      <c r="P44" s="73" t="s">
        <v>338</v>
      </c>
      <c r="Q44" s="73" t="s">
        <v>360</v>
      </c>
      <c r="R44" s="73" t="s">
        <v>320</v>
      </c>
      <c r="S44" s="73" t="s">
        <v>101</v>
      </c>
      <c r="T44" s="73" t="s">
        <v>101</v>
      </c>
      <c r="U44" s="73" t="s">
        <v>101</v>
      </c>
      <c r="V44" s="73" t="s">
        <v>101</v>
      </c>
      <c r="W44" s="73" t="s">
        <v>361</v>
      </c>
      <c r="X44" s="76">
        <v>45476</v>
      </c>
      <c r="Y44" s="76">
        <v>45476</v>
      </c>
      <c r="Z44" s="73" t="s">
        <v>170</v>
      </c>
      <c r="AA44" s="73" t="s">
        <v>321</v>
      </c>
      <c r="AB44" s="73" t="s">
        <v>322</v>
      </c>
      <c r="AC44" s="73" t="s">
        <v>323</v>
      </c>
    </row>
    <row r="45" spans="1:29" x14ac:dyDescent="0.25">
      <c r="A45" s="73" t="s">
        <v>103</v>
      </c>
      <c r="B45" s="73" t="s">
        <v>3</v>
      </c>
      <c r="C45" s="73" t="s">
        <v>334</v>
      </c>
      <c r="D45" s="73" t="s">
        <v>100</v>
      </c>
      <c r="E45" s="73" t="s">
        <v>312</v>
      </c>
      <c r="F45" s="73" t="s">
        <v>101</v>
      </c>
      <c r="G45" s="73" t="s">
        <v>335</v>
      </c>
      <c r="H45" s="73" t="s">
        <v>336</v>
      </c>
      <c r="I45" s="73" t="s">
        <v>337</v>
      </c>
      <c r="J45" s="73" t="s">
        <v>316</v>
      </c>
      <c r="K45" s="74">
        <v>-1</v>
      </c>
      <c r="L45" s="73" t="s">
        <v>317</v>
      </c>
      <c r="M45" s="75">
        <v>-5954.1</v>
      </c>
      <c r="N45" s="73" t="s">
        <v>101</v>
      </c>
      <c r="O45" s="73" t="s">
        <v>101</v>
      </c>
      <c r="P45" s="73" t="s">
        <v>338</v>
      </c>
      <c r="Q45" s="73" t="s">
        <v>360</v>
      </c>
      <c r="R45" s="73" t="s">
        <v>320</v>
      </c>
      <c r="S45" s="73" t="s">
        <v>101</v>
      </c>
      <c r="T45" s="73" t="s">
        <v>101</v>
      </c>
      <c r="U45" s="73" t="s">
        <v>101</v>
      </c>
      <c r="V45" s="73" t="s">
        <v>101</v>
      </c>
      <c r="W45" s="73" t="s">
        <v>361</v>
      </c>
      <c r="X45" s="76">
        <v>45476</v>
      </c>
      <c r="Y45" s="76">
        <v>45443</v>
      </c>
      <c r="Z45" s="73" t="s">
        <v>172</v>
      </c>
      <c r="AA45" s="73" t="s">
        <v>321</v>
      </c>
      <c r="AB45" s="73" t="s">
        <v>322</v>
      </c>
      <c r="AC45" s="73" t="s">
        <v>323</v>
      </c>
    </row>
    <row r="46" spans="1:29" x14ac:dyDescent="0.25">
      <c r="A46" s="73" t="s">
        <v>103</v>
      </c>
      <c r="B46" s="73" t="s">
        <v>3</v>
      </c>
      <c r="C46" s="73" t="s">
        <v>334</v>
      </c>
      <c r="D46" s="73" t="s">
        <v>100</v>
      </c>
      <c r="E46" s="73" t="s">
        <v>312</v>
      </c>
      <c r="F46" s="73" t="s">
        <v>101</v>
      </c>
      <c r="G46" s="73" t="s">
        <v>335</v>
      </c>
      <c r="H46" s="73" t="s">
        <v>336</v>
      </c>
      <c r="I46" s="73" t="s">
        <v>337</v>
      </c>
      <c r="J46" s="73" t="s">
        <v>316</v>
      </c>
      <c r="K46" s="74">
        <v>1</v>
      </c>
      <c r="L46" s="73" t="s">
        <v>317</v>
      </c>
      <c r="M46" s="75">
        <v>5954.1</v>
      </c>
      <c r="N46" s="73" t="s">
        <v>101</v>
      </c>
      <c r="O46" s="73" t="s">
        <v>101</v>
      </c>
      <c r="P46" s="73" t="s">
        <v>338</v>
      </c>
      <c r="Q46" s="73" t="s">
        <v>360</v>
      </c>
      <c r="R46" s="73" t="s">
        <v>320</v>
      </c>
      <c r="S46" s="73" t="s">
        <v>101</v>
      </c>
      <c r="T46" s="73" t="s">
        <v>101</v>
      </c>
      <c r="U46" s="73" t="s">
        <v>101</v>
      </c>
      <c r="V46" s="73" t="s">
        <v>101</v>
      </c>
      <c r="W46" s="73" t="s">
        <v>361</v>
      </c>
      <c r="X46" s="76">
        <v>45476</v>
      </c>
      <c r="Y46" s="76">
        <v>45443</v>
      </c>
      <c r="Z46" s="73" t="s">
        <v>174</v>
      </c>
      <c r="AA46" s="73" t="s">
        <v>321</v>
      </c>
      <c r="AB46" s="73" t="s">
        <v>322</v>
      </c>
      <c r="AC46" s="73" t="s">
        <v>323</v>
      </c>
    </row>
    <row r="47" spans="1:29" x14ac:dyDescent="0.25">
      <c r="A47" s="73" t="s">
        <v>103</v>
      </c>
      <c r="B47" s="73" t="s">
        <v>3</v>
      </c>
      <c r="C47" s="73" t="s">
        <v>334</v>
      </c>
      <c r="D47" s="73" t="s">
        <v>100</v>
      </c>
      <c r="E47" s="73" t="s">
        <v>312</v>
      </c>
      <c r="F47" s="73" t="s">
        <v>101</v>
      </c>
      <c r="G47" s="73" t="s">
        <v>347</v>
      </c>
      <c r="H47" s="73" t="s">
        <v>441</v>
      </c>
      <c r="I47" s="73" t="s">
        <v>349</v>
      </c>
      <c r="J47" s="73" t="s">
        <v>352</v>
      </c>
      <c r="K47" s="74">
        <v>1</v>
      </c>
      <c r="L47" s="73" t="s">
        <v>317</v>
      </c>
      <c r="M47" s="75">
        <v>15480.15</v>
      </c>
      <c r="N47" s="73" t="s">
        <v>101</v>
      </c>
      <c r="O47" s="73" t="s">
        <v>101</v>
      </c>
      <c r="P47" s="73" t="s">
        <v>353</v>
      </c>
      <c r="Q47" s="73" t="s">
        <v>362</v>
      </c>
      <c r="R47" s="73" t="s">
        <v>320</v>
      </c>
      <c r="S47" s="73" t="s">
        <v>101</v>
      </c>
      <c r="T47" s="73" t="s">
        <v>101</v>
      </c>
      <c r="U47" s="73" t="s">
        <v>101</v>
      </c>
      <c r="V47" s="73" t="s">
        <v>101</v>
      </c>
      <c r="W47" s="73" t="s">
        <v>329</v>
      </c>
      <c r="X47" s="76">
        <v>45506</v>
      </c>
      <c r="Y47" s="76">
        <v>45506</v>
      </c>
      <c r="Z47" s="73" t="s">
        <v>168</v>
      </c>
      <c r="AA47" s="73" t="s">
        <v>321</v>
      </c>
      <c r="AB47" s="73" t="s">
        <v>322</v>
      </c>
      <c r="AC47" s="73" t="s">
        <v>323</v>
      </c>
    </row>
    <row r="48" spans="1:29" x14ac:dyDescent="0.25">
      <c r="A48" s="73" t="s">
        <v>103</v>
      </c>
      <c r="B48" s="73" t="s">
        <v>3</v>
      </c>
      <c r="C48" s="73" t="s">
        <v>334</v>
      </c>
      <c r="D48" s="73" t="s">
        <v>100</v>
      </c>
      <c r="E48" s="73" t="s">
        <v>312</v>
      </c>
      <c r="F48" s="73" t="s">
        <v>101</v>
      </c>
      <c r="G48" s="73" t="s">
        <v>335</v>
      </c>
      <c r="H48" s="73" t="s">
        <v>336</v>
      </c>
      <c r="I48" s="73" t="s">
        <v>337</v>
      </c>
      <c r="J48" s="73" t="s">
        <v>352</v>
      </c>
      <c r="K48" s="74">
        <v>1</v>
      </c>
      <c r="L48" s="73" t="s">
        <v>317</v>
      </c>
      <c r="M48" s="75">
        <v>9274.08</v>
      </c>
      <c r="N48" s="73" t="s">
        <v>101</v>
      </c>
      <c r="O48" s="73" t="s">
        <v>101</v>
      </c>
      <c r="P48" s="73" t="s">
        <v>368</v>
      </c>
      <c r="Q48" s="73" t="s">
        <v>436</v>
      </c>
      <c r="R48" s="73" t="s">
        <v>320</v>
      </c>
      <c r="S48" s="73" t="s">
        <v>101</v>
      </c>
      <c r="T48" s="73" t="s">
        <v>101</v>
      </c>
      <c r="U48" s="73" t="s">
        <v>101</v>
      </c>
      <c r="V48" s="73" t="s">
        <v>101</v>
      </c>
      <c r="W48" s="73" t="s">
        <v>316</v>
      </c>
      <c r="X48" s="76">
        <v>45576</v>
      </c>
      <c r="Y48" s="76">
        <v>45576</v>
      </c>
      <c r="Z48" s="73" t="s">
        <v>438</v>
      </c>
      <c r="AA48" s="73" t="s">
        <v>321</v>
      </c>
      <c r="AB48" s="73" t="s">
        <v>322</v>
      </c>
      <c r="AC48" s="73" t="s">
        <v>323</v>
      </c>
    </row>
    <row r="49" spans="1:29" x14ac:dyDescent="0.25">
      <c r="A49" s="73" t="s">
        <v>103</v>
      </c>
      <c r="B49" s="73" t="s">
        <v>3</v>
      </c>
      <c r="C49" s="73" t="s">
        <v>334</v>
      </c>
      <c r="D49" s="73" t="s">
        <v>100</v>
      </c>
      <c r="E49" s="73" t="s">
        <v>312</v>
      </c>
      <c r="F49" s="73" t="s">
        <v>476</v>
      </c>
      <c r="G49" s="73" t="s">
        <v>335</v>
      </c>
      <c r="H49" s="73" t="s">
        <v>336</v>
      </c>
      <c r="I49" s="73" t="s">
        <v>337</v>
      </c>
      <c r="J49" s="73" t="s">
        <v>352</v>
      </c>
      <c r="K49" s="74">
        <v>0</v>
      </c>
      <c r="L49" s="73" t="s">
        <v>101</v>
      </c>
      <c r="M49" s="75">
        <v>-27</v>
      </c>
      <c r="N49" s="73" t="s">
        <v>101</v>
      </c>
      <c r="O49" s="73" t="s">
        <v>101</v>
      </c>
      <c r="P49" s="73" t="s">
        <v>368</v>
      </c>
      <c r="Q49" s="73" t="s">
        <v>101</v>
      </c>
      <c r="R49" s="73" t="s">
        <v>320</v>
      </c>
      <c r="S49" s="73" t="s">
        <v>101</v>
      </c>
      <c r="T49" s="73" t="s">
        <v>101</v>
      </c>
      <c r="U49" s="73" t="s">
        <v>101</v>
      </c>
      <c r="V49" s="73" t="s">
        <v>101</v>
      </c>
      <c r="W49" s="73" t="s">
        <v>316</v>
      </c>
      <c r="X49" s="76">
        <v>45576</v>
      </c>
      <c r="Y49" s="76">
        <v>45565</v>
      </c>
      <c r="Z49" s="73" t="s">
        <v>440</v>
      </c>
      <c r="AA49" s="73" t="s">
        <v>331</v>
      </c>
      <c r="AB49" s="73" t="s">
        <v>332</v>
      </c>
      <c r="AC49" s="73" t="s">
        <v>333</v>
      </c>
    </row>
    <row r="50" spans="1:29" x14ac:dyDescent="0.25">
      <c r="A50" s="73" t="s">
        <v>103</v>
      </c>
      <c r="B50" s="73" t="s">
        <v>3</v>
      </c>
      <c r="C50" s="73" t="s">
        <v>334</v>
      </c>
      <c r="D50" s="73" t="s">
        <v>100</v>
      </c>
      <c r="E50" s="73" t="s">
        <v>312</v>
      </c>
      <c r="F50" s="73" t="s">
        <v>101</v>
      </c>
      <c r="G50" s="73" t="s">
        <v>347</v>
      </c>
      <c r="H50" s="73" t="s">
        <v>441</v>
      </c>
      <c r="I50" s="73" t="s">
        <v>349</v>
      </c>
      <c r="J50" s="73" t="s">
        <v>342</v>
      </c>
      <c r="K50" s="74">
        <v>1</v>
      </c>
      <c r="L50" s="73" t="s">
        <v>317</v>
      </c>
      <c r="M50" s="75">
        <v>16714.66</v>
      </c>
      <c r="N50" s="73" t="s">
        <v>101</v>
      </c>
      <c r="O50" s="73" t="s">
        <v>101</v>
      </c>
      <c r="P50" s="73" t="s">
        <v>443</v>
      </c>
      <c r="Q50" s="73" t="s">
        <v>442</v>
      </c>
      <c r="R50" s="73" t="s">
        <v>320</v>
      </c>
      <c r="S50" s="73" t="s">
        <v>101</v>
      </c>
      <c r="T50" s="73" t="s">
        <v>101</v>
      </c>
      <c r="U50" s="73" t="s">
        <v>101</v>
      </c>
      <c r="V50" s="73" t="s">
        <v>101</v>
      </c>
      <c r="W50" s="73" t="s">
        <v>316</v>
      </c>
      <c r="X50" s="76">
        <v>45595</v>
      </c>
      <c r="Y50" s="76">
        <v>45594</v>
      </c>
      <c r="Z50" s="73" t="s">
        <v>445</v>
      </c>
      <c r="AA50" s="73" t="s">
        <v>321</v>
      </c>
      <c r="AB50" s="73" t="s">
        <v>322</v>
      </c>
      <c r="AC50" s="73" t="s">
        <v>323</v>
      </c>
    </row>
    <row r="51" spans="1:29" x14ac:dyDescent="0.25">
      <c r="A51" s="73" t="s">
        <v>103</v>
      </c>
      <c r="B51" s="73" t="s">
        <v>3</v>
      </c>
      <c r="C51" s="73" t="s">
        <v>334</v>
      </c>
      <c r="D51" s="73" t="s">
        <v>100</v>
      </c>
      <c r="E51" s="73" t="s">
        <v>312</v>
      </c>
      <c r="F51" s="73" t="s">
        <v>101</v>
      </c>
      <c r="G51" s="73" t="s">
        <v>347</v>
      </c>
      <c r="H51" s="73" t="s">
        <v>441</v>
      </c>
      <c r="I51" s="73" t="s">
        <v>349</v>
      </c>
      <c r="J51" s="73" t="s">
        <v>352</v>
      </c>
      <c r="K51" s="74">
        <v>1</v>
      </c>
      <c r="L51" s="73" t="s">
        <v>317</v>
      </c>
      <c r="M51" s="75">
        <v>3393.6</v>
      </c>
      <c r="N51" s="73" t="s">
        <v>101</v>
      </c>
      <c r="O51" s="73" t="s">
        <v>101</v>
      </c>
      <c r="P51" s="73" t="s">
        <v>353</v>
      </c>
      <c r="Q51" s="73" t="s">
        <v>477</v>
      </c>
      <c r="R51" s="73" t="s">
        <v>320</v>
      </c>
      <c r="S51" s="73" t="s">
        <v>101</v>
      </c>
      <c r="T51" s="73" t="s">
        <v>101</v>
      </c>
      <c r="U51" s="73" t="s">
        <v>101</v>
      </c>
      <c r="V51" s="73" t="s">
        <v>101</v>
      </c>
      <c r="W51" s="73" t="s">
        <v>413</v>
      </c>
      <c r="X51" s="76">
        <v>45610</v>
      </c>
      <c r="Y51" s="76">
        <v>45610</v>
      </c>
      <c r="Z51" s="73" t="s">
        <v>478</v>
      </c>
      <c r="AA51" s="73" t="s">
        <v>321</v>
      </c>
      <c r="AB51" s="73" t="s">
        <v>322</v>
      </c>
      <c r="AC51" s="73" t="s">
        <v>323</v>
      </c>
    </row>
    <row r="52" spans="1:29" x14ac:dyDescent="0.25">
      <c r="A52" s="73" t="s">
        <v>103</v>
      </c>
      <c r="B52" s="73" t="s">
        <v>3</v>
      </c>
      <c r="C52" s="73" t="s">
        <v>334</v>
      </c>
      <c r="D52" s="73" t="s">
        <v>100</v>
      </c>
      <c r="E52" s="73" t="s">
        <v>312</v>
      </c>
      <c r="F52" s="73" t="s">
        <v>101</v>
      </c>
      <c r="G52" s="73" t="s">
        <v>106</v>
      </c>
      <c r="H52" s="73" t="s">
        <v>340</v>
      </c>
      <c r="I52" s="73" t="s">
        <v>341</v>
      </c>
      <c r="J52" s="73" t="s">
        <v>342</v>
      </c>
      <c r="K52" s="74">
        <v>1</v>
      </c>
      <c r="L52" s="73" t="s">
        <v>317</v>
      </c>
      <c r="M52" s="75">
        <v>3395</v>
      </c>
      <c r="N52" s="73" t="s">
        <v>101</v>
      </c>
      <c r="O52" s="73" t="s">
        <v>101</v>
      </c>
      <c r="P52" s="73" t="s">
        <v>343</v>
      </c>
      <c r="Q52" s="73" t="s">
        <v>533</v>
      </c>
      <c r="R52" s="73" t="s">
        <v>320</v>
      </c>
      <c r="S52" s="73" t="s">
        <v>101</v>
      </c>
      <c r="T52" s="73" t="s">
        <v>101</v>
      </c>
      <c r="U52" s="73" t="s">
        <v>101</v>
      </c>
      <c r="V52" s="73" t="s">
        <v>101</v>
      </c>
      <c r="W52" s="73" t="s">
        <v>413</v>
      </c>
      <c r="X52" s="76">
        <v>45621</v>
      </c>
      <c r="Y52" s="76">
        <v>45621</v>
      </c>
      <c r="Z52" s="73" t="s">
        <v>535</v>
      </c>
      <c r="AA52" s="73" t="s">
        <v>321</v>
      </c>
      <c r="AB52" s="73" t="s">
        <v>322</v>
      </c>
      <c r="AC52" s="73" t="s">
        <v>323</v>
      </c>
    </row>
    <row r="53" spans="1:29" x14ac:dyDescent="0.25">
      <c r="A53" s="73" t="s">
        <v>103</v>
      </c>
      <c r="B53" s="73" t="s">
        <v>3</v>
      </c>
      <c r="C53" s="73" t="s">
        <v>334</v>
      </c>
      <c r="D53" s="73" t="s">
        <v>100</v>
      </c>
      <c r="E53" s="73" t="s">
        <v>312</v>
      </c>
      <c r="F53" s="73" t="s">
        <v>101</v>
      </c>
      <c r="G53" s="73" t="s">
        <v>335</v>
      </c>
      <c r="H53" s="73" t="s">
        <v>336</v>
      </c>
      <c r="I53" s="73" t="s">
        <v>337</v>
      </c>
      <c r="J53" s="73" t="s">
        <v>352</v>
      </c>
      <c r="K53" s="74">
        <v>1</v>
      </c>
      <c r="L53" s="73" t="s">
        <v>317</v>
      </c>
      <c r="M53" s="75">
        <v>13242.15</v>
      </c>
      <c r="N53" s="73" t="s">
        <v>101</v>
      </c>
      <c r="O53" s="73" t="s">
        <v>101</v>
      </c>
      <c r="P53" s="73" t="s">
        <v>368</v>
      </c>
      <c r="Q53" s="73" t="s">
        <v>598</v>
      </c>
      <c r="R53" s="73" t="s">
        <v>320</v>
      </c>
      <c r="S53" s="73" t="s">
        <v>101</v>
      </c>
      <c r="T53" s="73" t="s">
        <v>101</v>
      </c>
      <c r="U53" s="73" t="s">
        <v>101</v>
      </c>
      <c r="V53" s="73" t="s">
        <v>101</v>
      </c>
      <c r="W53" s="73" t="s">
        <v>786</v>
      </c>
      <c r="X53" s="76">
        <v>45649</v>
      </c>
      <c r="Y53" s="76">
        <v>45626</v>
      </c>
      <c r="Z53" s="73" t="s">
        <v>600</v>
      </c>
      <c r="AA53" s="73" t="s">
        <v>321</v>
      </c>
      <c r="AB53" s="73" t="s">
        <v>787</v>
      </c>
      <c r="AC53" s="73" t="s">
        <v>407</v>
      </c>
    </row>
    <row r="54" spans="1:29" x14ac:dyDescent="0.25">
      <c r="A54" s="73" t="s">
        <v>103</v>
      </c>
      <c r="B54" s="73" t="s">
        <v>3</v>
      </c>
      <c r="C54" s="73" t="s">
        <v>334</v>
      </c>
      <c r="D54" s="73" t="s">
        <v>100</v>
      </c>
      <c r="E54" s="73" t="s">
        <v>312</v>
      </c>
      <c r="F54" s="73" t="s">
        <v>101</v>
      </c>
      <c r="G54" s="73" t="s">
        <v>347</v>
      </c>
      <c r="H54" s="73" t="s">
        <v>441</v>
      </c>
      <c r="I54" s="73" t="s">
        <v>349</v>
      </c>
      <c r="J54" s="73" t="s">
        <v>342</v>
      </c>
      <c r="K54" s="74">
        <v>1</v>
      </c>
      <c r="L54" s="73" t="s">
        <v>317</v>
      </c>
      <c r="M54" s="75">
        <v>24632.18</v>
      </c>
      <c r="N54" s="73" t="s">
        <v>101</v>
      </c>
      <c r="O54" s="73" t="s">
        <v>101</v>
      </c>
      <c r="P54" s="73" t="s">
        <v>443</v>
      </c>
      <c r="Q54" s="73" t="s">
        <v>602</v>
      </c>
      <c r="R54" s="73" t="s">
        <v>320</v>
      </c>
      <c r="S54" s="73" t="s">
        <v>101</v>
      </c>
      <c r="T54" s="73" t="s">
        <v>101</v>
      </c>
      <c r="U54" s="73" t="s">
        <v>101</v>
      </c>
      <c r="V54" s="73" t="s">
        <v>101</v>
      </c>
      <c r="W54" s="73" t="s">
        <v>786</v>
      </c>
      <c r="X54" s="76">
        <v>45649</v>
      </c>
      <c r="Y54" s="76">
        <v>45643</v>
      </c>
      <c r="Z54" s="73" t="s">
        <v>604</v>
      </c>
      <c r="AA54" s="73" t="s">
        <v>321</v>
      </c>
      <c r="AB54" s="73" t="s">
        <v>787</v>
      </c>
      <c r="AC54" s="73" t="s">
        <v>407</v>
      </c>
    </row>
    <row r="55" spans="1:29" x14ac:dyDescent="0.25">
      <c r="A55" s="73" t="s">
        <v>103</v>
      </c>
      <c r="B55" s="73" t="s">
        <v>3</v>
      </c>
      <c r="C55" s="73" t="s">
        <v>334</v>
      </c>
      <c r="D55" s="73" t="s">
        <v>100</v>
      </c>
      <c r="E55" s="73" t="s">
        <v>312</v>
      </c>
      <c r="F55" s="73" t="s">
        <v>101</v>
      </c>
      <c r="G55" s="73" t="s">
        <v>106</v>
      </c>
      <c r="H55" s="73" t="s">
        <v>340</v>
      </c>
      <c r="I55" s="73" t="s">
        <v>341</v>
      </c>
      <c r="J55" s="73" t="s">
        <v>342</v>
      </c>
      <c r="K55" s="74">
        <v>1</v>
      </c>
      <c r="L55" s="73" t="s">
        <v>317</v>
      </c>
      <c r="M55" s="75">
        <v>3395</v>
      </c>
      <c r="N55" s="73" t="s">
        <v>101</v>
      </c>
      <c r="O55" s="73" t="s">
        <v>101</v>
      </c>
      <c r="P55" s="73" t="s">
        <v>343</v>
      </c>
      <c r="Q55" s="73" t="s">
        <v>605</v>
      </c>
      <c r="R55" s="73" t="s">
        <v>320</v>
      </c>
      <c r="S55" s="73" t="s">
        <v>101</v>
      </c>
      <c r="T55" s="73" t="s">
        <v>101</v>
      </c>
      <c r="U55" s="73" t="s">
        <v>101</v>
      </c>
      <c r="V55" s="73" t="s">
        <v>101</v>
      </c>
      <c r="W55" s="73" t="s">
        <v>321</v>
      </c>
      <c r="X55" s="76">
        <v>45660</v>
      </c>
      <c r="Y55" s="76">
        <v>45660</v>
      </c>
      <c r="Z55" s="73" t="s">
        <v>607</v>
      </c>
      <c r="AA55" s="73" t="s">
        <v>321</v>
      </c>
      <c r="AB55" s="73" t="s">
        <v>787</v>
      </c>
      <c r="AC55" s="73" t="s">
        <v>407</v>
      </c>
    </row>
    <row r="56" spans="1:29" x14ac:dyDescent="0.25">
      <c r="A56" s="73" t="s">
        <v>103</v>
      </c>
      <c r="B56" s="73" t="s">
        <v>3</v>
      </c>
      <c r="C56" s="73" t="s">
        <v>334</v>
      </c>
      <c r="D56" s="73" t="s">
        <v>100</v>
      </c>
      <c r="E56" s="73" t="s">
        <v>312</v>
      </c>
      <c r="F56" s="73" t="s">
        <v>101</v>
      </c>
      <c r="G56" s="73" t="s">
        <v>106</v>
      </c>
      <c r="H56" s="73" t="s">
        <v>340</v>
      </c>
      <c r="I56" s="73" t="s">
        <v>341</v>
      </c>
      <c r="J56" s="73" t="s">
        <v>342</v>
      </c>
      <c r="K56" s="74">
        <v>1</v>
      </c>
      <c r="L56" s="73" t="s">
        <v>317</v>
      </c>
      <c r="M56" s="75">
        <v>3395</v>
      </c>
      <c r="N56" s="73" t="s">
        <v>101</v>
      </c>
      <c r="O56" s="73" t="s">
        <v>101</v>
      </c>
      <c r="P56" s="73" t="s">
        <v>343</v>
      </c>
      <c r="Q56" s="73" t="s">
        <v>608</v>
      </c>
      <c r="R56" s="73" t="s">
        <v>320</v>
      </c>
      <c r="S56" s="73" t="s">
        <v>101</v>
      </c>
      <c r="T56" s="73" t="s">
        <v>101</v>
      </c>
      <c r="U56" s="73" t="s">
        <v>101</v>
      </c>
      <c r="V56" s="73" t="s">
        <v>101</v>
      </c>
      <c r="W56" s="73" t="s">
        <v>321</v>
      </c>
      <c r="X56" s="76">
        <v>45660</v>
      </c>
      <c r="Y56" s="76">
        <v>45660</v>
      </c>
      <c r="Z56" s="73" t="s">
        <v>610</v>
      </c>
      <c r="AA56" s="73" t="s">
        <v>321</v>
      </c>
      <c r="AB56" s="73" t="s">
        <v>787</v>
      </c>
      <c r="AC56" s="73" t="s">
        <v>407</v>
      </c>
    </row>
    <row r="57" spans="1:29" x14ac:dyDescent="0.25">
      <c r="A57" s="73" t="s">
        <v>611</v>
      </c>
      <c r="B57" s="73" t="s">
        <v>3</v>
      </c>
      <c r="C57" s="73" t="s">
        <v>363</v>
      </c>
      <c r="D57" s="73" t="s">
        <v>100</v>
      </c>
      <c r="E57" s="73" t="s">
        <v>312</v>
      </c>
      <c r="F57" s="73" t="s">
        <v>101</v>
      </c>
      <c r="G57" s="73" t="s">
        <v>788</v>
      </c>
      <c r="H57" s="73" t="s">
        <v>612</v>
      </c>
      <c r="I57" s="73" t="s">
        <v>614</v>
      </c>
      <c r="J57" s="73" t="s">
        <v>316</v>
      </c>
      <c r="K57" s="74">
        <v>1</v>
      </c>
      <c r="L57" s="73" t="s">
        <v>317</v>
      </c>
      <c r="M57" s="75">
        <v>1139.1199999999999</v>
      </c>
      <c r="N57" s="73" t="s">
        <v>101</v>
      </c>
      <c r="O57" s="73" t="s">
        <v>101</v>
      </c>
      <c r="P57" s="73" t="s">
        <v>615</v>
      </c>
      <c r="Q57" s="73" t="s">
        <v>613</v>
      </c>
      <c r="R57" s="73" t="s">
        <v>320</v>
      </c>
      <c r="S57" s="73" t="s">
        <v>101</v>
      </c>
      <c r="T57" s="73" t="s">
        <v>101</v>
      </c>
      <c r="U57" s="73" t="s">
        <v>101</v>
      </c>
      <c r="V57" s="73" t="s">
        <v>101</v>
      </c>
      <c r="W57" s="73" t="s">
        <v>321</v>
      </c>
      <c r="X57" s="76">
        <v>45670</v>
      </c>
      <c r="Y57" s="76">
        <v>45670</v>
      </c>
      <c r="Z57" s="73" t="s">
        <v>617</v>
      </c>
      <c r="AA57" s="73" t="s">
        <v>321</v>
      </c>
      <c r="AB57" s="73" t="s">
        <v>787</v>
      </c>
      <c r="AC57" s="73" t="s">
        <v>407</v>
      </c>
    </row>
    <row r="58" spans="1:29" x14ac:dyDescent="0.25">
      <c r="A58" s="73" t="s">
        <v>618</v>
      </c>
      <c r="B58" s="73" t="s">
        <v>3</v>
      </c>
      <c r="C58" s="73" t="s">
        <v>363</v>
      </c>
      <c r="D58" s="73" t="s">
        <v>133</v>
      </c>
      <c r="E58" s="73" t="s">
        <v>381</v>
      </c>
      <c r="F58" s="73" t="s">
        <v>101</v>
      </c>
      <c r="G58" s="73" t="s">
        <v>101</v>
      </c>
      <c r="H58" s="73" t="s">
        <v>101</v>
      </c>
      <c r="I58" s="73" t="s">
        <v>101</v>
      </c>
      <c r="J58" s="73" t="s">
        <v>320</v>
      </c>
      <c r="K58" s="74">
        <v>0</v>
      </c>
      <c r="L58" s="73" t="s">
        <v>101</v>
      </c>
      <c r="M58" s="75">
        <v>565.47</v>
      </c>
      <c r="N58" s="73" t="s">
        <v>101</v>
      </c>
      <c r="O58" s="73" t="s">
        <v>101</v>
      </c>
      <c r="P58" s="73" t="s">
        <v>101</v>
      </c>
      <c r="Q58" s="73" t="s">
        <v>619</v>
      </c>
      <c r="R58" s="73" t="s">
        <v>410</v>
      </c>
      <c r="S58" s="73" t="s">
        <v>322</v>
      </c>
      <c r="T58" s="73" t="s">
        <v>101</v>
      </c>
      <c r="U58" s="73" t="s">
        <v>101</v>
      </c>
      <c r="V58" s="73" t="s">
        <v>101</v>
      </c>
      <c r="W58" s="73" t="s">
        <v>786</v>
      </c>
      <c r="X58" s="76">
        <v>45655</v>
      </c>
      <c r="Y58" s="76">
        <v>45622</v>
      </c>
      <c r="Z58" s="73" t="s">
        <v>596</v>
      </c>
      <c r="AA58" s="73" t="s">
        <v>789</v>
      </c>
      <c r="AB58" s="73" t="s">
        <v>403</v>
      </c>
      <c r="AC58" s="73" t="s">
        <v>404</v>
      </c>
    </row>
    <row r="59" spans="1:29" x14ac:dyDescent="0.25">
      <c r="A59" s="73" t="s">
        <v>115</v>
      </c>
      <c r="B59" s="73" t="s">
        <v>3</v>
      </c>
      <c r="C59" s="73" t="s">
        <v>363</v>
      </c>
      <c r="D59" s="73" t="s">
        <v>100</v>
      </c>
      <c r="E59" s="73" t="s">
        <v>312</v>
      </c>
      <c r="F59" s="73" t="s">
        <v>101</v>
      </c>
      <c r="G59" s="73" t="s">
        <v>347</v>
      </c>
      <c r="H59" s="73" t="s">
        <v>441</v>
      </c>
      <c r="I59" s="73" t="s">
        <v>349</v>
      </c>
      <c r="J59" s="73" t="s">
        <v>316</v>
      </c>
      <c r="K59" s="74">
        <v>1</v>
      </c>
      <c r="L59" s="73" t="s">
        <v>317</v>
      </c>
      <c r="M59" s="75">
        <v>1798</v>
      </c>
      <c r="N59" s="73" t="s">
        <v>101</v>
      </c>
      <c r="O59" s="73" t="s">
        <v>101</v>
      </c>
      <c r="P59" s="73" t="s">
        <v>350</v>
      </c>
      <c r="Q59" s="73" t="s">
        <v>364</v>
      </c>
      <c r="R59" s="73" t="s">
        <v>320</v>
      </c>
      <c r="S59" s="73" t="s">
        <v>101</v>
      </c>
      <c r="T59" s="73" t="s">
        <v>101</v>
      </c>
      <c r="U59" s="73" t="s">
        <v>101</v>
      </c>
      <c r="V59" s="73" t="s">
        <v>101</v>
      </c>
      <c r="W59" s="73" t="s">
        <v>321</v>
      </c>
      <c r="X59" s="76">
        <v>45293</v>
      </c>
      <c r="Y59" s="76">
        <v>45293</v>
      </c>
      <c r="Z59" s="73" t="s">
        <v>116</v>
      </c>
      <c r="AA59" s="73" t="s">
        <v>321</v>
      </c>
      <c r="AB59" s="73" t="s">
        <v>322</v>
      </c>
      <c r="AC59" s="73" t="s">
        <v>323</v>
      </c>
    </row>
    <row r="60" spans="1:29" x14ac:dyDescent="0.25">
      <c r="A60" s="73" t="s">
        <v>115</v>
      </c>
      <c r="B60" s="73" t="s">
        <v>3</v>
      </c>
      <c r="C60" s="73" t="s">
        <v>363</v>
      </c>
      <c r="D60" s="73" t="s">
        <v>100</v>
      </c>
      <c r="E60" s="73" t="s">
        <v>312</v>
      </c>
      <c r="F60" s="73" t="s">
        <v>101</v>
      </c>
      <c r="G60" s="73" t="s">
        <v>347</v>
      </c>
      <c r="H60" s="73" t="s">
        <v>441</v>
      </c>
      <c r="I60" s="73" t="s">
        <v>349</v>
      </c>
      <c r="J60" s="73" t="s">
        <v>316</v>
      </c>
      <c r="K60" s="74">
        <v>-1</v>
      </c>
      <c r="L60" s="73" t="s">
        <v>317</v>
      </c>
      <c r="M60" s="75">
        <v>-1798</v>
      </c>
      <c r="N60" s="73" t="s">
        <v>101</v>
      </c>
      <c r="O60" s="73" t="s">
        <v>101</v>
      </c>
      <c r="P60" s="73" t="s">
        <v>350</v>
      </c>
      <c r="Q60" s="73" t="s">
        <v>364</v>
      </c>
      <c r="R60" s="73" t="s">
        <v>320</v>
      </c>
      <c r="S60" s="73" t="s">
        <v>101</v>
      </c>
      <c r="T60" s="73" t="s">
        <v>101</v>
      </c>
      <c r="U60" s="73" t="s">
        <v>101</v>
      </c>
      <c r="V60" s="73" t="s">
        <v>101</v>
      </c>
      <c r="W60" s="73" t="s">
        <v>321</v>
      </c>
      <c r="X60" s="76">
        <v>45293</v>
      </c>
      <c r="Y60" s="76">
        <v>45293</v>
      </c>
      <c r="Z60" s="73" t="s">
        <v>117</v>
      </c>
      <c r="AA60" s="73" t="s">
        <v>321</v>
      </c>
      <c r="AB60" s="73" t="s">
        <v>322</v>
      </c>
      <c r="AC60" s="73" t="s">
        <v>323</v>
      </c>
    </row>
    <row r="61" spans="1:29" x14ac:dyDescent="0.25">
      <c r="A61" s="73" t="s">
        <v>115</v>
      </c>
      <c r="B61" s="73" t="s">
        <v>3</v>
      </c>
      <c r="C61" s="73" t="s">
        <v>363</v>
      </c>
      <c r="D61" s="73" t="s">
        <v>100</v>
      </c>
      <c r="E61" s="73" t="s">
        <v>312</v>
      </c>
      <c r="F61" s="73" t="s">
        <v>101</v>
      </c>
      <c r="G61" s="73" t="s">
        <v>347</v>
      </c>
      <c r="H61" s="73" t="s">
        <v>441</v>
      </c>
      <c r="I61" s="73" t="s">
        <v>349</v>
      </c>
      <c r="J61" s="73" t="s">
        <v>316</v>
      </c>
      <c r="K61" s="74">
        <v>1</v>
      </c>
      <c r="L61" s="73" t="s">
        <v>317</v>
      </c>
      <c r="M61" s="75">
        <v>1761</v>
      </c>
      <c r="N61" s="73" t="s">
        <v>101</v>
      </c>
      <c r="O61" s="73" t="s">
        <v>101</v>
      </c>
      <c r="P61" s="73" t="s">
        <v>350</v>
      </c>
      <c r="Q61" s="73" t="s">
        <v>365</v>
      </c>
      <c r="R61" s="73" t="s">
        <v>320</v>
      </c>
      <c r="S61" s="73" t="s">
        <v>101</v>
      </c>
      <c r="T61" s="73" t="s">
        <v>101</v>
      </c>
      <c r="U61" s="73" t="s">
        <v>101</v>
      </c>
      <c r="V61" s="73" t="s">
        <v>101</v>
      </c>
      <c r="W61" s="73" t="s">
        <v>331</v>
      </c>
      <c r="X61" s="76">
        <v>45372</v>
      </c>
      <c r="Y61" s="76">
        <v>45372</v>
      </c>
      <c r="Z61" s="73" t="s">
        <v>118</v>
      </c>
      <c r="AA61" s="73" t="s">
        <v>321</v>
      </c>
      <c r="AB61" s="73" t="s">
        <v>322</v>
      </c>
      <c r="AC61" s="73" t="s">
        <v>323</v>
      </c>
    </row>
    <row r="62" spans="1:29" x14ac:dyDescent="0.25">
      <c r="A62" s="73" t="s">
        <v>115</v>
      </c>
      <c r="B62" s="73" t="s">
        <v>3</v>
      </c>
      <c r="C62" s="73" t="s">
        <v>363</v>
      </c>
      <c r="D62" s="73" t="s">
        <v>100</v>
      </c>
      <c r="E62" s="73" t="s">
        <v>312</v>
      </c>
      <c r="F62" s="73" t="s">
        <v>101</v>
      </c>
      <c r="G62" s="73" t="s">
        <v>347</v>
      </c>
      <c r="H62" s="73" t="s">
        <v>441</v>
      </c>
      <c r="I62" s="73" t="s">
        <v>349</v>
      </c>
      <c r="J62" s="73" t="s">
        <v>352</v>
      </c>
      <c r="K62" s="74">
        <v>1</v>
      </c>
      <c r="L62" s="73" t="s">
        <v>317</v>
      </c>
      <c r="M62" s="75">
        <v>680</v>
      </c>
      <c r="N62" s="73" t="s">
        <v>101</v>
      </c>
      <c r="O62" s="73" t="s">
        <v>101</v>
      </c>
      <c r="P62" s="73" t="s">
        <v>353</v>
      </c>
      <c r="Q62" s="73" t="s">
        <v>366</v>
      </c>
      <c r="R62" s="73" t="s">
        <v>320</v>
      </c>
      <c r="S62" s="73" t="s">
        <v>101</v>
      </c>
      <c r="T62" s="73" t="s">
        <v>101</v>
      </c>
      <c r="U62" s="73" t="s">
        <v>101</v>
      </c>
      <c r="V62" s="73" t="s">
        <v>101</v>
      </c>
      <c r="W62" s="73" t="s">
        <v>361</v>
      </c>
      <c r="X62" s="76">
        <v>45504</v>
      </c>
      <c r="Y62" s="76">
        <v>45504</v>
      </c>
      <c r="Z62" s="73" t="s">
        <v>192</v>
      </c>
      <c r="AA62" s="73" t="s">
        <v>321</v>
      </c>
      <c r="AB62" s="73" t="s">
        <v>322</v>
      </c>
      <c r="AC62" s="73" t="s">
        <v>323</v>
      </c>
    </row>
    <row r="63" spans="1:29" x14ac:dyDescent="0.25">
      <c r="A63" s="73" t="s">
        <v>115</v>
      </c>
      <c r="B63" s="73" t="s">
        <v>3</v>
      </c>
      <c r="C63" s="73" t="s">
        <v>363</v>
      </c>
      <c r="D63" s="73" t="s">
        <v>100</v>
      </c>
      <c r="E63" s="73" t="s">
        <v>312</v>
      </c>
      <c r="F63" s="73" t="s">
        <v>101</v>
      </c>
      <c r="G63" s="73" t="s">
        <v>347</v>
      </c>
      <c r="H63" s="73" t="s">
        <v>441</v>
      </c>
      <c r="I63" s="73" t="s">
        <v>349</v>
      </c>
      <c r="J63" s="73" t="s">
        <v>352</v>
      </c>
      <c r="K63" s="74">
        <v>-1</v>
      </c>
      <c r="L63" s="73" t="s">
        <v>317</v>
      </c>
      <c r="M63" s="75">
        <v>-680</v>
      </c>
      <c r="N63" s="73" t="s">
        <v>101</v>
      </c>
      <c r="O63" s="73" t="s">
        <v>101</v>
      </c>
      <c r="P63" s="73" t="s">
        <v>353</v>
      </c>
      <c r="Q63" s="73" t="s">
        <v>366</v>
      </c>
      <c r="R63" s="73" t="s">
        <v>320</v>
      </c>
      <c r="S63" s="73" t="s">
        <v>101</v>
      </c>
      <c r="T63" s="73" t="s">
        <v>101</v>
      </c>
      <c r="U63" s="73" t="s">
        <v>101</v>
      </c>
      <c r="V63" s="73" t="s">
        <v>101</v>
      </c>
      <c r="W63" s="73" t="s">
        <v>361</v>
      </c>
      <c r="X63" s="76">
        <v>45504</v>
      </c>
      <c r="Y63" s="76">
        <v>45502</v>
      </c>
      <c r="Z63" s="73" t="s">
        <v>194</v>
      </c>
      <c r="AA63" s="73" t="s">
        <v>321</v>
      </c>
      <c r="AB63" s="73" t="s">
        <v>322</v>
      </c>
      <c r="AC63" s="73" t="s">
        <v>323</v>
      </c>
    </row>
    <row r="64" spans="1:29" x14ac:dyDescent="0.25">
      <c r="A64" s="73" t="s">
        <v>115</v>
      </c>
      <c r="B64" s="73" t="s">
        <v>3</v>
      </c>
      <c r="C64" s="73" t="s">
        <v>363</v>
      </c>
      <c r="D64" s="73" t="s">
        <v>100</v>
      </c>
      <c r="E64" s="73" t="s">
        <v>312</v>
      </c>
      <c r="F64" s="73" t="s">
        <v>101</v>
      </c>
      <c r="G64" s="73" t="s">
        <v>347</v>
      </c>
      <c r="H64" s="73" t="s">
        <v>441</v>
      </c>
      <c r="I64" s="73" t="s">
        <v>349</v>
      </c>
      <c r="J64" s="73" t="s">
        <v>352</v>
      </c>
      <c r="K64" s="74">
        <v>1</v>
      </c>
      <c r="L64" s="73" t="s">
        <v>317</v>
      </c>
      <c r="M64" s="75">
        <v>680</v>
      </c>
      <c r="N64" s="73" t="s">
        <v>101</v>
      </c>
      <c r="O64" s="73" t="s">
        <v>101</v>
      </c>
      <c r="P64" s="73" t="s">
        <v>353</v>
      </c>
      <c r="Q64" s="73" t="s">
        <v>366</v>
      </c>
      <c r="R64" s="73" t="s">
        <v>320</v>
      </c>
      <c r="S64" s="73" t="s">
        <v>101</v>
      </c>
      <c r="T64" s="73" t="s">
        <v>101</v>
      </c>
      <c r="U64" s="73" t="s">
        <v>101</v>
      </c>
      <c r="V64" s="73" t="s">
        <v>101</v>
      </c>
      <c r="W64" s="73" t="s">
        <v>361</v>
      </c>
      <c r="X64" s="76">
        <v>45504</v>
      </c>
      <c r="Y64" s="76">
        <v>45502</v>
      </c>
      <c r="Z64" s="73" t="s">
        <v>196</v>
      </c>
      <c r="AA64" s="73" t="s">
        <v>321</v>
      </c>
      <c r="AB64" s="73" t="s">
        <v>322</v>
      </c>
      <c r="AC64" s="73" t="s">
        <v>323</v>
      </c>
    </row>
    <row r="65" spans="1:29" x14ac:dyDescent="0.25">
      <c r="A65" s="73" t="s">
        <v>115</v>
      </c>
      <c r="B65" s="73" t="s">
        <v>3</v>
      </c>
      <c r="C65" s="73" t="s">
        <v>363</v>
      </c>
      <c r="D65" s="73" t="s">
        <v>100</v>
      </c>
      <c r="E65" s="73" t="s">
        <v>312</v>
      </c>
      <c r="F65" s="73" t="s">
        <v>101</v>
      </c>
      <c r="G65" s="73" t="s">
        <v>335</v>
      </c>
      <c r="H65" s="73" t="s">
        <v>336</v>
      </c>
      <c r="I65" s="73" t="s">
        <v>337</v>
      </c>
      <c r="J65" s="73" t="s">
        <v>316</v>
      </c>
      <c r="K65" s="74">
        <v>1</v>
      </c>
      <c r="L65" s="73" t="s">
        <v>317</v>
      </c>
      <c r="M65" s="75">
        <v>180</v>
      </c>
      <c r="N65" s="73" t="s">
        <v>101</v>
      </c>
      <c r="O65" s="73" t="s">
        <v>101</v>
      </c>
      <c r="P65" s="73" t="s">
        <v>338</v>
      </c>
      <c r="Q65" s="73" t="s">
        <v>367</v>
      </c>
      <c r="R65" s="73" t="s">
        <v>320</v>
      </c>
      <c r="S65" s="73" t="s">
        <v>101</v>
      </c>
      <c r="T65" s="73" t="s">
        <v>101</v>
      </c>
      <c r="U65" s="73" t="s">
        <v>101</v>
      </c>
      <c r="V65" s="73" t="s">
        <v>101</v>
      </c>
      <c r="W65" s="73" t="s">
        <v>329</v>
      </c>
      <c r="X65" s="76">
        <v>45516</v>
      </c>
      <c r="Y65" s="76">
        <v>45516</v>
      </c>
      <c r="Z65" s="73" t="s">
        <v>286</v>
      </c>
      <c r="AA65" s="73" t="s">
        <v>321</v>
      </c>
      <c r="AB65" s="73" t="s">
        <v>322</v>
      </c>
      <c r="AC65" s="73" t="s">
        <v>323</v>
      </c>
    </row>
    <row r="66" spans="1:29" x14ac:dyDescent="0.25">
      <c r="A66" s="73" t="s">
        <v>115</v>
      </c>
      <c r="B66" s="73" t="s">
        <v>3</v>
      </c>
      <c r="C66" s="73" t="s">
        <v>363</v>
      </c>
      <c r="D66" s="73" t="s">
        <v>100</v>
      </c>
      <c r="E66" s="73" t="s">
        <v>312</v>
      </c>
      <c r="F66" s="73" t="s">
        <v>101</v>
      </c>
      <c r="G66" s="73" t="s">
        <v>335</v>
      </c>
      <c r="H66" s="73" t="s">
        <v>336</v>
      </c>
      <c r="I66" s="73" t="s">
        <v>337</v>
      </c>
      <c r="J66" s="73" t="s">
        <v>352</v>
      </c>
      <c r="K66" s="74">
        <v>1</v>
      </c>
      <c r="L66" s="73" t="s">
        <v>317</v>
      </c>
      <c r="M66" s="75">
        <v>8032.91</v>
      </c>
      <c r="N66" s="73" t="s">
        <v>101</v>
      </c>
      <c r="O66" s="73" t="s">
        <v>101</v>
      </c>
      <c r="P66" s="73" t="s">
        <v>368</v>
      </c>
      <c r="Q66" s="73" t="s">
        <v>369</v>
      </c>
      <c r="R66" s="73" t="s">
        <v>320</v>
      </c>
      <c r="S66" s="73" t="s">
        <v>101</v>
      </c>
      <c r="T66" s="73" t="s">
        <v>101</v>
      </c>
      <c r="U66" s="73" t="s">
        <v>101</v>
      </c>
      <c r="V66" s="73" t="s">
        <v>101</v>
      </c>
      <c r="W66" s="73" t="s">
        <v>370</v>
      </c>
      <c r="X66" s="76">
        <v>45546</v>
      </c>
      <c r="Y66" s="76">
        <v>45546</v>
      </c>
      <c r="Z66" s="73" t="s">
        <v>288</v>
      </c>
      <c r="AA66" s="73" t="s">
        <v>321</v>
      </c>
      <c r="AB66" s="73" t="s">
        <v>322</v>
      </c>
      <c r="AC66" s="73" t="s">
        <v>323</v>
      </c>
    </row>
    <row r="67" spans="1:29" x14ac:dyDescent="0.25">
      <c r="A67" s="73" t="s">
        <v>115</v>
      </c>
      <c r="B67" s="73" t="s">
        <v>3</v>
      </c>
      <c r="C67" s="73" t="s">
        <v>363</v>
      </c>
      <c r="D67" s="73" t="s">
        <v>100</v>
      </c>
      <c r="E67" s="73" t="s">
        <v>312</v>
      </c>
      <c r="F67" s="73" t="s">
        <v>101</v>
      </c>
      <c r="G67" s="73" t="s">
        <v>335</v>
      </c>
      <c r="H67" s="73" t="s">
        <v>336</v>
      </c>
      <c r="I67" s="73" t="s">
        <v>337</v>
      </c>
      <c r="J67" s="73" t="s">
        <v>352</v>
      </c>
      <c r="K67" s="74">
        <v>1</v>
      </c>
      <c r="L67" s="73" t="s">
        <v>317</v>
      </c>
      <c r="M67" s="75">
        <v>5100</v>
      </c>
      <c r="N67" s="73" t="s">
        <v>101</v>
      </c>
      <c r="O67" s="73" t="s">
        <v>101</v>
      </c>
      <c r="P67" s="73" t="s">
        <v>368</v>
      </c>
      <c r="Q67" s="73" t="s">
        <v>620</v>
      </c>
      <c r="R67" s="73" t="s">
        <v>320</v>
      </c>
      <c r="S67" s="73" t="s">
        <v>101</v>
      </c>
      <c r="T67" s="73" t="s">
        <v>101</v>
      </c>
      <c r="U67" s="73" t="s">
        <v>101</v>
      </c>
      <c r="V67" s="73" t="s">
        <v>101</v>
      </c>
      <c r="W67" s="73" t="s">
        <v>321</v>
      </c>
      <c r="X67" s="76">
        <v>45664</v>
      </c>
      <c r="Y67" s="76">
        <v>45664</v>
      </c>
      <c r="Z67" s="73" t="s">
        <v>622</v>
      </c>
      <c r="AA67" s="73" t="s">
        <v>321</v>
      </c>
      <c r="AB67" s="73" t="s">
        <v>787</v>
      </c>
      <c r="AC67" s="73" t="s">
        <v>407</v>
      </c>
    </row>
    <row r="68" spans="1:29" x14ac:dyDescent="0.25">
      <c r="A68" s="73" t="s">
        <v>115</v>
      </c>
      <c r="B68" s="73" t="s">
        <v>3</v>
      </c>
      <c r="C68" s="73" t="s">
        <v>363</v>
      </c>
      <c r="D68" s="73" t="s">
        <v>100</v>
      </c>
      <c r="E68" s="73" t="s">
        <v>312</v>
      </c>
      <c r="F68" s="73" t="s">
        <v>101</v>
      </c>
      <c r="G68" s="73" t="s">
        <v>347</v>
      </c>
      <c r="H68" s="73" t="s">
        <v>441</v>
      </c>
      <c r="I68" s="73" t="s">
        <v>349</v>
      </c>
      <c r="J68" s="73" t="s">
        <v>342</v>
      </c>
      <c r="K68" s="74">
        <v>1</v>
      </c>
      <c r="L68" s="73" t="s">
        <v>317</v>
      </c>
      <c r="M68" s="75">
        <v>15015.74</v>
      </c>
      <c r="N68" s="73" t="s">
        <v>101</v>
      </c>
      <c r="O68" s="73" t="s">
        <v>101</v>
      </c>
      <c r="P68" s="73" t="s">
        <v>443</v>
      </c>
      <c r="Q68" s="73" t="s">
        <v>623</v>
      </c>
      <c r="R68" s="73" t="s">
        <v>320</v>
      </c>
      <c r="S68" s="73" t="s">
        <v>101</v>
      </c>
      <c r="T68" s="73" t="s">
        <v>101</v>
      </c>
      <c r="U68" s="73" t="s">
        <v>101</v>
      </c>
      <c r="V68" s="73" t="s">
        <v>101</v>
      </c>
      <c r="W68" s="73" t="s">
        <v>321</v>
      </c>
      <c r="X68" s="76">
        <v>45667</v>
      </c>
      <c r="Y68" s="76">
        <v>45667</v>
      </c>
      <c r="Z68" s="73" t="s">
        <v>625</v>
      </c>
      <c r="AA68" s="73" t="s">
        <v>321</v>
      </c>
      <c r="AB68" s="73" t="s">
        <v>787</v>
      </c>
      <c r="AC68" s="73" t="s">
        <v>407</v>
      </c>
    </row>
    <row r="69" spans="1:29" x14ac:dyDescent="0.25">
      <c r="A69" s="73" t="s">
        <v>115</v>
      </c>
      <c r="B69" s="73" t="s">
        <v>3</v>
      </c>
      <c r="C69" s="73" t="s">
        <v>363</v>
      </c>
      <c r="D69" s="73" t="s">
        <v>150</v>
      </c>
      <c r="E69" s="73" t="s">
        <v>415</v>
      </c>
      <c r="F69" s="73" t="s">
        <v>101</v>
      </c>
      <c r="G69" s="73" t="s">
        <v>101</v>
      </c>
      <c r="H69" s="73" t="s">
        <v>101</v>
      </c>
      <c r="I69" s="73" t="s">
        <v>101</v>
      </c>
      <c r="J69" s="73" t="s">
        <v>320</v>
      </c>
      <c r="K69" s="74">
        <v>0</v>
      </c>
      <c r="L69" s="73" t="s">
        <v>101</v>
      </c>
      <c r="M69" s="75">
        <v>128.38</v>
      </c>
      <c r="N69" s="73" t="s">
        <v>101</v>
      </c>
      <c r="O69" s="73" t="s">
        <v>101</v>
      </c>
      <c r="P69" s="73" t="s">
        <v>101</v>
      </c>
      <c r="Q69" s="73" t="s">
        <v>479</v>
      </c>
      <c r="R69" s="73" t="s">
        <v>410</v>
      </c>
      <c r="S69" s="73" t="s">
        <v>322</v>
      </c>
      <c r="T69" s="73" t="s">
        <v>101</v>
      </c>
      <c r="U69" s="73" t="s">
        <v>101</v>
      </c>
      <c r="V69" s="73" t="s">
        <v>101</v>
      </c>
      <c r="W69" s="73" t="s">
        <v>413</v>
      </c>
      <c r="X69" s="76">
        <v>45613</v>
      </c>
      <c r="Y69" s="76">
        <v>45593</v>
      </c>
      <c r="Z69" s="73" t="s">
        <v>480</v>
      </c>
      <c r="AA69" s="73" t="s">
        <v>370</v>
      </c>
      <c r="AB69" s="73" t="s">
        <v>403</v>
      </c>
      <c r="AC69" s="73" t="s">
        <v>404</v>
      </c>
    </row>
    <row r="70" spans="1:29" x14ac:dyDescent="0.25">
      <c r="A70" s="73" t="s">
        <v>446</v>
      </c>
      <c r="B70" s="73" t="s">
        <v>3</v>
      </c>
      <c r="C70" s="73" t="s">
        <v>481</v>
      </c>
      <c r="D70" s="73" t="s">
        <v>100</v>
      </c>
      <c r="E70" s="73" t="s">
        <v>312</v>
      </c>
      <c r="F70" s="73" t="s">
        <v>482</v>
      </c>
      <c r="G70" s="73" t="s">
        <v>483</v>
      </c>
      <c r="H70" s="73" t="s">
        <v>447</v>
      </c>
      <c r="I70" s="73" t="s">
        <v>101</v>
      </c>
      <c r="J70" s="73" t="s">
        <v>320</v>
      </c>
      <c r="K70" s="74">
        <v>0</v>
      </c>
      <c r="L70" s="73" t="s">
        <v>101</v>
      </c>
      <c r="M70" s="75">
        <v>230</v>
      </c>
      <c r="N70" s="73" t="s">
        <v>101</v>
      </c>
      <c r="O70" s="73" t="s">
        <v>101</v>
      </c>
      <c r="P70" s="73" t="s">
        <v>101</v>
      </c>
      <c r="Q70" s="73" t="s">
        <v>101</v>
      </c>
      <c r="R70" s="73" t="s">
        <v>320</v>
      </c>
      <c r="S70" s="73" t="s">
        <v>101</v>
      </c>
      <c r="T70" s="73" t="s">
        <v>101</v>
      </c>
      <c r="U70" s="73" t="s">
        <v>101</v>
      </c>
      <c r="V70" s="73" t="s">
        <v>101</v>
      </c>
      <c r="W70" s="73" t="s">
        <v>316</v>
      </c>
      <c r="X70" s="76">
        <v>45574</v>
      </c>
      <c r="Y70" s="76">
        <v>45551</v>
      </c>
      <c r="Z70" s="73" t="s">
        <v>449</v>
      </c>
      <c r="AA70" s="73" t="s">
        <v>346</v>
      </c>
      <c r="AB70" s="73" t="s">
        <v>332</v>
      </c>
      <c r="AC70" s="73" t="s">
        <v>333</v>
      </c>
    </row>
    <row r="71" spans="1:29" x14ac:dyDescent="0.25">
      <c r="A71" s="73" t="s">
        <v>119</v>
      </c>
      <c r="B71" s="73" t="s">
        <v>4</v>
      </c>
      <c r="C71" s="73" t="s">
        <v>371</v>
      </c>
      <c r="D71" s="73" t="s">
        <v>100</v>
      </c>
      <c r="E71" s="73" t="s">
        <v>312</v>
      </c>
      <c r="F71" s="73" t="s">
        <v>101</v>
      </c>
      <c r="G71" s="73" t="s">
        <v>106</v>
      </c>
      <c r="H71" s="73" t="s">
        <v>340</v>
      </c>
      <c r="I71" s="73" t="s">
        <v>341</v>
      </c>
      <c r="J71" s="73" t="s">
        <v>342</v>
      </c>
      <c r="K71" s="74">
        <v>1</v>
      </c>
      <c r="L71" s="73" t="s">
        <v>317</v>
      </c>
      <c r="M71" s="75">
        <v>200</v>
      </c>
      <c r="N71" s="73" t="s">
        <v>101</v>
      </c>
      <c r="O71" s="73" t="s">
        <v>101</v>
      </c>
      <c r="P71" s="73" t="s">
        <v>343</v>
      </c>
      <c r="Q71" s="73" t="s">
        <v>372</v>
      </c>
      <c r="R71" s="73" t="s">
        <v>320</v>
      </c>
      <c r="S71" s="73" t="s">
        <v>101</v>
      </c>
      <c r="T71" s="73" t="s">
        <v>101</v>
      </c>
      <c r="U71" s="73" t="s">
        <v>101</v>
      </c>
      <c r="V71" s="73" t="s">
        <v>101</v>
      </c>
      <c r="W71" s="73" t="s">
        <v>331</v>
      </c>
      <c r="X71" s="76">
        <v>45352</v>
      </c>
      <c r="Y71" s="76">
        <v>45352</v>
      </c>
      <c r="Z71" s="73" t="s">
        <v>120</v>
      </c>
      <c r="AA71" s="73" t="s">
        <v>321</v>
      </c>
      <c r="AB71" s="73" t="s">
        <v>322</v>
      </c>
      <c r="AC71" s="73" t="s">
        <v>323</v>
      </c>
    </row>
    <row r="72" spans="1:29" x14ac:dyDescent="0.25">
      <c r="A72" s="73" t="s">
        <v>119</v>
      </c>
      <c r="B72" s="73" t="s">
        <v>4</v>
      </c>
      <c r="C72" s="73" t="s">
        <v>371</v>
      </c>
      <c r="D72" s="73" t="s">
        <v>100</v>
      </c>
      <c r="E72" s="73" t="s">
        <v>312</v>
      </c>
      <c r="F72" s="73" t="s">
        <v>101</v>
      </c>
      <c r="G72" s="73" t="s">
        <v>106</v>
      </c>
      <c r="H72" s="73" t="s">
        <v>340</v>
      </c>
      <c r="I72" s="73" t="s">
        <v>341</v>
      </c>
      <c r="J72" s="73" t="s">
        <v>342</v>
      </c>
      <c r="K72" s="74">
        <v>1</v>
      </c>
      <c r="L72" s="73" t="s">
        <v>317</v>
      </c>
      <c r="M72" s="75">
        <v>3395</v>
      </c>
      <c r="N72" s="73" t="s">
        <v>101</v>
      </c>
      <c r="O72" s="73" t="s">
        <v>101</v>
      </c>
      <c r="P72" s="73" t="s">
        <v>343</v>
      </c>
      <c r="Q72" s="73" t="s">
        <v>344</v>
      </c>
      <c r="R72" s="73" t="s">
        <v>320</v>
      </c>
      <c r="S72" s="73" t="s">
        <v>101</v>
      </c>
      <c r="T72" s="73" t="s">
        <v>101</v>
      </c>
      <c r="U72" s="73" t="s">
        <v>101</v>
      </c>
      <c r="V72" s="73" t="s">
        <v>101</v>
      </c>
      <c r="W72" s="73" t="s">
        <v>331</v>
      </c>
      <c r="X72" s="76">
        <v>45352</v>
      </c>
      <c r="Y72" s="76">
        <v>45352</v>
      </c>
      <c r="Z72" s="73" t="s">
        <v>121</v>
      </c>
      <c r="AA72" s="73" t="s">
        <v>321</v>
      </c>
      <c r="AB72" s="73" t="s">
        <v>322</v>
      </c>
      <c r="AC72" s="73" t="s">
        <v>323</v>
      </c>
    </row>
    <row r="73" spans="1:29" x14ac:dyDescent="0.25">
      <c r="A73" s="73" t="s">
        <v>119</v>
      </c>
      <c r="B73" s="73" t="s">
        <v>4</v>
      </c>
      <c r="C73" s="73" t="s">
        <v>371</v>
      </c>
      <c r="D73" s="73" t="s">
        <v>100</v>
      </c>
      <c r="E73" s="73" t="s">
        <v>312</v>
      </c>
      <c r="F73" s="73" t="s">
        <v>101</v>
      </c>
      <c r="G73" s="73" t="s">
        <v>106</v>
      </c>
      <c r="H73" s="73" t="s">
        <v>340</v>
      </c>
      <c r="I73" s="73" t="s">
        <v>341</v>
      </c>
      <c r="J73" s="73" t="s">
        <v>342</v>
      </c>
      <c r="K73" s="74">
        <v>-1</v>
      </c>
      <c r="L73" s="73" t="s">
        <v>317</v>
      </c>
      <c r="M73" s="75">
        <v>-200</v>
      </c>
      <c r="N73" s="73" t="s">
        <v>101</v>
      </c>
      <c r="O73" s="73" t="s">
        <v>101</v>
      </c>
      <c r="P73" s="73" t="s">
        <v>343</v>
      </c>
      <c r="Q73" s="73" t="s">
        <v>372</v>
      </c>
      <c r="R73" s="73" t="s">
        <v>320</v>
      </c>
      <c r="S73" s="73" t="s">
        <v>101</v>
      </c>
      <c r="T73" s="73" t="s">
        <v>101</v>
      </c>
      <c r="U73" s="73" t="s">
        <v>101</v>
      </c>
      <c r="V73" s="73" t="s">
        <v>101</v>
      </c>
      <c r="W73" s="73" t="s">
        <v>331</v>
      </c>
      <c r="X73" s="76">
        <v>45352</v>
      </c>
      <c r="Y73" s="76">
        <v>45352</v>
      </c>
      <c r="Z73" s="73" t="s">
        <v>122</v>
      </c>
      <c r="AA73" s="73" t="s">
        <v>321</v>
      </c>
      <c r="AB73" s="73" t="s">
        <v>322</v>
      </c>
      <c r="AC73" s="73" t="s">
        <v>323</v>
      </c>
    </row>
    <row r="74" spans="1:29" x14ac:dyDescent="0.25">
      <c r="A74" s="73" t="s">
        <v>119</v>
      </c>
      <c r="B74" s="73" t="s">
        <v>4</v>
      </c>
      <c r="C74" s="73" t="s">
        <v>371</v>
      </c>
      <c r="D74" s="73" t="s">
        <v>100</v>
      </c>
      <c r="E74" s="73" t="s">
        <v>312</v>
      </c>
      <c r="F74" s="73" t="s">
        <v>101</v>
      </c>
      <c r="G74" s="73" t="s">
        <v>106</v>
      </c>
      <c r="H74" s="73" t="s">
        <v>340</v>
      </c>
      <c r="I74" s="73" t="s">
        <v>341</v>
      </c>
      <c r="J74" s="73" t="s">
        <v>342</v>
      </c>
      <c r="K74" s="74">
        <v>-1</v>
      </c>
      <c r="L74" s="73" t="s">
        <v>317</v>
      </c>
      <c r="M74" s="75">
        <v>-3395</v>
      </c>
      <c r="N74" s="73" t="s">
        <v>101</v>
      </c>
      <c r="O74" s="73" t="s">
        <v>101</v>
      </c>
      <c r="P74" s="73" t="s">
        <v>343</v>
      </c>
      <c r="Q74" s="73" t="s">
        <v>344</v>
      </c>
      <c r="R74" s="73" t="s">
        <v>320</v>
      </c>
      <c r="S74" s="73" t="s">
        <v>101</v>
      </c>
      <c r="T74" s="73" t="s">
        <v>101</v>
      </c>
      <c r="U74" s="73" t="s">
        <v>101</v>
      </c>
      <c r="V74" s="73" t="s">
        <v>101</v>
      </c>
      <c r="W74" s="73" t="s">
        <v>331</v>
      </c>
      <c r="X74" s="76">
        <v>45352</v>
      </c>
      <c r="Y74" s="76">
        <v>45352</v>
      </c>
      <c r="Z74" s="73" t="s">
        <v>123</v>
      </c>
      <c r="AA74" s="73" t="s">
        <v>321</v>
      </c>
      <c r="AB74" s="73" t="s">
        <v>322</v>
      </c>
      <c r="AC74" s="73" t="s">
        <v>323</v>
      </c>
    </row>
    <row r="75" spans="1:29" x14ac:dyDescent="0.25">
      <c r="A75" s="73" t="s">
        <v>119</v>
      </c>
      <c r="B75" s="73" t="s">
        <v>4</v>
      </c>
      <c r="C75" s="73" t="s">
        <v>371</v>
      </c>
      <c r="D75" s="73" t="s">
        <v>100</v>
      </c>
      <c r="E75" s="73" t="s">
        <v>312</v>
      </c>
      <c r="F75" s="73" t="s">
        <v>101</v>
      </c>
      <c r="G75" s="73" t="s">
        <v>106</v>
      </c>
      <c r="H75" s="73" t="s">
        <v>340</v>
      </c>
      <c r="I75" s="73" t="s">
        <v>341</v>
      </c>
      <c r="J75" s="73" t="s">
        <v>342</v>
      </c>
      <c r="K75" s="74">
        <v>1</v>
      </c>
      <c r="L75" s="73" t="s">
        <v>317</v>
      </c>
      <c r="M75" s="75">
        <v>100</v>
      </c>
      <c r="N75" s="73" t="s">
        <v>101</v>
      </c>
      <c r="O75" s="73" t="s">
        <v>101</v>
      </c>
      <c r="P75" s="73" t="s">
        <v>343</v>
      </c>
      <c r="Q75" s="73" t="s">
        <v>344</v>
      </c>
      <c r="R75" s="73" t="s">
        <v>320</v>
      </c>
      <c r="S75" s="73" t="s">
        <v>101</v>
      </c>
      <c r="T75" s="73" t="s">
        <v>101</v>
      </c>
      <c r="U75" s="73" t="s">
        <v>101</v>
      </c>
      <c r="V75" s="73" t="s">
        <v>101</v>
      </c>
      <c r="W75" s="73" t="s">
        <v>331</v>
      </c>
      <c r="X75" s="76">
        <v>45352</v>
      </c>
      <c r="Y75" s="76">
        <v>45352</v>
      </c>
      <c r="Z75" s="73" t="s">
        <v>124</v>
      </c>
      <c r="AA75" s="73" t="s">
        <v>331</v>
      </c>
      <c r="AB75" s="73" t="s">
        <v>322</v>
      </c>
      <c r="AC75" s="73" t="s">
        <v>323</v>
      </c>
    </row>
    <row r="76" spans="1:29" x14ac:dyDescent="0.25">
      <c r="A76" s="73" t="s">
        <v>119</v>
      </c>
      <c r="B76" s="73" t="s">
        <v>4</v>
      </c>
      <c r="C76" s="73" t="s">
        <v>371</v>
      </c>
      <c r="D76" s="73" t="s">
        <v>100</v>
      </c>
      <c r="E76" s="73" t="s">
        <v>312</v>
      </c>
      <c r="F76" s="73" t="s">
        <v>101</v>
      </c>
      <c r="G76" s="73" t="s">
        <v>106</v>
      </c>
      <c r="H76" s="73" t="s">
        <v>340</v>
      </c>
      <c r="I76" s="73" t="s">
        <v>341</v>
      </c>
      <c r="J76" s="73" t="s">
        <v>342</v>
      </c>
      <c r="K76" s="74">
        <v>-1</v>
      </c>
      <c r="L76" s="73" t="s">
        <v>317</v>
      </c>
      <c r="M76" s="75">
        <v>-100</v>
      </c>
      <c r="N76" s="73" t="s">
        <v>101</v>
      </c>
      <c r="O76" s="73" t="s">
        <v>101</v>
      </c>
      <c r="P76" s="73" t="s">
        <v>343</v>
      </c>
      <c r="Q76" s="73" t="s">
        <v>344</v>
      </c>
      <c r="R76" s="73" t="s">
        <v>320</v>
      </c>
      <c r="S76" s="73" t="s">
        <v>101</v>
      </c>
      <c r="T76" s="73" t="s">
        <v>101</v>
      </c>
      <c r="U76" s="73" t="s">
        <v>101</v>
      </c>
      <c r="V76" s="73" t="s">
        <v>101</v>
      </c>
      <c r="W76" s="73" t="s">
        <v>331</v>
      </c>
      <c r="X76" s="76">
        <v>45352</v>
      </c>
      <c r="Y76" s="76">
        <v>45352</v>
      </c>
      <c r="Z76" s="73" t="s">
        <v>125</v>
      </c>
      <c r="AA76" s="73" t="s">
        <v>331</v>
      </c>
      <c r="AB76" s="73" t="s">
        <v>322</v>
      </c>
      <c r="AC76" s="73" t="s">
        <v>323</v>
      </c>
    </row>
    <row r="77" spans="1:29" x14ac:dyDescent="0.25">
      <c r="A77" s="73" t="s">
        <v>119</v>
      </c>
      <c r="B77" s="73" t="s">
        <v>4</v>
      </c>
      <c r="C77" s="73" t="s">
        <v>371</v>
      </c>
      <c r="D77" s="73" t="s">
        <v>100</v>
      </c>
      <c r="E77" s="73" t="s">
        <v>312</v>
      </c>
      <c r="F77" s="73" t="s">
        <v>101</v>
      </c>
      <c r="G77" s="73" t="s">
        <v>106</v>
      </c>
      <c r="H77" s="73" t="s">
        <v>340</v>
      </c>
      <c r="I77" s="73" t="s">
        <v>341</v>
      </c>
      <c r="J77" s="73" t="s">
        <v>342</v>
      </c>
      <c r="K77" s="74">
        <v>1</v>
      </c>
      <c r="L77" s="73" t="s">
        <v>317</v>
      </c>
      <c r="M77" s="75">
        <v>3395</v>
      </c>
      <c r="N77" s="73" t="s">
        <v>101</v>
      </c>
      <c r="O77" s="73" t="s">
        <v>101</v>
      </c>
      <c r="P77" s="73" t="s">
        <v>343</v>
      </c>
      <c r="Q77" s="73" t="s">
        <v>373</v>
      </c>
      <c r="R77" s="73" t="s">
        <v>320</v>
      </c>
      <c r="S77" s="73" t="s">
        <v>101</v>
      </c>
      <c r="T77" s="73" t="s">
        <v>101</v>
      </c>
      <c r="U77" s="73" t="s">
        <v>101</v>
      </c>
      <c r="V77" s="73" t="s">
        <v>101</v>
      </c>
      <c r="W77" s="73" t="s">
        <v>357</v>
      </c>
      <c r="X77" s="76">
        <v>45425</v>
      </c>
      <c r="Y77" s="76">
        <v>45425</v>
      </c>
      <c r="Z77" s="73" t="s">
        <v>126</v>
      </c>
      <c r="AA77" s="73" t="s">
        <v>321</v>
      </c>
      <c r="AB77" s="73" t="s">
        <v>322</v>
      </c>
      <c r="AC77" s="73" t="s">
        <v>323</v>
      </c>
    </row>
    <row r="78" spans="1:29" x14ac:dyDescent="0.25">
      <c r="A78" s="73" t="s">
        <v>119</v>
      </c>
      <c r="B78" s="73" t="s">
        <v>4</v>
      </c>
      <c r="C78" s="73" t="s">
        <v>371</v>
      </c>
      <c r="D78" s="73" t="s">
        <v>100</v>
      </c>
      <c r="E78" s="73" t="s">
        <v>312</v>
      </c>
      <c r="F78" s="73" t="s">
        <v>101</v>
      </c>
      <c r="G78" s="73" t="s">
        <v>106</v>
      </c>
      <c r="H78" s="73" t="s">
        <v>340</v>
      </c>
      <c r="I78" s="73" t="s">
        <v>341</v>
      </c>
      <c r="J78" s="73" t="s">
        <v>342</v>
      </c>
      <c r="K78" s="74">
        <v>1</v>
      </c>
      <c r="L78" s="73" t="s">
        <v>317</v>
      </c>
      <c r="M78" s="75">
        <v>17952</v>
      </c>
      <c r="N78" s="73" t="s">
        <v>101</v>
      </c>
      <c r="O78" s="73" t="s">
        <v>101</v>
      </c>
      <c r="P78" s="73" t="s">
        <v>343</v>
      </c>
      <c r="Q78" s="73" t="s">
        <v>626</v>
      </c>
      <c r="R78" s="73" t="s">
        <v>320</v>
      </c>
      <c r="S78" s="73" t="s">
        <v>101</v>
      </c>
      <c r="T78" s="73" t="s">
        <v>101</v>
      </c>
      <c r="U78" s="73" t="s">
        <v>101</v>
      </c>
      <c r="V78" s="73" t="s">
        <v>101</v>
      </c>
      <c r="W78" s="73" t="s">
        <v>321</v>
      </c>
      <c r="X78" s="76">
        <v>45660</v>
      </c>
      <c r="Y78" s="76">
        <v>45660</v>
      </c>
      <c r="Z78" s="73" t="s">
        <v>628</v>
      </c>
      <c r="AA78" s="73" t="s">
        <v>321</v>
      </c>
      <c r="AB78" s="73" t="s">
        <v>787</v>
      </c>
      <c r="AC78" s="73" t="s">
        <v>407</v>
      </c>
    </row>
    <row r="79" spans="1:29" x14ac:dyDescent="0.25">
      <c r="A79" s="73" t="s">
        <v>629</v>
      </c>
      <c r="B79" s="73" t="s">
        <v>4</v>
      </c>
      <c r="C79" s="73" t="s">
        <v>790</v>
      </c>
      <c r="D79" s="73" t="s">
        <v>557</v>
      </c>
      <c r="E79" s="73" t="s">
        <v>791</v>
      </c>
      <c r="F79" s="73" t="s">
        <v>101</v>
      </c>
      <c r="G79" s="73" t="s">
        <v>101</v>
      </c>
      <c r="H79" s="73" t="s">
        <v>101</v>
      </c>
      <c r="I79" s="73" t="s">
        <v>101</v>
      </c>
      <c r="J79" s="73" t="s">
        <v>320</v>
      </c>
      <c r="K79" s="74">
        <v>0.75</v>
      </c>
      <c r="L79" s="73" t="s">
        <v>488</v>
      </c>
      <c r="M79" s="75">
        <v>15.53</v>
      </c>
      <c r="N79" s="73" t="s">
        <v>101</v>
      </c>
      <c r="O79" s="73" t="s">
        <v>101</v>
      </c>
      <c r="P79" s="73" t="s">
        <v>101</v>
      </c>
      <c r="Q79" s="73" t="s">
        <v>101</v>
      </c>
      <c r="R79" s="73" t="s">
        <v>320</v>
      </c>
      <c r="S79" s="73" t="s">
        <v>101</v>
      </c>
      <c r="T79" s="73" t="s">
        <v>631</v>
      </c>
      <c r="U79" s="73" t="s">
        <v>792</v>
      </c>
      <c r="V79" s="73" t="s">
        <v>493</v>
      </c>
      <c r="W79" s="73" t="s">
        <v>786</v>
      </c>
      <c r="X79" s="76">
        <v>45628</v>
      </c>
      <c r="Y79" s="76">
        <v>45625</v>
      </c>
      <c r="Z79" s="73" t="s">
        <v>101</v>
      </c>
      <c r="AA79" s="73" t="s">
        <v>320</v>
      </c>
      <c r="AB79" s="73" t="s">
        <v>793</v>
      </c>
      <c r="AC79" s="73" t="s">
        <v>407</v>
      </c>
    </row>
    <row r="80" spans="1:29" x14ac:dyDescent="0.25">
      <c r="A80" s="73" t="s">
        <v>629</v>
      </c>
      <c r="B80" s="73" t="s">
        <v>4</v>
      </c>
      <c r="C80" s="73" t="s">
        <v>790</v>
      </c>
      <c r="D80" s="73" t="s">
        <v>557</v>
      </c>
      <c r="E80" s="73" t="s">
        <v>791</v>
      </c>
      <c r="F80" s="73" t="s">
        <v>101</v>
      </c>
      <c r="G80" s="73" t="s">
        <v>101</v>
      </c>
      <c r="H80" s="73" t="s">
        <v>101</v>
      </c>
      <c r="I80" s="73" t="s">
        <v>101</v>
      </c>
      <c r="J80" s="73" t="s">
        <v>320</v>
      </c>
      <c r="K80" s="74">
        <v>0.5</v>
      </c>
      <c r="L80" s="73" t="s">
        <v>488</v>
      </c>
      <c r="M80" s="75">
        <v>10.5</v>
      </c>
      <c r="N80" s="73" t="s">
        <v>101</v>
      </c>
      <c r="O80" s="73" t="s">
        <v>101</v>
      </c>
      <c r="P80" s="73" t="s">
        <v>101</v>
      </c>
      <c r="Q80" s="73" t="s">
        <v>101</v>
      </c>
      <c r="R80" s="73" t="s">
        <v>320</v>
      </c>
      <c r="S80" s="73" t="s">
        <v>101</v>
      </c>
      <c r="T80" s="73" t="s">
        <v>633</v>
      </c>
      <c r="U80" s="73" t="s">
        <v>794</v>
      </c>
      <c r="V80" s="73" t="s">
        <v>493</v>
      </c>
      <c r="W80" s="73" t="s">
        <v>786</v>
      </c>
      <c r="X80" s="76">
        <v>45629</v>
      </c>
      <c r="Y80" s="76">
        <v>45628</v>
      </c>
      <c r="Z80" s="73" t="s">
        <v>101</v>
      </c>
      <c r="AA80" s="73" t="s">
        <v>320</v>
      </c>
      <c r="AB80" s="73" t="s">
        <v>793</v>
      </c>
      <c r="AC80" s="73" t="s">
        <v>407</v>
      </c>
    </row>
    <row r="81" spans="1:29" x14ac:dyDescent="0.25">
      <c r="A81" s="73" t="s">
        <v>629</v>
      </c>
      <c r="B81" s="73" t="s">
        <v>4</v>
      </c>
      <c r="C81" s="73" t="s">
        <v>790</v>
      </c>
      <c r="D81" s="73" t="s">
        <v>557</v>
      </c>
      <c r="E81" s="73" t="s">
        <v>791</v>
      </c>
      <c r="F81" s="73" t="s">
        <v>101</v>
      </c>
      <c r="G81" s="73" t="s">
        <v>101</v>
      </c>
      <c r="H81" s="73" t="s">
        <v>101</v>
      </c>
      <c r="I81" s="73" t="s">
        <v>101</v>
      </c>
      <c r="J81" s="73" t="s">
        <v>320</v>
      </c>
      <c r="K81" s="74">
        <v>1.5</v>
      </c>
      <c r="L81" s="73" t="s">
        <v>488</v>
      </c>
      <c r="M81" s="75">
        <v>31.5</v>
      </c>
      <c r="N81" s="73" t="s">
        <v>101</v>
      </c>
      <c r="O81" s="73" t="s">
        <v>101</v>
      </c>
      <c r="P81" s="73" t="s">
        <v>101</v>
      </c>
      <c r="Q81" s="73" t="s">
        <v>101</v>
      </c>
      <c r="R81" s="73" t="s">
        <v>320</v>
      </c>
      <c r="S81" s="73" t="s">
        <v>101</v>
      </c>
      <c r="T81" s="73" t="s">
        <v>559</v>
      </c>
      <c r="U81" s="73" t="s">
        <v>794</v>
      </c>
      <c r="V81" s="73" t="s">
        <v>493</v>
      </c>
      <c r="W81" s="73" t="s">
        <v>786</v>
      </c>
      <c r="X81" s="76">
        <v>45631</v>
      </c>
      <c r="Y81" s="76">
        <v>45629</v>
      </c>
      <c r="Z81" s="73" t="s">
        <v>101</v>
      </c>
      <c r="AA81" s="73" t="s">
        <v>320</v>
      </c>
      <c r="AB81" s="73" t="s">
        <v>793</v>
      </c>
      <c r="AC81" s="73" t="s">
        <v>407</v>
      </c>
    </row>
    <row r="82" spans="1:29" x14ac:dyDescent="0.25">
      <c r="A82" s="73" t="s">
        <v>629</v>
      </c>
      <c r="B82" s="73" t="s">
        <v>4</v>
      </c>
      <c r="C82" s="73" t="s">
        <v>790</v>
      </c>
      <c r="D82" s="73" t="s">
        <v>557</v>
      </c>
      <c r="E82" s="73" t="s">
        <v>791</v>
      </c>
      <c r="F82" s="73" t="s">
        <v>101</v>
      </c>
      <c r="G82" s="73" t="s">
        <v>101</v>
      </c>
      <c r="H82" s="73" t="s">
        <v>101</v>
      </c>
      <c r="I82" s="73" t="s">
        <v>101</v>
      </c>
      <c r="J82" s="73" t="s">
        <v>320</v>
      </c>
      <c r="K82" s="74">
        <v>0.75</v>
      </c>
      <c r="L82" s="73" t="s">
        <v>488</v>
      </c>
      <c r="M82" s="75">
        <v>15.53</v>
      </c>
      <c r="N82" s="73" t="s">
        <v>101</v>
      </c>
      <c r="O82" s="73" t="s">
        <v>101</v>
      </c>
      <c r="P82" s="73" t="s">
        <v>101</v>
      </c>
      <c r="Q82" s="73" t="s">
        <v>101</v>
      </c>
      <c r="R82" s="73" t="s">
        <v>320</v>
      </c>
      <c r="S82" s="73" t="s">
        <v>101</v>
      </c>
      <c r="T82" s="73" t="s">
        <v>636</v>
      </c>
      <c r="U82" s="73" t="s">
        <v>795</v>
      </c>
      <c r="V82" s="73" t="s">
        <v>493</v>
      </c>
      <c r="W82" s="73" t="s">
        <v>786</v>
      </c>
      <c r="X82" s="76">
        <v>45631</v>
      </c>
      <c r="Y82" s="76">
        <v>45630</v>
      </c>
      <c r="Z82" s="73" t="s">
        <v>101</v>
      </c>
      <c r="AA82" s="73" t="s">
        <v>320</v>
      </c>
      <c r="AB82" s="73" t="s">
        <v>793</v>
      </c>
      <c r="AC82" s="73" t="s">
        <v>407</v>
      </c>
    </row>
    <row r="83" spans="1:29" x14ac:dyDescent="0.25">
      <c r="A83" s="73" t="s">
        <v>629</v>
      </c>
      <c r="B83" s="73" t="s">
        <v>4</v>
      </c>
      <c r="C83" s="73" t="s">
        <v>790</v>
      </c>
      <c r="D83" s="73" t="s">
        <v>557</v>
      </c>
      <c r="E83" s="73" t="s">
        <v>791</v>
      </c>
      <c r="F83" s="73" t="s">
        <v>101</v>
      </c>
      <c r="G83" s="73" t="s">
        <v>101</v>
      </c>
      <c r="H83" s="73" t="s">
        <v>101</v>
      </c>
      <c r="I83" s="73" t="s">
        <v>101</v>
      </c>
      <c r="J83" s="73" t="s">
        <v>320</v>
      </c>
      <c r="K83" s="74">
        <v>1</v>
      </c>
      <c r="L83" s="73" t="s">
        <v>488</v>
      </c>
      <c r="M83" s="75">
        <v>21</v>
      </c>
      <c r="N83" s="73" t="s">
        <v>101</v>
      </c>
      <c r="O83" s="73" t="s">
        <v>101</v>
      </c>
      <c r="P83" s="73" t="s">
        <v>101</v>
      </c>
      <c r="Q83" s="73" t="s">
        <v>101</v>
      </c>
      <c r="R83" s="73" t="s">
        <v>320</v>
      </c>
      <c r="S83" s="73" t="s">
        <v>101</v>
      </c>
      <c r="T83" s="73" t="s">
        <v>638</v>
      </c>
      <c r="U83" s="73" t="s">
        <v>792</v>
      </c>
      <c r="V83" s="73" t="s">
        <v>493</v>
      </c>
      <c r="W83" s="73" t="s">
        <v>786</v>
      </c>
      <c r="X83" s="76">
        <v>45632</v>
      </c>
      <c r="Y83" s="76">
        <v>45631</v>
      </c>
      <c r="Z83" s="73" t="s">
        <v>101</v>
      </c>
      <c r="AA83" s="73" t="s">
        <v>320</v>
      </c>
      <c r="AB83" s="73" t="s">
        <v>793</v>
      </c>
      <c r="AC83" s="73" t="s">
        <v>407</v>
      </c>
    </row>
    <row r="84" spans="1:29" x14ac:dyDescent="0.25">
      <c r="A84" s="73" t="s">
        <v>629</v>
      </c>
      <c r="B84" s="73" t="s">
        <v>4</v>
      </c>
      <c r="C84" s="73" t="s">
        <v>790</v>
      </c>
      <c r="D84" s="73" t="s">
        <v>557</v>
      </c>
      <c r="E84" s="73" t="s">
        <v>791</v>
      </c>
      <c r="F84" s="73" t="s">
        <v>101</v>
      </c>
      <c r="G84" s="73" t="s">
        <v>101</v>
      </c>
      <c r="H84" s="73" t="s">
        <v>101</v>
      </c>
      <c r="I84" s="73" t="s">
        <v>101</v>
      </c>
      <c r="J84" s="73" t="s">
        <v>320</v>
      </c>
      <c r="K84" s="74">
        <v>0.5</v>
      </c>
      <c r="L84" s="73" t="s">
        <v>488</v>
      </c>
      <c r="M84" s="75">
        <v>10.36</v>
      </c>
      <c r="N84" s="73" t="s">
        <v>101</v>
      </c>
      <c r="O84" s="73" t="s">
        <v>101</v>
      </c>
      <c r="P84" s="73" t="s">
        <v>101</v>
      </c>
      <c r="Q84" s="73" t="s">
        <v>101</v>
      </c>
      <c r="R84" s="73" t="s">
        <v>320</v>
      </c>
      <c r="S84" s="73" t="s">
        <v>101</v>
      </c>
      <c r="T84" s="73" t="s">
        <v>636</v>
      </c>
      <c r="U84" s="73" t="s">
        <v>795</v>
      </c>
      <c r="V84" s="73" t="s">
        <v>493</v>
      </c>
      <c r="W84" s="73" t="s">
        <v>786</v>
      </c>
      <c r="X84" s="76">
        <v>45636</v>
      </c>
      <c r="Y84" s="76">
        <v>45632</v>
      </c>
      <c r="Z84" s="73" t="s">
        <v>101</v>
      </c>
      <c r="AA84" s="73" t="s">
        <v>320</v>
      </c>
      <c r="AB84" s="73" t="s">
        <v>793</v>
      </c>
      <c r="AC84" s="73" t="s">
        <v>407</v>
      </c>
    </row>
    <row r="85" spans="1:29" x14ac:dyDescent="0.25">
      <c r="A85" s="73" t="s">
        <v>629</v>
      </c>
      <c r="B85" s="73" t="s">
        <v>4</v>
      </c>
      <c r="C85" s="73" t="s">
        <v>790</v>
      </c>
      <c r="D85" s="73" t="s">
        <v>557</v>
      </c>
      <c r="E85" s="73" t="s">
        <v>791</v>
      </c>
      <c r="F85" s="73" t="s">
        <v>101</v>
      </c>
      <c r="G85" s="73" t="s">
        <v>101</v>
      </c>
      <c r="H85" s="73" t="s">
        <v>101</v>
      </c>
      <c r="I85" s="73" t="s">
        <v>101</v>
      </c>
      <c r="J85" s="73" t="s">
        <v>320</v>
      </c>
      <c r="K85" s="74">
        <v>0.52</v>
      </c>
      <c r="L85" s="73" t="s">
        <v>488</v>
      </c>
      <c r="M85" s="75">
        <v>10.77</v>
      </c>
      <c r="N85" s="73" t="s">
        <v>101</v>
      </c>
      <c r="O85" s="73" t="s">
        <v>101</v>
      </c>
      <c r="P85" s="73" t="s">
        <v>101</v>
      </c>
      <c r="Q85" s="73" t="s">
        <v>101</v>
      </c>
      <c r="R85" s="73" t="s">
        <v>320</v>
      </c>
      <c r="S85" s="73" t="s">
        <v>101</v>
      </c>
      <c r="T85" s="73" t="s">
        <v>636</v>
      </c>
      <c r="U85" s="73" t="s">
        <v>795</v>
      </c>
      <c r="V85" s="73" t="s">
        <v>493</v>
      </c>
      <c r="W85" s="73" t="s">
        <v>786</v>
      </c>
      <c r="X85" s="76">
        <v>45636</v>
      </c>
      <c r="Y85" s="76">
        <v>45635</v>
      </c>
      <c r="Z85" s="73" t="s">
        <v>101</v>
      </c>
      <c r="AA85" s="73" t="s">
        <v>320</v>
      </c>
      <c r="AB85" s="73" t="s">
        <v>793</v>
      </c>
      <c r="AC85" s="73" t="s">
        <v>407</v>
      </c>
    </row>
    <row r="86" spans="1:29" x14ac:dyDescent="0.25">
      <c r="A86" s="73" t="s">
        <v>629</v>
      </c>
      <c r="B86" s="73" t="s">
        <v>4</v>
      </c>
      <c r="C86" s="73" t="s">
        <v>790</v>
      </c>
      <c r="D86" s="73" t="s">
        <v>557</v>
      </c>
      <c r="E86" s="73" t="s">
        <v>791</v>
      </c>
      <c r="F86" s="73" t="s">
        <v>101</v>
      </c>
      <c r="G86" s="73" t="s">
        <v>101</v>
      </c>
      <c r="H86" s="73" t="s">
        <v>101</v>
      </c>
      <c r="I86" s="73" t="s">
        <v>101</v>
      </c>
      <c r="J86" s="73" t="s">
        <v>320</v>
      </c>
      <c r="K86" s="74">
        <v>0.25</v>
      </c>
      <c r="L86" s="73" t="s">
        <v>488</v>
      </c>
      <c r="M86" s="75">
        <v>5.25</v>
      </c>
      <c r="N86" s="73" t="s">
        <v>101</v>
      </c>
      <c r="O86" s="73" t="s">
        <v>101</v>
      </c>
      <c r="P86" s="73" t="s">
        <v>101</v>
      </c>
      <c r="Q86" s="73" t="s">
        <v>101</v>
      </c>
      <c r="R86" s="73" t="s">
        <v>320</v>
      </c>
      <c r="S86" s="73" t="s">
        <v>101</v>
      </c>
      <c r="T86" s="73" t="s">
        <v>642</v>
      </c>
      <c r="U86" s="73" t="s">
        <v>796</v>
      </c>
      <c r="V86" s="73" t="s">
        <v>493</v>
      </c>
      <c r="W86" s="73" t="s">
        <v>786</v>
      </c>
      <c r="X86" s="76">
        <v>45637</v>
      </c>
      <c r="Y86" s="76">
        <v>45636</v>
      </c>
      <c r="Z86" s="73" t="s">
        <v>101</v>
      </c>
      <c r="AA86" s="73" t="s">
        <v>320</v>
      </c>
      <c r="AB86" s="73" t="s">
        <v>793</v>
      </c>
      <c r="AC86" s="73" t="s">
        <v>407</v>
      </c>
    </row>
    <row r="87" spans="1:29" x14ac:dyDescent="0.25">
      <c r="A87" s="73" t="s">
        <v>629</v>
      </c>
      <c r="B87" s="73" t="s">
        <v>4</v>
      </c>
      <c r="C87" s="73" t="s">
        <v>790</v>
      </c>
      <c r="D87" s="73" t="s">
        <v>557</v>
      </c>
      <c r="E87" s="73" t="s">
        <v>791</v>
      </c>
      <c r="F87" s="73" t="s">
        <v>101</v>
      </c>
      <c r="G87" s="73" t="s">
        <v>101</v>
      </c>
      <c r="H87" s="73" t="s">
        <v>101</v>
      </c>
      <c r="I87" s="73" t="s">
        <v>101</v>
      </c>
      <c r="J87" s="73" t="s">
        <v>320</v>
      </c>
      <c r="K87" s="74">
        <v>0.52</v>
      </c>
      <c r="L87" s="73" t="s">
        <v>488</v>
      </c>
      <c r="M87" s="75">
        <v>10.92</v>
      </c>
      <c r="N87" s="73" t="s">
        <v>101</v>
      </c>
      <c r="O87" s="73" t="s">
        <v>101</v>
      </c>
      <c r="P87" s="73" t="s">
        <v>101</v>
      </c>
      <c r="Q87" s="73" t="s">
        <v>101</v>
      </c>
      <c r="R87" s="73" t="s">
        <v>320</v>
      </c>
      <c r="S87" s="73" t="s">
        <v>101</v>
      </c>
      <c r="T87" s="73" t="s">
        <v>644</v>
      </c>
      <c r="U87" s="73" t="s">
        <v>794</v>
      </c>
      <c r="V87" s="73" t="s">
        <v>493</v>
      </c>
      <c r="W87" s="73" t="s">
        <v>786</v>
      </c>
      <c r="X87" s="76">
        <v>45638</v>
      </c>
      <c r="Y87" s="76">
        <v>45637</v>
      </c>
      <c r="Z87" s="73" t="s">
        <v>101</v>
      </c>
      <c r="AA87" s="73" t="s">
        <v>320</v>
      </c>
      <c r="AB87" s="73" t="s">
        <v>793</v>
      </c>
      <c r="AC87" s="73" t="s">
        <v>407</v>
      </c>
    </row>
    <row r="88" spans="1:29" x14ac:dyDescent="0.25">
      <c r="A88" s="73" t="s">
        <v>629</v>
      </c>
      <c r="B88" s="73" t="s">
        <v>4</v>
      </c>
      <c r="C88" s="73" t="s">
        <v>790</v>
      </c>
      <c r="D88" s="73" t="s">
        <v>557</v>
      </c>
      <c r="E88" s="73" t="s">
        <v>791</v>
      </c>
      <c r="F88" s="73" t="s">
        <v>101</v>
      </c>
      <c r="G88" s="73" t="s">
        <v>101</v>
      </c>
      <c r="H88" s="73" t="s">
        <v>101</v>
      </c>
      <c r="I88" s="73" t="s">
        <v>101</v>
      </c>
      <c r="J88" s="73" t="s">
        <v>320</v>
      </c>
      <c r="K88" s="74">
        <v>0.52</v>
      </c>
      <c r="L88" s="73" t="s">
        <v>488</v>
      </c>
      <c r="M88" s="75">
        <v>10.92</v>
      </c>
      <c r="N88" s="73" t="s">
        <v>101</v>
      </c>
      <c r="O88" s="73" t="s">
        <v>101</v>
      </c>
      <c r="P88" s="73" t="s">
        <v>101</v>
      </c>
      <c r="Q88" s="73" t="s">
        <v>101</v>
      </c>
      <c r="R88" s="73" t="s">
        <v>320</v>
      </c>
      <c r="S88" s="73" t="s">
        <v>101</v>
      </c>
      <c r="T88" s="73" t="s">
        <v>644</v>
      </c>
      <c r="U88" s="73" t="s">
        <v>794</v>
      </c>
      <c r="V88" s="73" t="s">
        <v>493</v>
      </c>
      <c r="W88" s="73" t="s">
        <v>786</v>
      </c>
      <c r="X88" s="76">
        <v>45642</v>
      </c>
      <c r="Y88" s="76">
        <v>45638</v>
      </c>
      <c r="Z88" s="73" t="s">
        <v>101</v>
      </c>
      <c r="AA88" s="73" t="s">
        <v>320</v>
      </c>
      <c r="AB88" s="73" t="s">
        <v>793</v>
      </c>
      <c r="AC88" s="73" t="s">
        <v>407</v>
      </c>
    </row>
    <row r="89" spans="1:29" x14ac:dyDescent="0.25">
      <c r="A89" s="73" t="s">
        <v>537</v>
      </c>
      <c r="B89" s="73" t="s">
        <v>4</v>
      </c>
      <c r="C89" s="73" t="s">
        <v>790</v>
      </c>
      <c r="D89" s="73" t="s">
        <v>486</v>
      </c>
      <c r="E89" s="73" t="s">
        <v>487</v>
      </c>
      <c r="F89" s="73" t="s">
        <v>101</v>
      </c>
      <c r="G89" s="73" t="s">
        <v>101</v>
      </c>
      <c r="H89" s="73" t="s">
        <v>101</v>
      </c>
      <c r="I89" s="73" t="s">
        <v>101</v>
      </c>
      <c r="J89" s="73" t="s">
        <v>320</v>
      </c>
      <c r="K89" s="74">
        <v>0.1</v>
      </c>
      <c r="L89" s="73" t="s">
        <v>488</v>
      </c>
      <c r="M89" s="75">
        <v>6.65</v>
      </c>
      <c r="N89" s="73" t="s">
        <v>101</v>
      </c>
      <c r="O89" s="73" t="s">
        <v>101</v>
      </c>
      <c r="P89" s="73" t="s">
        <v>101</v>
      </c>
      <c r="Q89" s="73" t="s">
        <v>101</v>
      </c>
      <c r="R89" s="73" t="s">
        <v>495</v>
      </c>
      <c r="S89" s="73" t="s">
        <v>496</v>
      </c>
      <c r="T89" s="73" t="s">
        <v>497</v>
      </c>
      <c r="U89" s="73" t="s">
        <v>498</v>
      </c>
      <c r="V89" s="73" t="s">
        <v>493</v>
      </c>
      <c r="W89" s="73" t="s">
        <v>413</v>
      </c>
      <c r="X89" s="76">
        <v>45624</v>
      </c>
      <c r="Y89" s="76">
        <v>45624</v>
      </c>
      <c r="Z89" s="73" t="s">
        <v>539</v>
      </c>
      <c r="AA89" s="73" t="s">
        <v>320</v>
      </c>
      <c r="AB89" s="73" t="s">
        <v>403</v>
      </c>
      <c r="AC89" s="73" t="s">
        <v>404</v>
      </c>
    </row>
    <row r="90" spans="1:29" x14ac:dyDescent="0.25">
      <c r="A90" s="73" t="s">
        <v>537</v>
      </c>
      <c r="B90" s="73" t="s">
        <v>4</v>
      </c>
      <c r="C90" s="73" t="s">
        <v>790</v>
      </c>
      <c r="D90" s="73" t="s">
        <v>486</v>
      </c>
      <c r="E90" s="73" t="s">
        <v>487</v>
      </c>
      <c r="F90" s="73" t="s">
        <v>101</v>
      </c>
      <c r="G90" s="73" t="s">
        <v>101</v>
      </c>
      <c r="H90" s="73" t="s">
        <v>101</v>
      </c>
      <c r="I90" s="73" t="s">
        <v>101</v>
      </c>
      <c r="J90" s="73" t="s">
        <v>320</v>
      </c>
      <c r="K90" s="74">
        <v>0.4</v>
      </c>
      <c r="L90" s="73" t="s">
        <v>488</v>
      </c>
      <c r="M90" s="75">
        <v>31.8</v>
      </c>
      <c r="N90" s="73" t="s">
        <v>101</v>
      </c>
      <c r="O90" s="73" t="s">
        <v>101</v>
      </c>
      <c r="P90" s="73" t="s">
        <v>101</v>
      </c>
      <c r="Q90" s="73" t="s">
        <v>101</v>
      </c>
      <c r="R90" s="73" t="s">
        <v>506</v>
      </c>
      <c r="S90" s="73" t="s">
        <v>507</v>
      </c>
      <c r="T90" s="73" t="s">
        <v>508</v>
      </c>
      <c r="U90" s="73" t="s">
        <v>509</v>
      </c>
      <c r="V90" s="73" t="s">
        <v>493</v>
      </c>
      <c r="W90" s="73" t="s">
        <v>413</v>
      </c>
      <c r="X90" s="76">
        <v>45624</v>
      </c>
      <c r="Y90" s="76">
        <v>45624</v>
      </c>
      <c r="Z90" s="73" t="s">
        <v>542</v>
      </c>
      <c r="AA90" s="73" t="s">
        <v>320</v>
      </c>
      <c r="AB90" s="73" t="s">
        <v>403</v>
      </c>
      <c r="AC90" s="73" t="s">
        <v>404</v>
      </c>
    </row>
    <row r="91" spans="1:29" x14ac:dyDescent="0.25">
      <c r="A91" s="73" t="s">
        <v>537</v>
      </c>
      <c r="B91" s="73" t="s">
        <v>4</v>
      </c>
      <c r="C91" s="73" t="s">
        <v>790</v>
      </c>
      <c r="D91" s="73" t="s">
        <v>486</v>
      </c>
      <c r="E91" s="73" t="s">
        <v>487</v>
      </c>
      <c r="F91" s="73" t="s">
        <v>101</v>
      </c>
      <c r="G91" s="73" t="s">
        <v>101</v>
      </c>
      <c r="H91" s="73" t="s">
        <v>101</v>
      </c>
      <c r="I91" s="73" t="s">
        <v>101</v>
      </c>
      <c r="J91" s="73" t="s">
        <v>320</v>
      </c>
      <c r="K91" s="74">
        <v>0.75</v>
      </c>
      <c r="L91" s="73" t="s">
        <v>488</v>
      </c>
      <c r="M91" s="75">
        <v>50.45</v>
      </c>
      <c r="N91" s="73" t="s">
        <v>101</v>
      </c>
      <c r="O91" s="73" t="s">
        <v>101</v>
      </c>
      <c r="P91" s="73" t="s">
        <v>101</v>
      </c>
      <c r="Q91" s="73" t="s">
        <v>101</v>
      </c>
      <c r="R91" s="73" t="s">
        <v>797</v>
      </c>
      <c r="S91" s="73" t="s">
        <v>798</v>
      </c>
      <c r="T91" s="73" t="s">
        <v>545</v>
      </c>
      <c r="U91" s="73" t="s">
        <v>799</v>
      </c>
      <c r="V91" s="73" t="s">
        <v>493</v>
      </c>
      <c r="W91" s="73" t="s">
        <v>413</v>
      </c>
      <c r="X91" s="76">
        <v>45625</v>
      </c>
      <c r="Y91" s="76">
        <v>45625</v>
      </c>
      <c r="Z91" s="73" t="s">
        <v>544</v>
      </c>
      <c r="AA91" s="73" t="s">
        <v>320</v>
      </c>
      <c r="AB91" s="73" t="s">
        <v>403</v>
      </c>
      <c r="AC91" s="73" t="s">
        <v>404</v>
      </c>
    </row>
    <row r="92" spans="1:29" x14ac:dyDescent="0.25">
      <c r="A92" s="73" t="s">
        <v>537</v>
      </c>
      <c r="B92" s="73" t="s">
        <v>4</v>
      </c>
      <c r="C92" s="73" t="s">
        <v>790</v>
      </c>
      <c r="D92" s="73" t="s">
        <v>486</v>
      </c>
      <c r="E92" s="73" t="s">
        <v>487</v>
      </c>
      <c r="F92" s="73" t="s">
        <v>101</v>
      </c>
      <c r="G92" s="73" t="s">
        <v>101</v>
      </c>
      <c r="H92" s="73" t="s">
        <v>101</v>
      </c>
      <c r="I92" s="73" t="s">
        <v>101</v>
      </c>
      <c r="J92" s="73" t="s">
        <v>320</v>
      </c>
      <c r="K92" s="74">
        <v>0.75</v>
      </c>
      <c r="L92" s="73" t="s">
        <v>488</v>
      </c>
      <c r="M92" s="75">
        <v>46.52</v>
      </c>
      <c r="N92" s="73" t="s">
        <v>101</v>
      </c>
      <c r="O92" s="73" t="s">
        <v>101</v>
      </c>
      <c r="P92" s="73" t="s">
        <v>101</v>
      </c>
      <c r="Q92" s="73" t="s">
        <v>101</v>
      </c>
      <c r="R92" s="73" t="s">
        <v>800</v>
      </c>
      <c r="S92" s="73" t="s">
        <v>801</v>
      </c>
      <c r="T92" s="73" t="s">
        <v>548</v>
      </c>
      <c r="U92" s="73" t="s">
        <v>802</v>
      </c>
      <c r="V92" s="73" t="s">
        <v>493</v>
      </c>
      <c r="W92" s="73" t="s">
        <v>413</v>
      </c>
      <c r="X92" s="76">
        <v>45625</v>
      </c>
      <c r="Y92" s="76">
        <v>45625</v>
      </c>
      <c r="Z92" s="73" t="s">
        <v>547</v>
      </c>
      <c r="AA92" s="73" t="s">
        <v>320</v>
      </c>
      <c r="AB92" s="73" t="s">
        <v>403</v>
      </c>
      <c r="AC92" s="73" t="s">
        <v>404</v>
      </c>
    </row>
    <row r="93" spans="1:29" x14ac:dyDescent="0.25">
      <c r="A93" s="73" t="s">
        <v>537</v>
      </c>
      <c r="B93" s="73" t="s">
        <v>4</v>
      </c>
      <c r="C93" s="73" t="s">
        <v>790</v>
      </c>
      <c r="D93" s="73" t="s">
        <v>486</v>
      </c>
      <c r="E93" s="73" t="s">
        <v>487</v>
      </c>
      <c r="F93" s="73" t="s">
        <v>101</v>
      </c>
      <c r="G93" s="73" t="s">
        <v>101</v>
      </c>
      <c r="H93" s="73" t="s">
        <v>101</v>
      </c>
      <c r="I93" s="73" t="s">
        <v>101</v>
      </c>
      <c r="J93" s="73" t="s">
        <v>320</v>
      </c>
      <c r="K93" s="74">
        <v>0.75</v>
      </c>
      <c r="L93" s="73" t="s">
        <v>488</v>
      </c>
      <c r="M93" s="75">
        <v>46.52</v>
      </c>
      <c r="N93" s="73" t="s">
        <v>101</v>
      </c>
      <c r="O93" s="73" t="s">
        <v>101</v>
      </c>
      <c r="P93" s="73" t="s">
        <v>101</v>
      </c>
      <c r="Q93" s="73" t="s">
        <v>101</v>
      </c>
      <c r="R93" s="73" t="s">
        <v>803</v>
      </c>
      <c r="S93" s="73" t="s">
        <v>804</v>
      </c>
      <c r="T93" s="73" t="s">
        <v>548</v>
      </c>
      <c r="U93" s="73" t="s">
        <v>802</v>
      </c>
      <c r="V93" s="73" t="s">
        <v>493</v>
      </c>
      <c r="W93" s="73" t="s">
        <v>413</v>
      </c>
      <c r="X93" s="76">
        <v>45625</v>
      </c>
      <c r="Y93" s="76">
        <v>45625</v>
      </c>
      <c r="Z93" s="73" t="s">
        <v>550</v>
      </c>
      <c r="AA93" s="73" t="s">
        <v>320</v>
      </c>
      <c r="AB93" s="73" t="s">
        <v>403</v>
      </c>
      <c r="AC93" s="73" t="s">
        <v>404</v>
      </c>
    </row>
    <row r="94" spans="1:29" x14ac:dyDescent="0.25">
      <c r="A94" s="73" t="s">
        <v>537</v>
      </c>
      <c r="B94" s="73" t="s">
        <v>4</v>
      </c>
      <c r="C94" s="73" t="s">
        <v>790</v>
      </c>
      <c r="D94" s="73" t="s">
        <v>486</v>
      </c>
      <c r="E94" s="73" t="s">
        <v>487</v>
      </c>
      <c r="F94" s="73" t="s">
        <v>101</v>
      </c>
      <c r="G94" s="73" t="s">
        <v>101</v>
      </c>
      <c r="H94" s="73" t="s">
        <v>101</v>
      </c>
      <c r="I94" s="73" t="s">
        <v>101</v>
      </c>
      <c r="J94" s="73" t="s">
        <v>320</v>
      </c>
      <c r="K94" s="74">
        <v>0.2</v>
      </c>
      <c r="L94" s="73" t="s">
        <v>488</v>
      </c>
      <c r="M94" s="75">
        <v>13.31</v>
      </c>
      <c r="N94" s="73" t="s">
        <v>101</v>
      </c>
      <c r="O94" s="73" t="s">
        <v>101</v>
      </c>
      <c r="P94" s="73" t="s">
        <v>101</v>
      </c>
      <c r="Q94" s="73" t="s">
        <v>101</v>
      </c>
      <c r="R94" s="73" t="s">
        <v>495</v>
      </c>
      <c r="S94" s="73" t="s">
        <v>496</v>
      </c>
      <c r="T94" s="73" t="s">
        <v>497</v>
      </c>
      <c r="U94" s="73" t="s">
        <v>498</v>
      </c>
      <c r="V94" s="73" t="s">
        <v>493</v>
      </c>
      <c r="W94" s="73" t="s">
        <v>413</v>
      </c>
      <c r="X94" s="76">
        <v>45625</v>
      </c>
      <c r="Y94" s="76">
        <v>45625</v>
      </c>
      <c r="Z94" s="73" t="s">
        <v>552</v>
      </c>
      <c r="AA94" s="73" t="s">
        <v>320</v>
      </c>
      <c r="AB94" s="73" t="s">
        <v>403</v>
      </c>
      <c r="AC94" s="73" t="s">
        <v>404</v>
      </c>
    </row>
    <row r="95" spans="1:29" x14ac:dyDescent="0.25">
      <c r="A95" s="73" t="s">
        <v>537</v>
      </c>
      <c r="B95" s="73" t="s">
        <v>4</v>
      </c>
      <c r="C95" s="73" t="s">
        <v>790</v>
      </c>
      <c r="D95" s="73" t="s">
        <v>486</v>
      </c>
      <c r="E95" s="73" t="s">
        <v>487</v>
      </c>
      <c r="F95" s="73" t="s">
        <v>101</v>
      </c>
      <c r="G95" s="73" t="s">
        <v>101</v>
      </c>
      <c r="H95" s="73" t="s">
        <v>101</v>
      </c>
      <c r="I95" s="73" t="s">
        <v>101</v>
      </c>
      <c r="J95" s="73" t="s">
        <v>320</v>
      </c>
      <c r="K95" s="74">
        <v>0.25</v>
      </c>
      <c r="L95" s="73" t="s">
        <v>488</v>
      </c>
      <c r="M95" s="75">
        <v>19.88</v>
      </c>
      <c r="N95" s="73" t="s">
        <v>101</v>
      </c>
      <c r="O95" s="73" t="s">
        <v>101</v>
      </c>
      <c r="P95" s="73" t="s">
        <v>101</v>
      </c>
      <c r="Q95" s="73" t="s">
        <v>101</v>
      </c>
      <c r="R95" s="73" t="s">
        <v>506</v>
      </c>
      <c r="S95" s="73" t="s">
        <v>507</v>
      </c>
      <c r="T95" s="73" t="s">
        <v>508</v>
      </c>
      <c r="U95" s="73" t="s">
        <v>509</v>
      </c>
      <c r="V95" s="73" t="s">
        <v>493</v>
      </c>
      <c r="W95" s="73" t="s">
        <v>413</v>
      </c>
      <c r="X95" s="76">
        <v>45625</v>
      </c>
      <c r="Y95" s="76">
        <v>45625</v>
      </c>
      <c r="Z95" s="73" t="s">
        <v>554</v>
      </c>
      <c r="AA95" s="73" t="s">
        <v>320</v>
      </c>
      <c r="AB95" s="73" t="s">
        <v>403</v>
      </c>
      <c r="AC95" s="73" t="s">
        <v>404</v>
      </c>
    </row>
    <row r="96" spans="1:29" x14ac:dyDescent="0.25">
      <c r="A96" s="73" t="s">
        <v>537</v>
      </c>
      <c r="B96" s="73" t="s">
        <v>4</v>
      </c>
      <c r="C96" s="73" t="s">
        <v>790</v>
      </c>
      <c r="D96" s="73" t="s">
        <v>486</v>
      </c>
      <c r="E96" s="73" t="s">
        <v>487</v>
      </c>
      <c r="F96" s="73" t="s">
        <v>101</v>
      </c>
      <c r="G96" s="73" t="s">
        <v>101</v>
      </c>
      <c r="H96" s="73" t="s">
        <v>101</v>
      </c>
      <c r="I96" s="73" t="s">
        <v>101</v>
      </c>
      <c r="J96" s="73" t="s">
        <v>320</v>
      </c>
      <c r="K96" s="74">
        <v>0.5</v>
      </c>
      <c r="L96" s="73" t="s">
        <v>488</v>
      </c>
      <c r="M96" s="75">
        <v>41.25</v>
      </c>
      <c r="N96" s="73" t="s">
        <v>101</v>
      </c>
      <c r="O96" s="73" t="s">
        <v>101</v>
      </c>
      <c r="P96" s="73" t="s">
        <v>101</v>
      </c>
      <c r="Q96" s="73" t="s">
        <v>101</v>
      </c>
      <c r="R96" s="73" t="s">
        <v>489</v>
      </c>
      <c r="S96" s="73" t="s">
        <v>490</v>
      </c>
      <c r="T96" s="73" t="s">
        <v>491</v>
      </c>
      <c r="U96" s="73" t="s">
        <v>492</v>
      </c>
      <c r="V96" s="73" t="s">
        <v>493</v>
      </c>
      <c r="W96" s="73" t="s">
        <v>786</v>
      </c>
      <c r="X96" s="76">
        <v>45628</v>
      </c>
      <c r="Y96" s="76">
        <v>45628</v>
      </c>
      <c r="Z96" s="73" t="s">
        <v>647</v>
      </c>
      <c r="AA96" s="73" t="s">
        <v>320</v>
      </c>
      <c r="AB96" s="73" t="s">
        <v>403</v>
      </c>
      <c r="AC96" s="73" t="s">
        <v>404</v>
      </c>
    </row>
    <row r="97" spans="1:29" x14ac:dyDescent="0.25">
      <c r="A97" s="73" t="s">
        <v>537</v>
      </c>
      <c r="B97" s="73" t="s">
        <v>4</v>
      </c>
      <c r="C97" s="73" t="s">
        <v>790</v>
      </c>
      <c r="D97" s="73" t="s">
        <v>486</v>
      </c>
      <c r="E97" s="73" t="s">
        <v>487</v>
      </c>
      <c r="F97" s="73" t="s">
        <v>101</v>
      </c>
      <c r="G97" s="73" t="s">
        <v>101</v>
      </c>
      <c r="H97" s="73" t="s">
        <v>101</v>
      </c>
      <c r="I97" s="73" t="s">
        <v>101</v>
      </c>
      <c r="J97" s="73" t="s">
        <v>320</v>
      </c>
      <c r="K97" s="74">
        <v>0.5</v>
      </c>
      <c r="L97" s="73" t="s">
        <v>488</v>
      </c>
      <c r="M97" s="75">
        <v>33.630000000000003</v>
      </c>
      <c r="N97" s="73" t="s">
        <v>101</v>
      </c>
      <c r="O97" s="73" t="s">
        <v>101</v>
      </c>
      <c r="P97" s="73" t="s">
        <v>101</v>
      </c>
      <c r="Q97" s="73" t="s">
        <v>101</v>
      </c>
      <c r="R97" s="73" t="s">
        <v>805</v>
      </c>
      <c r="S97" s="73" t="s">
        <v>806</v>
      </c>
      <c r="T97" s="73" t="s">
        <v>545</v>
      </c>
      <c r="U97" s="73" t="s">
        <v>799</v>
      </c>
      <c r="V97" s="73" t="s">
        <v>493</v>
      </c>
      <c r="W97" s="73" t="s">
        <v>786</v>
      </c>
      <c r="X97" s="76">
        <v>45628</v>
      </c>
      <c r="Y97" s="76">
        <v>45628</v>
      </c>
      <c r="Z97" s="73" t="s">
        <v>649</v>
      </c>
      <c r="AA97" s="73" t="s">
        <v>320</v>
      </c>
      <c r="AB97" s="73" t="s">
        <v>403</v>
      </c>
      <c r="AC97" s="73" t="s">
        <v>404</v>
      </c>
    </row>
    <row r="98" spans="1:29" x14ac:dyDescent="0.25">
      <c r="A98" s="73" t="s">
        <v>537</v>
      </c>
      <c r="B98" s="73" t="s">
        <v>4</v>
      </c>
      <c r="C98" s="73" t="s">
        <v>790</v>
      </c>
      <c r="D98" s="73" t="s">
        <v>486</v>
      </c>
      <c r="E98" s="73" t="s">
        <v>487</v>
      </c>
      <c r="F98" s="73" t="s">
        <v>101</v>
      </c>
      <c r="G98" s="73" t="s">
        <v>101</v>
      </c>
      <c r="H98" s="73" t="s">
        <v>101</v>
      </c>
      <c r="I98" s="73" t="s">
        <v>101</v>
      </c>
      <c r="J98" s="73" t="s">
        <v>320</v>
      </c>
      <c r="K98" s="74">
        <v>0.5</v>
      </c>
      <c r="L98" s="73" t="s">
        <v>488</v>
      </c>
      <c r="M98" s="75">
        <v>31.01</v>
      </c>
      <c r="N98" s="73" t="s">
        <v>101</v>
      </c>
      <c r="O98" s="73" t="s">
        <v>101</v>
      </c>
      <c r="P98" s="73" t="s">
        <v>101</v>
      </c>
      <c r="Q98" s="73" t="s">
        <v>101</v>
      </c>
      <c r="R98" s="73" t="s">
        <v>807</v>
      </c>
      <c r="S98" s="73" t="s">
        <v>808</v>
      </c>
      <c r="T98" s="73" t="s">
        <v>548</v>
      </c>
      <c r="U98" s="73" t="s">
        <v>802</v>
      </c>
      <c r="V98" s="73" t="s">
        <v>493</v>
      </c>
      <c r="W98" s="73" t="s">
        <v>786</v>
      </c>
      <c r="X98" s="76">
        <v>45628</v>
      </c>
      <c r="Y98" s="76">
        <v>45628</v>
      </c>
      <c r="Z98" s="73" t="s">
        <v>651</v>
      </c>
      <c r="AA98" s="73" t="s">
        <v>320</v>
      </c>
      <c r="AB98" s="73" t="s">
        <v>403</v>
      </c>
      <c r="AC98" s="73" t="s">
        <v>404</v>
      </c>
    </row>
    <row r="99" spans="1:29" x14ac:dyDescent="0.25">
      <c r="A99" s="73" t="s">
        <v>537</v>
      </c>
      <c r="B99" s="73" t="s">
        <v>4</v>
      </c>
      <c r="C99" s="73" t="s">
        <v>790</v>
      </c>
      <c r="D99" s="73" t="s">
        <v>486</v>
      </c>
      <c r="E99" s="73" t="s">
        <v>487</v>
      </c>
      <c r="F99" s="73" t="s">
        <v>101</v>
      </c>
      <c r="G99" s="73" t="s">
        <v>101</v>
      </c>
      <c r="H99" s="73" t="s">
        <v>101</v>
      </c>
      <c r="I99" s="73" t="s">
        <v>101</v>
      </c>
      <c r="J99" s="73" t="s">
        <v>320</v>
      </c>
      <c r="K99" s="74">
        <v>0.1</v>
      </c>
      <c r="L99" s="73" t="s">
        <v>488</v>
      </c>
      <c r="M99" s="75">
        <v>6.65</v>
      </c>
      <c r="N99" s="73" t="s">
        <v>101</v>
      </c>
      <c r="O99" s="73" t="s">
        <v>101</v>
      </c>
      <c r="P99" s="73" t="s">
        <v>101</v>
      </c>
      <c r="Q99" s="73" t="s">
        <v>101</v>
      </c>
      <c r="R99" s="73" t="s">
        <v>495</v>
      </c>
      <c r="S99" s="73" t="s">
        <v>496</v>
      </c>
      <c r="T99" s="73" t="s">
        <v>497</v>
      </c>
      <c r="U99" s="73" t="s">
        <v>498</v>
      </c>
      <c r="V99" s="73" t="s">
        <v>493</v>
      </c>
      <c r="W99" s="73" t="s">
        <v>786</v>
      </c>
      <c r="X99" s="76">
        <v>45628</v>
      </c>
      <c r="Y99" s="76">
        <v>45628</v>
      </c>
      <c r="Z99" s="73" t="s">
        <v>653</v>
      </c>
      <c r="AA99" s="73" t="s">
        <v>320</v>
      </c>
      <c r="AB99" s="73" t="s">
        <v>403</v>
      </c>
      <c r="AC99" s="73" t="s">
        <v>404</v>
      </c>
    </row>
    <row r="100" spans="1:29" x14ac:dyDescent="0.25">
      <c r="A100" s="73" t="s">
        <v>537</v>
      </c>
      <c r="B100" s="73" t="s">
        <v>4</v>
      </c>
      <c r="C100" s="73" t="s">
        <v>790</v>
      </c>
      <c r="D100" s="73" t="s">
        <v>486</v>
      </c>
      <c r="E100" s="73" t="s">
        <v>487</v>
      </c>
      <c r="F100" s="73" t="s">
        <v>101</v>
      </c>
      <c r="G100" s="73" t="s">
        <v>101</v>
      </c>
      <c r="H100" s="73" t="s">
        <v>101</v>
      </c>
      <c r="I100" s="73" t="s">
        <v>101</v>
      </c>
      <c r="J100" s="73" t="s">
        <v>320</v>
      </c>
      <c r="K100" s="74">
        <v>0.4</v>
      </c>
      <c r="L100" s="73" t="s">
        <v>488</v>
      </c>
      <c r="M100" s="75">
        <v>31.8</v>
      </c>
      <c r="N100" s="73" t="s">
        <v>101</v>
      </c>
      <c r="O100" s="73" t="s">
        <v>101</v>
      </c>
      <c r="P100" s="73" t="s">
        <v>101</v>
      </c>
      <c r="Q100" s="73" t="s">
        <v>101</v>
      </c>
      <c r="R100" s="73" t="s">
        <v>506</v>
      </c>
      <c r="S100" s="73" t="s">
        <v>507</v>
      </c>
      <c r="T100" s="73" t="s">
        <v>508</v>
      </c>
      <c r="U100" s="73" t="s">
        <v>509</v>
      </c>
      <c r="V100" s="73" t="s">
        <v>493</v>
      </c>
      <c r="W100" s="73" t="s">
        <v>786</v>
      </c>
      <c r="X100" s="76">
        <v>45628</v>
      </c>
      <c r="Y100" s="76">
        <v>45628</v>
      </c>
      <c r="Z100" s="73" t="s">
        <v>655</v>
      </c>
      <c r="AA100" s="73" t="s">
        <v>320</v>
      </c>
      <c r="AB100" s="73" t="s">
        <v>403</v>
      </c>
      <c r="AC100" s="73" t="s">
        <v>404</v>
      </c>
    </row>
    <row r="101" spans="1:29" x14ac:dyDescent="0.25">
      <c r="A101" s="73" t="s">
        <v>537</v>
      </c>
      <c r="B101" s="73" t="s">
        <v>4</v>
      </c>
      <c r="C101" s="73" t="s">
        <v>790</v>
      </c>
      <c r="D101" s="73" t="s">
        <v>486</v>
      </c>
      <c r="E101" s="73" t="s">
        <v>487</v>
      </c>
      <c r="F101" s="73" t="s">
        <v>101</v>
      </c>
      <c r="G101" s="73" t="s">
        <v>101</v>
      </c>
      <c r="H101" s="73" t="s">
        <v>101</v>
      </c>
      <c r="I101" s="73" t="s">
        <v>101</v>
      </c>
      <c r="J101" s="73" t="s">
        <v>320</v>
      </c>
      <c r="K101" s="74">
        <v>1.5</v>
      </c>
      <c r="L101" s="73" t="s">
        <v>488</v>
      </c>
      <c r="M101" s="75">
        <v>100.89</v>
      </c>
      <c r="N101" s="73" t="s">
        <v>101</v>
      </c>
      <c r="O101" s="73" t="s">
        <v>101</v>
      </c>
      <c r="P101" s="73" t="s">
        <v>101</v>
      </c>
      <c r="Q101" s="73" t="s">
        <v>101</v>
      </c>
      <c r="R101" s="73" t="s">
        <v>809</v>
      </c>
      <c r="S101" s="73" t="s">
        <v>810</v>
      </c>
      <c r="T101" s="73" t="s">
        <v>545</v>
      </c>
      <c r="U101" s="73" t="s">
        <v>799</v>
      </c>
      <c r="V101" s="73" t="s">
        <v>493</v>
      </c>
      <c r="W101" s="73" t="s">
        <v>786</v>
      </c>
      <c r="X101" s="76">
        <v>45629</v>
      </c>
      <c r="Y101" s="76">
        <v>45629</v>
      </c>
      <c r="Z101" s="73" t="s">
        <v>657</v>
      </c>
      <c r="AA101" s="73" t="s">
        <v>320</v>
      </c>
      <c r="AB101" s="73" t="s">
        <v>403</v>
      </c>
      <c r="AC101" s="73" t="s">
        <v>404</v>
      </c>
    </row>
    <row r="102" spans="1:29" x14ac:dyDescent="0.25">
      <c r="A102" s="73" t="s">
        <v>537</v>
      </c>
      <c r="B102" s="73" t="s">
        <v>4</v>
      </c>
      <c r="C102" s="73" t="s">
        <v>790</v>
      </c>
      <c r="D102" s="73" t="s">
        <v>486</v>
      </c>
      <c r="E102" s="73" t="s">
        <v>487</v>
      </c>
      <c r="F102" s="73" t="s">
        <v>101</v>
      </c>
      <c r="G102" s="73" t="s">
        <v>101</v>
      </c>
      <c r="H102" s="73" t="s">
        <v>101</v>
      </c>
      <c r="I102" s="73" t="s">
        <v>101</v>
      </c>
      <c r="J102" s="73" t="s">
        <v>320</v>
      </c>
      <c r="K102" s="74">
        <v>1.5</v>
      </c>
      <c r="L102" s="73" t="s">
        <v>488</v>
      </c>
      <c r="M102" s="75">
        <v>93.03</v>
      </c>
      <c r="N102" s="73" t="s">
        <v>101</v>
      </c>
      <c r="O102" s="73" t="s">
        <v>101</v>
      </c>
      <c r="P102" s="73" t="s">
        <v>101</v>
      </c>
      <c r="Q102" s="73" t="s">
        <v>101</v>
      </c>
      <c r="R102" s="73" t="s">
        <v>811</v>
      </c>
      <c r="S102" s="73" t="s">
        <v>812</v>
      </c>
      <c r="T102" s="73" t="s">
        <v>548</v>
      </c>
      <c r="U102" s="73" t="s">
        <v>802</v>
      </c>
      <c r="V102" s="73" t="s">
        <v>493</v>
      </c>
      <c r="W102" s="73" t="s">
        <v>786</v>
      </c>
      <c r="X102" s="76">
        <v>45629</v>
      </c>
      <c r="Y102" s="76">
        <v>45629</v>
      </c>
      <c r="Z102" s="73" t="s">
        <v>659</v>
      </c>
      <c r="AA102" s="73" t="s">
        <v>320</v>
      </c>
      <c r="AB102" s="73" t="s">
        <v>403</v>
      </c>
      <c r="AC102" s="73" t="s">
        <v>404</v>
      </c>
    </row>
    <row r="103" spans="1:29" x14ac:dyDescent="0.25">
      <c r="A103" s="73" t="s">
        <v>537</v>
      </c>
      <c r="B103" s="73" t="s">
        <v>4</v>
      </c>
      <c r="C103" s="73" t="s">
        <v>790</v>
      </c>
      <c r="D103" s="73" t="s">
        <v>486</v>
      </c>
      <c r="E103" s="73" t="s">
        <v>487</v>
      </c>
      <c r="F103" s="73" t="s">
        <v>101</v>
      </c>
      <c r="G103" s="73" t="s">
        <v>101</v>
      </c>
      <c r="H103" s="73" t="s">
        <v>101</v>
      </c>
      <c r="I103" s="73" t="s">
        <v>101</v>
      </c>
      <c r="J103" s="73" t="s">
        <v>320</v>
      </c>
      <c r="K103" s="74">
        <v>0.75</v>
      </c>
      <c r="L103" s="73" t="s">
        <v>488</v>
      </c>
      <c r="M103" s="75">
        <v>50.45</v>
      </c>
      <c r="N103" s="73" t="s">
        <v>101</v>
      </c>
      <c r="O103" s="73" t="s">
        <v>101</v>
      </c>
      <c r="P103" s="73" t="s">
        <v>101</v>
      </c>
      <c r="Q103" s="73" t="s">
        <v>101</v>
      </c>
      <c r="R103" s="73" t="s">
        <v>813</v>
      </c>
      <c r="S103" s="73" t="s">
        <v>814</v>
      </c>
      <c r="T103" s="73" t="s">
        <v>545</v>
      </c>
      <c r="U103" s="73" t="s">
        <v>799</v>
      </c>
      <c r="V103" s="73" t="s">
        <v>493</v>
      </c>
      <c r="W103" s="73" t="s">
        <v>786</v>
      </c>
      <c r="X103" s="76">
        <v>45630</v>
      </c>
      <c r="Y103" s="76">
        <v>45630</v>
      </c>
      <c r="Z103" s="73" t="s">
        <v>661</v>
      </c>
      <c r="AA103" s="73" t="s">
        <v>320</v>
      </c>
      <c r="AB103" s="73" t="s">
        <v>403</v>
      </c>
      <c r="AC103" s="73" t="s">
        <v>404</v>
      </c>
    </row>
    <row r="104" spans="1:29" x14ac:dyDescent="0.25">
      <c r="A104" s="73" t="s">
        <v>537</v>
      </c>
      <c r="B104" s="73" t="s">
        <v>4</v>
      </c>
      <c r="C104" s="73" t="s">
        <v>790</v>
      </c>
      <c r="D104" s="73" t="s">
        <v>486</v>
      </c>
      <c r="E104" s="73" t="s">
        <v>487</v>
      </c>
      <c r="F104" s="73" t="s">
        <v>101</v>
      </c>
      <c r="G104" s="73" t="s">
        <v>101</v>
      </c>
      <c r="H104" s="73" t="s">
        <v>101</v>
      </c>
      <c r="I104" s="73" t="s">
        <v>101</v>
      </c>
      <c r="J104" s="73" t="s">
        <v>320</v>
      </c>
      <c r="K104" s="74">
        <v>0.75</v>
      </c>
      <c r="L104" s="73" t="s">
        <v>488</v>
      </c>
      <c r="M104" s="75">
        <v>46.52</v>
      </c>
      <c r="N104" s="73" t="s">
        <v>101</v>
      </c>
      <c r="O104" s="73" t="s">
        <v>101</v>
      </c>
      <c r="P104" s="73" t="s">
        <v>101</v>
      </c>
      <c r="Q104" s="73" t="s">
        <v>101</v>
      </c>
      <c r="R104" s="73" t="s">
        <v>800</v>
      </c>
      <c r="S104" s="73" t="s">
        <v>801</v>
      </c>
      <c r="T104" s="73" t="s">
        <v>548</v>
      </c>
      <c r="U104" s="73" t="s">
        <v>802</v>
      </c>
      <c r="V104" s="73" t="s">
        <v>493</v>
      </c>
      <c r="W104" s="73" t="s">
        <v>786</v>
      </c>
      <c r="X104" s="76">
        <v>45630</v>
      </c>
      <c r="Y104" s="76">
        <v>45630</v>
      </c>
      <c r="Z104" s="73" t="s">
        <v>663</v>
      </c>
      <c r="AA104" s="73" t="s">
        <v>320</v>
      </c>
      <c r="AB104" s="73" t="s">
        <v>403</v>
      </c>
      <c r="AC104" s="73" t="s">
        <v>404</v>
      </c>
    </row>
    <row r="105" spans="1:29" x14ac:dyDescent="0.25">
      <c r="A105" s="73" t="s">
        <v>537</v>
      </c>
      <c r="B105" s="73" t="s">
        <v>4</v>
      </c>
      <c r="C105" s="73" t="s">
        <v>790</v>
      </c>
      <c r="D105" s="73" t="s">
        <v>486</v>
      </c>
      <c r="E105" s="73" t="s">
        <v>487</v>
      </c>
      <c r="F105" s="73" t="s">
        <v>101</v>
      </c>
      <c r="G105" s="73" t="s">
        <v>101</v>
      </c>
      <c r="H105" s="73" t="s">
        <v>101</v>
      </c>
      <c r="I105" s="73" t="s">
        <v>101</v>
      </c>
      <c r="J105" s="73" t="s">
        <v>320</v>
      </c>
      <c r="K105" s="74">
        <v>0.1</v>
      </c>
      <c r="L105" s="73" t="s">
        <v>488</v>
      </c>
      <c r="M105" s="75">
        <v>6.65</v>
      </c>
      <c r="N105" s="73" t="s">
        <v>101</v>
      </c>
      <c r="O105" s="73" t="s">
        <v>101</v>
      </c>
      <c r="P105" s="73" t="s">
        <v>101</v>
      </c>
      <c r="Q105" s="73" t="s">
        <v>101</v>
      </c>
      <c r="R105" s="73" t="s">
        <v>495</v>
      </c>
      <c r="S105" s="73" t="s">
        <v>496</v>
      </c>
      <c r="T105" s="73" t="s">
        <v>497</v>
      </c>
      <c r="U105" s="73" t="s">
        <v>498</v>
      </c>
      <c r="V105" s="73" t="s">
        <v>493</v>
      </c>
      <c r="W105" s="73" t="s">
        <v>786</v>
      </c>
      <c r="X105" s="76">
        <v>45630</v>
      </c>
      <c r="Y105" s="76">
        <v>45630</v>
      </c>
      <c r="Z105" s="73" t="s">
        <v>665</v>
      </c>
      <c r="AA105" s="73" t="s">
        <v>320</v>
      </c>
      <c r="AB105" s="73" t="s">
        <v>403</v>
      </c>
      <c r="AC105" s="73" t="s">
        <v>404</v>
      </c>
    </row>
    <row r="106" spans="1:29" x14ac:dyDescent="0.25">
      <c r="A106" s="73" t="s">
        <v>537</v>
      </c>
      <c r="B106" s="73" t="s">
        <v>4</v>
      </c>
      <c r="C106" s="73" t="s">
        <v>790</v>
      </c>
      <c r="D106" s="73" t="s">
        <v>486</v>
      </c>
      <c r="E106" s="73" t="s">
        <v>487</v>
      </c>
      <c r="F106" s="73" t="s">
        <v>101</v>
      </c>
      <c r="G106" s="73" t="s">
        <v>101</v>
      </c>
      <c r="H106" s="73" t="s">
        <v>101</v>
      </c>
      <c r="I106" s="73" t="s">
        <v>101</v>
      </c>
      <c r="J106" s="73" t="s">
        <v>320</v>
      </c>
      <c r="K106" s="74">
        <v>0.05</v>
      </c>
      <c r="L106" s="73" t="s">
        <v>488</v>
      </c>
      <c r="M106" s="75">
        <v>3.33</v>
      </c>
      <c r="N106" s="73" t="s">
        <v>101</v>
      </c>
      <c r="O106" s="73" t="s">
        <v>101</v>
      </c>
      <c r="P106" s="73" t="s">
        <v>101</v>
      </c>
      <c r="Q106" s="73" t="s">
        <v>101</v>
      </c>
      <c r="R106" s="73" t="s">
        <v>495</v>
      </c>
      <c r="S106" s="73" t="s">
        <v>496</v>
      </c>
      <c r="T106" s="73" t="s">
        <v>497</v>
      </c>
      <c r="U106" s="73" t="s">
        <v>498</v>
      </c>
      <c r="V106" s="73" t="s">
        <v>493</v>
      </c>
      <c r="W106" s="73" t="s">
        <v>786</v>
      </c>
      <c r="X106" s="76">
        <v>45631</v>
      </c>
      <c r="Y106" s="76">
        <v>45631</v>
      </c>
      <c r="Z106" s="73" t="s">
        <v>667</v>
      </c>
      <c r="AA106" s="73" t="s">
        <v>320</v>
      </c>
      <c r="AB106" s="73" t="s">
        <v>403</v>
      </c>
      <c r="AC106" s="73" t="s">
        <v>404</v>
      </c>
    </row>
    <row r="107" spans="1:29" x14ac:dyDescent="0.25">
      <c r="A107" s="73" t="s">
        <v>537</v>
      </c>
      <c r="B107" s="73" t="s">
        <v>4</v>
      </c>
      <c r="C107" s="73" t="s">
        <v>790</v>
      </c>
      <c r="D107" s="73" t="s">
        <v>486</v>
      </c>
      <c r="E107" s="73" t="s">
        <v>487</v>
      </c>
      <c r="F107" s="73" t="s">
        <v>101</v>
      </c>
      <c r="G107" s="73" t="s">
        <v>101</v>
      </c>
      <c r="H107" s="73" t="s">
        <v>101</v>
      </c>
      <c r="I107" s="73" t="s">
        <v>101</v>
      </c>
      <c r="J107" s="73" t="s">
        <v>320</v>
      </c>
      <c r="K107" s="74">
        <v>0.4</v>
      </c>
      <c r="L107" s="73" t="s">
        <v>488</v>
      </c>
      <c r="M107" s="75">
        <v>31.8</v>
      </c>
      <c r="N107" s="73" t="s">
        <v>101</v>
      </c>
      <c r="O107" s="73" t="s">
        <v>101</v>
      </c>
      <c r="P107" s="73" t="s">
        <v>101</v>
      </c>
      <c r="Q107" s="73" t="s">
        <v>101</v>
      </c>
      <c r="R107" s="73" t="s">
        <v>506</v>
      </c>
      <c r="S107" s="73" t="s">
        <v>507</v>
      </c>
      <c r="T107" s="73" t="s">
        <v>508</v>
      </c>
      <c r="U107" s="73" t="s">
        <v>509</v>
      </c>
      <c r="V107" s="73" t="s">
        <v>493</v>
      </c>
      <c r="W107" s="73" t="s">
        <v>786</v>
      </c>
      <c r="X107" s="76">
        <v>45631</v>
      </c>
      <c r="Y107" s="76">
        <v>45631</v>
      </c>
      <c r="Z107" s="73" t="s">
        <v>669</v>
      </c>
      <c r="AA107" s="73" t="s">
        <v>320</v>
      </c>
      <c r="AB107" s="73" t="s">
        <v>403</v>
      </c>
      <c r="AC107" s="73" t="s">
        <v>404</v>
      </c>
    </row>
    <row r="108" spans="1:29" x14ac:dyDescent="0.25">
      <c r="A108" s="73" t="s">
        <v>537</v>
      </c>
      <c r="B108" s="73" t="s">
        <v>4</v>
      </c>
      <c r="C108" s="73" t="s">
        <v>790</v>
      </c>
      <c r="D108" s="73" t="s">
        <v>486</v>
      </c>
      <c r="E108" s="73" t="s">
        <v>487</v>
      </c>
      <c r="F108" s="73" t="s">
        <v>101</v>
      </c>
      <c r="G108" s="73" t="s">
        <v>101</v>
      </c>
      <c r="H108" s="73" t="s">
        <v>101</v>
      </c>
      <c r="I108" s="73" t="s">
        <v>101</v>
      </c>
      <c r="J108" s="73" t="s">
        <v>320</v>
      </c>
      <c r="K108" s="74">
        <v>1</v>
      </c>
      <c r="L108" s="73" t="s">
        <v>488</v>
      </c>
      <c r="M108" s="75">
        <v>67.260000000000005</v>
      </c>
      <c r="N108" s="73" t="s">
        <v>101</v>
      </c>
      <c r="O108" s="73" t="s">
        <v>101</v>
      </c>
      <c r="P108" s="73" t="s">
        <v>101</v>
      </c>
      <c r="Q108" s="73" t="s">
        <v>101</v>
      </c>
      <c r="R108" s="73" t="s">
        <v>811</v>
      </c>
      <c r="S108" s="73" t="s">
        <v>812</v>
      </c>
      <c r="T108" s="73" t="s">
        <v>545</v>
      </c>
      <c r="U108" s="73" t="s">
        <v>799</v>
      </c>
      <c r="V108" s="73" t="s">
        <v>493</v>
      </c>
      <c r="W108" s="73" t="s">
        <v>786</v>
      </c>
      <c r="X108" s="76">
        <v>45631</v>
      </c>
      <c r="Y108" s="76">
        <v>45631</v>
      </c>
      <c r="Z108" s="73" t="s">
        <v>671</v>
      </c>
      <c r="AA108" s="73" t="s">
        <v>320</v>
      </c>
      <c r="AB108" s="73" t="s">
        <v>403</v>
      </c>
      <c r="AC108" s="73" t="s">
        <v>404</v>
      </c>
    </row>
    <row r="109" spans="1:29" x14ac:dyDescent="0.25">
      <c r="A109" s="73" t="s">
        <v>537</v>
      </c>
      <c r="B109" s="73" t="s">
        <v>4</v>
      </c>
      <c r="C109" s="73" t="s">
        <v>790</v>
      </c>
      <c r="D109" s="73" t="s">
        <v>486</v>
      </c>
      <c r="E109" s="73" t="s">
        <v>487</v>
      </c>
      <c r="F109" s="73" t="s">
        <v>101</v>
      </c>
      <c r="G109" s="73" t="s">
        <v>101</v>
      </c>
      <c r="H109" s="73" t="s">
        <v>101</v>
      </c>
      <c r="I109" s="73" t="s">
        <v>101</v>
      </c>
      <c r="J109" s="73" t="s">
        <v>320</v>
      </c>
      <c r="K109" s="74">
        <v>1</v>
      </c>
      <c r="L109" s="73" t="s">
        <v>488</v>
      </c>
      <c r="M109" s="75">
        <v>62.02</v>
      </c>
      <c r="N109" s="73" t="s">
        <v>101</v>
      </c>
      <c r="O109" s="73" t="s">
        <v>101</v>
      </c>
      <c r="P109" s="73" t="s">
        <v>101</v>
      </c>
      <c r="Q109" s="73" t="s">
        <v>101</v>
      </c>
      <c r="R109" s="73" t="s">
        <v>815</v>
      </c>
      <c r="S109" s="73" t="s">
        <v>816</v>
      </c>
      <c r="T109" s="73" t="s">
        <v>548</v>
      </c>
      <c r="U109" s="73" t="s">
        <v>802</v>
      </c>
      <c r="V109" s="73" t="s">
        <v>493</v>
      </c>
      <c r="W109" s="73" t="s">
        <v>786</v>
      </c>
      <c r="X109" s="76">
        <v>45631</v>
      </c>
      <c r="Y109" s="76">
        <v>45631</v>
      </c>
      <c r="Z109" s="73" t="s">
        <v>673</v>
      </c>
      <c r="AA109" s="73" t="s">
        <v>320</v>
      </c>
      <c r="AB109" s="73" t="s">
        <v>403</v>
      </c>
      <c r="AC109" s="73" t="s">
        <v>404</v>
      </c>
    </row>
    <row r="110" spans="1:29" x14ac:dyDescent="0.25">
      <c r="A110" s="73" t="s">
        <v>537</v>
      </c>
      <c r="B110" s="73" t="s">
        <v>4</v>
      </c>
      <c r="C110" s="73" t="s">
        <v>790</v>
      </c>
      <c r="D110" s="73" t="s">
        <v>486</v>
      </c>
      <c r="E110" s="73" t="s">
        <v>487</v>
      </c>
      <c r="F110" s="73" t="s">
        <v>101</v>
      </c>
      <c r="G110" s="73" t="s">
        <v>101</v>
      </c>
      <c r="H110" s="73" t="s">
        <v>101</v>
      </c>
      <c r="I110" s="73" t="s">
        <v>101</v>
      </c>
      <c r="J110" s="73" t="s">
        <v>320</v>
      </c>
      <c r="K110" s="74">
        <v>0.5</v>
      </c>
      <c r="L110" s="73" t="s">
        <v>488</v>
      </c>
      <c r="M110" s="75">
        <v>33.630000000000003</v>
      </c>
      <c r="N110" s="73" t="s">
        <v>101</v>
      </c>
      <c r="O110" s="73" t="s">
        <v>101</v>
      </c>
      <c r="P110" s="73" t="s">
        <v>101</v>
      </c>
      <c r="Q110" s="73" t="s">
        <v>101</v>
      </c>
      <c r="R110" s="73" t="s">
        <v>813</v>
      </c>
      <c r="S110" s="73" t="s">
        <v>814</v>
      </c>
      <c r="T110" s="73" t="s">
        <v>545</v>
      </c>
      <c r="U110" s="73" t="s">
        <v>799</v>
      </c>
      <c r="V110" s="73" t="s">
        <v>493</v>
      </c>
      <c r="W110" s="73" t="s">
        <v>786</v>
      </c>
      <c r="X110" s="76">
        <v>45632</v>
      </c>
      <c r="Y110" s="76">
        <v>45632</v>
      </c>
      <c r="Z110" s="73" t="s">
        <v>675</v>
      </c>
      <c r="AA110" s="73" t="s">
        <v>320</v>
      </c>
      <c r="AB110" s="73" t="s">
        <v>403</v>
      </c>
      <c r="AC110" s="73" t="s">
        <v>404</v>
      </c>
    </row>
    <row r="111" spans="1:29" x14ac:dyDescent="0.25">
      <c r="A111" s="73" t="s">
        <v>537</v>
      </c>
      <c r="B111" s="73" t="s">
        <v>4</v>
      </c>
      <c r="C111" s="73" t="s">
        <v>790</v>
      </c>
      <c r="D111" s="73" t="s">
        <v>486</v>
      </c>
      <c r="E111" s="73" t="s">
        <v>487</v>
      </c>
      <c r="F111" s="73" t="s">
        <v>101</v>
      </c>
      <c r="G111" s="73" t="s">
        <v>101</v>
      </c>
      <c r="H111" s="73" t="s">
        <v>101</v>
      </c>
      <c r="I111" s="73" t="s">
        <v>101</v>
      </c>
      <c r="J111" s="73" t="s">
        <v>320</v>
      </c>
      <c r="K111" s="74">
        <v>0.5</v>
      </c>
      <c r="L111" s="73" t="s">
        <v>488</v>
      </c>
      <c r="M111" s="75">
        <v>31.01</v>
      </c>
      <c r="N111" s="73" t="s">
        <v>101</v>
      </c>
      <c r="O111" s="73" t="s">
        <v>101</v>
      </c>
      <c r="P111" s="73" t="s">
        <v>101</v>
      </c>
      <c r="Q111" s="73" t="s">
        <v>101</v>
      </c>
      <c r="R111" s="73" t="s">
        <v>800</v>
      </c>
      <c r="S111" s="73" t="s">
        <v>801</v>
      </c>
      <c r="T111" s="73" t="s">
        <v>548</v>
      </c>
      <c r="U111" s="73" t="s">
        <v>802</v>
      </c>
      <c r="V111" s="73" t="s">
        <v>493</v>
      </c>
      <c r="W111" s="73" t="s">
        <v>786</v>
      </c>
      <c r="X111" s="76">
        <v>45632</v>
      </c>
      <c r="Y111" s="76">
        <v>45632</v>
      </c>
      <c r="Z111" s="73" t="s">
        <v>677</v>
      </c>
      <c r="AA111" s="73" t="s">
        <v>320</v>
      </c>
      <c r="AB111" s="73" t="s">
        <v>403</v>
      </c>
      <c r="AC111" s="73" t="s">
        <v>404</v>
      </c>
    </row>
    <row r="112" spans="1:29" x14ac:dyDescent="0.25">
      <c r="A112" s="73" t="s">
        <v>537</v>
      </c>
      <c r="B112" s="73" t="s">
        <v>4</v>
      </c>
      <c r="C112" s="73" t="s">
        <v>790</v>
      </c>
      <c r="D112" s="73" t="s">
        <v>486</v>
      </c>
      <c r="E112" s="73" t="s">
        <v>487</v>
      </c>
      <c r="F112" s="73" t="s">
        <v>101</v>
      </c>
      <c r="G112" s="73" t="s">
        <v>101</v>
      </c>
      <c r="H112" s="73" t="s">
        <v>101</v>
      </c>
      <c r="I112" s="73" t="s">
        <v>101</v>
      </c>
      <c r="J112" s="73" t="s">
        <v>320</v>
      </c>
      <c r="K112" s="74">
        <v>0.52</v>
      </c>
      <c r="L112" s="73" t="s">
        <v>488</v>
      </c>
      <c r="M112" s="75">
        <v>34.979999999999997</v>
      </c>
      <c r="N112" s="73" t="s">
        <v>101</v>
      </c>
      <c r="O112" s="73" t="s">
        <v>101</v>
      </c>
      <c r="P112" s="73" t="s">
        <v>101</v>
      </c>
      <c r="Q112" s="73" t="s">
        <v>101</v>
      </c>
      <c r="R112" s="73" t="s">
        <v>813</v>
      </c>
      <c r="S112" s="73" t="s">
        <v>814</v>
      </c>
      <c r="T112" s="73" t="s">
        <v>545</v>
      </c>
      <c r="U112" s="73" t="s">
        <v>799</v>
      </c>
      <c r="V112" s="73" t="s">
        <v>493</v>
      </c>
      <c r="W112" s="73" t="s">
        <v>786</v>
      </c>
      <c r="X112" s="76">
        <v>45635</v>
      </c>
      <c r="Y112" s="76">
        <v>45635</v>
      </c>
      <c r="Z112" s="73" t="s">
        <v>679</v>
      </c>
      <c r="AA112" s="73" t="s">
        <v>320</v>
      </c>
      <c r="AB112" s="73" t="s">
        <v>403</v>
      </c>
      <c r="AC112" s="73" t="s">
        <v>404</v>
      </c>
    </row>
    <row r="113" spans="1:29" x14ac:dyDescent="0.25">
      <c r="A113" s="73" t="s">
        <v>537</v>
      </c>
      <c r="B113" s="73" t="s">
        <v>4</v>
      </c>
      <c r="C113" s="73" t="s">
        <v>790</v>
      </c>
      <c r="D113" s="73" t="s">
        <v>486</v>
      </c>
      <c r="E113" s="73" t="s">
        <v>487</v>
      </c>
      <c r="F113" s="73" t="s">
        <v>101</v>
      </c>
      <c r="G113" s="73" t="s">
        <v>101</v>
      </c>
      <c r="H113" s="73" t="s">
        <v>101</v>
      </c>
      <c r="I113" s="73" t="s">
        <v>101</v>
      </c>
      <c r="J113" s="73" t="s">
        <v>320</v>
      </c>
      <c r="K113" s="74">
        <v>0.52</v>
      </c>
      <c r="L113" s="73" t="s">
        <v>488</v>
      </c>
      <c r="M113" s="75">
        <v>32.25</v>
      </c>
      <c r="N113" s="73" t="s">
        <v>101</v>
      </c>
      <c r="O113" s="73" t="s">
        <v>101</v>
      </c>
      <c r="P113" s="73" t="s">
        <v>101</v>
      </c>
      <c r="Q113" s="73" t="s">
        <v>101</v>
      </c>
      <c r="R113" s="73" t="s">
        <v>800</v>
      </c>
      <c r="S113" s="73" t="s">
        <v>801</v>
      </c>
      <c r="T113" s="73" t="s">
        <v>548</v>
      </c>
      <c r="U113" s="73" t="s">
        <v>802</v>
      </c>
      <c r="V113" s="73" t="s">
        <v>493</v>
      </c>
      <c r="W113" s="73" t="s">
        <v>786</v>
      </c>
      <c r="X113" s="76">
        <v>45635</v>
      </c>
      <c r="Y113" s="76">
        <v>45635</v>
      </c>
      <c r="Z113" s="73" t="s">
        <v>681</v>
      </c>
      <c r="AA113" s="73" t="s">
        <v>320</v>
      </c>
      <c r="AB113" s="73" t="s">
        <v>403</v>
      </c>
      <c r="AC113" s="73" t="s">
        <v>404</v>
      </c>
    </row>
    <row r="114" spans="1:29" x14ac:dyDescent="0.25">
      <c r="A114" s="73" t="s">
        <v>537</v>
      </c>
      <c r="B114" s="73" t="s">
        <v>4</v>
      </c>
      <c r="C114" s="73" t="s">
        <v>790</v>
      </c>
      <c r="D114" s="73" t="s">
        <v>486</v>
      </c>
      <c r="E114" s="73" t="s">
        <v>487</v>
      </c>
      <c r="F114" s="73" t="s">
        <v>101</v>
      </c>
      <c r="G114" s="73" t="s">
        <v>101</v>
      </c>
      <c r="H114" s="73" t="s">
        <v>101</v>
      </c>
      <c r="I114" s="73" t="s">
        <v>101</v>
      </c>
      <c r="J114" s="73" t="s">
        <v>320</v>
      </c>
      <c r="K114" s="74">
        <v>0.25</v>
      </c>
      <c r="L114" s="73" t="s">
        <v>488</v>
      </c>
      <c r="M114" s="75">
        <v>16.82</v>
      </c>
      <c r="N114" s="73" t="s">
        <v>101</v>
      </c>
      <c r="O114" s="73" t="s">
        <v>101</v>
      </c>
      <c r="P114" s="73" t="s">
        <v>101</v>
      </c>
      <c r="Q114" s="73" t="s">
        <v>101</v>
      </c>
      <c r="R114" s="73" t="s">
        <v>817</v>
      </c>
      <c r="S114" s="73" t="s">
        <v>818</v>
      </c>
      <c r="T114" s="73" t="s">
        <v>545</v>
      </c>
      <c r="U114" s="73" t="s">
        <v>799</v>
      </c>
      <c r="V114" s="73" t="s">
        <v>493</v>
      </c>
      <c r="W114" s="73" t="s">
        <v>786</v>
      </c>
      <c r="X114" s="76">
        <v>45636</v>
      </c>
      <c r="Y114" s="76">
        <v>45636</v>
      </c>
      <c r="Z114" s="73" t="s">
        <v>683</v>
      </c>
      <c r="AA114" s="73" t="s">
        <v>320</v>
      </c>
      <c r="AB114" s="73" t="s">
        <v>403</v>
      </c>
      <c r="AC114" s="73" t="s">
        <v>404</v>
      </c>
    </row>
    <row r="115" spans="1:29" x14ac:dyDescent="0.25">
      <c r="A115" s="73" t="s">
        <v>537</v>
      </c>
      <c r="B115" s="73" t="s">
        <v>4</v>
      </c>
      <c r="C115" s="73" t="s">
        <v>790</v>
      </c>
      <c r="D115" s="73" t="s">
        <v>486</v>
      </c>
      <c r="E115" s="73" t="s">
        <v>487</v>
      </c>
      <c r="F115" s="73" t="s">
        <v>101</v>
      </c>
      <c r="G115" s="73" t="s">
        <v>101</v>
      </c>
      <c r="H115" s="73" t="s">
        <v>101</v>
      </c>
      <c r="I115" s="73" t="s">
        <v>101</v>
      </c>
      <c r="J115" s="73" t="s">
        <v>320</v>
      </c>
      <c r="K115" s="74">
        <v>0.25</v>
      </c>
      <c r="L115" s="73" t="s">
        <v>488</v>
      </c>
      <c r="M115" s="75">
        <v>15.51</v>
      </c>
      <c r="N115" s="73" t="s">
        <v>101</v>
      </c>
      <c r="O115" s="73" t="s">
        <v>101</v>
      </c>
      <c r="P115" s="73" t="s">
        <v>101</v>
      </c>
      <c r="Q115" s="73" t="s">
        <v>101</v>
      </c>
      <c r="R115" s="73" t="s">
        <v>800</v>
      </c>
      <c r="S115" s="73" t="s">
        <v>801</v>
      </c>
      <c r="T115" s="73" t="s">
        <v>548</v>
      </c>
      <c r="U115" s="73" t="s">
        <v>802</v>
      </c>
      <c r="V115" s="73" t="s">
        <v>493</v>
      </c>
      <c r="W115" s="73" t="s">
        <v>786</v>
      </c>
      <c r="X115" s="76">
        <v>45636</v>
      </c>
      <c r="Y115" s="76">
        <v>45636</v>
      </c>
      <c r="Z115" s="73" t="s">
        <v>685</v>
      </c>
      <c r="AA115" s="73" t="s">
        <v>320</v>
      </c>
      <c r="AB115" s="73" t="s">
        <v>403</v>
      </c>
      <c r="AC115" s="73" t="s">
        <v>404</v>
      </c>
    </row>
    <row r="116" spans="1:29" x14ac:dyDescent="0.25">
      <c r="A116" s="73" t="s">
        <v>537</v>
      </c>
      <c r="B116" s="73" t="s">
        <v>4</v>
      </c>
      <c r="C116" s="73" t="s">
        <v>790</v>
      </c>
      <c r="D116" s="73" t="s">
        <v>486</v>
      </c>
      <c r="E116" s="73" t="s">
        <v>487</v>
      </c>
      <c r="F116" s="73" t="s">
        <v>101</v>
      </c>
      <c r="G116" s="73" t="s">
        <v>101</v>
      </c>
      <c r="H116" s="73" t="s">
        <v>101</v>
      </c>
      <c r="I116" s="73" t="s">
        <v>101</v>
      </c>
      <c r="J116" s="73" t="s">
        <v>320</v>
      </c>
      <c r="K116" s="74">
        <v>0.52</v>
      </c>
      <c r="L116" s="73" t="s">
        <v>488</v>
      </c>
      <c r="M116" s="75">
        <v>34.979999999999997</v>
      </c>
      <c r="N116" s="73" t="s">
        <v>101</v>
      </c>
      <c r="O116" s="73" t="s">
        <v>101</v>
      </c>
      <c r="P116" s="73" t="s">
        <v>101</v>
      </c>
      <c r="Q116" s="73" t="s">
        <v>101</v>
      </c>
      <c r="R116" s="73" t="s">
        <v>819</v>
      </c>
      <c r="S116" s="73" t="s">
        <v>820</v>
      </c>
      <c r="T116" s="73" t="s">
        <v>545</v>
      </c>
      <c r="U116" s="73" t="s">
        <v>799</v>
      </c>
      <c r="V116" s="73" t="s">
        <v>493</v>
      </c>
      <c r="W116" s="73" t="s">
        <v>786</v>
      </c>
      <c r="X116" s="76">
        <v>45637</v>
      </c>
      <c r="Y116" s="76">
        <v>45637</v>
      </c>
      <c r="Z116" s="73" t="s">
        <v>687</v>
      </c>
      <c r="AA116" s="73" t="s">
        <v>320</v>
      </c>
      <c r="AB116" s="73" t="s">
        <v>403</v>
      </c>
      <c r="AC116" s="73" t="s">
        <v>404</v>
      </c>
    </row>
    <row r="117" spans="1:29" x14ac:dyDescent="0.25">
      <c r="A117" s="73" t="s">
        <v>537</v>
      </c>
      <c r="B117" s="73" t="s">
        <v>4</v>
      </c>
      <c r="C117" s="73" t="s">
        <v>790</v>
      </c>
      <c r="D117" s="73" t="s">
        <v>486</v>
      </c>
      <c r="E117" s="73" t="s">
        <v>487</v>
      </c>
      <c r="F117" s="73" t="s">
        <v>101</v>
      </c>
      <c r="G117" s="73" t="s">
        <v>101</v>
      </c>
      <c r="H117" s="73" t="s">
        <v>101</v>
      </c>
      <c r="I117" s="73" t="s">
        <v>101</v>
      </c>
      <c r="J117" s="73" t="s">
        <v>320</v>
      </c>
      <c r="K117" s="74">
        <v>0.5</v>
      </c>
      <c r="L117" s="73" t="s">
        <v>488</v>
      </c>
      <c r="M117" s="75">
        <v>31.01</v>
      </c>
      <c r="N117" s="73" t="s">
        <v>101</v>
      </c>
      <c r="O117" s="73" t="s">
        <v>101</v>
      </c>
      <c r="P117" s="73" t="s">
        <v>101</v>
      </c>
      <c r="Q117" s="73" t="s">
        <v>101</v>
      </c>
      <c r="R117" s="73" t="s">
        <v>803</v>
      </c>
      <c r="S117" s="73" t="s">
        <v>804</v>
      </c>
      <c r="T117" s="73" t="s">
        <v>548</v>
      </c>
      <c r="U117" s="73" t="s">
        <v>802</v>
      </c>
      <c r="V117" s="73" t="s">
        <v>493</v>
      </c>
      <c r="W117" s="73" t="s">
        <v>786</v>
      </c>
      <c r="X117" s="76">
        <v>45637</v>
      </c>
      <c r="Y117" s="76">
        <v>45637</v>
      </c>
      <c r="Z117" s="73" t="s">
        <v>689</v>
      </c>
      <c r="AA117" s="73" t="s">
        <v>320</v>
      </c>
      <c r="AB117" s="73" t="s">
        <v>403</v>
      </c>
      <c r="AC117" s="73" t="s">
        <v>404</v>
      </c>
    </row>
    <row r="118" spans="1:29" x14ac:dyDescent="0.25">
      <c r="A118" s="73" t="s">
        <v>537</v>
      </c>
      <c r="B118" s="73" t="s">
        <v>4</v>
      </c>
      <c r="C118" s="73" t="s">
        <v>790</v>
      </c>
      <c r="D118" s="73" t="s">
        <v>486</v>
      </c>
      <c r="E118" s="73" t="s">
        <v>487</v>
      </c>
      <c r="F118" s="73" t="s">
        <v>101</v>
      </c>
      <c r="G118" s="73" t="s">
        <v>101</v>
      </c>
      <c r="H118" s="73" t="s">
        <v>101</v>
      </c>
      <c r="I118" s="73" t="s">
        <v>101</v>
      </c>
      <c r="J118" s="73" t="s">
        <v>320</v>
      </c>
      <c r="K118" s="74">
        <v>0.52</v>
      </c>
      <c r="L118" s="73" t="s">
        <v>488</v>
      </c>
      <c r="M118" s="75">
        <v>34.979999999999997</v>
      </c>
      <c r="N118" s="73" t="s">
        <v>101</v>
      </c>
      <c r="O118" s="73" t="s">
        <v>101</v>
      </c>
      <c r="P118" s="73" t="s">
        <v>101</v>
      </c>
      <c r="Q118" s="73" t="s">
        <v>101</v>
      </c>
      <c r="R118" s="73" t="s">
        <v>819</v>
      </c>
      <c r="S118" s="73" t="s">
        <v>820</v>
      </c>
      <c r="T118" s="73" t="s">
        <v>545</v>
      </c>
      <c r="U118" s="73" t="s">
        <v>799</v>
      </c>
      <c r="V118" s="73" t="s">
        <v>493</v>
      </c>
      <c r="W118" s="73" t="s">
        <v>786</v>
      </c>
      <c r="X118" s="76">
        <v>45638</v>
      </c>
      <c r="Y118" s="76">
        <v>45638</v>
      </c>
      <c r="Z118" s="73" t="s">
        <v>691</v>
      </c>
      <c r="AA118" s="73" t="s">
        <v>320</v>
      </c>
      <c r="AB118" s="73" t="s">
        <v>403</v>
      </c>
      <c r="AC118" s="73" t="s">
        <v>404</v>
      </c>
    </row>
    <row r="119" spans="1:29" x14ac:dyDescent="0.25">
      <c r="A119" s="73" t="s">
        <v>537</v>
      </c>
      <c r="B119" s="73" t="s">
        <v>4</v>
      </c>
      <c r="C119" s="73" t="s">
        <v>790</v>
      </c>
      <c r="D119" s="73" t="s">
        <v>486</v>
      </c>
      <c r="E119" s="73" t="s">
        <v>487</v>
      </c>
      <c r="F119" s="73" t="s">
        <v>101</v>
      </c>
      <c r="G119" s="73" t="s">
        <v>101</v>
      </c>
      <c r="H119" s="73" t="s">
        <v>101</v>
      </c>
      <c r="I119" s="73" t="s">
        <v>101</v>
      </c>
      <c r="J119" s="73" t="s">
        <v>320</v>
      </c>
      <c r="K119" s="74">
        <v>0.5</v>
      </c>
      <c r="L119" s="73" t="s">
        <v>488</v>
      </c>
      <c r="M119" s="75">
        <v>31.01</v>
      </c>
      <c r="N119" s="73" t="s">
        <v>101</v>
      </c>
      <c r="O119" s="73" t="s">
        <v>101</v>
      </c>
      <c r="P119" s="73" t="s">
        <v>101</v>
      </c>
      <c r="Q119" s="73" t="s">
        <v>101</v>
      </c>
      <c r="R119" s="73" t="s">
        <v>803</v>
      </c>
      <c r="S119" s="73" t="s">
        <v>804</v>
      </c>
      <c r="T119" s="73" t="s">
        <v>548</v>
      </c>
      <c r="U119" s="73" t="s">
        <v>802</v>
      </c>
      <c r="V119" s="73" t="s">
        <v>493</v>
      </c>
      <c r="W119" s="73" t="s">
        <v>786</v>
      </c>
      <c r="X119" s="76">
        <v>45638</v>
      </c>
      <c r="Y119" s="76">
        <v>45638</v>
      </c>
      <c r="Z119" s="73" t="s">
        <v>693</v>
      </c>
      <c r="AA119" s="73" t="s">
        <v>320</v>
      </c>
      <c r="AB119" s="73" t="s">
        <v>403</v>
      </c>
      <c r="AC119" s="73" t="s">
        <v>404</v>
      </c>
    </row>
    <row r="120" spans="1:29" x14ac:dyDescent="0.25">
      <c r="A120" s="73" t="s">
        <v>694</v>
      </c>
      <c r="B120" s="73" t="s">
        <v>4</v>
      </c>
      <c r="C120" s="73" t="s">
        <v>790</v>
      </c>
      <c r="D120" s="73" t="s">
        <v>133</v>
      </c>
      <c r="E120" s="73" t="s">
        <v>381</v>
      </c>
      <c r="F120" s="73" t="s">
        <v>101</v>
      </c>
      <c r="G120" s="73" t="s">
        <v>101</v>
      </c>
      <c r="H120" s="73" t="s">
        <v>101</v>
      </c>
      <c r="I120" s="73" t="s">
        <v>101</v>
      </c>
      <c r="J120" s="73" t="s">
        <v>320</v>
      </c>
      <c r="K120" s="74">
        <v>32</v>
      </c>
      <c r="L120" s="73" t="s">
        <v>460</v>
      </c>
      <c r="M120" s="75">
        <v>1.71</v>
      </c>
      <c r="N120" s="73" t="s">
        <v>821</v>
      </c>
      <c r="O120" s="73" t="s">
        <v>822</v>
      </c>
      <c r="P120" s="73" t="s">
        <v>101</v>
      </c>
      <c r="Q120" s="73" t="s">
        <v>101</v>
      </c>
      <c r="R120" s="73" t="s">
        <v>320</v>
      </c>
      <c r="S120" s="73" t="s">
        <v>101</v>
      </c>
      <c r="T120" s="73" t="s">
        <v>101</v>
      </c>
      <c r="U120" s="73" t="s">
        <v>101</v>
      </c>
      <c r="V120" s="73" t="s">
        <v>101</v>
      </c>
      <c r="W120" s="73" t="s">
        <v>786</v>
      </c>
      <c r="X120" s="76">
        <v>45628</v>
      </c>
      <c r="Y120" s="76">
        <v>45624</v>
      </c>
      <c r="Z120" s="73" t="s">
        <v>696</v>
      </c>
      <c r="AA120" s="73" t="s">
        <v>823</v>
      </c>
      <c r="AB120" s="73" t="s">
        <v>824</v>
      </c>
      <c r="AC120" s="73" t="s">
        <v>825</v>
      </c>
    </row>
    <row r="121" spans="1:29" x14ac:dyDescent="0.25">
      <c r="A121" s="73" t="s">
        <v>694</v>
      </c>
      <c r="B121" s="73" t="s">
        <v>4</v>
      </c>
      <c r="C121" s="73" t="s">
        <v>790</v>
      </c>
      <c r="D121" s="73" t="s">
        <v>133</v>
      </c>
      <c r="E121" s="73" t="s">
        <v>381</v>
      </c>
      <c r="F121" s="73" t="s">
        <v>101</v>
      </c>
      <c r="G121" s="73" t="s">
        <v>101</v>
      </c>
      <c r="H121" s="73" t="s">
        <v>101</v>
      </c>
      <c r="I121" s="73" t="s">
        <v>101</v>
      </c>
      <c r="J121" s="73" t="s">
        <v>320</v>
      </c>
      <c r="K121" s="74">
        <v>6</v>
      </c>
      <c r="L121" s="73" t="s">
        <v>460</v>
      </c>
      <c r="M121" s="75">
        <v>0.32</v>
      </c>
      <c r="N121" s="73" t="s">
        <v>821</v>
      </c>
      <c r="O121" s="73" t="s">
        <v>822</v>
      </c>
      <c r="P121" s="73" t="s">
        <v>101</v>
      </c>
      <c r="Q121" s="73" t="s">
        <v>101</v>
      </c>
      <c r="R121" s="73" t="s">
        <v>320</v>
      </c>
      <c r="S121" s="73" t="s">
        <v>101</v>
      </c>
      <c r="T121" s="73" t="s">
        <v>101</v>
      </c>
      <c r="U121" s="73" t="s">
        <v>101</v>
      </c>
      <c r="V121" s="73" t="s">
        <v>101</v>
      </c>
      <c r="W121" s="73" t="s">
        <v>786</v>
      </c>
      <c r="X121" s="76">
        <v>45628</v>
      </c>
      <c r="Y121" s="76">
        <v>45624</v>
      </c>
      <c r="Z121" s="73" t="s">
        <v>696</v>
      </c>
      <c r="AA121" s="73" t="s">
        <v>826</v>
      </c>
      <c r="AB121" s="73" t="s">
        <v>824</v>
      </c>
      <c r="AC121" s="73" t="s">
        <v>825</v>
      </c>
    </row>
    <row r="122" spans="1:29" x14ac:dyDescent="0.25">
      <c r="A122" s="73" t="s">
        <v>694</v>
      </c>
      <c r="B122" s="73" t="s">
        <v>4</v>
      </c>
      <c r="C122" s="73" t="s">
        <v>790</v>
      </c>
      <c r="D122" s="73" t="s">
        <v>133</v>
      </c>
      <c r="E122" s="73" t="s">
        <v>381</v>
      </c>
      <c r="F122" s="73" t="s">
        <v>101</v>
      </c>
      <c r="G122" s="73" t="s">
        <v>101</v>
      </c>
      <c r="H122" s="73" t="s">
        <v>101</v>
      </c>
      <c r="I122" s="73" t="s">
        <v>101</v>
      </c>
      <c r="J122" s="73" t="s">
        <v>320</v>
      </c>
      <c r="K122" s="74">
        <v>10</v>
      </c>
      <c r="L122" s="73" t="s">
        <v>460</v>
      </c>
      <c r="M122" s="75">
        <v>0.97</v>
      </c>
      <c r="N122" s="73" t="s">
        <v>827</v>
      </c>
      <c r="O122" s="73" t="s">
        <v>828</v>
      </c>
      <c r="P122" s="73" t="s">
        <v>101</v>
      </c>
      <c r="Q122" s="73" t="s">
        <v>101</v>
      </c>
      <c r="R122" s="73" t="s">
        <v>320</v>
      </c>
      <c r="S122" s="73" t="s">
        <v>101</v>
      </c>
      <c r="T122" s="73" t="s">
        <v>101</v>
      </c>
      <c r="U122" s="73" t="s">
        <v>101</v>
      </c>
      <c r="V122" s="73" t="s">
        <v>101</v>
      </c>
      <c r="W122" s="73" t="s">
        <v>786</v>
      </c>
      <c r="X122" s="76">
        <v>45629</v>
      </c>
      <c r="Y122" s="76">
        <v>45625</v>
      </c>
      <c r="Z122" s="73" t="s">
        <v>698</v>
      </c>
      <c r="AA122" s="73" t="s">
        <v>829</v>
      </c>
      <c r="AB122" s="73" t="s">
        <v>824</v>
      </c>
      <c r="AC122" s="73" t="s">
        <v>825</v>
      </c>
    </row>
    <row r="123" spans="1:29" x14ac:dyDescent="0.25">
      <c r="A123" s="73" t="s">
        <v>694</v>
      </c>
      <c r="B123" s="73" t="s">
        <v>4</v>
      </c>
      <c r="C123" s="73" t="s">
        <v>790</v>
      </c>
      <c r="D123" s="73" t="s">
        <v>133</v>
      </c>
      <c r="E123" s="73" t="s">
        <v>381</v>
      </c>
      <c r="F123" s="73" t="s">
        <v>101</v>
      </c>
      <c r="G123" s="73" t="s">
        <v>101</v>
      </c>
      <c r="H123" s="73" t="s">
        <v>101</v>
      </c>
      <c r="I123" s="73" t="s">
        <v>101</v>
      </c>
      <c r="J123" s="73" t="s">
        <v>320</v>
      </c>
      <c r="K123" s="74">
        <v>2</v>
      </c>
      <c r="L123" s="73" t="s">
        <v>460</v>
      </c>
      <c r="M123" s="75">
        <v>0.11</v>
      </c>
      <c r="N123" s="73" t="s">
        <v>821</v>
      </c>
      <c r="O123" s="73" t="s">
        <v>822</v>
      </c>
      <c r="P123" s="73" t="s">
        <v>101</v>
      </c>
      <c r="Q123" s="73" t="s">
        <v>101</v>
      </c>
      <c r="R123" s="73" t="s">
        <v>320</v>
      </c>
      <c r="S123" s="73" t="s">
        <v>101</v>
      </c>
      <c r="T123" s="73" t="s">
        <v>101</v>
      </c>
      <c r="U123" s="73" t="s">
        <v>101</v>
      </c>
      <c r="V123" s="73" t="s">
        <v>101</v>
      </c>
      <c r="W123" s="73" t="s">
        <v>786</v>
      </c>
      <c r="X123" s="76">
        <v>45629</v>
      </c>
      <c r="Y123" s="76">
        <v>45625</v>
      </c>
      <c r="Z123" s="73" t="s">
        <v>698</v>
      </c>
      <c r="AA123" s="73" t="s">
        <v>830</v>
      </c>
      <c r="AB123" s="73" t="s">
        <v>824</v>
      </c>
      <c r="AC123" s="73" t="s">
        <v>825</v>
      </c>
    </row>
    <row r="124" spans="1:29" x14ac:dyDescent="0.25">
      <c r="A124" s="73" t="s">
        <v>694</v>
      </c>
      <c r="B124" s="73" t="s">
        <v>4</v>
      </c>
      <c r="C124" s="73" t="s">
        <v>790</v>
      </c>
      <c r="D124" s="73" t="s">
        <v>133</v>
      </c>
      <c r="E124" s="73" t="s">
        <v>381</v>
      </c>
      <c r="F124" s="73" t="s">
        <v>101</v>
      </c>
      <c r="G124" s="73" t="s">
        <v>101</v>
      </c>
      <c r="H124" s="73" t="s">
        <v>101</v>
      </c>
      <c r="I124" s="73" t="s">
        <v>101</v>
      </c>
      <c r="J124" s="73" t="s">
        <v>320</v>
      </c>
      <c r="K124" s="74">
        <v>14</v>
      </c>
      <c r="L124" s="73" t="s">
        <v>460</v>
      </c>
      <c r="M124" s="75">
        <v>1.36</v>
      </c>
      <c r="N124" s="73" t="s">
        <v>827</v>
      </c>
      <c r="O124" s="73" t="s">
        <v>828</v>
      </c>
      <c r="P124" s="73" t="s">
        <v>101</v>
      </c>
      <c r="Q124" s="73" t="s">
        <v>101</v>
      </c>
      <c r="R124" s="73" t="s">
        <v>320</v>
      </c>
      <c r="S124" s="73" t="s">
        <v>101</v>
      </c>
      <c r="T124" s="73" t="s">
        <v>101</v>
      </c>
      <c r="U124" s="73" t="s">
        <v>101</v>
      </c>
      <c r="V124" s="73" t="s">
        <v>101</v>
      </c>
      <c r="W124" s="73" t="s">
        <v>786</v>
      </c>
      <c r="X124" s="76">
        <v>45630</v>
      </c>
      <c r="Y124" s="76">
        <v>45628</v>
      </c>
      <c r="Z124" s="73" t="s">
        <v>700</v>
      </c>
      <c r="AA124" s="73" t="s">
        <v>831</v>
      </c>
      <c r="AB124" s="73" t="s">
        <v>824</v>
      </c>
      <c r="AC124" s="73" t="s">
        <v>825</v>
      </c>
    </row>
    <row r="125" spans="1:29" x14ac:dyDescent="0.25">
      <c r="A125" s="73" t="s">
        <v>694</v>
      </c>
      <c r="B125" s="73" t="s">
        <v>4</v>
      </c>
      <c r="C125" s="73" t="s">
        <v>790</v>
      </c>
      <c r="D125" s="73" t="s">
        <v>133</v>
      </c>
      <c r="E125" s="73" t="s">
        <v>381</v>
      </c>
      <c r="F125" s="73" t="s">
        <v>101</v>
      </c>
      <c r="G125" s="73" t="s">
        <v>101</v>
      </c>
      <c r="H125" s="73" t="s">
        <v>101</v>
      </c>
      <c r="I125" s="73" t="s">
        <v>101</v>
      </c>
      <c r="J125" s="73" t="s">
        <v>320</v>
      </c>
      <c r="K125" s="74">
        <v>14</v>
      </c>
      <c r="L125" s="73" t="s">
        <v>460</v>
      </c>
      <c r="M125" s="75">
        <v>1.36</v>
      </c>
      <c r="N125" s="73" t="s">
        <v>827</v>
      </c>
      <c r="O125" s="73" t="s">
        <v>828</v>
      </c>
      <c r="P125" s="73" t="s">
        <v>101</v>
      </c>
      <c r="Q125" s="73" t="s">
        <v>101</v>
      </c>
      <c r="R125" s="73" t="s">
        <v>320</v>
      </c>
      <c r="S125" s="73" t="s">
        <v>101</v>
      </c>
      <c r="T125" s="73" t="s">
        <v>101</v>
      </c>
      <c r="U125" s="73" t="s">
        <v>101</v>
      </c>
      <c r="V125" s="73" t="s">
        <v>101</v>
      </c>
      <c r="W125" s="73" t="s">
        <v>786</v>
      </c>
      <c r="X125" s="76">
        <v>45631</v>
      </c>
      <c r="Y125" s="76">
        <v>45630</v>
      </c>
      <c r="Z125" s="73" t="s">
        <v>702</v>
      </c>
      <c r="AA125" s="73" t="s">
        <v>832</v>
      </c>
      <c r="AB125" s="73" t="s">
        <v>824</v>
      </c>
      <c r="AC125" s="73" t="s">
        <v>825</v>
      </c>
    </row>
    <row r="126" spans="1:29" x14ac:dyDescent="0.25">
      <c r="A126" s="73" t="s">
        <v>694</v>
      </c>
      <c r="B126" s="73" t="s">
        <v>4</v>
      </c>
      <c r="C126" s="73" t="s">
        <v>790</v>
      </c>
      <c r="D126" s="73" t="s">
        <v>133</v>
      </c>
      <c r="E126" s="73" t="s">
        <v>381</v>
      </c>
      <c r="F126" s="73" t="s">
        <v>101</v>
      </c>
      <c r="G126" s="73" t="s">
        <v>101</v>
      </c>
      <c r="H126" s="73" t="s">
        <v>101</v>
      </c>
      <c r="I126" s="73" t="s">
        <v>101</v>
      </c>
      <c r="J126" s="73" t="s">
        <v>320</v>
      </c>
      <c r="K126" s="74">
        <v>14</v>
      </c>
      <c r="L126" s="73" t="s">
        <v>460</v>
      </c>
      <c r="M126" s="75">
        <v>1.36</v>
      </c>
      <c r="N126" s="73" t="s">
        <v>827</v>
      </c>
      <c r="O126" s="73" t="s">
        <v>828</v>
      </c>
      <c r="P126" s="73" t="s">
        <v>101</v>
      </c>
      <c r="Q126" s="73" t="s">
        <v>101</v>
      </c>
      <c r="R126" s="73" t="s">
        <v>320</v>
      </c>
      <c r="S126" s="73" t="s">
        <v>101</v>
      </c>
      <c r="T126" s="73" t="s">
        <v>101</v>
      </c>
      <c r="U126" s="73" t="s">
        <v>101</v>
      </c>
      <c r="V126" s="73" t="s">
        <v>101</v>
      </c>
      <c r="W126" s="73" t="s">
        <v>786</v>
      </c>
      <c r="X126" s="76">
        <v>45636</v>
      </c>
      <c r="Y126" s="76">
        <v>45631</v>
      </c>
      <c r="Z126" s="73" t="s">
        <v>704</v>
      </c>
      <c r="AA126" s="73" t="s">
        <v>833</v>
      </c>
      <c r="AB126" s="73" t="s">
        <v>824</v>
      </c>
      <c r="AC126" s="73" t="s">
        <v>825</v>
      </c>
    </row>
    <row r="127" spans="1:29" x14ac:dyDescent="0.25">
      <c r="A127" s="73" t="s">
        <v>705</v>
      </c>
      <c r="B127" s="73" t="s">
        <v>127</v>
      </c>
      <c r="C127" s="73" t="s">
        <v>834</v>
      </c>
      <c r="D127" s="73" t="s">
        <v>100</v>
      </c>
      <c r="E127" s="73" t="s">
        <v>312</v>
      </c>
      <c r="F127" s="73" t="s">
        <v>101</v>
      </c>
      <c r="G127" s="73" t="s">
        <v>375</v>
      </c>
      <c r="H127" s="73" t="s">
        <v>376</v>
      </c>
      <c r="I127" s="73" t="s">
        <v>707</v>
      </c>
      <c r="J127" s="73" t="s">
        <v>316</v>
      </c>
      <c r="K127" s="74">
        <v>1</v>
      </c>
      <c r="L127" s="73" t="s">
        <v>317</v>
      </c>
      <c r="M127" s="75">
        <v>1720</v>
      </c>
      <c r="N127" s="73" t="s">
        <v>101</v>
      </c>
      <c r="O127" s="73" t="s">
        <v>101</v>
      </c>
      <c r="P127" s="73" t="s">
        <v>708</v>
      </c>
      <c r="Q127" s="73" t="s">
        <v>706</v>
      </c>
      <c r="R127" s="73" t="s">
        <v>320</v>
      </c>
      <c r="S127" s="73" t="s">
        <v>101</v>
      </c>
      <c r="T127" s="73" t="s">
        <v>101</v>
      </c>
      <c r="U127" s="73" t="s">
        <v>101</v>
      </c>
      <c r="V127" s="73" t="s">
        <v>101</v>
      </c>
      <c r="W127" s="73" t="s">
        <v>321</v>
      </c>
      <c r="X127" s="76">
        <v>45670</v>
      </c>
      <c r="Y127" s="76">
        <v>45670</v>
      </c>
      <c r="Z127" s="73" t="s">
        <v>710</v>
      </c>
      <c r="AA127" s="73" t="s">
        <v>321</v>
      </c>
      <c r="AB127" s="73" t="s">
        <v>787</v>
      </c>
      <c r="AC127" s="73" t="s">
        <v>407</v>
      </c>
    </row>
    <row r="128" spans="1:29" x14ac:dyDescent="0.25">
      <c r="A128" s="73" t="s">
        <v>705</v>
      </c>
      <c r="B128" s="73" t="s">
        <v>127</v>
      </c>
      <c r="C128" s="73" t="s">
        <v>834</v>
      </c>
      <c r="D128" s="73" t="s">
        <v>100</v>
      </c>
      <c r="E128" s="73" t="s">
        <v>312</v>
      </c>
      <c r="F128" s="73" t="s">
        <v>101</v>
      </c>
      <c r="G128" s="73" t="s">
        <v>375</v>
      </c>
      <c r="H128" s="73" t="s">
        <v>376</v>
      </c>
      <c r="I128" s="73" t="s">
        <v>707</v>
      </c>
      <c r="J128" s="73" t="s">
        <v>316</v>
      </c>
      <c r="K128" s="74">
        <v>1</v>
      </c>
      <c r="L128" s="73" t="s">
        <v>317</v>
      </c>
      <c r="M128" s="75">
        <v>1397.5</v>
      </c>
      <c r="N128" s="73" t="s">
        <v>101</v>
      </c>
      <c r="O128" s="73" t="s">
        <v>101</v>
      </c>
      <c r="P128" s="73" t="s">
        <v>708</v>
      </c>
      <c r="Q128" s="73" t="s">
        <v>711</v>
      </c>
      <c r="R128" s="73" t="s">
        <v>320</v>
      </c>
      <c r="S128" s="73" t="s">
        <v>101</v>
      </c>
      <c r="T128" s="73" t="s">
        <v>101</v>
      </c>
      <c r="U128" s="73" t="s">
        <v>101</v>
      </c>
      <c r="V128" s="73" t="s">
        <v>101</v>
      </c>
      <c r="W128" s="73" t="s">
        <v>321</v>
      </c>
      <c r="X128" s="76">
        <v>45671</v>
      </c>
      <c r="Y128" s="76">
        <v>45671</v>
      </c>
      <c r="Z128" s="73" t="s">
        <v>713</v>
      </c>
      <c r="AA128" s="73" t="s">
        <v>321</v>
      </c>
      <c r="AB128" s="73" t="s">
        <v>787</v>
      </c>
      <c r="AC128" s="73" t="s">
        <v>407</v>
      </c>
    </row>
    <row r="129" spans="1:29" x14ac:dyDescent="0.25">
      <c r="A129" s="73" t="s">
        <v>714</v>
      </c>
      <c r="B129" s="73" t="s">
        <v>127</v>
      </c>
      <c r="C129" s="73" t="s">
        <v>374</v>
      </c>
      <c r="D129" s="73" t="s">
        <v>100</v>
      </c>
      <c r="E129" s="73" t="s">
        <v>312</v>
      </c>
      <c r="F129" s="73" t="s">
        <v>101</v>
      </c>
      <c r="G129" s="73" t="s">
        <v>375</v>
      </c>
      <c r="H129" s="73" t="s">
        <v>376</v>
      </c>
      <c r="I129" s="73" t="s">
        <v>707</v>
      </c>
      <c r="J129" s="73" t="s">
        <v>316</v>
      </c>
      <c r="K129" s="74">
        <v>1</v>
      </c>
      <c r="L129" s="73" t="s">
        <v>317</v>
      </c>
      <c r="M129" s="75">
        <v>2193</v>
      </c>
      <c r="N129" s="73" t="s">
        <v>101</v>
      </c>
      <c r="O129" s="73" t="s">
        <v>101</v>
      </c>
      <c r="P129" s="73" t="s">
        <v>708</v>
      </c>
      <c r="Q129" s="73" t="s">
        <v>715</v>
      </c>
      <c r="R129" s="73" t="s">
        <v>320</v>
      </c>
      <c r="S129" s="73" t="s">
        <v>101</v>
      </c>
      <c r="T129" s="73" t="s">
        <v>101</v>
      </c>
      <c r="U129" s="73" t="s">
        <v>101</v>
      </c>
      <c r="V129" s="73" t="s">
        <v>101</v>
      </c>
      <c r="W129" s="73" t="s">
        <v>321</v>
      </c>
      <c r="X129" s="76">
        <v>45666</v>
      </c>
      <c r="Y129" s="76">
        <v>45666</v>
      </c>
      <c r="Z129" s="73" t="s">
        <v>717</v>
      </c>
      <c r="AA129" s="73" t="s">
        <v>321</v>
      </c>
      <c r="AB129" s="73" t="s">
        <v>787</v>
      </c>
      <c r="AC129" s="73" t="s">
        <v>407</v>
      </c>
    </row>
    <row r="130" spans="1:29" x14ac:dyDescent="0.25">
      <c r="A130" s="73" t="s">
        <v>128</v>
      </c>
      <c r="B130" s="73" t="s">
        <v>127</v>
      </c>
      <c r="C130" s="73" t="s">
        <v>374</v>
      </c>
      <c r="D130" s="73" t="s">
        <v>100</v>
      </c>
      <c r="E130" s="73" t="s">
        <v>312</v>
      </c>
      <c r="F130" s="73" t="s">
        <v>101</v>
      </c>
      <c r="G130" s="73" t="s">
        <v>375</v>
      </c>
      <c r="H130" s="73" t="s">
        <v>376</v>
      </c>
      <c r="I130" s="73" t="s">
        <v>377</v>
      </c>
      <c r="J130" s="73" t="s">
        <v>316</v>
      </c>
      <c r="K130" s="74">
        <v>1</v>
      </c>
      <c r="L130" s="73" t="s">
        <v>317</v>
      </c>
      <c r="M130" s="75">
        <v>1189.44</v>
      </c>
      <c r="N130" s="73" t="s">
        <v>101</v>
      </c>
      <c r="O130" s="73" t="s">
        <v>101</v>
      </c>
      <c r="P130" s="73" t="s">
        <v>378</v>
      </c>
      <c r="Q130" s="73" t="s">
        <v>379</v>
      </c>
      <c r="R130" s="73" t="s">
        <v>320</v>
      </c>
      <c r="S130" s="73" t="s">
        <v>101</v>
      </c>
      <c r="T130" s="73" t="s">
        <v>101</v>
      </c>
      <c r="U130" s="73" t="s">
        <v>101</v>
      </c>
      <c r="V130" s="73" t="s">
        <v>101</v>
      </c>
      <c r="W130" s="73" t="s">
        <v>321</v>
      </c>
      <c r="X130" s="76">
        <v>45295</v>
      </c>
      <c r="Y130" s="76">
        <v>45295</v>
      </c>
      <c r="Z130" s="73" t="s">
        <v>129</v>
      </c>
      <c r="AA130" s="73" t="s">
        <v>321</v>
      </c>
      <c r="AB130" s="73" t="s">
        <v>322</v>
      </c>
      <c r="AC130" s="73" t="s">
        <v>323</v>
      </c>
    </row>
    <row r="131" spans="1:29" x14ac:dyDescent="0.25">
      <c r="A131" s="73" t="s">
        <v>128</v>
      </c>
      <c r="B131" s="73" t="s">
        <v>127</v>
      </c>
      <c r="C131" s="73" t="s">
        <v>374</v>
      </c>
      <c r="D131" s="73" t="s">
        <v>100</v>
      </c>
      <c r="E131" s="73" t="s">
        <v>312</v>
      </c>
      <c r="F131" s="73" t="s">
        <v>101</v>
      </c>
      <c r="G131" s="73" t="s">
        <v>375</v>
      </c>
      <c r="H131" s="73" t="s">
        <v>376</v>
      </c>
      <c r="I131" s="73" t="s">
        <v>377</v>
      </c>
      <c r="J131" s="73" t="s">
        <v>316</v>
      </c>
      <c r="K131" s="74">
        <v>-1</v>
      </c>
      <c r="L131" s="73" t="s">
        <v>317</v>
      </c>
      <c r="M131" s="75">
        <v>-1189.44</v>
      </c>
      <c r="N131" s="73" t="s">
        <v>101</v>
      </c>
      <c r="O131" s="73" t="s">
        <v>101</v>
      </c>
      <c r="P131" s="73" t="s">
        <v>378</v>
      </c>
      <c r="Q131" s="73" t="s">
        <v>379</v>
      </c>
      <c r="R131" s="73" t="s">
        <v>320</v>
      </c>
      <c r="S131" s="73" t="s">
        <v>101</v>
      </c>
      <c r="T131" s="73" t="s">
        <v>101</v>
      </c>
      <c r="U131" s="73" t="s">
        <v>101</v>
      </c>
      <c r="V131" s="73" t="s">
        <v>101</v>
      </c>
      <c r="W131" s="73" t="s">
        <v>321</v>
      </c>
      <c r="X131" s="76">
        <v>45295</v>
      </c>
      <c r="Y131" s="76">
        <v>45295</v>
      </c>
      <c r="Z131" s="73" t="s">
        <v>130</v>
      </c>
      <c r="AA131" s="73" t="s">
        <v>321</v>
      </c>
      <c r="AB131" s="73" t="s">
        <v>322</v>
      </c>
      <c r="AC131" s="73" t="s">
        <v>323</v>
      </c>
    </row>
    <row r="132" spans="1:29" x14ac:dyDescent="0.25">
      <c r="A132" s="73" t="s">
        <v>128</v>
      </c>
      <c r="B132" s="73" t="s">
        <v>127</v>
      </c>
      <c r="C132" s="73" t="s">
        <v>374</v>
      </c>
      <c r="D132" s="73" t="s">
        <v>100</v>
      </c>
      <c r="E132" s="73" t="s">
        <v>312</v>
      </c>
      <c r="F132" s="73" t="s">
        <v>101</v>
      </c>
      <c r="G132" s="73" t="s">
        <v>375</v>
      </c>
      <c r="H132" s="73" t="s">
        <v>376</v>
      </c>
      <c r="I132" s="73" t="s">
        <v>377</v>
      </c>
      <c r="J132" s="73" t="s">
        <v>316</v>
      </c>
      <c r="K132" s="74">
        <v>1</v>
      </c>
      <c r="L132" s="73" t="s">
        <v>317</v>
      </c>
      <c r="M132" s="75">
        <v>860</v>
      </c>
      <c r="N132" s="73" t="s">
        <v>101</v>
      </c>
      <c r="O132" s="73" t="s">
        <v>101</v>
      </c>
      <c r="P132" s="73" t="s">
        <v>378</v>
      </c>
      <c r="Q132" s="73" t="s">
        <v>450</v>
      </c>
      <c r="R132" s="73" t="s">
        <v>320</v>
      </c>
      <c r="S132" s="73" t="s">
        <v>101</v>
      </c>
      <c r="T132" s="73" t="s">
        <v>101</v>
      </c>
      <c r="U132" s="73" t="s">
        <v>101</v>
      </c>
      <c r="V132" s="73" t="s">
        <v>101</v>
      </c>
      <c r="W132" s="73" t="s">
        <v>316</v>
      </c>
      <c r="X132" s="76">
        <v>45586</v>
      </c>
      <c r="Y132" s="76">
        <v>45586</v>
      </c>
      <c r="Z132" s="73" t="s">
        <v>452</v>
      </c>
      <c r="AA132" s="73" t="s">
        <v>321</v>
      </c>
      <c r="AB132" s="73" t="s">
        <v>322</v>
      </c>
      <c r="AC132" s="73" t="s">
        <v>323</v>
      </c>
    </row>
    <row r="133" spans="1:29" x14ac:dyDescent="0.25">
      <c r="A133" s="73" t="s">
        <v>128</v>
      </c>
      <c r="B133" s="73" t="s">
        <v>127</v>
      </c>
      <c r="C133" s="73" t="s">
        <v>374</v>
      </c>
      <c r="D133" s="73" t="s">
        <v>100</v>
      </c>
      <c r="E133" s="73" t="s">
        <v>312</v>
      </c>
      <c r="F133" s="73" t="s">
        <v>101</v>
      </c>
      <c r="G133" s="73" t="s">
        <v>375</v>
      </c>
      <c r="H133" s="73" t="s">
        <v>376</v>
      </c>
      <c r="I133" s="73" t="s">
        <v>377</v>
      </c>
      <c r="J133" s="73" t="s">
        <v>316</v>
      </c>
      <c r="K133" s="74">
        <v>-1</v>
      </c>
      <c r="L133" s="73" t="s">
        <v>317</v>
      </c>
      <c r="M133" s="75">
        <v>-860</v>
      </c>
      <c r="N133" s="73" t="s">
        <v>101</v>
      </c>
      <c r="O133" s="73" t="s">
        <v>101</v>
      </c>
      <c r="P133" s="73" t="s">
        <v>378</v>
      </c>
      <c r="Q133" s="73" t="s">
        <v>450</v>
      </c>
      <c r="R133" s="73" t="s">
        <v>320</v>
      </c>
      <c r="S133" s="73" t="s">
        <v>101</v>
      </c>
      <c r="T133" s="73" t="s">
        <v>101</v>
      </c>
      <c r="U133" s="73" t="s">
        <v>101</v>
      </c>
      <c r="V133" s="73" t="s">
        <v>101</v>
      </c>
      <c r="W133" s="73" t="s">
        <v>316</v>
      </c>
      <c r="X133" s="76">
        <v>45586</v>
      </c>
      <c r="Y133" s="76">
        <v>45561</v>
      </c>
      <c r="Z133" s="73" t="s">
        <v>454</v>
      </c>
      <c r="AA133" s="73" t="s">
        <v>321</v>
      </c>
      <c r="AB133" s="73" t="s">
        <v>322</v>
      </c>
      <c r="AC133" s="73" t="s">
        <v>323</v>
      </c>
    </row>
    <row r="134" spans="1:29" x14ac:dyDescent="0.25">
      <c r="A134" s="73" t="s">
        <v>128</v>
      </c>
      <c r="B134" s="73" t="s">
        <v>127</v>
      </c>
      <c r="C134" s="73" t="s">
        <v>374</v>
      </c>
      <c r="D134" s="73" t="s">
        <v>100</v>
      </c>
      <c r="E134" s="73" t="s">
        <v>312</v>
      </c>
      <c r="F134" s="73" t="s">
        <v>101</v>
      </c>
      <c r="G134" s="73" t="s">
        <v>375</v>
      </c>
      <c r="H134" s="73" t="s">
        <v>376</v>
      </c>
      <c r="I134" s="73" t="s">
        <v>707</v>
      </c>
      <c r="J134" s="73" t="s">
        <v>316</v>
      </c>
      <c r="K134" s="74">
        <v>1</v>
      </c>
      <c r="L134" s="73" t="s">
        <v>317</v>
      </c>
      <c r="M134" s="75">
        <v>1770</v>
      </c>
      <c r="N134" s="73" t="s">
        <v>101</v>
      </c>
      <c r="O134" s="73" t="s">
        <v>101</v>
      </c>
      <c r="P134" s="73" t="s">
        <v>708</v>
      </c>
      <c r="Q134" s="73" t="s">
        <v>718</v>
      </c>
      <c r="R134" s="73" t="s">
        <v>320</v>
      </c>
      <c r="S134" s="73" t="s">
        <v>101</v>
      </c>
      <c r="T134" s="73" t="s">
        <v>101</v>
      </c>
      <c r="U134" s="73" t="s">
        <v>101</v>
      </c>
      <c r="V134" s="73" t="s">
        <v>101</v>
      </c>
      <c r="W134" s="73" t="s">
        <v>321</v>
      </c>
      <c r="X134" s="76">
        <v>45670</v>
      </c>
      <c r="Y134" s="76">
        <v>45670</v>
      </c>
      <c r="Z134" s="73" t="s">
        <v>720</v>
      </c>
      <c r="AA134" s="73" t="s">
        <v>321</v>
      </c>
      <c r="AB134" s="73" t="s">
        <v>787</v>
      </c>
      <c r="AC134" s="73" t="s">
        <v>407</v>
      </c>
    </row>
    <row r="135" spans="1:29" x14ac:dyDescent="0.25">
      <c r="A135" s="73" t="s">
        <v>128</v>
      </c>
      <c r="B135" s="73" t="s">
        <v>127</v>
      </c>
      <c r="C135" s="73" t="s">
        <v>374</v>
      </c>
      <c r="D135" s="73" t="s">
        <v>721</v>
      </c>
      <c r="E135" s="73" t="s">
        <v>835</v>
      </c>
      <c r="F135" s="73" t="s">
        <v>101</v>
      </c>
      <c r="G135" s="73" t="s">
        <v>101</v>
      </c>
      <c r="H135" s="73" t="s">
        <v>101</v>
      </c>
      <c r="I135" s="73" t="s">
        <v>101</v>
      </c>
      <c r="J135" s="73" t="s">
        <v>320</v>
      </c>
      <c r="K135" s="74">
        <v>0</v>
      </c>
      <c r="L135" s="73" t="s">
        <v>101</v>
      </c>
      <c r="M135" s="75">
        <v>155</v>
      </c>
      <c r="N135" s="73" t="s">
        <v>101</v>
      </c>
      <c r="O135" s="73" t="s">
        <v>101</v>
      </c>
      <c r="P135" s="73" t="s">
        <v>101</v>
      </c>
      <c r="Q135" s="73" t="s">
        <v>722</v>
      </c>
      <c r="R135" s="73" t="s">
        <v>320</v>
      </c>
      <c r="S135" s="73" t="s">
        <v>101</v>
      </c>
      <c r="T135" s="73" t="s">
        <v>101</v>
      </c>
      <c r="U135" s="73" t="s">
        <v>101</v>
      </c>
      <c r="V135" s="73" t="s">
        <v>101</v>
      </c>
      <c r="W135" s="73" t="s">
        <v>786</v>
      </c>
      <c r="X135" s="76">
        <v>45657</v>
      </c>
      <c r="Y135" s="76">
        <v>45638</v>
      </c>
      <c r="Z135" s="73" t="s">
        <v>724</v>
      </c>
      <c r="AA135" s="73" t="s">
        <v>321</v>
      </c>
      <c r="AB135" s="73" t="s">
        <v>836</v>
      </c>
      <c r="AC135" s="73" t="s">
        <v>407</v>
      </c>
    </row>
    <row r="136" spans="1:29" x14ac:dyDescent="0.25">
      <c r="A136" s="73" t="s">
        <v>128</v>
      </c>
      <c r="B136" s="73" t="s">
        <v>127</v>
      </c>
      <c r="C136" s="73" t="s">
        <v>374</v>
      </c>
      <c r="D136" s="73" t="s">
        <v>721</v>
      </c>
      <c r="E136" s="73" t="s">
        <v>835</v>
      </c>
      <c r="F136" s="73" t="s">
        <v>101</v>
      </c>
      <c r="G136" s="73" t="s">
        <v>101</v>
      </c>
      <c r="H136" s="73" t="s">
        <v>101</v>
      </c>
      <c r="I136" s="73" t="s">
        <v>101</v>
      </c>
      <c r="J136" s="73" t="s">
        <v>320</v>
      </c>
      <c r="K136" s="74">
        <v>0</v>
      </c>
      <c r="L136" s="73" t="s">
        <v>101</v>
      </c>
      <c r="M136" s="75">
        <v>465</v>
      </c>
      <c r="N136" s="73" t="s">
        <v>101</v>
      </c>
      <c r="O136" s="73" t="s">
        <v>101</v>
      </c>
      <c r="P136" s="73" t="s">
        <v>101</v>
      </c>
      <c r="Q136" s="73" t="s">
        <v>726</v>
      </c>
      <c r="R136" s="73" t="s">
        <v>320</v>
      </c>
      <c r="S136" s="73" t="s">
        <v>101</v>
      </c>
      <c r="T136" s="73" t="s">
        <v>101</v>
      </c>
      <c r="U136" s="73" t="s">
        <v>101</v>
      </c>
      <c r="V136" s="73" t="s">
        <v>101</v>
      </c>
      <c r="W136" s="73" t="s">
        <v>786</v>
      </c>
      <c r="X136" s="76">
        <v>45657</v>
      </c>
      <c r="Y136" s="76">
        <v>45639</v>
      </c>
      <c r="Z136" s="73" t="s">
        <v>728</v>
      </c>
      <c r="AA136" s="73" t="s">
        <v>321</v>
      </c>
      <c r="AB136" s="73" t="s">
        <v>836</v>
      </c>
      <c r="AC136" s="73" t="s">
        <v>407</v>
      </c>
    </row>
    <row r="137" spans="1:29" x14ac:dyDescent="0.25">
      <c r="A137" s="73" t="s">
        <v>729</v>
      </c>
      <c r="B137" s="73" t="s">
        <v>127</v>
      </c>
      <c r="C137" s="73" t="s">
        <v>837</v>
      </c>
      <c r="D137" s="73" t="s">
        <v>557</v>
      </c>
      <c r="E137" s="73" t="s">
        <v>791</v>
      </c>
      <c r="F137" s="73" t="s">
        <v>101</v>
      </c>
      <c r="G137" s="73" t="s">
        <v>101</v>
      </c>
      <c r="H137" s="73" t="s">
        <v>101</v>
      </c>
      <c r="I137" s="73" t="s">
        <v>101</v>
      </c>
      <c r="J137" s="73" t="s">
        <v>320</v>
      </c>
      <c r="K137" s="74">
        <v>1.02</v>
      </c>
      <c r="L137" s="73" t="s">
        <v>488</v>
      </c>
      <c r="M137" s="75">
        <v>21.42</v>
      </c>
      <c r="N137" s="73" t="s">
        <v>101</v>
      </c>
      <c r="O137" s="73" t="s">
        <v>101</v>
      </c>
      <c r="P137" s="73" t="s">
        <v>101</v>
      </c>
      <c r="Q137" s="73" t="s">
        <v>101</v>
      </c>
      <c r="R137" s="73" t="s">
        <v>320</v>
      </c>
      <c r="S137" s="73" t="s">
        <v>101</v>
      </c>
      <c r="T137" s="73" t="s">
        <v>642</v>
      </c>
      <c r="U137" s="73" t="s">
        <v>796</v>
      </c>
      <c r="V137" s="73" t="s">
        <v>493</v>
      </c>
      <c r="W137" s="73" t="s">
        <v>786</v>
      </c>
      <c r="X137" s="76">
        <v>45637</v>
      </c>
      <c r="Y137" s="76">
        <v>45636</v>
      </c>
      <c r="Z137" s="73" t="s">
        <v>101</v>
      </c>
      <c r="AA137" s="73" t="s">
        <v>320</v>
      </c>
      <c r="AB137" s="73" t="s">
        <v>793</v>
      </c>
      <c r="AC137" s="73" t="s">
        <v>407</v>
      </c>
    </row>
    <row r="138" spans="1:29" x14ac:dyDescent="0.25">
      <c r="A138" s="73" t="s">
        <v>729</v>
      </c>
      <c r="B138" s="73" t="s">
        <v>127</v>
      </c>
      <c r="C138" s="73" t="s">
        <v>837</v>
      </c>
      <c r="D138" s="73" t="s">
        <v>557</v>
      </c>
      <c r="E138" s="73" t="s">
        <v>791</v>
      </c>
      <c r="F138" s="73" t="s">
        <v>101</v>
      </c>
      <c r="G138" s="73" t="s">
        <v>101</v>
      </c>
      <c r="H138" s="73" t="s">
        <v>101</v>
      </c>
      <c r="I138" s="73" t="s">
        <v>101</v>
      </c>
      <c r="J138" s="73" t="s">
        <v>320</v>
      </c>
      <c r="K138" s="74">
        <v>1</v>
      </c>
      <c r="L138" s="73" t="s">
        <v>488</v>
      </c>
      <c r="M138" s="75">
        <v>21</v>
      </c>
      <c r="N138" s="73" t="s">
        <v>101</v>
      </c>
      <c r="O138" s="73" t="s">
        <v>101</v>
      </c>
      <c r="P138" s="73" t="s">
        <v>101</v>
      </c>
      <c r="Q138" s="73" t="s">
        <v>101</v>
      </c>
      <c r="R138" s="73" t="s">
        <v>320</v>
      </c>
      <c r="S138" s="73" t="s">
        <v>101</v>
      </c>
      <c r="T138" s="73" t="s">
        <v>644</v>
      </c>
      <c r="U138" s="73" t="s">
        <v>794</v>
      </c>
      <c r="V138" s="73" t="s">
        <v>493</v>
      </c>
      <c r="W138" s="73" t="s">
        <v>786</v>
      </c>
      <c r="X138" s="76">
        <v>45638</v>
      </c>
      <c r="Y138" s="76">
        <v>45637</v>
      </c>
      <c r="Z138" s="73" t="s">
        <v>101</v>
      </c>
      <c r="AA138" s="73" t="s">
        <v>320</v>
      </c>
      <c r="AB138" s="73" t="s">
        <v>793</v>
      </c>
      <c r="AC138" s="73" t="s">
        <v>407</v>
      </c>
    </row>
    <row r="139" spans="1:29" x14ac:dyDescent="0.25">
      <c r="A139" s="73" t="s">
        <v>729</v>
      </c>
      <c r="B139" s="73" t="s">
        <v>127</v>
      </c>
      <c r="C139" s="73" t="s">
        <v>837</v>
      </c>
      <c r="D139" s="73" t="s">
        <v>557</v>
      </c>
      <c r="E139" s="73" t="s">
        <v>791</v>
      </c>
      <c r="F139" s="73" t="s">
        <v>101</v>
      </c>
      <c r="G139" s="73" t="s">
        <v>101</v>
      </c>
      <c r="H139" s="73" t="s">
        <v>101</v>
      </c>
      <c r="I139" s="73" t="s">
        <v>101</v>
      </c>
      <c r="J139" s="73" t="s">
        <v>320</v>
      </c>
      <c r="K139" s="74">
        <v>0.52</v>
      </c>
      <c r="L139" s="73" t="s">
        <v>488</v>
      </c>
      <c r="M139" s="75">
        <v>10.77</v>
      </c>
      <c r="N139" s="73" t="s">
        <v>101</v>
      </c>
      <c r="O139" s="73" t="s">
        <v>101</v>
      </c>
      <c r="P139" s="73" t="s">
        <v>101</v>
      </c>
      <c r="Q139" s="73" t="s">
        <v>101</v>
      </c>
      <c r="R139" s="73" t="s">
        <v>320</v>
      </c>
      <c r="S139" s="73" t="s">
        <v>101</v>
      </c>
      <c r="T139" s="73" t="s">
        <v>636</v>
      </c>
      <c r="U139" s="73" t="s">
        <v>795</v>
      </c>
      <c r="V139" s="73" t="s">
        <v>493</v>
      </c>
      <c r="W139" s="73" t="s">
        <v>786</v>
      </c>
      <c r="X139" s="76">
        <v>45643</v>
      </c>
      <c r="Y139" s="76">
        <v>45639</v>
      </c>
      <c r="Z139" s="73" t="s">
        <v>101</v>
      </c>
      <c r="AA139" s="73" t="s">
        <v>320</v>
      </c>
      <c r="AB139" s="73" t="s">
        <v>793</v>
      </c>
      <c r="AC139" s="73" t="s">
        <v>407</v>
      </c>
    </row>
    <row r="140" spans="1:29" x14ac:dyDescent="0.25">
      <c r="A140" s="73" t="s">
        <v>729</v>
      </c>
      <c r="B140" s="73" t="s">
        <v>127</v>
      </c>
      <c r="C140" s="73" t="s">
        <v>837</v>
      </c>
      <c r="D140" s="73" t="s">
        <v>557</v>
      </c>
      <c r="E140" s="73" t="s">
        <v>791</v>
      </c>
      <c r="F140" s="73" t="s">
        <v>101</v>
      </c>
      <c r="G140" s="73" t="s">
        <v>101</v>
      </c>
      <c r="H140" s="73" t="s">
        <v>101</v>
      </c>
      <c r="I140" s="73" t="s">
        <v>101</v>
      </c>
      <c r="J140" s="73" t="s">
        <v>320</v>
      </c>
      <c r="K140" s="74">
        <v>0.5</v>
      </c>
      <c r="L140" s="73" t="s">
        <v>488</v>
      </c>
      <c r="M140" s="75">
        <v>10.5</v>
      </c>
      <c r="N140" s="73" t="s">
        <v>101</v>
      </c>
      <c r="O140" s="73" t="s">
        <v>101</v>
      </c>
      <c r="P140" s="73" t="s">
        <v>101</v>
      </c>
      <c r="Q140" s="73" t="s">
        <v>101</v>
      </c>
      <c r="R140" s="73" t="s">
        <v>320</v>
      </c>
      <c r="S140" s="73" t="s">
        <v>101</v>
      </c>
      <c r="T140" s="73" t="s">
        <v>732</v>
      </c>
      <c r="U140" s="73" t="s">
        <v>794</v>
      </c>
      <c r="V140" s="73" t="s">
        <v>493</v>
      </c>
      <c r="W140" s="73" t="s">
        <v>786</v>
      </c>
      <c r="X140" s="76">
        <v>45643</v>
      </c>
      <c r="Y140" s="76">
        <v>45642</v>
      </c>
      <c r="Z140" s="73" t="s">
        <v>101</v>
      </c>
      <c r="AA140" s="73" t="s">
        <v>320</v>
      </c>
      <c r="AB140" s="73" t="s">
        <v>793</v>
      </c>
      <c r="AC140" s="73" t="s">
        <v>407</v>
      </c>
    </row>
    <row r="141" spans="1:29" x14ac:dyDescent="0.25">
      <c r="A141" s="73" t="s">
        <v>733</v>
      </c>
      <c r="B141" s="73" t="s">
        <v>127</v>
      </c>
      <c r="C141" s="73" t="s">
        <v>837</v>
      </c>
      <c r="D141" s="73" t="s">
        <v>486</v>
      </c>
      <c r="E141" s="73" t="s">
        <v>487</v>
      </c>
      <c r="F141" s="73" t="s">
        <v>101</v>
      </c>
      <c r="G141" s="73" t="s">
        <v>101</v>
      </c>
      <c r="H141" s="73" t="s">
        <v>101</v>
      </c>
      <c r="I141" s="73" t="s">
        <v>101</v>
      </c>
      <c r="J141" s="73" t="s">
        <v>320</v>
      </c>
      <c r="K141" s="74">
        <v>0.3</v>
      </c>
      <c r="L141" s="73" t="s">
        <v>488</v>
      </c>
      <c r="M141" s="75">
        <v>19.96</v>
      </c>
      <c r="N141" s="73" t="s">
        <v>101</v>
      </c>
      <c r="O141" s="73" t="s">
        <v>101</v>
      </c>
      <c r="P141" s="73" t="s">
        <v>101</v>
      </c>
      <c r="Q141" s="73" t="s">
        <v>101</v>
      </c>
      <c r="R141" s="73" t="s">
        <v>495</v>
      </c>
      <c r="S141" s="73" t="s">
        <v>496</v>
      </c>
      <c r="T141" s="73" t="s">
        <v>497</v>
      </c>
      <c r="U141" s="73" t="s">
        <v>498</v>
      </c>
      <c r="V141" s="73" t="s">
        <v>493</v>
      </c>
      <c r="W141" s="73" t="s">
        <v>786</v>
      </c>
      <c r="X141" s="76">
        <v>45631</v>
      </c>
      <c r="Y141" s="76">
        <v>45631</v>
      </c>
      <c r="Z141" s="73" t="s">
        <v>735</v>
      </c>
      <c r="AA141" s="73" t="s">
        <v>320</v>
      </c>
      <c r="AB141" s="73" t="s">
        <v>403</v>
      </c>
      <c r="AC141" s="73" t="s">
        <v>404</v>
      </c>
    </row>
    <row r="142" spans="1:29" x14ac:dyDescent="0.25">
      <c r="A142" s="73" t="s">
        <v>733</v>
      </c>
      <c r="B142" s="73" t="s">
        <v>127</v>
      </c>
      <c r="C142" s="73" t="s">
        <v>837</v>
      </c>
      <c r="D142" s="73" t="s">
        <v>486</v>
      </c>
      <c r="E142" s="73" t="s">
        <v>487</v>
      </c>
      <c r="F142" s="73" t="s">
        <v>101</v>
      </c>
      <c r="G142" s="73" t="s">
        <v>101</v>
      </c>
      <c r="H142" s="73" t="s">
        <v>101</v>
      </c>
      <c r="I142" s="73" t="s">
        <v>101</v>
      </c>
      <c r="J142" s="73" t="s">
        <v>320</v>
      </c>
      <c r="K142" s="74">
        <v>0.3</v>
      </c>
      <c r="L142" s="73" t="s">
        <v>488</v>
      </c>
      <c r="M142" s="75">
        <v>19.96</v>
      </c>
      <c r="N142" s="73" t="s">
        <v>101</v>
      </c>
      <c r="O142" s="73" t="s">
        <v>101</v>
      </c>
      <c r="P142" s="73" t="s">
        <v>101</v>
      </c>
      <c r="Q142" s="73" t="s">
        <v>101</v>
      </c>
      <c r="R142" s="73" t="s">
        <v>495</v>
      </c>
      <c r="S142" s="73" t="s">
        <v>496</v>
      </c>
      <c r="T142" s="73" t="s">
        <v>497</v>
      </c>
      <c r="U142" s="73" t="s">
        <v>498</v>
      </c>
      <c r="V142" s="73" t="s">
        <v>493</v>
      </c>
      <c r="W142" s="73" t="s">
        <v>786</v>
      </c>
      <c r="X142" s="76">
        <v>45632</v>
      </c>
      <c r="Y142" s="76">
        <v>45632</v>
      </c>
      <c r="Z142" s="73" t="s">
        <v>737</v>
      </c>
      <c r="AA142" s="73" t="s">
        <v>320</v>
      </c>
      <c r="AB142" s="73" t="s">
        <v>403</v>
      </c>
      <c r="AC142" s="73" t="s">
        <v>404</v>
      </c>
    </row>
    <row r="143" spans="1:29" x14ac:dyDescent="0.25">
      <c r="A143" s="73" t="s">
        <v>733</v>
      </c>
      <c r="B143" s="73" t="s">
        <v>127</v>
      </c>
      <c r="C143" s="73" t="s">
        <v>837</v>
      </c>
      <c r="D143" s="73" t="s">
        <v>486</v>
      </c>
      <c r="E143" s="73" t="s">
        <v>487</v>
      </c>
      <c r="F143" s="73" t="s">
        <v>101</v>
      </c>
      <c r="G143" s="73" t="s">
        <v>101</v>
      </c>
      <c r="H143" s="73" t="s">
        <v>101</v>
      </c>
      <c r="I143" s="73" t="s">
        <v>101</v>
      </c>
      <c r="J143" s="73" t="s">
        <v>320</v>
      </c>
      <c r="K143" s="74">
        <v>0.25</v>
      </c>
      <c r="L143" s="73" t="s">
        <v>488</v>
      </c>
      <c r="M143" s="75">
        <v>19.88</v>
      </c>
      <c r="N143" s="73" t="s">
        <v>101</v>
      </c>
      <c r="O143" s="73" t="s">
        <v>101</v>
      </c>
      <c r="P143" s="73" t="s">
        <v>101</v>
      </c>
      <c r="Q143" s="73" t="s">
        <v>101</v>
      </c>
      <c r="R143" s="73" t="s">
        <v>506</v>
      </c>
      <c r="S143" s="73" t="s">
        <v>507</v>
      </c>
      <c r="T143" s="73" t="s">
        <v>508</v>
      </c>
      <c r="U143" s="73" t="s">
        <v>509</v>
      </c>
      <c r="V143" s="73" t="s">
        <v>493</v>
      </c>
      <c r="W143" s="73" t="s">
        <v>786</v>
      </c>
      <c r="X143" s="76">
        <v>45632</v>
      </c>
      <c r="Y143" s="76">
        <v>45632</v>
      </c>
      <c r="Z143" s="73" t="s">
        <v>739</v>
      </c>
      <c r="AA143" s="73" t="s">
        <v>320</v>
      </c>
      <c r="AB143" s="73" t="s">
        <v>403</v>
      </c>
      <c r="AC143" s="73" t="s">
        <v>404</v>
      </c>
    </row>
    <row r="144" spans="1:29" x14ac:dyDescent="0.25">
      <c r="A144" s="73" t="s">
        <v>733</v>
      </c>
      <c r="B144" s="73" t="s">
        <v>127</v>
      </c>
      <c r="C144" s="73" t="s">
        <v>837</v>
      </c>
      <c r="D144" s="73" t="s">
        <v>486</v>
      </c>
      <c r="E144" s="73" t="s">
        <v>487</v>
      </c>
      <c r="F144" s="73" t="s">
        <v>101</v>
      </c>
      <c r="G144" s="73" t="s">
        <v>101</v>
      </c>
      <c r="H144" s="73" t="s">
        <v>101</v>
      </c>
      <c r="I144" s="73" t="s">
        <v>101</v>
      </c>
      <c r="J144" s="73" t="s">
        <v>320</v>
      </c>
      <c r="K144" s="74">
        <v>0.52</v>
      </c>
      <c r="L144" s="73" t="s">
        <v>488</v>
      </c>
      <c r="M144" s="75">
        <v>34.979999999999997</v>
      </c>
      <c r="N144" s="73" t="s">
        <v>101</v>
      </c>
      <c r="O144" s="73" t="s">
        <v>101</v>
      </c>
      <c r="P144" s="73" t="s">
        <v>101</v>
      </c>
      <c r="Q144" s="73" t="s">
        <v>101</v>
      </c>
      <c r="R144" s="73" t="s">
        <v>817</v>
      </c>
      <c r="S144" s="73" t="s">
        <v>818</v>
      </c>
      <c r="T144" s="73" t="s">
        <v>545</v>
      </c>
      <c r="U144" s="73" t="s">
        <v>799</v>
      </c>
      <c r="V144" s="73" t="s">
        <v>493</v>
      </c>
      <c r="W144" s="73" t="s">
        <v>786</v>
      </c>
      <c r="X144" s="76">
        <v>45636</v>
      </c>
      <c r="Y144" s="76">
        <v>45636</v>
      </c>
      <c r="Z144" s="73" t="s">
        <v>741</v>
      </c>
      <c r="AA144" s="73" t="s">
        <v>320</v>
      </c>
      <c r="AB144" s="73" t="s">
        <v>403</v>
      </c>
      <c r="AC144" s="73" t="s">
        <v>404</v>
      </c>
    </row>
    <row r="145" spans="1:29" x14ac:dyDescent="0.25">
      <c r="A145" s="73" t="s">
        <v>733</v>
      </c>
      <c r="B145" s="73" t="s">
        <v>127</v>
      </c>
      <c r="C145" s="73" t="s">
        <v>837</v>
      </c>
      <c r="D145" s="73" t="s">
        <v>486</v>
      </c>
      <c r="E145" s="73" t="s">
        <v>487</v>
      </c>
      <c r="F145" s="73" t="s">
        <v>101</v>
      </c>
      <c r="G145" s="73" t="s">
        <v>101</v>
      </c>
      <c r="H145" s="73" t="s">
        <v>101</v>
      </c>
      <c r="I145" s="73" t="s">
        <v>101</v>
      </c>
      <c r="J145" s="73" t="s">
        <v>320</v>
      </c>
      <c r="K145" s="74">
        <v>0.5</v>
      </c>
      <c r="L145" s="73" t="s">
        <v>488</v>
      </c>
      <c r="M145" s="75">
        <v>33.630000000000003</v>
      </c>
      <c r="N145" s="73" t="s">
        <v>101</v>
      </c>
      <c r="O145" s="73" t="s">
        <v>101</v>
      </c>
      <c r="P145" s="73" t="s">
        <v>101</v>
      </c>
      <c r="Q145" s="73" t="s">
        <v>101</v>
      </c>
      <c r="R145" s="73" t="s">
        <v>817</v>
      </c>
      <c r="S145" s="73" t="s">
        <v>818</v>
      </c>
      <c r="T145" s="73" t="s">
        <v>545</v>
      </c>
      <c r="U145" s="73" t="s">
        <v>799</v>
      </c>
      <c r="V145" s="73" t="s">
        <v>493</v>
      </c>
      <c r="W145" s="73" t="s">
        <v>786</v>
      </c>
      <c r="X145" s="76">
        <v>45636</v>
      </c>
      <c r="Y145" s="76">
        <v>45636</v>
      </c>
      <c r="Z145" s="73" t="s">
        <v>743</v>
      </c>
      <c r="AA145" s="73" t="s">
        <v>320</v>
      </c>
      <c r="AB145" s="73" t="s">
        <v>403</v>
      </c>
      <c r="AC145" s="73" t="s">
        <v>404</v>
      </c>
    </row>
    <row r="146" spans="1:29" x14ac:dyDescent="0.25">
      <c r="A146" s="73" t="s">
        <v>733</v>
      </c>
      <c r="B146" s="73" t="s">
        <v>127</v>
      </c>
      <c r="C146" s="73" t="s">
        <v>837</v>
      </c>
      <c r="D146" s="73" t="s">
        <v>486</v>
      </c>
      <c r="E146" s="73" t="s">
        <v>487</v>
      </c>
      <c r="F146" s="73" t="s">
        <v>101</v>
      </c>
      <c r="G146" s="73" t="s">
        <v>101</v>
      </c>
      <c r="H146" s="73" t="s">
        <v>101</v>
      </c>
      <c r="I146" s="73" t="s">
        <v>101</v>
      </c>
      <c r="J146" s="73" t="s">
        <v>320</v>
      </c>
      <c r="K146" s="74">
        <v>0.52</v>
      </c>
      <c r="L146" s="73" t="s">
        <v>488</v>
      </c>
      <c r="M146" s="75">
        <v>32.25</v>
      </c>
      <c r="N146" s="73" t="s">
        <v>101</v>
      </c>
      <c r="O146" s="73" t="s">
        <v>101</v>
      </c>
      <c r="P146" s="73" t="s">
        <v>101</v>
      </c>
      <c r="Q146" s="73" t="s">
        <v>101</v>
      </c>
      <c r="R146" s="73" t="s">
        <v>800</v>
      </c>
      <c r="S146" s="73" t="s">
        <v>801</v>
      </c>
      <c r="T146" s="73" t="s">
        <v>548</v>
      </c>
      <c r="U146" s="73" t="s">
        <v>802</v>
      </c>
      <c r="V146" s="73" t="s">
        <v>493</v>
      </c>
      <c r="W146" s="73" t="s">
        <v>786</v>
      </c>
      <c r="X146" s="76">
        <v>45636</v>
      </c>
      <c r="Y146" s="76">
        <v>45636</v>
      </c>
      <c r="Z146" s="73" t="s">
        <v>745</v>
      </c>
      <c r="AA146" s="73" t="s">
        <v>320</v>
      </c>
      <c r="AB146" s="73" t="s">
        <v>403</v>
      </c>
      <c r="AC146" s="73" t="s">
        <v>404</v>
      </c>
    </row>
    <row r="147" spans="1:29" x14ac:dyDescent="0.25">
      <c r="A147" s="73" t="s">
        <v>733</v>
      </c>
      <c r="B147" s="73" t="s">
        <v>127</v>
      </c>
      <c r="C147" s="73" t="s">
        <v>837</v>
      </c>
      <c r="D147" s="73" t="s">
        <v>486</v>
      </c>
      <c r="E147" s="73" t="s">
        <v>487</v>
      </c>
      <c r="F147" s="73" t="s">
        <v>101</v>
      </c>
      <c r="G147" s="73" t="s">
        <v>101</v>
      </c>
      <c r="H147" s="73" t="s">
        <v>101</v>
      </c>
      <c r="I147" s="73" t="s">
        <v>101</v>
      </c>
      <c r="J147" s="73" t="s">
        <v>320</v>
      </c>
      <c r="K147" s="74">
        <v>0.5</v>
      </c>
      <c r="L147" s="73" t="s">
        <v>488</v>
      </c>
      <c r="M147" s="75">
        <v>31.01</v>
      </c>
      <c r="N147" s="73" t="s">
        <v>101</v>
      </c>
      <c r="O147" s="73" t="s">
        <v>101</v>
      </c>
      <c r="P147" s="73" t="s">
        <v>101</v>
      </c>
      <c r="Q147" s="73" t="s">
        <v>101</v>
      </c>
      <c r="R147" s="73" t="s">
        <v>800</v>
      </c>
      <c r="S147" s="73" t="s">
        <v>801</v>
      </c>
      <c r="T147" s="73" t="s">
        <v>548</v>
      </c>
      <c r="U147" s="73" t="s">
        <v>802</v>
      </c>
      <c r="V147" s="73" t="s">
        <v>493</v>
      </c>
      <c r="W147" s="73" t="s">
        <v>786</v>
      </c>
      <c r="X147" s="76">
        <v>45636</v>
      </c>
      <c r="Y147" s="76">
        <v>45636</v>
      </c>
      <c r="Z147" s="73" t="s">
        <v>747</v>
      </c>
      <c r="AA147" s="73" t="s">
        <v>320</v>
      </c>
      <c r="AB147" s="73" t="s">
        <v>403</v>
      </c>
      <c r="AC147" s="73" t="s">
        <v>404</v>
      </c>
    </row>
    <row r="148" spans="1:29" x14ac:dyDescent="0.25">
      <c r="A148" s="73" t="s">
        <v>733</v>
      </c>
      <c r="B148" s="73" t="s">
        <v>127</v>
      </c>
      <c r="C148" s="73" t="s">
        <v>837</v>
      </c>
      <c r="D148" s="73" t="s">
        <v>486</v>
      </c>
      <c r="E148" s="73" t="s">
        <v>487</v>
      </c>
      <c r="F148" s="73" t="s">
        <v>101</v>
      </c>
      <c r="G148" s="73" t="s">
        <v>101</v>
      </c>
      <c r="H148" s="73" t="s">
        <v>101</v>
      </c>
      <c r="I148" s="73" t="s">
        <v>101</v>
      </c>
      <c r="J148" s="73" t="s">
        <v>320</v>
      </c>
      <c r="K148" s="74">
        <v>1</v>
      </c>
      <c r="L148" s="73" t="s">
        <v>488</v>
      </c>
      <c r="M148" s="75">
        <v>67.260000000000005</v>
      </c>
      <c r="N148" s="73" t="s">
        <v>101</v>
      </c>
      <c r="O148" s="73" t="s">
        <v>101</v>
      </c>
      <c r="P148" s="73" t="s">
        <v>101</v>
      </c>
      <c r="Q148" s="73" t="s">
        <v>101</v>
      </c>
      <c r="R148" s="73" t="s">
        <v>819</v>
      </c>
      <c r="S148" s="73" t="s">
        <v>820</v>
      </c>
      <c r="T148" s="73" t="s">
        <v>545</v>
      </c>
      <c r="U148" s="73" t="s">
        <v>799</v>
      </c>
      <c r="V148" s="73" t="s">
        <v>493</v>
      </c>
      <c r="W148" s="73" t="s">
        <v>786</v>
      </c>
      <c r="X148" s="76">
        <v>45637</v>
      </c>
      <c r="Y148" s="76">
        <v>45637</v>
      </c>
      <c r="Z148" s="73" t="s">
        <v>749</v>
      </c>
      <c r="AA148" s="73" t="s">
        <v>320</v>
      </c>
      <c r="AB148" s="73" t="s">
        <v>403</v>
      </c>
      <c r="AC148" s="73" t="s">
        <v>404</v>
      </c>
    </row>
    <row r="149" spans="1:29" x14ac:dyDescent="0.25">
      <c r="A149" s="73" t="s">
        <v>733</v>
      </c>
      <c r="B149" s="73" t="s">
        <v>127</v>
      </c>
      <c r="C149" s="73" t="s">
        <v>837</v>
      </c>
      <c r="D149" s="73" t="s">
        <v>486</v>
      </c>
      <c r="E149" s="73" t="s">
        <v>487</v>
      </c>
      <c r="F149" s="73" t="s">
        <v>101</v>
      </c>
      <c r="G149" s="73" t="s">
        <v>101</v>
      </c>
      <c r="H149" s="73" t="s">
        <v>101</v>
      </c>
      <c r="I149" s="73" t="s">
        <v>101</v>
      </c>
      <c r="J149" s="73" t="s">
        <v>320</v>
      </c>
      <c r="K149" s="74">
        <v>1</v>
      </c>
      <c r="L149" s="73" t="s">
        <v>488</v>
      </c>
      <c r="M149" s="75">
        <v>62.02</v>
      </c>
      <c r="N149" s="73" t="s">
        <v>101</v>
      </c>
      <c r="O149" s="73" t="s">
        <v>101</v>
      </c>
      <c r="P149" s="73" t="s">
        <v>101</v>
      </c>
      <c r="Q149" s="73" t="s">
        <v>101</v>
      </c>
      <c r="R149" s="73" t="s">
        <v>803</v>
      </c>
      <c r="S149" s="73" t="s">
        <v>804</v>
      </c>
      <c r="T149" s="73" t="s">
        <v>548</v>
      </c>
      <c r="U149" s="73" t="s">
        <v>802</v>
      </c>
      <c r="V149" s="73" t="s">
        <v>493</v>
      </c>
      <c r="W149" s="73" t="s">
        <v>786</v>
      </c>
      <c r="X149" s="76">
        <v>45637</v>
      </c>
      <c r="Y149" s="76">
        <v>45637</v>
      </c>
      <c r="Z149" s="73" t="s">
        <v>751</v>
      </c>
      <c r="AA149" s="73" t="s">
        <v>320</v>
      </c>
      <c r="AB149" s="73" t="s">
        <v>403</v>
      </c>
      <c r="AC149" s="73" t="s">
        <v>404</v>
      </c>
    </row>
    <row r="150" spans="1:29" x14ac:dyDescent="0.25">
      <c r="A150" s="73" t="s">
        <v>733</v>
      </c>
      <c r="B150" s="73" t="s">
        <v>127</v>
      </c>
      <c r="C150" s="73" t="s">
        <v>837</v>
      </c>
      <c r="D150" s="73" t="s">
        <v>486</v>
      </c>
      <c r="E150" s="73" t="s">
        <v>487</v>
      </c>
      <c r="F150" s="73" t="s">
        <v>101</v>
      </c>
      <c r="G150" s="73" t="s">
        <v>101</v>
      </c>
      <c r="H150" s="73" t="s">
        <v>101</v>
      </c>
      <c r="I150" s="73" t="s">
        <v>101</v>
      </c>
      <c r="J150" s="73" t="s">
        <v>320</v>
      </c>
      <c r="K150" s="74">
        <v>0.52</v>
      </c>
      <c r="L150" s="73" t="s">
        <v>488</v>
      </c>
      <c r="M150" s="75">
        <v>34.979999999999997</v>
      </c>
      <c r="N150" s="73" t="s">
        <v>101</v>
      </c>
      <c r="O150" s="73" t="s">
        <v>101</v>
      </c>
      <c r="P150" s="73" t="s">
        <v>101</v>
      </c>
      <c r="Q150" s="73" t="s">
        <v>101</v>
      </c>
      <c r="R150" s="73" t="s">
        <v>813</v>
      </c>
      <c r="S150" s="73" t="s">
        <v>814</v>
      </c>
      <c r="T150" s="73" t="s">
        <v>545</v>
      </c>
      <c r="U150" s="73" t="s">
        <v>799</v>
      </c>
      <c r="V150" s="73" t="s">
        <v>493</v>
      </c>
      <c r="W150" s="73" t="s">
        <v>786</v>
      </c>
      <c r="X150" s="76">
        <v>45639</v>
      </c>
      <c r="Y150" s="76">
        <v>45639</v>
      </c>
      <c r="Z150" s="73" t="s">
        <v>753</v>
      </c>
      <c r="AA150" s="73" t="s">
        <v>320</v>
      </c>
      <c r="AB150" s="73" t="s">
        <v>403</v>
      </c>
      <c r="AC150" s="73" t="s">
        <v>404</v>
      </c>
    </row>
    <row r="151" spans="1:29" x14ac:dyDescent="0.25">
      <c r="A151" s="73" t="s">
        <v>733</v>
      </c>
      <c r="B151" s="73" t="s">
        <v>127</v>
      </c>
      <c r="C151" s="73" t="s">
        <v>837</v>
      </c>
      <c r="D151" s="73" t="s">
        <v>486</v>
      </c>
      <c r="E151" s="73" t="s">
        <v>487</v>
      </c>
      <c r="F151" s="73" t="s">
        <v>101</v>
      </c>
      <c r="G151" s="73" t="s">
        <v>101</v>
      </c>
      <c r="H151" s="73" t="s">
        <v>101</v>
      </c>
      <c r="I151" s="73" t="s">
        <v>101</v>
      </c>
      <c r="J151" s="73" t="s">
        <v>320</v>
      </c>
      <c r="K151" s="74">
        <v>0.5</v>
      </c>
      <c r="L151" s="73" t="s">
        <v>488</v>
      </c>
      <c r="M151" s="75">
        <v>31.01</v>
      </c>
      <c r="N151" s="73" t="s">
        <v>101</v>
      </c>
      <c r="O151" s="73" t="s">
        <v>101</v>
      </c>
      <c r="P151" s="73" t="s">
        <v>101</v>
      </c>
      <c r="Q151" s="73" t="s">
        <v>101</v>
      </c>
      <c r="R151" s="73" t="s">
        <v>838</v>
      </c>
      <c r="S151" s="73" t="s">
        <v>839</v>
      </c>
      <c r="T151" s="73" t="s">
        <v>548</v>
      </c>
      <c r="U151" s="73" t="s">
        <v>802</v>
      </c>
      <c r="V151" s="73" t="s">
        <v>493</v>
      </c>
      <c r="W151" s="73" t="s">
        <v>786</v>
      </c>
      <c r="X151" s="76">
        <v>45639</v>
      </c>
      <c r="Y151" s="76">
        <v>45639</v>
      </c>
      <c r="Z151" s="73" t="s">
        <v>755</v>
      </c>
      <c r="AA151" s="73" t="s">
        <v>320</v>
      </c>
      <c r="AB151" s="73" t="s">
        <v>403</v>
      </c>
      <c r="AC151" s="73" t="s">
        <v>404</v>
      </c>
    </row>
    <row r="152" spans="1:29" x14ac:dyDescent="0.25">
      <c r="A152" s="73" t="s">
        <v>733</v>
      </c>
      <c r="B152" s="73" t="s">
        <v>127</v>
      </c>
      <c r="C152" s="73" t="s">
        <v>837</v>
      </c>
      <c r="D152" s="73" t="s">
        <v>486</v>
      </c>
      <c r="E152" s="73" t="s">
        <v>487</v>
      </c>
      <c r="F152" s="73" t="s">
        <v>101</v>
      </c>
      <c r="G152" s="73" t="s">
        <v>101</v>
      </c>
      <c r="H152" s="73" t="s">
        <v>101</v>
      </c>
      <c r="I152" s="73" t="s">
        <v>101</v>
      </c>
      <c r="J152" s="73" t="s">
        <v>320</v>
      </c>
      <c r="K152" s="74">
        <v>0.52</v>
      </c>
      <c r="L152" s="73" t="s">
        <v>488</v>
      </c>
      <c r="M152" s="75">
        <v>34.979999999999997</v>
      </c>
      <c r="N152" s="73" t="s">
        <v>101</v>
      </c>
      <c r="O152" s="73" t="s">
        <v>101</v>
      </c>
      <c r="P152" s="73" t="s">
        <v>101</v>
      </c>
      <c r="Q152" s="73" t="s">
        <v>101</v>
      </c>
      <c r="R152" s="73" t="s">
        <v>840</v>
      </c>
      <c r="S152" s="73" t="s">
        <v>841</v>
      </c>
      <c r="T152" s="73" t="s">
        <v>545</v>
      </c>
      <c r="U152" s="73" t="s">
        <v>799</v>
      </c>
      <c r="V152" s="73" t="s">
        <v>493</v>
      </c>
      <c r="W152" s="73" t="s">
        <v>786</v>
      </c>
      <c r="X152" s="76">
        <v>45642</v>
      </c>
      <c r="Y152" s="76">
        <v>45642</v>
      </c>
      <c r="Z152" s="73" t="s">
        <v>757</v>
      </c>
      <c r="AA152" s="73" t="s">
        <v>320</v>
      </c>
      <c r="AB152" s="73" t="s">
        <v>403</v>
      </c>
      <c r="AC152" s="73" t="s">
        <v>404</v>
      </c>
    </row>
    <row r="153" spans="1:29" x14ac:dyDescent="0.25">
      <c r="A153" s="73" t="s">
        <v>733</v>
      </c>
      <c r="B153" s="73" t="s">
        <v>127</v>
      </c>
      <c r="C153" s="73" t="s">
        <v>837</v>
      </c>
      <c r="D153" s="73" t="s">
        <v>486</v>
      </c>
      <c r="E153" s="73" t="s">
        <v>487</v>
      </c>
      <c r="F153" s="73" t="s">
        <v>101</v>
      </c>
      <c r="G153" s="73" t="s">
        <v>101</v>
      </c>
      <c r="H153" s="73" t="s">
        <v>101</v>
      </c>
      <c r="I153" s="73" t="s">
        <v>101</v>
      </c>
      <c r="J153" s="73" t="s">
        <v>320</v>
      </c>
      <c r="K153" s="74">
        <v>0.5</v>
      </c>
      <c r="L153" s="73" t="s">
        <v>488</v>
      </c>
      <c r="M153" s="75">
        <v>33.630000000000003</v>
      </c>
      <c r="N153" s="73" t="s">
        <v>101</v>
      </c>
      <c r="O153" s="73" t="s">
        <v>101</v>
      </c>
      <c r="P153" s="73" t="s">
        <v>101</v>
      </c>
      <c r="Q153" s="73" t="s">
        <v>101</v>
      </c>
      <c r="R153" s="73" t="s">
        <v>840</v>
      </c>
      <c r="S153" s="73" t="s">
        <v>841</v>
      </c>
      <c r="T153" s="73" t="s">
        <v>545</v>
      </c>
      <c r="U153" s="73" t="s">
        <v>799</v>
      </c>
      <c r="V153" s="73" t="s">
        <v>493</v>
      </c>
      <c r="W153" s="73" t="s">
        <v>786</v>
      </c>
      <c r="X153" s="76">
        <v>45642</v>
      </c>
      <c r="Y153" s="76">
        <v>45642</v>
      </c>
      <c r="Z153" s="73" t="s">
        <v>759</v>
      </c>
      <c r="AA153" s="73" t="s">
        <v>320</v>
      </c>
      <c r="AB153" s="73" t="s">
        <v>403</v>
      </c>
      <c r="AC153" s="73" t="s">
        <v>404</v>
      </c>
    </row>
    <row r="154" spans="1:29" x14ac:dyDescent="0.25">
      <c r="A154" s="73" t="s">
        <v>733</v>
      </c>
      <c r="B154" s="73" t="s">
        <v>127</v>
      </c>
      <c r="C154" s="73" t="s">
        <v>837</v>
      </c>
      <c r="D154" s="73" t="s">
        <v>486</v>
      </c>
      <c r="E154" s="73" t="s">
        <v>487</v>
      </c>
      <c r="F154" s="73" t="s">
        <v>101</v>
      </c>
      <c r="G154" s="73" t="s">
        <v>101</v>
      </c>
      <c r="H154" s="73" t="s">
        <v>101</v>
      </c>
      <c r="I154" s="73" t="s">
        <v>101</v>
      </c>
      <c r="J154" s="73" t="s">
        <v>320</v>
      </c>
      <c r="K154" s="74">
        <v>1</v>
      </c>
      <c r="L154" s="73" t="s">
        <v>488</v>
      </c>
      <c r="M154" s="75">
        <v>62.02</v>
      </c>
      <c r="N154" s="73" t="s">
        <v>101</v>
      </c>
      <c r="O154" s="73" t="s">
        <v>101</v>
      </c>
      <c r="P154" s="73" t="s">
        <v>101</v>
      </c>
      <c r="Q154" s="73" t="s">
        <v>101</v>
      </c>
      <c r="R154" s="73" t="s">
        <v>842</v>
      </c>
      <c r="S154" s="73" t="s">
        <v>843</v>
      </c>
      <c r="T154" s="73" t="s">
        <v>548</v>
      </c>
      <c r="U154" s="73" t="s">
        <v>802</v>
      </c>
      <c r="V154" s="73" t="s">
        <v>493</v>
      </c>
      <c r="W154" s="73" t="s">
        <v>786</v>
      </c>
      <c r="X154" s="76">
        <v>45642</v>
      </c>
      <c r="Y154" s="76">
        <v>45642</v>
      </c>
      <c r="Z154" s="73" t="s">
        <v>761</v>
      </c>
      <c r="AA154" s="73" t="s">
        <v>320</v>
      </c>
      <c r="AB154" s="73" t="s">
        <v>403</v>
      </c>
      <c r="AC154" s="73" t="s">
        <v>404</v>
      </c>
    </row>
    <row r="155" spans="1:29" x14ac:dyDescent="0.25">
      <c r="A155" s="73" t="s">
        <v>762</v>
      </c>
      <c r="B155" s="73" t="s">
        <v>127</v>
      </c>
      <c r="C155" s="73" t="s">
        <v>837</v>
      </c>
      <c r="D155" s="73" t="s">
        <v>133</v>
      </c>
      <c r="E155" s="73" t="s">
        <v>381</v>
      </c>
      <c r="F155" s="73" t="s">
        <v>101</v>
      </c>
      <c r="G155" s="73" t="s">
        <v>101</v>
      </c>
      <c r="H155" s="73" t="s">
        <v>101</v>
      </c>
      <c r="I155" s="73" t="s">
        <v>101</v>
      </c>
      <c r="J155" s="73" t="s">
        <v>320</v>
      </c>
      <c r="K155" s="74">
        <v>84</v>
      </c>
      <c r="L155" s="73" t="s">
        <v>460</v>
      </c>
      <c r="M155" s="75">
        <v>8.1300000000000008</v>
      </c>
      <c r="N155" s="73" t="s">
        <v>827</v>
      </c>
      <c r="O155" s="73" t="s">
        <v>828</v>
      </c>
      <c r="P155" s="73" t="s">
        <v>101</v>
      </c>
      <c r="Q155" s="73" t="s">
        <v>101</v>
      </c>
      <c r="R155" s="73" t="s">
        <v>320</v>
      </c>
      <c r="S155" s="73" t="s">
        <v>101</v>
      </c>
      <c r="T155" s="73" t="s">
        <v>101</v>
      </c>
      <c r="U155" s="73" t="s">
        <v>101</v>
      </c>
      <c r="V155" s="73" t="s">
        <v>101</v>
      </c>
      <c r="W155" s="73" t="s">
        <v>786</v>
      </c>
      <c r="X155" s="76">
        <v>45636</v>
      </c>
      <c r="Y155" s="76">
        <v>45631</v>
      </c>
      <c r="Z155" s="73" t="s">
        <v>704</v>
      </c>
      <c r="AA155" s="73" t="s">
        <v>346</v>
      </c>
      <c r="AB155" s="73" t="s">
        <v>824</v>
      </c>
      <c r="AC155" s="73" t="s">
        <v>825</v>
      </c>
    </row>
    <row r="156" spans="1:29" x14ac:dyDescent="0.25">
      <c r="A156" s="73" t="s">
        <v>762</v>
      </c>
      <c r="B156" s="73" t="s">
        <v>127</v>
      </c>
      <c r="C156" s="73" t="s">
        <v>837</v>
      </c>
      <c r="D156" s="73" t="s">
        <v>133</v>
      </c>
      <c r="E156" s="73" t="s">
        <v>381</v>
      </c>
      <c r="F156" s="73" t="s">
        <v>101</v>
      </c>
      <c r="G156" s="73" t="s">
        <v>101</v>
      </c>
      <c r="H156" s="73" t="s">
        <v>101</v>
      </c>
      <c r="I156" s="73" t="s">
        <v>101</v>
      </c>
      <c r="J156" s="73" t="s">
        <v>320</v>
      </c>
      <c r="K156" s="74">
        <v>8</v>
      </c>
      <c r="L156" s="73" t="s">
        <v>460</v>
      </c>
      <c r="M156" s="75">
        <v>0.43</v>
      </c>
      <c r="N156" s="73" t="s">
        <v>821</v>
      </c>
      <c r="O156" s="73" t="s">
        <v>822</v>
      </c>
      <c r="P156" s="73" t="s">
        <v>101</v>
      </c>
      <c r="Q156" s="73" t="s">
        <v>101</v>
      </c>
      <c r="R156" s="73" t="s">
        <v>320</v>
      </c>
      <c r="S156" s="73" t="s">
        <v>101</v>
      </c>
      <c r="T156" s="73" t="s">
        <v>101</v>
      </c>
      <c r="U156" s="73" t="s">
        <v>101</v>
      </c>
      <c r="V156" s="73" t="s">
        <v>101</v>
      </c>
      <c r="W156" s="73" t="s">
        <v>786</v>
      </c>
      <c r="X156" s="76">
        <v>45636</v>
      </c>
      <c r="Y156" s="76">
        <v>45631</v>
      </c>
      <c r="Z156" s="73" t="s">
        <v>704</v>
      </c>
      <c r="AA156" s="73" t="s">
        <v>844</v>
      </c>
      <c r="AB156" s="73" t="s">
        <v>824</v>
      </c>
      <c r="AC156" s="73" t="s">
        <v>825</v>
      </c>
    </row>
    <row r="157" spans="1:29" x14ac:dyDescent="0.25">
      <c r="A157" s="73" t="s">
        <v>762</v>
      </c>
      <c r="B157" s="73" t="s">
        <v>127</v>
      </c>
      <c r="C157" s="73" t="s">
        <v>837</v>
      </c>
      <c r="D157" s="73" t="s">
        <v>133</v>
      </c>
      <c r="E157" s="73" t="s">
        <v>381</v>
      </c>
      <c r="F157" s="73" t="s">
        <v>101</v>
      </c>
      <c r="G157" s="73" t="s">
        <v>101</v>
      </c>
      <c r="H157" s="73" t="s">
        <v>101</v>
      </c>
      <c r="I157" s="73" t="s">
        <v>101</v>
      </c>
      <c r="J157" s="73" t="s">
        <v>320</v>
      </c>
      <c r="K157" s="74">
        <v>50</v>
      </c>
      <c r="L157" s="73" t="s">
        <v>460</v>
      </c>
      <c r="M157" s="75">
        <v>4.84</v>
      </c>
      <c r="N157" s="73" t="s">
        <v>827</v>
      </c>
      <c r="O157" s="73" t="s">
        <v>828</v>
      </c>
      <c r="P157" s="73" t="s">
        <v>101</v>
      </c>
      <c r="Q157" s="73" t="s">
        <v>101</v>
      </c>
      <c r="R157" s="73" t="s">
        <v>320</v>
      </c>
      <c r="S157" s="73" t="s">
        <v>101</v>
      </c>
      <c r="T157" s="73" t="s">
        <v>101</v>
      </c>
      <c r="U157" s="73" t="s">
        <v>101</v>
      </c>
      <c r="V157" s="73" t="s">
        <v>101</v>
      </c>
      <c r="W157" s="73" t="s">
        <v>786</v>
      </c>
      <c r="X157" s="76">
        <v>45636</v>
      </c>
      <c r="Y157" s="76">
        <v>45632</v>
      </c>
      <c r="Z157" s="73" t="s">
        <v>764</v>
      </c>
      <c r="AA157" s="73" t="s">
        <v>329</v>
      </c>
      <c r="AB157" s="73" t="s">
        <v>824</v>
      </c>
      <c r="AC157" s="73" t="s">
        <v>825</v>
      </c>
    </row>
    <row r="158" spans="1:29" x14ac:dyDescent="0.25">
      <c r="A158" s="73" t="s">
        <v>765</v>
      </c>
      <c r="B158" s="73" t="s">
        <v>127</v>
      </c>
      <c r="C158" s="73" t="s">
        <v>837</v>
      </c>
      <c r="D158" s="73" t="s">
        <v>100</v>
      </c>
      <c r="E158" s="73" t="s">
        <v>312</v>
      </c>
      <c r="F158" s="73" t="s">
        <v>101</v>
      </c>
      <c r="G158" s="73" t="s">
        <v>845</v>
      </c>
      <c r="H158" s="73" t="s">
        <v>766</v>
      </c>
      <c r="I158" s="73" t="s">
        <v>768</v>
      </c>
      <c r="J158" s="73" t="s">
        <v>316</v>
      </c>
      <c r="K158" s="74">
        <v>1</v>
      </c>
      <c r="L158" s="73" t="s">
        <v>317</v>
      </c>
      <c r="M158" s="75">
        <v>1800</v>
      </c>
      <c r="N158" s="73" t="s">
        <v>101</v>
      </c>
      <c r="O158" s="73" t="s">
        <v>101</v>
      </c>
      <c r="P158" s="73" t="s">
        <v>769</v>
      </c>
      <c r="Q158" s="73" t="s">
        <v>767</v>
      </c>
      <c r="R158" s="73" t="s">
        <v>320</v>
      </c>
      <c r="S158" s="73" t="s">
        <v>101</v>
      </c>
      <c r="T158" s="73" t="s">
        <v>101</v>
      </c>
      <c r="U158" s="73" t="s">
        <v>101</v>
      </c>
      <c r="V158" s="73" t="s">
        <v>101</v>
      </c>
      <c r="W158" s="73" t="s">
        <v>786</v>
      </c>
      <c r="X158" s="76">
        <v>45635</v>
      </c>
      <c r="Y158" s="76">
        <v>45626</v>
      </c>
      <c r="Z158" s="73" t="s">
        <v>771</v>
      </c>
      <c r="AA158" s="73" t="s">
        <v>321</v>
      </c>
      <c r="AB158" s="73" t="s">
        <v>322</v>
      </c>
      <c r="AC158" s="73" t="s">
        <v>323</v>
      </c>
    </row>
    <row r="159" spans="1:29" x14ac:dyDescent="0.25">
      <c r="A159" s="73" t="s">
        <v>765</v>
      </c>
      <c r="B159" s="73" t="s">
        <v>127</v>
      </c>
      <c r="C159" s="73" t="s">
        <v>837</v>
      </c>
      <c r="D159" s="73" t="s">
        <v>100</v>
      </c>
      <c r="E159" s="73" t="s">
        <v>312</v>
      </c>
      <c r="F159" s="73" t="s">
        <v>101</v>
      </c>
      <c r="G159" s="73" t="s">
        <v>845</v>
      </c>
      <c r="H159" s="73" t="s">
        <v>766</v>
      </c>
      <c r="I159" s="73" t="s">
        <v>768</v>
      </c>
      <c r="J159" s="73" t="s">
        <v>316</v>
      </c>
      <c r="K159" s="74">
        <v>1</v>
      </c>
      <c r="L159" s="73" t="s">
        <v>317</v>
      </c>
      <c r="M159" s="75">
        <v>1046.27</v>
      </c>
      <c r="N159" s="73" t="s">
        <v>101</v>
      </c>
      <c r="O159" s="73" t="s">
        <v>101</v>
      </c>
      <c r="P159" s="73" t="s">
        <v>769</v>
      </c>
      <c r="Q159" s="73" t="s">
        <v>772</v>
      </c>
      <c r="R159" s="73" t="s">
        <v>320</v>
      </c>
      <c r="S159" s="73" t="s">
        <v>101</v>
      </c>
      <c r="T159" s="73" t="s">
        <v>101</v>
      </c>
      <c r="U159" s="73" t="s">
        <v>101</v>
      </c>
      <c r="V159" s="73" t="s">
        <v>101</v>
      </c>
      <c r="W159" s="73" t="s">
        <v>321</v>
      </c>
      <c r="X159" s="76">
        <v>45664</v>
      </c>
      <c r="Y159" s="76">
        <v>45664</v>
      </c>
      <c r="Z159" s="73" t="s">
        <v>774</v>
      </c>
      <c r="AA159" s="73" t="s">
        <v>321</v>
      </c>
      <c r="AB159" s="73" t="s">
        <v>787</v>
      </c>
      <c r="AC159" s="73" t="s">
        <v>407</v>
      </c>
    </row>
    <row r="160" spans="1:29" x14ac:dyDescent="0.25">
      <c r="A160" s="73" t="s">
        <v>765</v>
      </c>
      <c r="B160" s="73" t="s">
        <v>127</v>
      </c>
      <c r="C160" s="73" t="s">
        <v>837</v>
      </c>
      <c r="D160" s="73" t="s">
        <v>100</v>
      </c>
      <c r="E160" s="73" t="s">
        <v>312</v>
      </c>
      <c r="F160" s="73" t="s">
        <v>101</v>
      </c>
      <c r="G160" s="73" t="s">
        <v>845</v>
      </c>
      <c r="H160" s="73" t="s">
        <v>766</v>
      </c>
      <c r="I160" s="73" t="s">
        <v>768</v>
      </c>
      <c r="J160" s="73" t="s">
        <v>316</v>
      </c>
      <c r="K160" s="74">
        <v>1</v>
      </c>
      <c r="L160" s="73" t="s">
        <v>317</v>
      </c>
      <c r="M160" s="75">
        <v>225</v>
      </c>
      <c r="N160" s="73" t="s">
        <v>101</v>
      </c>
      <c r="O160" s="73" t="s">
        <v>101</v>
      </c>
      <c r="P160" s="73" t="s">
        <v>769</v>
      </c>
      <c r="Q160" s="73" t="s">
        <v>775</v>
      </c>
      <c r="R160" s="73" t="s">
        <v>320</v>
      </c>
      <c r="S160" s="73" t="s">
        <v>101</v>
      </c>
      <c r="T160" s="73" t="s">
        <v>101</v>
      </c>
      <c r="U160" s="73" t="s">
        <v>101</v>
      </c>
      <c r="V160" s="73" t="s">
        <v>101</v>
      </c>
      <c r="W160" s="73" t="s">
        <v>321</v>
      </c>
      <c r="X160" s="76">
        <v>45671</v>
      </c>
      <c r="Y160" s="76">
        <v>45671</v>
      </c>
      <c r="Z160" s="73" t="s">
        <v>777</v>
      </c>
      <c r="AA160" s="73" t="s">
        <v>321</v>
      </c>
      <c r="AB160" s="73" t="s">
        <v>787</v>
      </c>
      <c r="AC160" s="73" t="s">
        <v>407</v>
      </c>
    </row>
    <row r="161" spans="1:29" x14ac:dyDescent="0.25">
      <c r="A161" s="73" t="s">
        <v>765</v>
      </c>
      <c r="B161" s="73" t="s">
        <v>127</v>
      </c>
      <c r="C161" s="73" t="s">
        <v>837</v>
      </c>
      <c r="D161" s="73" t="s">
        <v>100</v>
      </c>
      <c r="E161" s="73" t="s">
        <v>312</v>
      </c>
      <c r="F161" s="73" t="s">
        <v>101</v>
      </c>
      <c r="G161" s="73" t="s">
        <v>845</v>
      </c>
      <c r="H161" s="73" t="s">
        <v>766</v>
      </c>
      <c r="I161" s="73" t="s">
        <v>768</v>
      </c>
      <c r="J161" s="73" t="s">
        <v>316</v>
      </c>
      <c r="K161" s="74">
        <v>-1</v>
      </c>
      <c r="L161" s="73" t="s">
        <v>317</v>
      </c>
      <c r="M161" s="75">
        <v>-225</v>
      </c>
      <c r="N161" s="73" t="s">
        <v>101</v>
      </c>
      <c r="O161" s="73" t="s">
        <v>101</v>
      </c>
      <c r="P161" s="73" t="s">
        <v>769</v>
      </c>
      <c r="Q161" s="73" t="s">
        <v>775</v>
      </c>
      <c r="R161" s="73" t="s">
        <v>320</v>
      </c>
      <c r="S161" s="73" t="s">
        <v>101</v>
      </c>
      <c r="T161" s="73" t="s">
        <v>101</v>
      </c>
      <c r="U161" s="73" t="s">
        <v>101</v>
      </c>
      <c r="V161" s="73" t="s">
        <v>101</v>
      </c>
      <c r="W161" s="73" t="s">
        <v>321</v>
      </c>
      <c r="X161" s="76">
        <v>45671</v>
      </c>
      <c r="Y161" s="76">
        <v>45671</v>
      </c>
      <c r="Z161" s="73" t="s">
        <v>779</v>
      </c>
      <c r="AA161" s="73" t="s">
        <v>321</v>
      </c>
      <c r="AB161" s="73" t="s">
        <v>787</v>
      </c>
      <c r="AC161" s="73" t="s">
        <v>407</v>
      </c>
    </row>
    <row r="162" spans="1:29" x14ac:dyDescent="0.25">
      <c r="A162" s="73" t="s">
        <v>765</v>
      </c>
      <c r="B162" s="73" t="s">
        <v>127</v>
      </c>
      <c r="C162" s="73" t="s">
        <v>837</v>
      </c>
      <c r="D162" s="73" t="s">
        <v>100</v>
      </c>
      <c r="E162" s="73" t="s">
        <v>312</v>
      </c>
      <c r="F162" s="73" t="s">
        <v>101</v>
      </c>
      <c r="G162" s="73" t="s">
        <v>845</v>
      </c>
      <c r="H162" s="73" t="s">
        <v>766</v>
      </c>
      <c r="I162" s="73" t="s">
        <v>768</v>
      </c>
      <c r="J162" s="73" t="s">
        <v>316</v>
      </c>
      <c r="K162" s="74">
        <v>1</v>
      </c>
      <c r="L162" s="73" t="s">
        <v>317</v>
      </c>
      <c r="M162" s="75">
        <v>100</v>
      </c>
      <c r="N162" s="73" t="s">
        <v>101</v>
      </c>
      <c r="O162" s="73" t="s">
        <v>101</v>
      </c>
      <c r="P162" s="73" t="s">
        <v>769</v>
      </c>
      <c r="Q162" s="73" t="s">
        <v>775</v>
      </c>
      <c r="R162" s="73" t="s">
        <v>320</v>
      </c>
      <c r="S162" s="73" t="s">
        <v>101</v>
      </c>
      <c r="T162" s="73" t="s">
        <v>101</v>
      </c>
      <c r="U162" s="73" t="s">
        <v>101</v>
      </c>
      <c r="V162" s="73" t="s">
        <v>101</v>
      </c>
      <c r="W162" s="73" t="s">
        <v>321</v>
      </c>
      <c r="X162" s="76">
        <v>45671</v>
      </c>
      <c r="Y162" s="76">
        <v>45671</v>
      </c>
      <c r="Z162" s="73" t="s">
        <v>781</v>
      </c>
      <c r="AA162" s="73" t="s">
        <v>321</v>
      </c>
      <c r="AB162" s="73" t="s">
        <v>787</v>
      </c>
      <c r="AC162" s="73" t="s">
        <v>407</v>
      </c>
    </row>
    <row r="163" spans="1:29" x14ac:dyDescent="0.25">
      <c r="A163" s="73" t="s">
        <v>765</v>
      </c>
      <c r="B163" s="73" t="s">
        <v>127</v>
      </c>
      <c r="C163" s="73" t="s">
        <v>837</v>
      </c>
      <c r="D163" s="73" t="s">
        <v>100</v>
      </c>
      <c r="E163" s="73" t="s">
        <v>312</v>
      </c>
      <c r="F163" s="73" t="s">
        <v>101</v>
      </c>
      <c r="G163" s="73" t="s">
        <v>845</v>
      </c>
      <c r="H163" s="73" t="s">
        <v>766</v>
      </c>
      <c r="I163" s="73" t="s">
        <v>768</v>
      </c>
      <c r="J163" s="73" t="s">
        <v>316</v>
      </c>
      <c r="K163" s="74">
        <v>1</v>
      </c>
      <c r="L163" s="73" t="s">
        <v>317</v>
      </c>
      <c r="M163" s="75">
        <v>133.75</v>
      </c>
      <c r="N163" s="73" t="s">
        <v>101</v>
      </c>
      <c r="O163" s="73" t="s">
        <v>101</v>
      </c>
      <c r="P163" s="73" t="s">
        <v>769</v>
      </c>
      <c r="Q163" s="73" t="s">
        <v>775</v>
      </c>
      <c r="R163" s="73" t="s">
        <v>320</v>
      </c>
      <c r="S163" s="73" t="s">
        <v>101</v>
      </c>
      <c r="T163" s="73" t="s">
        <v>101</v>
      </c>
      <c r="U163" s="73" t="s">
        <v>101</v>
      </c>
      <c r="V163" s="73" t="s">
        <v>101</v>
      </c>
      <c r="W163" s="73" t="s">
        <v>321</v>
      </c>
      <c r="X163" s="76">
        <v>45671</v>
      </c>
      <c r="Y163" s="76">
        <v>45671</v>
      </c>
      <c r="Z163" s="73" t="s">
        <v>781</v>
      </c>
      <c r="AA163" s="73" t="s">
        <v>331</v>
      </c>
      <c r="AB163" s="73" t="s">
        <v>787</v>
      </c>
      <c r="AC163" s="73" t="s">
        <v>407</v>
      </c>
    </row>
    <row r="164" spans="1:29" x14ac:dyDescent="0.25">
      <c r="A164" s="73" t="s">
        <v>556</v>
      </c>
      <c r="B164" s="73" t="s">
        <v>555</v>
      </c>
      <c r="C164" s="73" t="s">
        <v>485</v>
      </c>
      <c r="D164" s="73" t="s">
        <v>557</v>
      </c>
      <c r="E164" s="73" t="s">
        <v>791</v>
      </c>
      <c r="F164" s="73" t="s">
        <v>101</v>
      </c>
      <c r="G164" s="73" t="s">
        <v>101</v>
      </c>
      <c r="H164" s="73" t="s">
        <v>101</v>
      </c>
      <c r="I164" s="73" t="s">
        <v>101</v>
      </c>
      <c r="J164" s="73" t="s">
        <v>320</v>
      </c>
      <c r="K164" s="74">
        <v>0.52</v>
      </c>
      <c r="L164" s="73" t="s">
        <v>488</v>
      </c>
      <c r="M164" s="75">
        <v>10.92</v>
      </c>
      <c r="N164" s="73" t="s">
        <v>101</v>
      </c>
      <c r="O164" s="73" t="s">
        <v>101</v>
      </c>
      <c r="P164" s="73" t="s">
        <v>101</v>
      </c>
      <c r="Q164" s="73" t="s">
        <v>101</v>
      </c>
      <c r="R164" s="73" t="s">
        <v>320</v>
      </c>
      <c r="S164" s="73" t="s">
        <v>101</v>
      </c>
      <c r="T164" s="73" t="s">
        <v>559</v>
      </c>
      <c r="U164" s="73" t="s">
        <v>794</v>
      </c>
      <c r="V164" s="73" t="s">
        <v>493</v>
      </c>
      <c r="W164" s="73" t="s">
        <v>413</v>
      </c>
      <c r="X164" s="76">
        <v>45614</v>
      </c>
      <c r="Y164" s="76">
        <v>45611</v>
      </c>
      <c r="Z164" s="73" t="s">
        <v>101</v>
      </c>
      <c r="AA164" s="73" t="s">
        <v>320</v>
      </c>
      <c r="AB164" s="73" t="s">
        <v>793</v>
      </c>
      <c r="AC164" s="73" t="s">
        <v>407</v>
      </c>
    </row>
    <row r="165" spans="1:29" x14ac:dyDescent="0.25">
      <c r="A165" s="73" t="s">
        <v>556</v>
      </c>
      <c r="B165" s="73" t="s">
        <v>555</v>
      </c>
      <c r="C165" s="73" t="s">
        <v>485</v>
      </c>
      <c r="D165" s="73" t="s">
        <v>557</v>
      </c>
      <c r="E165" s="73" t="s">
        <v>791</v>
      </c>
      <c r="F165" s="73" t="s">
        <v>101</v>
      </c>
      <c r="G165" s="73" t="s">
        <v>101</v>
      </c>
      <c r="H165" s="73" t="s">
        <v>101</v>
      </c>
      <c r="I165" s="73" t="s">
        <v>101</v>
      </c>
      <c r="J165" s="73" t="s">
        <v>320</v>
      </c>
      <c r="K165" s="74">
        <v>2</v>
      </c>
      <c r="L165" s="73" t="s">
        <v>488</v>
      </c>
      <c r="M165" s="75">
        <v>42</v>
      </c>
      <c r="N165" s="73" t="s">
        <v>101</v>
      </c>
      <c r="O165" s="73" t="s">
        <v>101</v>
      </c>
      <c r="P165" s="73" t="s">
        <v>101</v>
      </c>
      <c r="Q165" s="73" t="s">
        <v>101</v>
      </c>
      <c r="R165" s="73" t="s">
        <v>320</v>
      </c>
      <c r="S165" s="73" t="s">
        <v>101</v>
      </c>
      <c r="T165" s="73" t="s">
        <v>559</v>
      </c>
      <c r="U165" s="73" t="s">
        <v>794</v>
      </c>
      <c r="V165" s="73" t="s">
        <v>493</v>
      </c>
      <c r="W165" s="73" t="s">
        <v>413</v>
      </c>
      <c r="X165" s="76">
        <v>45616</v>
      </c>
      <c r="Y165" s="76">
        <v>45615</v>
      </c>
      <c r="Z165" s="73" t="s">
        <v>101</v>
      </c>
      <c r="AA165" s="73" t="s">
        <v>320</v>
      </c>
      <c r="AB165" s="73" t="s">
        <v>793</v>
      </c>
      <c r="AC165" s="73" t="s">
        <v>407</v>
      </c>
    </row>
    <row r="166" spans="1:29" x14ac:dyDescent="0.25">
      <c r="A166" s="73" t="s">
        <v>556</v>
      </c>
      <c r="B166" s="73" t="s">
        <v>555</v>
      </c>
      <c r="C166" s="73" t="s">
        <v>485</v>
      </c>
      <c r="D166" s="73" t="s">
        <v>557</v>
      </c>
      <c r="E166" s="73" t="s">
        <v>791</v>
      </c>
      <c r="F166" s="73" t="s">
        <v>101</v>
      </c>
      <c r="G166" s="73" t="s">
        <v>101</v>
      </c>
      <c r="H166" s="73" t="s">
        <v>101</v>
      </c>
      <c r="I166" s="73" t="s">
        <v>101</v>
      </c>
      <c r="J166" s="73" t="s">
        <v>320</v>
      </c>
      <c r="K166" s="74">
        <v>0.5</v>
      </c>
      <c r="L166" s="73" t="s">
        <v>488</v>
      </c>
      <c r="M166" s="75">
        <v>10.5</v>
      </c>
      <c r="N166" s="73" t="s">
        <v>101</v>
      </c>
      <c r="O166" s="73" t="s">
        <v>101</v>
      </c>
      <c r="P166" s="73" t="s">
        <v>101</v>
      </c>
      <c r="Q166" s="73" t="s">
        <v>101</v>
      </c>
      <c r="R166" s="73" t="s">
        <v>320</v>
      </c>
      <c r="S166" s="73" t="s">
        <v>101</v>
      </c>
      <c r="T166" s="73" t="s">
        <v>563</v>
      </c>
      <c r="U166" s="73" t="s">
        <v>794</v>
      </c>
      <c r="V166" s="73" t="s">
        <v>493</v>
      </c>
      <c r="W166" s="73" t="s">
        <v>413</v>
      </c>
      <c r="X166" s="76">
        <v>45617</v>
      </c>
      <c r="Y166" s="76">
        <v>45616</v>
      </c>
      <c r="Z166" s="73" t="s">
        <v>101</v>
      </c>
      <c r="AA166" s="73" t="s">
        <v>320</v>
      </c>
      <c r="AB166" s="73" t="s">
        <v>793</v>
      </c>
      <c r="AC166" s="73" t="s">
        <v>407</v>
      </c>
    </row>
    <row r="167" spans="1:29" x14ac:dyDescent="0.25">
      <c r="A167" s="73" t="s">
        <v>556</v>
      </c>
      <c r="B167" s="73" t="s">
        <v>555</v>
      </c>
      <c r="C167" s="73" t="s">
        <v>485</v>
      </c>
      <c r="D167" s="73" t="s">
        <v>557</v>
      </c>
      <c r="E167" s="73" t="s">
        <v>791</v>
      </c>
      <c r="F167" s="73" t="s">
        <v>101</v>
      </c>
      <c r="G167" s="73" t="s">
        <v>101</v>
      </c>
      <c r="H167" s="73" t="s">
        <v>101</v>
      </c>
      <c r="I167" s="73" t="s">
        <v>101</v>
      </c>
      <c r="J167" s="73" t="s">
        <v>320</v>
      </c>
      <c r="K167" s="74">
        <v>0.5</v>
      </c>
      <c r="L167" s="73" t="s">
        <v>488</v>
      </c>
      <c r="M167" s="75">
        <v>10.5</v>
      </c>
      <c r="N167" s="73" t="s">
        <v>101</v>
      </c>
      <c r="O167" s="73" t="s">
        <v>101</v>
      </c>
      <c r="P167" s="73" t="s">
        <v>101</v>
      </c>
      <c r="Q167" s="73" t="s">
        <v>101</v>
      </c>
      <c r="R167" s="73" t="s">
        <v>320</v>
      </c>
      <c r="S167" s="73" t="s">
        <v>101</v>
      </c>
      <c r="T167" s="73" t="s">
        <v>563</v>
      </c>
      <c r="U167" s="73" t="s">
        <v>794</v>
      </c>
      <c r="V167" s="73" t="s">
        <v>493</v>
      </c>
      <c r="W167" s="73" t="s">
        <v>413</v>
      </c>
      <c r="X167" s="76">
        <v>45621</v>
      </c>
      <c r="Y167" s="76">
        <v>45618</v>
      </c>
      <c r="Z167" s="73" t="s">
        <v>101</v>
      </c>
      <c r="AA167" s="73" t="s">
        <v>320</v>
      </c>
      <c r="AB167" s="73" t="s">
        <v>793</v>
      </c>
      <c r="AC167" s="73" t="s">
        <v>407</v>
      </c>
    </row>
    <row r="168" spans="1:29" x14ac:dyDescent="0.25">
      <c r="A168" s="73" t="s">
        <v>484</v>
      </c>
      <c r="B168" s="73" t="s">
        <v>555</v>
      </c>
      <c r="C168" s="73" t="s">
        <v>485</v>
      </c>
      <c r="D168" s="73" t="s">
        <v>486</v>
      </c>
      <c r="E168" s="73" t="s">
        <v>487</v>
      </c>
      <c r="F168" s="73" t="s">
        <v>101</v>
      </c>
      <c r="G168" s="73" t="s">
        <v>101</v>
      </c>
      <c r="H168" s="73" t="s">
        <v>101</v>
      </c>
      <c r="I168" s="73" t="s">
        <v>101</v>
      </c>
      <c r="J168" s="73" t="s">
        <v>320</v>
      </c>
      <c r="K168" s="74">
        <v>0.5</v>
      </c>
      <c r="L168" s="73" t="s">
        <v>488</v>
      </c>
      <c r="M168" s="75">
        <v>41.25</v>
      </c>
      <c r="N168" s="73" t="s">
        <v>101</v>
      </c>
      <c r="O168" s="73" t="s">
        <v>101</v>
      </c>
      <c r="P168" s="73" t="s">
        <v>101</v>
      </c>
      <c r="Q168" s="73" t="s">
        <v>101</v>
      </c>
      <c r="R168" s="73" t="s">
        <v>489</v>
      </c>
      <c r="S168" s="73" t="s">
        <v>490</v>
      </c>
      <c r="T168" s="73" t="s">
        <v>491</v>
      </c>
      <c r="U168" s="73" t="s">
        <v>492</v>
      </c>
      <c r="V168" s="73" t="s">
        <v>493</v>
      </c>
      <c r="W168" s="73" t="s">
        <v>413</v>
      </c>
      <c r="X168" s="76">
        <v>45602</v>
      </c>
      <c r="Y168" s="76">
        <v>45602</v>
      </c>
      <c r="Z168" s="73" t="s">
        <v>494</v>
      </c>
      <c r="AA168" s="73" t="s">
        <v>320</v>
      </c>
      <c r="AB168" s="73" t="s">
        <v>403</v>
      </c>
      <c r="AC168" s="73" t="s">
        <v>404</v>
      </c>
    </row>
    <row r="169" spans="1:29" x14ac:dyDescent="0.25">
      <c r="A169" s="73" t="s">
        <v>484</v>
      </c>
      <c r="B169" s="73" t="s">
        <v>555</v>
      </c>
      <c r="C169" s="73" t="s">
        <v>485</v>
      </c>
      <c r="D169" s="73" t="s">
        <v>486</v>
      </c>
      <c r="E169" s="73" t="s">
        <v>487</v>
      </c>
      <c r="F169" s="73" t="s">
        <v>101</v>
      </c>
      <c r="G169" s="73" t="s">
        <v>101</v>
      </c>
      <c r="H169" s="73" t="s">
        <v>101</v>
      </c>
      <c r="I169" s="73" t="s">
        <v>101</v>
      </c>
      <c r="J169" s="73" t="s">
        <v>320</v>
      </c>
      <c r="K169" s="74">
        <v>0.1</v>
      </c>
      <c r="L169" s="73" t="s">
        <v>488</v>
      </c>
      <c r="M169" s="75">
        <v>6.65</v>
      </c>
      <c r="N169" s="73" t="s">
        <v>101</v>
      </c>
      <c r="O169" s="73" t="s">
        <v>101</v>
      </c>
      <c r="P169" s="73" t="s">
        <v>101</v>
      </c>
      <c r="Q169" s="73" t="s">
        <v>101</v>
      </c>
      <c r="R169" s="73" t="s">
        <v>495</v>
      </c>
      <c r="S169" s="73" t="s">
        <v>496</v>
      </c>
      <c r="T169" s="73" t="s">
        <v>497</v>
      </c>
      <c r="U169" s="73" t="s">
        <v>498</v>
      </c>
      <c r="V169" s="73" t="s">
        <v>493</v>
      </c>
      <c r="W169" s="73" t="s">
        <v>413</v>
      </c>
      <c r="X169" s="76">
        <v>45608</v>
      </c>
      <c r="Y169" s="76">
        <v>45608</v>
      </c>
      <c r="Z169" s="73" t="s">
        <v>499</v>
      </c>
      <c r="AA169" s="73" t="s">
        <v>320</v>
      </c>
      <c r="AB169" s="73" t="s">
        <v>403</v>
      </c>
      <c r="AC169" s="73" t="s">
        <v>404</v>
      </c>
    </row>
    <row r="170" spans="1:29" x14ac:dyDescent="0.25">
      <c r="A170" s="73" t="s">
        <v>484</v>
      </c>
      <c r="B170" s="73" t="s">
        <v>555</v>
      </c>
      <c r="C170" s="73" t="s">
        <v>485</v>
      </c>
      <c r="D170" s="73" t="s">
        <v>486</v>
      </c>
      <c r="E170" s="73" t="s">
        <v>487</v>
      </c>
      <c r="F170" s="73" t="s">
        <v>101</v>
      </c>
      <c r="G170" s="73" t="s">
        <v>101</v>
      </c>
      <c r="H170" s="73" t="s">
        <v>101</v>
      </c>
      <c r="I170" s="73" t="s">
        <v>101</v>
      </c>
      <c r="J170" s="73" t="s">
        <v>320</v>
      </c>
      <c r="K170" s="74">
        <v>0.2</v>
      </c>
      <c r="L170" s="73" t="s">
        <v>488</v>
      </c>
      <c r="M170" s="75">
        <v>15.17</v>
      </c>
      <c r="N170" s="73" t="s">
        <v>101</v>
      </c>
      <c r="O170" s="73" t="s">
        <v>101</v>
      </c>
      <c r="P170" s="73" t="s">
        <v>101</v>
      </c>
      <c r="Q170" s="73" t="s">
        <v>101</v>
      </c>
      <c r="R170" s="73" t="s">
        <v>500</v>
      </c>
      <c r="S170" s="73" t="s">
        <v>501</v>
      </c>
      <c r="T170" s="73" t="s">
        <v>502</v>
      </c>
      <c r="U170" s="73" t="s">
        <v>503</v>
      </c>
      <c r="V170" s="73" t="s">
        <v>493</v>
      </c>
      <c r="W170" s="73" t="s">
        <v>413</v>
      </c>
      <c r="X170" s="76">
        <v>45608</v>
      </c>
      <c r="Y170" s="76">
        <v>45608</v>
      </c>
      <c r="Z170" s="73" t="s">
        <v>504</v>
      </c>
      <c r="AA170" s="73" t="s">
        <v>320</v>
      </c>
      <c r="AB170" s="73" t="s">
        <v>403</v>
      </c>
      <c r="AC170" s="73" t="s">
        <v>404</v>
      </c>
    </row>
    <row r="171" spans="1:29" x14ac:dyDescent="0.25">
      <c r="A171" s="73" t="s">
        <v>484</v>
      </c>
      <c r="B171" s="73" t="s">
        <v>555</v>
      </c>
      <c r="C171" s="73" t="s">
        <v>485</v>
      </c>
      <c r="D171" s="73" t="s">
        <v>486</v>
      </c>
      <c r="E171" s="73" t="s">
        <v>487</v>
      </c>
      <c r="F171" s="73" t="s">
        <v>101</v>
      </c>
      <c r="G171" s="73" t="s">
        <v>101</v>
      </c>
      <c r="H171" s="73" t="s">
        <v>101</v>
      </c>
      <c r="I171" s="73" t="s">
        <v>101</v>
      </c>
      <c r="J171" s="73" t="s">
        <v>320</v>
      </c>
      <c r="K171" s="74">
        <v>0.05</v>
      </c>
      <c r="L171" s="73" t="s">
        <v>488</v>
      </c>
      <c r="M171" s="75">
        <v>3.33</v>
      </c>
      <c r="N171" s="73" t="s">
        <v>101</v>
      </c>
      <c r="O171" s="73" t="s">
        <v>101</v>
      </c>
      <c r="P171" s="73" t="s">
        <v>101</v>
      </c>
      <c r="Q171" s="73" t="s">
        <v>101</v>
      </c>
      <c r="R171" s="73" t="s">
        <v>495</v>
      </c>
      <c r="S171" s="73" t="s">
        <v>496</v>
      </c>
      <c r="T171" s="73" t="s">
        <v>497</v>
      </c>
      <c r="U171" s="73" t="s">
        <v>498</v>
      </c>
      <c r="V171" s="73" t="s">
        <v>493</v>
      </c>
      <c r="W171" s="73" t="s">
        <v>413</v>
      </c>
      <c r="X171" s="76">
        <v>45610</v>
      </c>
      <c r="Y171" s="76">
        <v>45610</v>
      </c>
      <c r="Z171" s="73" t="s">
        <v>505</v>
      </c>
      <c r="AA171" s="73" t="s">
        <v>320</v>
      </c>
      <c r="AB171" s="73" t="s">
        <v>403</v>
      </c>
      <c r="AC171" s="73" t="s">
        <v>404</v>
      </c>
    </row>
    <row r="172" spans="1:29" x14ac:dyDescent="0.25">
      <c r="A172" s="73" t="s">
        <v>484</v>
      </c>
      <c r="B172" s="73" t="s">
        <v>555</v>
      </c>
      <c r="C172" s="73" t="s">
        <v>485</v>
      </c>
      <c r="D172" s="73" t="s">
        <v>486</v>
      </c>
      <c r="E172" s="73" t="s">
        <v>487</v>
      </c>
      <c r="F172" s="73" t="s">
        <v>101</v>
      </c>
      <c r="G172" s="73" t="s">
        <v>101</v>
      </c>
      <c r="H172" s="73" t="s">
        <v>101</v>
      </c>
      <c r="I172" s="73" t="s">
        <v>101</v>
      </c>
      <c r="J172" s="73" t="s">
        <v>320</v>
      </c>
      <c r="K172" s="74">
        <v>0.45</v>
      </c>
      <c r="L172" s="73" t="s">
        <v>488</v>
      </c>
      <c r="M172" s="75">
        <v>35.78</v>
      </c>
      <c r="N172" s="73" t="s">
        <v>101</v>
      </c>
      <c r="O172" s="73" t="s">
        <v>101</v>
      </c>
      <c r="P172" s="73" t="s">
        <v>101</v>
      </c>
      <c r="Q172" s="73" t="s">
        <v>101</v>
      </c>
      <c r="R172" s="73" t="s">
        <v>506</v>
      </c>
      <c r="S172" s="73" t="s">
        <v>507</v>
      </c>
      <c r="T172" s="73" t="s">
        <v>508</v>
      </c>
      <c r="U172" s="73" t="s">
        <v>509</v>
      </c>
      <c r="V172" s="73" t="s">
        <v>493</v>
      </c>
      <c r="W172" s="73" t="s">
        <v>413</v>
      </c>
      <c r="X172" s="76">
        <v>45610</v>
      </c>
      <c r="Y172" s="76">
        <v>45610</v>
      </c>
      <c r="Z172" s="73" t="s">
        <v>510</v>
      </c>
      <c r="AA172" s="73" t="s">
        <v>320</v>
      </c>
      <c r="AB172" s="73" t="s">
        <v>403</v>
      </c>
      <c r="AC172" s="73" t="s">
        <v>404</v>
      </c>
    </row>
    <row r="173" spans="1:29" x14ac:dyDescent="0.25">
      <c r="A173" s="73" t="s">
        <v>484</v>
      </c>
      <c r="B173" s="73" t="s">
        <v>555</v>
      </c>
      <c r="C173" s="73" t="s">
        <v>485</v>
      </c>
      <c r="D173" s="73" t="s">
        <v>486</v>
      </c>
      <c r="E173" s="73" t="s">
        <v>487</v>
      </c>
      <c r="F173" s="73" t="s">
        <v>101</v>
      </c>
      <c r="G173" s="73" t="s">
        <v>101</v>
      </c>
      <c r="H173" s="73" t="s">
        <v>101</v>
      </c>
      <c r="I173" s="73" t="s">
        <v>101</v>
      </c>
      <c r="J173" s="73" t="s">
        <v>320</v>
      </c>
      <c r="K173" s="74">
        <v>0.52</v>
      </c>
      <c r="L173" s="73" t="s">
        <v>488</v>
      </c>
      <c r="M173" s="75">
        <v>34.979999999999997</v>
      </c>
      <c r="N173" s="73" t="s">
        <v>101</v>
      </c>
      <c r="O173" s="73" t="s">
        <v>101</v>
      </c>
      <c r="P173" s="73" t="s">
        <v>101</v>
      </c>
      <c r="Q173" s="73" t="s">
        <v>101</v>
      </c>
      <c r="R173" s="73" t="s">
        <v>797</v>
      </c>
      <c r="S173" s="73" t="s">
        <v>798</v>
      </c>
      <c r="T173" s="73" t="s">
        <v>545</v>
      </c>
      <c r="U173" s="73" t="s">
        <v>799</v>
      </c>
      <c r="V173" s="73" t="s">
        <v>493</v>
      </c>
      <c r="W173" s="73" t="s">
        <v>413</v>
      </c>
      <c r="X173" s="76">
        <v>45611</v>
      </c>
      <c r="Y173" s="76">
        <v>45611</v>
      </c>
      <c r="Z173" s="73" t="s">
        <v>571</v>
      </c>
      <c r="AA173" s="73" t="s">
        <v>320</v>
      </c>
      <c r="AB173" s="73" t="s">
        <v>403</v>
      </c>
      <c r="AC173" s="73" t="s">
        <v>404</v>
      </c>
    </row>
    <row r="174" spans="1:29" x14ac:dyDescent="0.25">
      <c r="A174" s="73" t="s">
        <v>484</v>
      </c>
      <c r="B174" s="73" t="s">
        <v>555</v>
      </c>
      <c r="C174" s="73" t="s">
        <v>485</v>
      </c>
      <c r="D174" s="73" t="s">
        <v>486</v>
      </c>
      <c r="E174" s="73" t="s">
        <v>487</v>
      </c>
      <c r="F174" s="73" t="s">
        <v>101</v>
      </c>
      <c r="G174" s="73" t="s">
        <v>101</v>
      </c>
      <c r="H174" s="73" t="s">
        <v>101</v>
      </c>
      <c r="I174" s="73" t="s">
        <v>101</v>
      </c>
      <c r="J174" s="73" t="s">
        <v>320</v>
      </c>
      <c r="K174" s="74">
        <v>0.5</v>
      </c>
      <c r="L174" s="73" t="s">
        <v>488</v>
      </c>
      <c r="M174" s="75">
        <v>31.01</v>
      </c>
      <c r="N174" s="73" t="s">
        <v>101</v>
      </c>
      <c r="O174" s="73" t="s">
        <v>101</v>
      </c>
      <c r="P174" s="73" t="s">
        <v>101</v>
      </c>
      <c r="Q174" s="73" t="s">
        <v>101</v>
      </c>
      <c r="R174" s="73" t="s">
        <v>803</v>
      </c>
      <c r="S174" s="73" t="s">
        <v>804</v>
      </c>
      <c r="T174" s="73" t="s">
        <v>548</v>
      </c>
      <c r="U174" s="73" t="s">
        <v>802</v>
      </c>
      <c r="V174" s="73" t="s">
        <v>493</v>
      </c>
      <c r="W174" s="73" t="s">
        <v>413</v>
      </c>
      <c r="X174" s="76">
        <v>45611</v>
      </c>
      <c r="Y174" s="76">
        <v>45611</v>
      </c>
      <c r="Z174" s="73" t="s">
        <v>573</v>
      </c>
      <c r="AA174" s="73" t="s">
        <v>320</v>
      </c>
      <c r="AB174" s="73" t="s">
        <v>403</v>
      </c>
      <c r="AC174" s="73" t="s">
        <v>404</v>
      </c>
    </row>
    <row r="175" spans="1:29" x14ac:dyDescent="0.25">
      <c r="A175" s="73" t="s">
        <v>484</v>
      </c>
      <c r="B175" s="73" t="s">
        <v>555</v>
      </c>
      <c r="C175" s="73" t="s">
        <v>485</v>
      </c>
      <c r="D175" s="73" t="s">
        <v>486</v>
      </c>
      <c r="E175" s="73" t="s">
        <v>487</v>
      </c>
      <c r="F175" s="73" t="s">
        <v>101</v>
      </c>
      <c r="G175" s="73" t="s">
        <v>101</v>
      </c>
      <c r="H175" s="73" t="s">
        <v>101</v>
      </c>
      <c r="I175" s="73" t="s">
        <v>101</v>
      </c>
      <c r="J175" s="73" t="s">
        <v>320</v>
      </c>
      <c r="K175" s="74">
        <v>0.5</v>
      </c>
      <c r="L175" s="73" t="s">
        <v>488</v>
      </c>
      <c r="M175" s="75">
        <v>31.01</v>
      </c>
      <c r="N175" s="73" t="s">
        <v>101</v>
      </c>
      <c r="O175" s="73" t="s">
        <v>101</v>
      </c>
      <c r="P175" s="73" t="s">
        <v>101</v>
      </c>
      <c r="Q175" s="73" t="s">
        <v>101</v>
      </c>
      <c r="R175" s="73" t="s">
        <v>846</v>
      </c>
      <c r="S175" s="73" t="s">
        <v>847</v>
      </c>
      <c r="T175" s="73" t="s">
        <v>548</v>
      </c>
      <c r="U175" s="73" t="s">
        <v>802</v>
      </c>
      <c r="V175" s="73" t="s">
        <v>493</v>
      </c>
      <c r="W175" s="73" t="s">
        <v>413</v>
      </c>
      <c r="X175" s="76">
        <v>45611</v>
      </c>
      <c r="Y175" s="76">
        <v>45611</v>
      </c>
      <c r="Z175" s="73" t="s">
        <v>575</v>
      </c>
      <c r="AA175" s="73" t="s">
        <v>320</v>
      </c>
      <c r="AB175" s="73" t="s">
        <v>403</v>
      </c>
      <c r="AC175" s="73" t="s">
        <v>404</v>
      </c>
    </row>
    <row r="176" spans="1:29" x14ac:dyDescent="0.25">
      <c r="A176" s="73" t="s">
        <v>484</v>
      </c>
      <c r="B176" s="73" t="s">
        <v>555</v>
      </c>
      <c r="C176" s="73" t="s">
        <v>485</v>
      </c>
      <c r="D176" s="73" t="s">
        <v>486</v>
      </c>
      <c r="E176" s="73" t="s">
        <v>487</v>
      </c>
      <c r="F176" s="73" t="s">
        <v>101</v>
      </c>
      <c r="G176" s="73" t="s">
        <v>101</v>
      </c>
      <c r="H176" s="73" t="s">
        <v>101</v>
      </c>
      <c r="I176" s="73" t="s">
        <v>101</v>
      </c>
      <c r="J176" s="73" t="s">
        <v>320</v>
      </c>
      <c r="K176" s="74">
        <v>2</v>
      </c>
      <c r="L176" s="73" t="s">
        <v>488</v>
      </c>
      <c r="M176" s="75">
        <v>134.52000000000001</v>
      </c>
      <c r="N176" s="73" t="s">
        <v>101</v>
      </c>
      <c r="O176" s="73" t="s">
        <v>101</v>
      </c>
      <c r="P176" s="73" t="s">
        <v>101</v>
      </c>
      <c r="Q176" s="73" t="s">
        <v>101</v>
      </c>
      <c r="R176" s="73" t="s">
        <v>809</v>
      </c>
      <c r="S176" s="73" t="s">
        <v>810</v>
      </c>
      <c r="T176" s="73" t="s">
        <v>545</v>
      </c>
      <c r="U176" s="73" t="s">
        <v>799</v>
      </c>
      <c r="V176" s="73" t="s">
        <v>493</v>
      </c>
      <c r="W176" s="73" t="s">
        <v>413</v>
      </c>
      <c r="X176" s="76">
        <v>45615</v>
      </c>
      <c r="Y176" s="76">
        <v>45615</v>
      </c>
      <c r="Z176" s="73" t="s">
        <v>577</v>
      </c>
      <c r="AA176" s="73" t="s">
        <v>320</v>
      </c>
      <c r="AB176" s="73" t="s">
        <v>403</v>
      </c>
      <c r="AC176" s="73" t="s">
        <v>404</v>
      </c>
    </row>
    <row r="177" spans="1:29" x14ac:dyDescent="0.25">
      <c r="A177" s="73" t="s">
        <v>484</v>
      </c>
      <c r="B177" s="73" t="s">
        <v>555</v>
      </c>
      <c r="C177" s="73" t="s">
        <v>485</v>
      </c>
      <c r="D177" s="73" t="s">
        <v>486</v>
      </c>
      <c r="E177" s="73" t="s">
        <v>487</v>
      </c>
      <c r="F177" s="73" t="s">
        <v>101</v>
      </c>
      <c r="G177" s="73" t="s">
        <v>101</v>
      </c>
      <c r="H177" s="73" t="s">
        <v>101</v>
      </c>
      <c r="I177" s="73" t="s">
        <v>101</v>
      </c>
      <c r="J177" s="73" t="s">
        <v>320</v>
      </c>
      <c r="K177" s="74">
        <v>2</v>
      </c>
      <c r="L177" s="73" t="s">
        <v>488</v>
      </c>
      <c r="M177" s="75">
        <v>124.04</v>
      </c>
      <c r="N177" s="73" t="s">
        <v>101</v>
      </c>
      <c r="O177" s="73" t="s">
        <v>101</v>
      </c>
      <c r="P177" s="73" t="s">
        <v>101</v>
      </c>
      <c r="Q177" s="73" t="s">
        <v>101</v>
      </c>
      <c r="R177" s="73" t="s">
        <v>811</v>
      </c>
      <c r="S177" s="73" t="s">
        <v>812</v>
      </c>
      <c r="T177" s="73" t="s">
        <v>548</v>
      </c>
      <c r="U177" s="73" t="s">
        <v>802</v>
      </c>
      <c r="V177" s="73" t="s">
        <v>493</v>
      </c>
      <c r="W177" s="73" t="s">
        <v>413</v>
      </c>
      <c r="X177" s="76">
        <v>45615</v>
      </c>
      <c r="Y177" s="76">
        <v>45615</v>
      </c>
      <c r="Z177" s="73" t="s">
        <v>579</v>
      </c>
      <c r="AA177" s="73" t="s">
        <v>320</v>
      </c>
      <c r="AB177" s="73" t="s">
        <v>403</v>
      </c>
      <c r="AC177" s="73" t="s">
        <v>404</v>
      </c>
    </row>
    <row r="178" spans="1:29" x14ac:dyDescent="0.25">
      <c r="A178" s="73" t="s">
        <v>484</v>
      </c>
      <c r="B178" s="73" t="s">
        <v>555</v>
      </c>
      <c r="C178" s="73" t="s">
        <v>485</v>
      </c>
      <c r="D178" s="73" t="s">
        <v>486</v>
      </c>
      <c r="E178" s="73" t="s">
        <v>487</v>
      </c>
      <c r="F178" s="73" t="s">
        <v>101</v>
      </c>
      <c r="G178" s="73" t="s">
        <v>101</v>
      </c>
      <c r="H178" s="73" t="s">
        <v>101</v>
      </c>
      <c r="I178" s="73" t="s">
        <v>101</v>
      </c>
      <c r="J178" s="73" t="s">
        <v>320</v>
      </c>
      <c r="K178" s="74">
        <v>2</v>
      </c>
      <c r="L178" s="73" t="s">
        <v>488</v>
      </c>
      <c r="M178" s="75">
        <v>124.04</v>
      </c>
      <c r="N178" s="73" t="s">
        <v>101</v>
      </c>
      <c r="O178" s="73" t="s">
        <v>101</v>
      </c>
      <c r="P178" s="73" t="s">
        <v>101</v>
      </c>
      <c r="Q178" s="73" t="s">
        <v>101</v>
      </c>
      <c r="R178" s="73" t="s">
        <v>846</v>
      </c>
      <c r="S178" s="73" t="s">
        <v>847</v>
      </c>
      <c r="T178" s="73" t="s">
        <v>548</v>
      </c>
      <c r="U178" s="73" t="s">
        <v>802</v>
      </c>
      <c r="V178" s="73" t="s">
        <v>493</v>
      </c>
      <c r="W178" s="73" t="s">
        <v>413</v>
      </c>
      <c r="X178" s="76">
        <v>45615</v>
      </c>
      <c r="Y178" s="76">
        <v>45615</v>
      </c>
      <c r="Z178" s="73" t="s">
        <v>581</v>
      </c>
      <c r="AA178" s="73" t="s">
        <v>320</v>
      </c>
      <c r="AB178" s="73" t="s">
        <v>403</v>
      </c>
      <c r="AC178" s="73" t="s">
        <v>404</v>
      </c>
    </row>
    <row r="179" spans="1:29" x14ac:dyDescent="0.25">
      <c r="A179" s="73" t="s">
        <v>484</v>
      </c>
      <c r="B179" s="73" t="s">
        <v>555</v>
      </c>
      <c r="C179" s="73" t="s">
        <v>485</v>
      </c>
      <c r="D179" s="73" t="s">
        <v>486</v>
      </c>
      <c r="E179" s="73" t="s">
        <v>487</v>
      </c>
      <c r="F179" s="73" t="s">
        <v>101</v>
      </c>
      <c r="G179" s="73" t="s">
        <v>101</v>
      </c>
      <c r="H179" s="73" t="s">
        <v>101</v>
      </c>
      <c r="I179" s="73" t="s">
        <v>101</v>
      </c>
      <c r="J179" s="73" t="s">
        <v>320</v>
      </c>
      <c r="K179" s="74">
        <v>0.5</v>
      </c>
      <c r="L179" s="73" t="s">
        <v>488</v>
      </c>
      <c r="M179" s="75">
        <v>33.630000000000003</v>
      </c>
      <c r="N179" s="73" t="s">
        <v>101</v>
      </c>
      <c r="O179" s="73" t="s">
        <v>101</v>
      </c>
      <c r="P179" s="73" t="s">
        <v>101</v>
      </c>
      <c r="Q179" s="73" t="s">
        <v>101</v>
      </c>
      <c r="R179" s="73" t="s">
        <v>848</v>
      </c>
      <c r="S179" s="73" t="s">
        <v>849</v>
      </c>
      <c r="T179" s="73" t="s">
        <v>545</v>
      </c>
      <c r="U179" s="73" t="s">
        <v>799</v>
      </c>
      <c r="V179" s="73" t="s">
        <v>493</v>
      </c>
      <c r="W179" s="73" t="s">
        <v>413</v>
      </c>
      <c r="X179" s="76">
        <v>45616</v>
      </c>
      <c r="Y179" s="76">
        <v>45616</v>
      </c>
      <c r="Z179" s="73" t="s">
        <v>583</v>
      </c>
      <c r="AA179" s="73" t="s">
        <v>320</v>
      </c>
      <c r="AB179" s="73" t="s">
        <v>403</v>
      </c>
      <c r="AC179" s="73" t="s">
        <v>404</v>
      </c>
    </row>
    <row r="180" spans="1:29" x14ac:dyDescent="0.25">
      <c r="A180" s="73" t="s">
        <v>484</v>
      </c>
      <c r="B180" s="73" t="s">
        <v>555</v>
      </c>
      <c r="C180" s="73" t="s">
        <v>485</v>
      </c>
      <c r="D180" s="73" t="s">
        <v>486</v>
      </c>
      <c r="E180" s="73" t="s">
        <v>487</v>
      </c>
      <c r="F180" s="73" t="s">
        <v>101</v>
      </c>
      <c r="G180" s="73" t="s">
        <v>101</v>
      </c>
      <c r="H180" s="73" t="s">
        <v>101</v>
      </c>
      <c r="I180" s="73" t="s">
        <v>101</v>
      </c>
      <c r="J180" s="73" t="s">
        <v>320</v>
      </c>
      <c r="K180" s="74">
        <v>0.5</v>
      </c>
      <c r="L180" s="73" t="s">
        <v>488</v>
      </c>
      <c r="M180" s="75">
        <v>31.01</v>
      </c>
      <c r="N180" s="73" t="s">
        <v>101</v>
      </c>
      <c r="O180" s="73" t="s">
        <v>101</v>
      </c>
      <c r="P180" s="73" t="s">
        <v>101</v>
      </c>
      <c r="Q180" s="73" t="s">
        <v>101</v>
      </c>
      <c r="R180" s="73" t="s">
        <v>846</v>
      </c>
      <c r="S180" s="73" t="s">
        <v>847</v>
      </c>
      <c r="T180" s="73" t="s">
        <v>548</v>
      </c>
      <c r="U180" s="73" t="s">
        <v>802</v>
      </c>
      <c r="V180" s="73" t="s">
        <v>493</v>
      </c>
      <c r="W180" s="73" t="s">
        <v>413</v>
      </c>
      <c r="X180" s="76">
        <v>45616</v>
      </c>
      <c r="Y180" s="76">
        <v>45616</v>
      </c>
      <c r="Z180" s="73" t="s">
        <v>585</v>
      </c>
      <c r="AA180" s="73" t="s">
        <v>320</v>
      </c>
      <c r="AB180" s="73" t="s">
        <v>403</v>
      </c>
      <c r="AC180" s="73" t="s">
        <v>404</v>
      </c>
    </row>
    <row r="181" spans="1:29" x14ac:dyDescent="0.25">
      <c r="A181" s="73" t="s">
        <v>484</v>
      </c>
      <c r="B181" s="73" t="s">
        <v>555</v>
      </c>
      <c r="C181" s="73" t="s">
        <v>485</v>
      </c>
      <c r="D181" s="73" t="s">
        <v>486</v>
      </c>
      <c r="E181" s="73" t="s">
        <v>487</v>
      </c>
      <c r="F181" s="73" t="s">
        <v>101</v>
      </c>
      <c r="G181" s="73" t="s">
        <v>101</v>
      </c>
      <c r="H181" s="73" t="s">
        <v>101</v>
      </c>
      <c r="I181" s="73" t="s">
        <v>101</v>
      </c>
      <c r="J181" s="73" t="s">
        <v>320</v>
      </c>
      <c r="K181" s="74">
        <v>0.5</v>
      </c>
      <c r="L181" s="73" t="s">
        <v>488</v>
      </c>
      <c r="M181" s="75">
        <v>33.630000000000003</v>
      </c>
      <c r="N181" s="73" t="s">
        <v>101</v>
      </c>
      <c r="O181" s="73" t="s">
        <v>101</v>
      </c>
      <c r="P181" s="73" t="s">
        <v>101</v>
      </c>
      <c r="Q181" s="73" t="s">
        <v>101</v>
      </c>
      <c r="R181" s="73" t="s">
        <v>848</v>
      </c>
      <c r="S181" s="73" t="s">
        <v>849</v>
      </c>
      <c r="T181" s="73" t="s">
        <v>545</v>
      </c>
      <c r="U181" s="73" t="s">
        <v>799</v>
      </c>
      <c r="V181" s="73" t="s">
        <v>493</v>
      </c>
      <c r="W181" s="73" t="s">
        <v>413</v>
      </c>
      <c r="X181" s="76">
        <v>45618</v>
      </c>
      <c r="Y181" s="76">
        <v>45618</v>
      </c>
      <c r="Z181" s="73" t="s">
        <v>587</v>
      </c>
      <c r="AA181" s="73" t="s">
        <v>320</v>
      </c>
      <c r="AB181" s="73" t="s">
        <v>403</v>
      </c>
      <c r="AC181" s="73" t="s">
        <v>404</v>
      </c>
    </row>
    <row r="182" spans="1:29" x14ac:dyDescent="0.25">
      <c r="A182" s="73" t="s">
        <v>484</v>
      </c>
      <c r="B182" s="73" t="s">
        <v>555</v>
      </c>
      <c r="C182" s="73" t="s">
        <v>485</v>
      </c>
      <c r="D182" s="73" t="s">
        <v>486</v>
      </c>
      <c r="E182" s="73" t="s">
        <v>487</v>
      </c>
      <c r="F182" s="73" t="s">
        <v>101</v>
      </c>
      <c r="G182" s="73" t="s">
        <v>101</v>
      </c>
      <c r="H182" s="73" t="s">
        <v>101</v>
      </c>
      <c r="I182" s="73" t="s">
        <v>101</v>
      </c>
      <c r="J182" s="73" t="s">
        <v>320</v>
      </c>
      <c r="K182" s="74">
        <v>1</v>
      </c>
      <c r="L182" s="73" t="s">
        <v>488</v>
      </c>
      <c r="M182" s="75">
        <v>62.02</v>
      </c>
      <c r="N182" s="73" t="s">
        <v>101</v>
      </c>
      <c r="O182" s="73" t="s">
        <v>101</v>
      </c>
      <c r="P182" s="73" t="s">
        <v>101</v>
      </c>
      <c r="Q182" s="73" t="s">
        <v>101</v>
      </c>
      <c r="R182" s="73" t="s">
        <v>850</v>
      </c>
      <c r="S182" s="73" t="s">
        <v>851</v>
      </c>
      <c r="T182" s="73" t="s">
        <v>548</v>
      </c>
      <c r="U182" s="73" t="s">
        <v>802</v>
      </c>
      <c r="V182" s="73" t="s">
        <v>493</v>
      </c>
      <c r="W182" s="73" t="s">
        <v>413</v>
      </c>
      <c r="X182" s="76">
        <v>45618</v>
      </c>
      <c r="Y182" s="76">
        <v>45618</v>
      </c>
      <c r="Z182" s="73" t="s">
        <v>589</v>
      </c>
      <c r="AA182" s="73" t="s">
        <v>320</v>
      </c>
      <c r="AB182" s="73" t="s">
        <v>403</v>
      </c>
      <c r="AC182" s="73" t="s">
        <v>404</v>
      </c>
    </row>
    <row r="183" spans="1:29" x14ac:dyDescent="0.25">
      <c r="A183" s="73" t="s">
        <v>590</v>
      </c>
      <c r="B183" s="73" t="s">
        <v>555</v>
      </c>
      <c r="C183" s="73" t="s">
        <v>485</v>
      </c>
      <c r="D183" s="73" t="s">
        <v>133</v>
      </c>
      <c r="E183" s="73" t="s">
        <v>381</v>
      </c>
      <c r="F183" s="73" t="s">
        <v>101</v>
      </c>
      <c r="G183" s="73" t="s">
        <v>101</v>
      </c>
      <c r="H183" s="73" t="s">
        <v>101</v>
      </c>
      <c r="I183" s="73" t="s">
        <v>101</v>
      </c>
      <c r="J183" s="73" t="s">
        <v>320</v>
      </c>
      <c r="K183" s="74">
        <v>20</v>
      </c>
      <c r="L183" s="73" t="s">
        <v>460</v>
      </c>
      <c r="M183" s="75">
        <v>1.94</v>
      </c>
      <c r="N183" s="73" t="s">
        <v>827</v>
      </c>
      <c r="O183" s="73" t="s">
        <v>828</v>
      </c>
      <c r="P183" s="73" t="s">
        <v>101</v>
      </c>
      <c r="Q183" s="73" t="s">
        <v>101</v>
      </c>
      <c r="R183" s="73" t="s">
        <v>320</v>
      </c>
      <c r="S183" s="73" t="s">
        <v>101</v>
      </c>
      <c r="T183" s="73" t="s">
        <v>101</v>
      </c>
      <c r="U183" s="73" t="s">
        <v>101</v>
      </c>
      <c r="V183" s="73" t="s">
        <v>101</v>
      </c>
      <c r="W183" s="73" t="s">
        <v>413</v>
      </c>
      <c r="X183" s="76">
        <v>45618</v>
      </c>
      <c r="Y183" s="76">
        <v>45610</v>
      </c>
      <c r="Z183" s="73" t="s">
        <v>592</v>
      </c>
      <c r="AA183" s="73" t="s">
        <v>342</v>
      </c>
      <c r="AB183" s="73" t="s">
        <v>824</v>
      </c>
      <c r="AC183" s="73" t="s">
        <v>825</v>
      </c>
    </row>
    <row r="184" spans="1:29" x14ac:dyDescent="0.25">
      <c r="A184" s="73" t="s">
        <v>782</v>
      </c>
      <c r="B184" s="73" t="s">
        <v>555</v>
      </c>
      <c r="C184" s="73" t="s">
        <v>485</v>
      </c>
      <c r="D184" s="73" t="s">
        <v>100</v>
      </c>
      <c r="E184" s="73" t="s">
        <v>312</v>
      </c>
      <c r="F184" s="73" t="s">
        <v>101</v>
      </c>
      <c r="G184" s="73" t="s">
        <v>845</v>
      </c>
      <c r="H184" s="73" t="s">
        <v>766</v>
      </c>
      <c r="I184" s="73" t="s">
        <v>768</v>
      </c>
      <c r="J184" s="73" t="s">
        <v>316</v>
      </c>
      <c r="K184" s="74">
        <v>1</v>
      </c>
      <c r="L184" s="73" t="s">
        <v>317</v>
      </c>
      <c r="M184" s="75">
        <v>675</v>
      </c>
      <c r="N184" s="73" t="s">
        <v>101</v>
      </c>
      <c r="O184" s="73" t="s">
        <v>101</v>
      </c>
      <c r="P184" s="73" t="s">
        <v>769</v>
      </c>
      <c r="Q184" s="73" t="s">
        <v>783</v>
      </c>
      <c r="R184" s="73" t="s">
        <v>320</v>
      </c>
      <c r="S184" s="73" t="s">
        <v>101</v>
      </c>
      <c r="T184" s="73" t="s">
        <v>101</v>
      </c>
      <c r="U184" s="73" t="s">
        <v>101</v>
      </c>
      <c r="V184" s="73" t="s">
        <v>101</v>
      </c>
      <c r="W184" s="73" t="s">
        <v>786</v>
      </c>
      <c r="X184" s="76">
        <v>45635</v>
      </c>
      <c r="Y184" s="76">
        <v>45635</v>
      </c>
      <c r="Z184" s="73" t="s">
        <v>785</v>
      </c>
      <c r="AA184" s="73" t="s">
        <v>321</v>
      </c>
      <c r="AB184" s="73" t="s">
        <v>322</v>
      </c>
      <c r="AC184" s="73" t="s">
        <v>323</v>
      </c>
    </row>
    <row r="185" spans="1:29" x14ac:dyDescent="0.25">
      <c r="A185" s="73" t="s">
        <v>132</v>
      </c>
      <c r="B185" s="73" t="s">
        <v>131</v>
      </c>
      <c r="C185" s="73" t="s">
        <v>380</v>
      </c>
      <c r="D185" s="73" t="s">
        <v>133</v>
      </c>
      <c r="E185" s="73" t="s">
        <v>381</v>
      </c>
      <c r="F185" s="73" t="s">
        <v>101</v>
      </c>
      <c r="G185" s="73" t="s">
        <v>382</v>
      </c>
      <c r="H185" s="73" t="s">
        <v>383</v>
      </c>
      <c r="I185" s="73" t="s">
        <v>384</v>
      </c>
      <c r="J185" s="73" t="s">
        <v>352</v>
      </c>
      <c r="K185" s="74">
        <v>1</v>
      </c>
      <c r="L185" s="73" t="s">
        <v>317</v>
      </c>
      <c r="M185" s="75">
        <v>4461.24</v>
      </c>
      <c r="N185" s="73" t="s">
        <v>101</v>
      </c>
      <c r="O185" s="73" t="s">
        <v>101</v>
      </c>
      <c r="P185" s="73" t="s">
        <v>385</v>
      </c>
      <c r="Q185" s="73" t="s">
        <v>386</v>
      </c>
      <c r="R185" s="73" t="s">
        <v>320</v>
      </c>
      <c r="S185" s="73" t="s">
        <v>101</v>
      </c>
      <c r="T185" s="73" t="s">
        <v>101</v>
      </c>
      <c r="U185" s="73" t="s">
        <v>101</v>
      </c>
      <c r="V185" s="73" t="s">
        <v>101</v>
      </c>
      <c r="W185" s="73" t="s">
        <v>321</v>
      </c>
      <c r="X185" s="76">
        <v>45300</v>
      </c>
      <c r="Y185" s="76">
        <v>45300</v>
      </c>
      <c r="Z185" s="73" t="s">
        <v>134</v>
      </c>
      <c r="AA185" s="73" t="s">
        <v>321</v>
      </c>
      <c r="AB185" s="73" t="s">
        <v>322</v>
      </c>
      <c r="AC185" s="73" t="s">
        <v>323</v>
      </c>
    </row>
    <row r="186" spans="1:29" x14ac:dyDescent="0.25">
      <c r="A186" s="73" t="s">
        <v>132</v>
      </c>
      <c r="B186" s="73" t="s">
        <v>131</v>
      </c>
      <c r="C186" s="73" t="s">
        <v>380</v>
      </c>
      <c r="D186" s="73" t="s">
        <v>133</v>
      </c>
      <c r="E186" s="73" t="s">
        <v>381</v>
      </c>
      <c r="F186" s="73" t="s">
        <v>101</v>
      </c>
      <c r="G186" s="73" t="s">
        <v>106</v>
      </c>
      <c r="H186" s="73" t="s">
        <v>340</v>
      </c>
      <c r="I186" s="73" t="s">
        <v>387</v>
      </c>
      <c r="J186" s="73" t="s">
        <v>316</v>
      </c>
      <c r="K186" s="74">
        <v>1</v>
      </c>
      <c r="L186" s="73" t="s">
        <v>317</v>
      </c>
      <c r="M186" s="75">
        <v>200</v>
      </c>
      <c r="N186" s="73" t="s">
        <v>101</v>
      </c>
      <c r="O186" s="73" t="s">
        <v>101</v>
      </c>
      <c r="P186" s="73" t="s">
        <v>385</v>
      </c>
      <c r="Q186" s="73" t="s">
        <v>388</v>
      </c>
      <c r="R186" s="73" t="s">
        <v>320</v>
      </c>
      <c r="S186" s="73" t="s">
        <v>101</v>
      </c>
      <c r="T186" s="73" t="s">
        <v>101</v>
      </c>
      <c r="U186" s="73" t="s">
        <v>101</v>
      </c>
      <c r="V186" s="73" t="s">
        <v>101</v>
      </c>
      <c r="W186" s="73" t="s">
        <v>321</v>
      </c>
      <c r="X186" s="76">
        <v>45303</v>
      </c>
      <c r="Y186" s="76">
        <v>45303</v>
      </c>
      <c r="Z186" s="73" t="s">
        <v>135</v>
      </c>
      <c r="AA186" s="73" t="s">
        <v>321</v>
      </c>
      <c r="AB186" s="73" t="s">
        <v>322</v>
      </c>
      <c r="AC186" s="73" t="s">
        <v>323</v>
      </c>
    </row>
    <row r="187" spans="1:29" x14ac:dyDescent="0.25">
      <c r="A187" s="73" t="s">
        <v>132</v>
      </c>
      <c r="B187" s="73" t="s">
        <v>131</v>
      </c>
      <c r="C187" s="73" t="s">
        <v>380</v>
      </c>
      <c r="D187" s="73" t="s">
        <v>133</v>
      </c>
      <c r="E187" s="73" t="s">
        <v>381</v>
      </c>
      <c r="F187" s="73" t="s">
        <v>101</v>
      </c>
      <c r="G187" s="73" t="s">
        <v>106</v>
      </c>
      <c r="H187" s="73" t="s">
        <v>340</v>
      </c>
      <c r="I187" s="73" t="s">
        <v>387</v>
      </c>
      <c r="J187" s="73" t="s">
        <v>316</v>
      </c>
      <c r="K187" s="74">
        <v>-1</v>
      </c>
      <c r="L187" s="73" t="s">
        <v>317</v>
      </c>
      <c r="M187" s="75">
        <v>-200</v>
      </c>
      <c r="N187" s="73" t="s">
        <v>101</v>
      </c>
      <c r="O187" s="73" t="s">
        <v>101</v>
      </c>
      <c r="P187" s="73" t="s">
        <v>385</v>
      </c>
      <c r="Q187" s="73" t="s">
        <v>388</v>
      </c>
      <c r="R187" s="73" t="s">
        <v>320</v>
      </c>
      <c r="S187" s="73" t="s">
        <v>101</v>
      </c>
      <c r="T187" s="73" t="s">
        <v>101</v>
      </c>
      <c r="U187" s="73" t="s">
        <v>101</v>
      </c>
      <c r="V187" s="73" t="s">
        <v>101</v>
      </c>
      <c r="W187" s="73" t="s">
        <v>321</v>
      </c>
      <c r="X187" s="76">
        <v>45303</v>
      </c>
      <c r="Y187" s="76">
        <v>45303</v>
      </c>
      <c r="Z187" s="73" t="s">
        <v>136</v>
      </c>
      <c r="AA187" s="73" t="s">
        <v>321</v>
      </c>
      <c r="AB187" s="73" t="s">
        <v>322</v>
      </c>
      <c r="AC187" s="73" t="s">
        <v>323</v>
      </c>
    </row>
    <row r="188" spans="1:29" x14ac:dyDescent="0.25">
      <c r="A188" s="73" t="s">
        <v>132</v>
      </c>
      <c r="B188" s="73" t="s">
        <v>131</v>
      </c>
      <c r="C188" s="73" t="s">
        <v>380</v>
      </c>
      <c r="D188" s="73" t="s">
        <v>133</v>
      </c>
      <c r="E188" s="73" t="s">
        <v>381</v>
      </c>
      <c r="F188" s="73" t="s">
        <v>101</v>
      </c>
      <c r="G188" s="73" t="s">
        <v>106</v>
      </c>
      <c r="H188" s="73" t="s">
        <v>340</v>
      </c>
      <c r="I188" s="73" t="s">
        <v>387</v>
      </c>
      <c r="J188" s="73" t="s">
        <v>316</v>
      </c>
      <c r="K188" s="74">
        <v>1</v>
      </c>
      <c r="L188" s="73" t="s">
        <v>317</v>
      </c>
      <c r="M188" s="75">
        <v>800</v>
      </c>
      <c r="N188" s="73" t="s">
        <v>101</v>
      </c>
      <c r="O188" s="73" t="s">
        <v>101</v>
      </c>
      <c r="P188" s="73" t="s">
        <v>385</v>
      </c>
      <c r="Q188" s="73" t="s">
        <v>389</v>
      </c>
      <c r="R188" s="73" t="s">
        <v>320</v>
      </c>
      <c r="S188" s="73" t="s">
        <v>101</v>
      </c>
      <c r="T188" s="73" t="s">
        <v>101</v>
      </c>
      <c r="U188" s="73" t="s">
        <v>101</v>
      </c>
      <c r="V188" s="73" t="s">
        <v>101</v>
      </c>
      <c r="W188" s="73" t="s">
        <v>321</v>
      </c>
      <c r="X188" s="76">
        <v>45303</v>
      </c>
      <c r="Y188" s="76">
        <v>45303</v>
      </c>
      <c r="Z188" s="73" t="s">
        <v>137</v>
      </c>
      <c r="AA188" s="73" t="s">
        <v>321</v>
      </c>
      <c r="AB188" s="73" t="s">
        <v>322</v>
      </c>
      <c r="AC188" s="73" t="s">
        <v>323</v>
      </c>
    </row>
    <row r="189" spans="1:29" x14ac:dyDescent="0.25">
      <c r="A189" s="73" t="s">
        <v>132</v>
      </c>
      <c r="B189" s="73" t="s">
        <v>131</v>
      </c>
      <c r="C189" s="73" t="s">
        <v>380</v>
      </c>
      <c r="D189" s="73" t="s">
        <v>133</v>
      </c>
      <c r="E189" s="73" t="s">
        <v>381</v>
      </c>
      <c r="F189" s="73" t="s">
        <v>101</v>
      </c>
      <c r="G189" s="73" t="s">
        <v>106</v>
      </c>
      <c r="H189" s="73" t="s">
        <v>340</v>
      </c>
      <c r="I189" s="73" t="s">
        <v>387</v>
      </c>
      <c r="J189" s="73" t="s">
        <v>316</v>
      </c>
      <c r="K189" s="74">
        <v>-1</v>
      </c>
      <c r="L189" s="73" t="s">
        <v>317</v>
      </c>
      <c r="M189" s="75">
        <v>-800</v>
      </c>
      <c r="N189" s="73" t="s">
        <v>101</v>
      </c>
      <c r="O189" s="73" t="s">
        <v>101</v>
      </c>
      <c r="P189" s="73" t="s">
        <v>385</v>
      </c>
      <c r="Q189" s="73" t="s">
        <v>389</v>
      </c>
      <c r="R189" s="73" t="s">
        <v>320</v>
      </c>
      <c r="S189" s="73" t="s">
        <v>101</v>
      </c>
      <c r="T189" s="73" t="s">
        <v>101</v>
      </c>
      <c r="U189" s="73" t="s">
        <v>101</v>
      </c>
      <c r="V189" s="73" t="s">
        <v>101</v>
      </c>
      <c r="W189" s="73" t="s">
        <v>321</v>
      </c>
      <c r="X189" s="76">
        <v>45303</v>
      </c>
      <c r="Y189" s="76">
        <v>45303</v>
      </c>
      <c r="Z189" s="73" t="s">
        <v>138</v>
      </c>
      <c r="AA189" s="73" t="s">
        <v>321</v>
      </c>
      <c r="AB189" s="73" t="s">
        <v>322</v>
      </c>
      <c r="AC189" s="73" t="s">
        <v>323</v>
      </c>
    </row>
    <row r="190" spans="1:29" x14ac:dyDescent="0.25">
      <c r="A190" s="73" t="s">
        <v>132</v>
      </c>
      <c r="B190" s="73" t="s">
        <v>131</v>
      </c>
      <c r="C190" s="73" t="s">
        <v>380</v>
      </c>
      <c r="D190" s="73" t="s">
        <v>133</v>
      </c>
      <c r="E190" s="73" t="s">
        <v>381</v>
      </c>
      <c r="F190" s="73" t="s">
        <v>101</v>
      </c>
      <c r="G190" s="73" t="s">
        <v>106</v>
      </c>
      <c r="H190" s="73" t="s">
        <v>340</v>
      </c>
      <c r="I190" s="73" t="s">
        <v>387</v>
      </c>
      <c r="J190" s="73" t="s">
        <v>316</v>
      </c>
      <c r="K190" s="74">
        <v>1</v>
      </c>
      <c r="L190" s="73" t="s">
        <v>317</v>
      </c>
      <c r="M190" s="75">
        <v>200</v>
      </c>
      <c r="N190" s="73" t="s">
        <v>101</v>
      </c>
      <c r="O190" s="73" t="s">
        <v>101</v>
      </c>
      <c r="P190" s="73" t="s">
        <v>385</v>
      </c>
      <c r="Q190" s="73" t="s">
        <v>390</v>
      </c>
      <c r="R190" s="73" t="s">
        <v>320</v>
      </c>
      <c r="S190" s="73" t="s">
        <v>101</v>
      </c>
      <c r="T190" s="73" t="s">
        <v>101</v>
      </c>
      <c r="U190" s="73" t="s">
        <v>101</v>
      </c>
      <c r="V190" s="73" t="s">
        <v>101</v>
      </c>
      <c r="W190" s="73" t="s">
        <v>331</v>
      </c>
      <c r="X190" s="76">
        <v>45355</v>
      </c>
      <c r="Y190" s="76">
        <v>45355</v>
      </c>
      <c r="Z190" s="73" t="s">
        <v>139</v>
      </c>
      <c r="AA190" s="73" t="s">
        <v>321</v>
      </c>
      <c r="AB190" s="73" t="s">
        <v>322</v>
      </c>
      <c r="AC190" s="73" t="s">
        <v>323</v>
      </c>
    </row>
    <row r="191" spans="1:29" x14ac:dyDescent="0.25">
      <c r="A191" s="73" t="s">
        <v>132</v>
      </c>
      <c r="B191" s="73" t="s">
        <v>131</v>
      </c>
      <c r="C191" s="73" t="s">
        <v>380</v>
      </c>
      <c r="D191" s="73" t="s">
        <v>133</v>
      </c>
      <c r="E191" s="73" t="s">
        <v>381</v>
      </c>
      <c r="F191" s="73" t="s">
        <v>101</v>
      </c>
      <c r="G191" s="73" t="s">
        <v>106</v>
      </c>
      <c r="H191" s="73" t="s">
        <v>340</v>
      </c>
      <c r="I191" s="73" t="s">
        <v>387</v>
      </c>
      <c r="J191" s="73" t="s">
        <v>316</v>
      </c>
      <c r="K191" s="74">
        <v>1</v>
      </c>
      <c r="L191" s="73" t="s">
        <v>317</v>
      </c>
      <c r="M191" s="75">
        <v>200</v>
      </c>
      <c r="N191" s="73" t="s">
        <v>101</v>
      </c>
      <c r="O191" s="73" t="s">
        <v>101</v>
      </c>
      <c r="P191" s="73" t="s">
        <v>385</v>
      </c>
      <c r="Q191" s="73" t="s">
        <v>391</v>
      </c>
      <c r="R191" s="73" t="s">
        <v>320</v>
      </c>
      <c r="S191" s="73" t="s">
        <v>101</v>
      </c>
      <c r="T191" s="73" t="s">
        <v>101</v>
      </c>
      <c r="U191" s="73" t="s">
        <v>101</v>
      </c>
      <c r="V191" s="73" t="s">
        <v>101</v>
      </c>
      <c r="W191" s="73" t="s">
        <v>331</v>
      </c>
      <c r="X191" s="76">
        <v>45363</v>
      </c>
      <c r="Y191" s="76">
        <v>45363</v>
      </c>
      <c r="Z191" s="73" t="s">
        <v>140</v>
      </c>
      <c r="AA191" s="73" t="s">
        <v>321</v>
      </c>
      <c r="AB191" s="73" t="s">
        <v>322</v>
      </c>
      <c r="AC191" s="73" t="s">
        <v>323</v>
      </c>
    </row>
    <row r="192" spans="1:29" x14ac:dyDescent="0.25">
      <c r="A192" s="73" t="s">
        <v>132</v>
      </c>
      <c r="B192" s="73" t="s">
        <v>131</v>
      </c>
      <c r="C192" s="73" t="s">
        <v>380</v>
      </c>
      <c r="D192" s="73" t="s">
        <v>100</v>
      </c>
      <c r="E192" s="73" t="s">
        <v>312</v>
      </c>
      <c r="F192" s="73" t="s">
        <v>101</v>
      </c>
      <c r="G192" s="73" t="s">
        <v>106</v>
      </c>
      <c r="H192" s="73" t="s">
        <v>340</v>
      </c>
      <c r="I192" s="73" t="s">
        <v>341</v>
      </c>
      <c r="J192" s="73" t="s">
        <v>342</v>
      </c>
      <c r="K192" s="74">
        <v>1</v>
      </c>
      <c r="L192" s="73" t="s">
        <v>317</v>
      </c>
      <c r="M192" s="75">
        <v>200</v>
      </c>
      <c r="N192" s="73" t="s">
        <v>101</v>
      </c>
      <c r="O192" s="73" t="s">
        <v>101</v>
      </c>
      <c r="P192" s="73" t="s">
        <v>343</v>
      </c>
      <c r="Q192" s="73" t="s">
        <v>372</v>
      </c>
      <c r="R192" s="73" t="s">
        <v>320</v>
      </c>
      <c r="S192" s="73" t="s">
        <v>101</v>
      </c>
      <c r="T192" s="73" t="s">
        <v>101</v>
      </c>
      <c r="U192" s="73" t="s">
        <v>101</v>
      </c>
      <c r="V192" s="73" t="s">
        <v>101</v>
      </c>
      <c r="W192" s="73" t="s">
        <v>331</v>
      </c>
      <c r="X192" s="76">
        <v>45352</v>
      </c>
      <c r="Y192" s="76">
        <v>45352</v>
      </c>
      <c r="Z192" s="73" t="s">
        <v>141</v>
      </c>
      <c r="AA192" s="73" t="s">
        <v>321</v>
      </c>
      <c r="AB192" s="73" t="s">
        <v>322</v>
      </c>
      <c r="AC192" s="73" t="s">
        <v>323</v>
      </c>
    </row>
    <row r="193" spans="1:29" x14ac:dyDescent="0.25">
      <c r="A193" s="73" t="s">
        <v>132</v>
      </c>
      <c r="B193" s="73" t="s">
        <v>131</v>
      </c>
      <c r="C193" s="73" t="s">
        <v>380</v>
      </c>
      <c r="D193" s="73" t="s">
        <v>100</v>
      </c>
      <c r="E193" s="73" t="s">
        <v>312</v>
      </c>
      <c r="F193" s="73" t="s">
        <v>101</v>
      </c>
      <c r="G193" s="73" t="s">
        <v>106</v>
      </c>
      <c r="H193" s="73" t="s">
        <v>340</v>
      </c>
      <c r="I193" s="73" t="s">
        <v>341</v>
      </c>
      <c r="J193" s="73" t="s">
        <v>342</v>
      </c>
      <c r="K193" s="74">
        <v>-1</v>
      </c>
      <c r="L193" s="73" t="s">
        <v>317</v>
      </c>
      <c r="M193" s="75">
        <v>-200</v>
      </c>
      <c r="N193" s="73" t="s">
        <v>101</v>
      </c>
      <c r="O193" s="73" t="s">
        <v>101</v>
      </c>
      <c r="P193" s="73" t="s">
        <v>343</v>
      </c>
      <c r="Q193" s="73" t="s">
        <v>372</v>
      </c>
      <c r="R193" s="73" t="s">
        <v>320</v>
      </c>
      <c r="S193" s="73" t="s">
        <v>101</v>
      </c>
      <c r="T193" s="73" t="s">
        <v>101</v>
      </c>
      <c r="U193" s="73" t="s">
        <v>101</v>
      </c>
      <c r="V193" s="73" t="s">
        <v>101</v>
      </c>
      <c r="W193" s="73" t="s">
        <v>331</v>
      </c>
      <c r="X193" s="76">
        <v>45352</v>
      </c>
      <c r="Y193" s="76">
        <v>45352</v>
      </c>
      <c r="Z193" s="73" t="s">
        <v>142</v>
      </c>
      <c r="AA193" s="73" t="s">
        <v>321</v>
      </c>
      <c r="AB193" s="73" t="s">
        <v>322</v>
      </c>
      <c r="AC193" s="73" t="s">
        <v>323</v>
      </c>
    </row>
    <row r="194" spans="1:29" x14ac:dyDescent="0.25">
      <c r="A194" s="73" t="s">
        <v>132</v>
      </c>
      <c r="B194" s="73" t="s">
        <v>131</v>
      </c>
      <c r="C194" s="73" t="s">
        <v>380</v>
      </c>
      <c r="D194" s="73" t="s">
        <v>100</v>
      </c>
      <c r="E194" s="73" t="s">
        <v>312</v>
      </c>
      <c r="F194" s="73" t="s">
        <v>101</v>
      </c>
      <c r="G194" s="73" t="s">
        <v>106</v>
      </c>
      <c r="H194" s="73" t="s">
        <v>340</v>
      </c>
      <c r="I194" s="73" t="s">
        <v>341</v>
      </c>
      <c r="J194" s="73" t="s">
        <v>342</v>
      </c>
      <c r="K194" s="74">
        <v>1</v>
      </c>
      <c r="L194" s="73" t="s">
        <v>317</v>
      </c>
      <c r="M194" s="75">
        <v>300</v>
      </c>
      <c r="N194" s="73" t="s">
        <v>101</v>
      </c>
      <c r="O194" s="73" t="s">
        <v>101</v>
      </c>
      <c r="P194" s="73" t="s">
        <v>343</v>
      </c>
      <c r="Q194" s="73" t="s">
        <v>344</v>
      </c>
      <c r="R194" s="73" t="s">
        <v>320</v>
      </c>
      <c r="S194" s="73" t="s">
        <v>101</v>
      </c>
      <c r="T194" s="73" t="s">
        <v>101</v>
      </c>
      <c r="U194" s="73" t="s">
        <v>101</v>
      </c>
      <c r="V194" s="73" t="s">
        <v>101</v>
      </c>
      <c r="W194" s="73" t="s">
        <v>331</v>
      </c>
      <c r="X194" s="76">
        <v>45352</v>
      </c>
      <c r="Y194" s="76">
        <v>45352</v>
      </c>
      <c r="Z194" s="73" t="s">
        <v>124</v>
      </c>
      <c r="AA194" s="73" t="s">
        <v>321</v>
      </c>
      <c r="AB194" s="73" t="s">
        <v>322</v>
      </c>
      <c r="AC194" s="73" t="s">
        <v>323</v>
      </c>
    </row>
    <row r="195" spans="1:29" x14ac:dyDescent="0.25">
      <c r="A195" s="73" t="s">
        <v>132</v>
      </c>
      <c r="B195" s="73" t="s">
        <v>131</v>
      </c>
      <c r="C195" s="73" t="s">
        <v>380</v>
      </c>
      <c r="D195" s="73" t="s">
        <v>100</v>
      </c>
      <c r="E195" s="73" t="s">
        <v>312</v>
      </c>
      <c r="F195" s="73" t="s">
        <v>101</v>
      </c>
      <c r="G195" s="73" t="s">
        <v>106</v>
      </c>
      <c r="H195" s="73" t="s">
        <v>340</v>
      </c>
      <c r="I195" s="73" t="s">
        <v>341</v>
      </c>
      <c r="J195" s="73" t="s">
        <v>342</v>
      </c>
      <c r="K195" s="74">
        <v>-1</v>
      </c>
      <c r="L195" s="73" t="s">
        <v>317</v>
      </c>
      <c r="M195" s="75">
        <v>-300</v>
      </c>
      <c r="N195" s="73" t="s">
        <v>101</v>
      </c>
      <c r="O195" s="73" t="s">
        <v>101</v>
      </c>
      <c r="P195" s="73" t="s">
        <v>343</v>
      </c>
      <c r="Q195" s="73" t="s">
        <v>344</v>
      </c>
      <c r="R195" s="73" t="s">
        <v>320</v>
      </c>
      <c r="S195" s="73" t="s">
        <v>101</v>
      </c>
      <c r="T195" s="73" t="s">
        <v>101</v>
      </c>
      <c r="U195" s="73" t="s">
        <v>101</v>
      </c>
      <c r="V195" s="73" t="s">
        <v>101</v>
      </c>
      <c r="W195" s="73" t="s">
        <v>331</v>
      </c>
      <c r="X195" s="76">
        <v>45352</v>
      </c>
      <c r="Y195" s="76">
        <v>45352</v>
      </c>
      <c r="Z195" s="73" t="s">
        <v>125</v>
      </c>
      <c r="AA195" s="73" t="s">
        <v>321</v>
      </c>
      <c r="AB195" s="73" t="s">
        <v>322</v>
      </c>
      <c r="AC195" s="73" t="s">
        <v>323</v>
      </c>
    </row>
    <row r="196" spans="1:29" x14ac:dyDescent="0.25">
      <c r="A196" s="73" t="s">
        <v>424</v>
      </c>
      <c r="B196" s="73" t="s">
        <v>131</v>
      </c>
      <c r="C196" s="73" t="s">
        <v>392</v>
      </c>
      <c r="D196" s="73" t="s">
        <v>133</v>
      </c>
      <c r="E196" s="73" t="s">
        <v>381</v>
      </c>
      <c r="F196" s="73" t="s">
        <v>101</v>
      </c>
      <c r="G196" s="73" t="s">
        <v>101</v>
      </c>
      <c r="H196" s="73" t="s">
        <v>101</v>
      </c>
      <c r="I196" s="73" t="s">
        <v>101</v>
      </c>
      <c r="J196" s="73" t="s">
        <v>320</v>
      </c>
      <c r="K196" s="74">
        <v>0</v>
      </c>
      <c r="L196" s="73" t="s">
        <v>101</v>
      </c>
      <c r="M196" s="75">
        <v>26.72</v>
      </c>
      <c r="N196" s="73" t="s">
        <v>101</v>
      </c>
      <c r="O196" s="73" t="s">
        <v>101</v>
      </c>
      <c r="P196" s="73" t="s">
        <v>101</v>
      </c>
      <c r="Q196" s="73" t="s">
        <v>425</v>
      </c>
      <c r="R196" s="73" t="s">
        <v>410</v>
      </c>
      <c r="S196" s="73" t="s">
        <v>322</v>
      </c>
      <c r="T196" s="73" t="s">
        <v>101</v>
      </c>
      <c r="U196" s="73" t="s">
        <v>101</v>
      </c>
      <c r="V196" s="73" t="s">
        <v>101</v>
      </c>
      <c r="W196" s="73" t="s">
        <v>370</v>
      </c>
      <c r="X196" s="76">
        <v>45557</v>
      </c>
      <c r="Y196" s="76">
        <v>45527</v>
      </c>
      <c r="Z196" s="73" t="s">
        <v>423</v>
      </c>
      <c r="AA196" s="73" t="s">
        <v>357</v>
      </c>
      <c r="AB196" s="73" t="s">
        <v>403</v>
      </c>
      <c r="AC196" s="73" t="s">
        <v>404</v>
      </c>
    </row>
    <row r="197" spans="1:29" x14ac:dyDescent="0.25">
      <c r="A197" s="73" t="s">
        <v>424</v>
      </c>
      <c r="B197" s="73" t="s">
        <v>131</v>
      </c>
      <c r="C197" s="73" t="s">
        <v>392</v>
      </c>
      <c r="D197" s="73" t="s">
        <v>148</v>
      </c>
      <c r="E197" s="73" t="s">
        <v>411</v>
      </c>
      <c r="F197" s="73" t="s">
        <v>101</v>
      </c>
      <c r="G197" s="73" t="s">
        <v>101</v>
      </c>
      <c r="H197" s="73" t="s">
        <v>101</v>
      </c>
      <c r="I197" s="73" t="s">
        <v>101</v>
      </c>
      <c r="J197" s="73" t="s">
        <v>320</v>
      </c>
      <c r="K197" s="74">
        <v>0</v>
      </c>
      <c r="L197" s="73" t="s">
        <v>101</v>
      </c>
      <c r="M197" s="75">
        <v>9.0500000000000007</v>
      </c>
      <c r="N197" s="73" t="s">
        <v>101</v>
      </c>
      <c r="O197" s="73" t="s">
        <v>101</v>
      </c>
      <c r="P197" s="73" t="s">
        <v>101</v>
      </c>
      <c r="Q197" s="73" t="s">
        <v>426</v>
      </c>
      <c r="R197" s="73" t="s">
        <v>410</v>
      </c>
      <c r="S197" s="73" t="s">
        <v>322</v>
      </c>
      <c r="T197" s="73" t="s">
        <v>101</v>
      </c>
      <c r="U197" s="73" t="s">
        <v>101</v>
      </c>
      <c r="V197" s="73" t="s">
        <v>101</v>
      </c>
      <c r="W197" s="73" t="s">
        <v>370</v>
      </c>
      <c r="X197" s="76">
        <v>45557</v>
      </c>
      <c r="Y197" s="76">
        <v>45527</v>
      </c>
      <c r="Z197" s="73" t="s">
        <v>423</v>
      </c>
      <c r="AA197" s="73" t="s">
        <v>361</v>
      </c>
      <c r="AB197" s="73" t="s">
        <v>403</v>
      </c>
      <c r="AC197" s="73" t="s">
        <v>404</v>
      </c>
    </row>
    <row r="198" spans="1:29" x14ac:dyDescent="0.25">
      <c r="A198" s="73" t="s">
        <v>511</v>
      </c>
      <c r="B198" s="73" t="s">
        <v>131</v>
      </c>
      <c r="C198" s="73" t="s">
        <v>392</v>
      </c>
      <c r="D198" s="73" t="s">
        <v>133</v>
      </c>
      <c r="E198" s="73" t="s">
        <v>381</v>
      </c>
      <c r="F198" s="73" t="s">
        <v>101</v>
      </c>
      <c r="G198" s="73" t="s">
        <v>101</v>
      </c>
      <c r="H198" s="73" t="s">
        <v>101</v>
      </c>
      <c r="I198" s="73" t="s">
        <v>101</v>
      </c>
      <c r="J198" s="73" t="s">
        <v>320</v>
      </c>
      <c r="K198" s="74">
        <v>0</v>
      </c>
      <c r="L198" s="73" t="s">
        <v>101</v>
      </c>
      <c r="M198" s="75">
        <v>19.239999999999998</v>
      </c>
      <c r="N198" s="73" t="s">
        <v>101</v>
      </c>
      <c r="O198" s="73" t="s">
        <v>101</v>
      </c>
      <c r="P198" s="73" t="s">
        <v>101</v>
      </c>
      <c r="Q198" s="73" t="s">
        <v>425</v>
      </c>
      <c r="R198" s="73" t="s">
        <v>410</v>
      </c>
      <c r="S198" s="73" t="s">
        <v>322</v>
      </c>
      <c r="T198" s="73" t="s">
        <v>101</v>
      </c>
      <c r="U198" s="73" t="s">
        <v>101</v>
      </c>
      <c r="V198" s="73" t="s">
        <v>101</v>
      </c>
      <c r="W198" s="73" t="s">
        <v>413</v>
      </c>
      <c r="X198" s="76">
        <v>45613</v>
      </c>
      <c r="Y198" s="76">
        <v>45551</v>
      </c>
      <c r="Z198" s="73" t="s">
        <v>512</v>
      </c>
      <c r="AA198" s="73" t="s">
        <v>321</v>
      </c>
      <c r="AB198" s="73" t="s">
        <v>403</v>
      </c>
      <c r="AC198" s="73" t="s">
        <v>404</v>
      </c>
    </row>
    <row r="199" spans="1:29" x14ac:dyDescent="0.25">
      <c r="A199" s="73" t="s">
        <v>511</v>
      </c>
      <c r="B199" s="73" t="s">
        <v>131</v>
      </c>
      <c r="C199" s="73" t="s">
        <v>392</v>
      </c>
      <c r="D199" s="73" t="s">
        <v>150</v>
      </c>
      <c r="E199" s="73" t="s">
        <v>415</v>
      </c>
      <c r="F199" s="73" t="s">
        <v>101</v>
      </c>
      <c r="G199" s="73" t="s">
        <v>101</v>
      </c>
      <c r="H199" s="73" t="s">
        <v>101</v>
      </c>
      <c r="I199" s="73" t="s">
        <v>101</v>
      </c>
      <c r="J199" s="73" t="s">
        <v>320</v>
      </c>
      <c r="K199" s="74">
        <v>0</v>
      </c>
      <c r="L199" s="73" t="s">
        <v>101</v>
      </c>
      <c r="M199" s="75">
        <v>38.93</v>
      </c>
      <c r="N199" s="73" t="s">
        <v>101</v>
      </c>
      <c r="O199" s="73" t="s">
        <v>101</v>
      </c>
      <c r="P199" s="73" t="s">
        <v>101</v>
      </c>
      <c r="Q199" s="73" t="s">
        <v>513</v>
      </c>
      <c r="R199" s="73" t="s">
        <v>410</v>
      </c>
      <c r="S199" s="73" t="s">
        <v>322</v>
      </c>
      <c r="T199" s="73" t="s">
        <v>101</v>
      </c>
      <c r="U199" s="73" t="s">
        <v>101</v>
      </c>
      <c r="V199" s="73" t="s">
        <v>101</v>
      </c>
      <c r="W199" s="73" t="s">
        <v>413</v>
      </c>
      <c r="X199" s="76">
        <v>45613</v>
      </c>
      <c r="Y199" s="76">
        <v>45593</v>
      </c>
      <c r="Z199" s="73" t="s">
        <v>480</v>
      </c>
      <c r="AA199" s="73" t="s">
        <v>514</v>
      </c>
      <c r="AB199" s="73" t="s">
        <v>403</v>
      </c>
      <c r="AC199" s="73" t="s">
        <v>404</v>
      </c>
    </row>
    <row r="200" spans="1:29" x14ac:dyDescent="0.25">
      <c r="A200" s="73" t="s">
        <v>511</v>
      </c>
      <c r="B200" s="73" t="s">
        <v>131</v>
      </c>
      <c r="C200" s="73" t="s">
        <v>392</v>
      </c>
      <c r="D200" s="73" t="s">
        <v>515</v>
      </c>
      <c r="E200" s="73" t="s">
        <v>516</v>
      </c>
      <c r="F200" s="73" t="s">
        <v>101</v>
      </c>
      <c r="G200" s="73" t="s">
        <v>101</v>
      </c>
      <c r="H200" s="73" t="s">
        <v>101</v>
      </c>
      <c r="I200" s="73" t="s">
        <v>101</v>
      </c>
      <c r="J200" s="73" t="s">
        <v>320</v>
      </c>
      <c r="K200" s="74">
        <v>0</v>
      </c>
      <c r="L200" s="73" t="s">
        <v>101</v>
      </c>
      <c r="M200" s="75">
        <v>28.65</v>
      </c>
      <c r="N200" s="73" t="s">
        <v>101</v>
      </c>
      <c r="O200" s="73" t="s">
        <v>101</v>
      </c>
      <c r="P200" s="73" t="s">
        <v>101</v>
      </c>
      <c r="Q200" s="73" t="s">
        <v>517</v>
      </c>
      <c r="R200" s="73" t="s">
        <v>410</v>
      </c>
      <c r="S200" s="73" t="s">
        <v>322</v>
      </c>
      <c r="T200" s="73" t="s">
        <v>101</v>
      </c>
      <c r="U200" s="73" t="s">
        <v>101</v>
      </c>
      <c r="V200" s="73" t="s">
        <v>101</v>
      </c>
      <c r="W200" s="73" t="s">
        <v>413</v>
      </c>
      <c r="X200" s="76">
        <v>45613</v>
      </c>
      <c r="Y200" s="76">
        <v>45593</v>
      </c>
      <c r="Z200" s="73" t="s">
        <v>480</v>
      </c>
      <c r="AA200" s="73" t="s">
        <v>518</v>
      </c>
      <c r="AB200" s="73" t="s">
        <v>403</v>
      </c>
      <c r="AC200" s="73" t="s">
        <v>404</v>
      </c>
    </row>
    <row r="201" spans="1:29" x14ac:dyDescent="0.25">
      <c r="A201" s="73" t="s">
        <v>143</v>
      </c>
      <c r="B201" s="73" t="s">
        <v>131</v>
      </c>
      <c r="C201" s="73" t="s">
        <v>392</v>
      </c>
      <c r="D201" s="73" t="s">
        <v>133</v>
      </c>
      <c r="E201" s="73" t="s">
        <v>381</v>
      </c>
      <c r="F201" s="73" t="s">
        <v>101</v>
      </c>
      <c r="G201" s="73" t="s">
        <v>101</v>
      </c>
      <c r="H201" s="73" t="s">
        <v>101</v>
      </c>
      <c r="I201" s="73" t="s">
        <v>101</v>
      </c>
      <c r="J201" s="73" t="s">
        <v>320</v>
      </c>
      <c r="K201" s="74">
        <v>0</v>
      </c>
      <c r="L201" s="73" t="s">
        <v>101</v>
      </c>
      <c r="M201" s="75">
        <v>45.99</v>
      </c>
      <c r="N201" s="73" t="s">
        <v>101</v>
      </c>
      <c r="O201" s="73" t="s">
        <v>101</v>
      </c>
      <c r="P201" s="73" t="s">
        <v>101</v>
      </c>
      <c r="Q201" s="73" t="s">
        <v>425</v>
      </c>
      <c r="R201" s="73" t="s">
        <v>410</v>
      </c>
      <c r="S201" s="73" t="s">
        <v>322</v>
      </c>
      <c r="T201" s="73" t="s">
        <v>101</v>
      </c>
      <c r="U201" s="73" t="s">
        <v>101</v>
      </c>
      <c r="V201" s="73" t="s">
        <v>101</v>
      </c>
      <c r="W201" s="73" t="s">
        <v>316</v>
      </c>
      <c r="X201" s="76">
        <v>45571</v>
      </c>
      <c r="Y201" s="76">
        <v>45560</v>
      </c>
      <c r="Z201" s="73" t="s">
        <v>456</v>
      </c>
      <c r="AA201" s="73" t="s">
        <v>331</v>
      </c>
      <c r="AB201" s="73" t="s">
        <v>403</v>
      </c>
      <c r="AC201" s="73" t="s">
        <v>404</v>
      </c>
    </row>
    <row r="202" spans="1:29" x14ac:dyDescent="0.25">
      <c r="A202" s="73" t="s">
        <v>143</v>
      </c>
      <c r="B202" s="73" t="s">
        <v>131</v>
      </c>
      <c r="C202" s="73" t="s">
        <v>392</v>
      </c>
      <c r="D202" s="73" t="s">
        <v>100</v>
      </c>
      <c r="E202" s="73" t="s">
        <v>312</v>
      </c>
      <c r="F202" s="73" t="s">
        <v>101</v>
      </c>
      <c r="G202" s="73" t="s">
        <v>393</v>
      </c>
      <c r="H202" s="73" t="s">
        <v>394</v>
      </c>
      <c r="I202" s="73" t="s">
        <v>395</v>
      </c>
      <c r="J202" s="73" t="s">
        <v>352</v>
      </c>
      <c r="K202" s="74">
        <v>1</v>
      </c>
      <c r="L202" s="73" t="s">
        <v>317</v>
      </c>
      <c r="M202" s="75">
        <v>5857.5</v>
      </c>
      <c r="N202" s="73" t="s">
        <v>101</v>
      </c>
      <c r="O202" s="73" t="s">
        <v>101</v>
      </c>
      <c r="P202" s="73" t="s">
        <v>396</v>
      </c>
      <c r="Q202" s="73" t="s">
        <v>397</v>
      </c>
      <c r="R202" s="73" t="s">
        <v>320</v>
      </c>
      <c r="S202" s="73" t="s">
        <v>101</v>
      </c>
      <c r="T202" s="73" t="s">
        <v>101</v>
      </c>
      <c r="U202" s="73" t="s">
        <v>101</v>
      </c>
      <c r="V202" s="73" t="s">
        <v>101</v>
      </c>
      <c r="W202" s="73" t="s">
        <v>398</v>
      </c>
      <c r="X202" s="76">
        <v>45462</v>
      </c>
      <c r="Y202" s="76">
        <v>45462</v>
      </c>
      <c r="Z202" s="73" t="s">
        <v>225</v>
      </c>
      <c r="AA202" s="73" t="s">
        <v>321</v>
      </c>
      <c r="AB202" s="73" t="s">
        <v>322</v>
      </c>
      <c r="AC202" s="73" t="s">
        <v>323</v>
      </c>
    </row>
    <row r="203" spans="1:29" x14ac:dyDescent="0.25">
      <c r="A203" s="73" t="s">
        <v>143</v>
      </c>
      <c r="B203" s="73" t="s">
        <v>131</v>
      </c>
      <c r="C203" s="73" t="s">
        <v>392</v>
      </c>
      <c r="D203" s="73" t="s">
        <v>100</v>
      </c>
      <c r="E203" s="73" t="s">
        <v>312</v>
      </c>
      <c r="F203" s="73" t="s">
        <v>101</v>
      </c>
      <c r="G203" s="73" t="s">
        <v>393</v>
      </c>
      <c r="H203" s="73" t="s">
        <v>394</v>
      </c>
      <c r="I203" s="73" t="s">
        <v>395</v>
      </c>
      <c r="J203" s="73" t="s">
        <v>352</v>
      </c>
      <c r="K203" s="74">
        <v>1</v>
      </c>
      <c r="L203" s="73" t="s">
        <v>317</v>
      </c>
      <c r="M203" s="75">
        <v>6000</v>
      </c>
      <c r="N203" s="73" t="s">
        <v>101</v>
      </c>
      <c r="O203" s="73" t="s">
        <v>101</v>
      </c>
      <c r="P203" s="73" t="s">
        <v>396</v>
      </c>
      <c r="Q203" s="73" t="s">
        <v>399</v>
      </c>
      <c r="R203" s="73" t="s">
        <v>320</v>
      </c>
      <c r="S203" s="73" t="s">
        <v>101</v>
      </c>
      <c r="T203" s="73" t="s">
        <v>101</v>
      </c>
      <c r="U203" s="73" t="s">
        <v>101</v>
      </c>
      <c r="V203" s="73" t="s">
        <v>101</v>
      </c>
      <c r="W203" s="73" t="s">
        <v>361</v>
      </c>
      <c r="X203" s="76">
        <v>45490</v>
      </c>
      <c r="Y203" s="76">
        <v>45489</v>
      </c>
      <c r="Z203" s="73" t="s">
        <v>219</v>
      </c>
      <c r="AA203" s="73" t="s">
        <v>321</v>
      </c>
      <c r="AB203" s="73" t="s">
        <v>322</v>
      </c>
      <c r="AC203" s="73" t="s">
        <v>323</v>
      </c>
    </row>
    <row r="204" spans="1:29" x14ac:dyDescent="0.25">
      <c r="A204" s="73" t="s">
        <v>143</v>
      </c>
      <c r="B204" s="73" t="s">
        <v>131</v>
      </c>
      <c r="C204" s="73" t="s">
        <v>392</v>
      </c>
      <c r="D204" s="73" t="s">
        <v>100</v>
      </c>
      <c r="E204" s="73" t="s">
        <v>312</v>
      </c>
      <c r="F204" s="73" t="s">
        <v>101</v>
      </c>
      <c r="G204" s="73" t="s">
        <v>393</v>
      </c>
      <c r="H204" s="73" t="s">
        <v>394</v>
      </c>
      <c r="I204" s="73" t="s">
        <v>395</v>
      </c>
      <c r="J204" s="73" t="s">
        <v>352</v>
      </c>
      <c r="K204" s="74">
        <v>-1</v>
      </c>
      <c r="L204" s="73" t="s">
        <v>317</v>
      </c>
      <c r="M204" s="75">
        <v>-6000</v>
      </c>
      <c r="N204" s="73" t="s">
        <v>101</v>
      </c>
      <c r="O204" s="73" t="s">
        <v>101</v>
      </c>
      <c r="P204" s="73" t="s">
        <v>396</v>
      </c>
      <c r="Q204" s="73" t="s">
        <v>399</v>
      </c>
      <c r="R204" s="73" t="s">
        <v>320</v>
      </c>
      <c r="S204" s="73" t="s">
        <v>101</v>
      </c>
      <c r="T204" s="73" t="s">
        <v>101</v>
      </c>
      <c r="U204" s="73" t="s">
        <v>101</v>
      </c>
      <c r="V204" s="73" t="s">
        <v>101</v>
      </c>
      <c r="W204" s="73" t="s">
        <v>361</v>
      </c>
      <c r="X204" s="76">
        <v>45490</v>
      </c>
      <c r="Y204" s="76">
        <v>45489</v>
      </c>
      <c r="Z204" s="73" t="s">
        <v>221</v>
      </c>
      <c r="AA204" s="73" t="s">
        <v>321</v>
      </c>
      <c r="AB204" s="73" t="s">
        <v>322</v>
      </c>
      <c r="AC204" s="73" t="s">
        <v>323</v>
      </c>
    </row>
    <row r="205" spans="1:29" x14ac:dyDescent="0.25">
      <c r="A205" s="73" t="s">
        <v>143</v>
      </c>
      <c r="B205" s="73" t="s">
        <v>131</v>
      </c>
      <c r="C205" s="73" t="s">
        <v>392</v>
      </c>
      <c r="D205" s="73" t="s">
        <v>100</v>
      </c>
      <c r="E205" s="73" t="s">
        <v>312</v>
      </c>
      <c r="F205" s="73" t="s">
        <v>101</v>
      </c>
      <c r="G205" s="73" t="s">
        <v>393</v>
      </c>
      <c r="H205" s="73" t="s">
        <v>394</v>
      </c>
      <c r="I205" s="73" t="s">
        <v>395</v>
      </c>
      <c r="J205" s="73" t="s">
        <v>352</v>
      </c>
      <c r="K205" s="74">
        <v>1</v>
      </c>
      <c r="L205" s="73" t="s">
        <v>317</v>
      </c>
      <c r="M205" s="75">
        <v>9400</v>
      </c>
      <c r="N205" s="73" t="s">
        <v>101</v>
      </c>
      <c r="O205" s="73" t="s">
        <v>101</v>
      </c>
      <c r="P205" s="73" t="s">
        <v>396</v>
      </c>
      <c r="Q205" s="73" t="s">
        <v>400</v>
      </c>
      <c r="R205" s="73" t="s">
        <v>320</v>
      </c>
      <c r="S205" s="73" t="s">
        <v>101</v>
      </c>
      <c r="T205" s="73" t="s">
        <v>101</v>
      </c>
      <c r="U205" s="73" t="s">
        <v>101</v>
      </c>
      <c r="V205" s="73" t="s">
        <v>101</v>
      </c>
      <c r="W205" s="73" t="s">
        <v>361</v>
      </c>
      <c r="X205" s="76">
        <v>45490</v>
      </c>
      <c r="Y205" s="76">
        <v>45489</v>
      </c>
      <c r="Z205" s="73" t="s">
        <v>223</v>
      </c>
      <c r="AA205" s="73" t="s">
        <v>321</v>
      </c>
      <c r="AB205" s="73" t="s">
        <v>322</v>
      </c>
      <c r="AC205" s="73" t="s">
        <v>323</v>
      </c>
    </row>
    <row r="206" spans="1:29" x14ac:dyDescent="0.25">
      <c r="A206" s="73" t="s">
        <v>143</v>
      </c>
      <c r="B206" s="73" t="s">
        <v>131</v>
      </c>
      <c r="C206" s="73" t="s">
        <v>392</v>
      </c>
      <c r="D206" s="73" t="s">
        <v>164</v>
      </c>
      <c r="E206" s="73" t="s">
        <v>401</v>
      </c>
      <c r="F206" s="73" t="s">
        <v>101</v>
      </c>
      <c r="G206" s="73" t="s">
        <v>101</v>
      </c>
      <c r="H206" s="73" t="s">
        <v>101</v>
      </c>
      <c r="I206" s="73" t="s">
        <v>101</v>
      </c>
      <c r="J206" s="73" t="s">
        <v>320</v>
      </c>
      <c r="K206" s="74">
        <v>0</v>
      </c>
      <c r="L206" s="73" t="s">
        <v>101</v>
      </c>
      <c r="M206" s="75">
        <v>135.1</v>
      </c>
      <c r="N206" s="73" t="s">
        <v>101</v>
      </c>
      <c r="O206" s="73" t="s">
        <v>101</v>
      </c>
      <c r="P206" s="73" t="s">
        <v>101</v>
      </c>
      <c r="Q206" s="73" t="s">
        <v>402</v>
      </c>
      <c r="R206" s="73" t="s">
        <v>320</v>
      </c>
      <c r="S206" s="73" t="s">
        <v>101</v>
      </c>
      <c r="T206" s="73" t="s">
        <v>101</v>
      </c>
      <c r="U206" s="73" t="s">
        <v>101</v>
      </c>
      <c r="V206" s="73" t="s">
        <v>101</v>
      </c>
      <c r="W206" s="73" t="s">
        <v>398</v>
      </c>
      <c r="X206" s="76">
        <v>45445</v>
      </c>
      <c r="Y206" s="76">
        <v>45435</v>
      </c>
      <c r="Z206" s="73" t="s">
        <v>227</v>
      </c>
      <c r="AA206" s="73" t="s">
        <v>370</v>
      </c>
      <c r="AB206" s="73" t="s">
        <v>403</v>
      </c>
      <c r="AC206" s="73" t="s">
        <v>404</v>
      </c>
    </row>
    <row r="207" spans="1:29" x14ac:dyDescent="0.25">
      <c r="A207" s="73" t="s">
        <v>143</v>
      </c>
      <c r="B207" s="73" t="s">
        <v>131</v>
      </c>
      <c r="C207" s="73" t="s">
        <v>392</v>
      </c>
      <c r="D207" s="73" t="s">
        <v>144</v>
      </c>
      <c r="E207" s="73" t="s">
        <v>405</v>
      </c>
      <c r="F207" s="73" t="s">
        <v>101</v>
      </c>
      <c r="G207" s="73" t="s">
        <v>101</v>
      </c>
      <c r="H207" s="73" t="s">
        <v>101</v>
      </c>
      <c r="I207" s="73" t="s">
        <v>101</v>
      </c>
      <c r="J207" s="73" t="s">
        <v>320</v>
      </c>
      <c r="K207" s="74">
        <v>0</v>
      </c>
      <c r="L207" s="73" t="s">
        <v>101</v>
      </c>
      <c r="M207" s="75">
        <v>292.38</v>
      </c>
      <c r="N207" s="73" t="s">
        <v>101</v>
      </c>
      <c r="O207" s="73" t="s">
        <v>101</v>
      </c>
      <c r="P207" s="73" t="s">
        <v>101</v>
      </c>
      <c r="Q207" s="73" t="s">
        <v>101</v>
      </c>
      <c r="R207" s="73" t="s">
        <v>320</v>
      </c>
      <c r="S207" s="73" t="s">
        <v>101</v>
      </c>
      <c r="T207" s="73" t="s">
        <v>101</v>
      </c>
      <c r="U207" s="73" t="s">
        <v>101</v>
      </c>
      <c r="V207" s="73" t="s">
        <v>101</v>
      </c>
      <c r="W207" s="73" t="s">
        <v>355</v>
      </c>
      <c r="X207" s="76">
        <v>45385</v>
      </c>
      <c r="Y207" s="76">
        <v>45382</v>
      </c>
      <c r="Z207" s="73" t="s">
        <v>145</v>
      </c>
      <c r="AA207" s="73" t="s">
        <v>346</v>
      </c>
      <c r="AB207" s="73" t="s">
        <v>406</v>
      </c>
      <c r="AC207" s="73" t="s">
        <v>407</v>
      </c>
    </row>
    <row r="208" spans="1:29" x14ac:dyDescent="0.25">
      <c r="A208" s="73" t="s">
        <v>143</v>
      </c>
      <c r="B208" s="73" t="s">
        <v>131</v>
      </c>
      <c r="C208" s="73" t="s">
        <v>392</v>
      </c>
      <c r="D208" s="73" t="s">
        <v>146</v>
      </c>
      <c r="E208" s="73" t="s">
        <v>408</v>
      </c>
      <c r="F208" s="73" t="s">
        <v>101</v>
      </c>
      <c r="G208" s="73" t="s">
        <v>101</v>
      </c>
      <c r="H208" s="73" t="s">
        <v>101</v>
      </c>
      <c r="I208" s="73" t="s">
        <v>101</v>
      </c>
      <c r="J208" s="73" t="s">
        <v>320</v>
      </c>
      <c r="K208" s="74">
        <v>0</v>
      </c>
      <c r="L208" s="73" t="s">
        <v>101</v>
      </c>
      <c r="M208" s="75">
        <v>126</v>
      </c>
      <c r="N208" s="73" t="s">
        <v>101</v>
      </c>
      <c r="O208" s="73" t="s">
        <v>101</v>
      </c>
      <c r="P208" s="73" t="s">
        <v>101</v>
      </c>
      <c r="Q208" s="73" t="s">
        <v>409</v>
      </c>
      <c r="R208" s="73" t="s">
        <v>410</v>
      </c>
      <c r="S208" s="73" t="s">
        <v>322</v>
      </c>
      <c r="T208" s="73" t="s">
        <v>101</v>
      </c>
      <c r="U208" s="73" t="s">
        <v>101</v>
      </c>
      <c r="V208" s="73" t="s">
        <v>101</v>
      </c>
      <c r="W208" s="73" t="s">
        <v>357</v>
      </c>
      <c r="X208" s="76">
        <v>45417</v>
      </c>
      <c r="Y208" s="76">
        <v>45404</v>
      </c>
      <c r="Z208" s="73" t="s">
        <v>147</v>
      </c>
      <c r="AA208" s="73" t="s">
        <v>321</v>
      </c>
      <c r="AB208" s="73" t="s">
        <v>403</v>
      </c>
      <c r="AC208" s="73" t="s">
        <v>404</v>
      </c>
    </row>
    <row r="209" spans="1:29" x14ac:dyDescent="0.25">
      <c r="A209" s="73" t="s">
        <v>143</v>
      </c>
      <c r="B209" s="73" t="s">
        <v>131</v>
      </c>
      <c r="C209" s="73" t="s">
        <v>392</v>
      </c>
      <c r="D209" s="73" t="s">
        <v>148</v>
      </c>
      <c r="E209" s="73" t="s">
        <v>411</v>
      </c>
      <c r="F209" s="73" t="s">
        <v>101</v>
      </c>
      <c r="G209" s="73" t="s">
        <v>101</v>
      </c>
      <c r="H209" s="73" t="s">
        <v>101</v>
      </c>
      <c r="I209" s="73" t="s">
        <v>101</v>
      </c>
      <c r="J209" s="73" t="s">
        <v>320</v>
      </c>
      <c r="K209" s="74">
        <v>0</v>
      </c>
      <c r="L209" s="73" t="s">
        <v>101</v>
      </c>
      <c r="M209" s="75">
        <v>12.41</v>
      </c>
      <c r="N209" s="73" t="s">
        <v>101</v>
      </c>
      <c r="O209" s="73" t="s">
        <v>101</v>
      </c>
      <c r="P209" s="73" t="s">
        <v>101</v>
      </c>
      <c r="Q209" s="73" t="s">
        <v>412</v>
      </c>
      <c r="R209" s="73" t="s">
        <v>410</v>
      </c>
      <c r="S209" s="73" t="s">
        <v>322</v>
      </c>
      <c r="T209" s="73" t="s">
        <v>101</v>
      </c>
      <c r="U209" s="73" t="s">
        <v>101</v>
      </c>
      <c r="V209" s="73" t="s">
        <v>101</v>
      </c>
      <c r="W209" s="73" t="s">
        <v>355</v>
      </c>
      <c r="X209" s="76">
        <v>45389</v>
      </c>
      <c r="Y209" s="76">
        <v>45376</v>
      </c>
      <c r="Z209" s="73" t="s">
        <v>149</v>
      </c>
      <c r="AA209" s="73" t="s">
        <v>413</v>
      </c>
      <c r="AB209" s="73" t="s">
        <v>403</v>
      </c>
      <c r="AC209" s="73" t="s">
        <v>404</v>
      </c>
    </row>
    <row r="210" spans="1:29" x14ac:dyDescent="0.25">
      <c r="A210" s="73" t="s">
        <v>143</v>
      </c>
      <c r="B210" s="73" t="s">
        <v>131</v>
      </c>
      <c r="C210" s="73" t="s">
        <v>392</v>
      </c>
      <c r="D210" s="73" t="s">
        <v>148</v>
      </c>
      <c r="E210" s="73" t="s">
        <v>411</v>
      </c>
      <c r="F210" s="73" t="s">
        <v>101</v>
      </c>
      <c r="G210" s="73" t="s">
        <v>101</v>
      </c>
      <c r="H210" s="73" t="s">
        <v>101</v>
      </c>
      <c r="I210" s="73" t="s">
        <v>101</v>
      </c>
      <c r="J210" s="73" t="s">
        <v>320</v>
      </c>
      <c r="K210" s="74">
        <v>0</v>
      </c>
      <c r="L210" s="73" t="s">
        <v>101</v>
      </c>
      <c r="M210" s="75">
        <v>12.41</v>
      </c>
      <c r="N210" s="73" t="s">
        <v>101</v>
      </c>
      <c r="O210" s="73" t="s">
        <v>101</v>
      </c>
      <c r="P210" s="73" t="s">
        <v>101</v>
      </c>
      <c r="Q210" s="73" t="s">
        <v>412</v>
      </c>
      <c r="R210" s="73" t="s">
        <v>410</v>
      </c>
      <c r="S210" s="73" t="s">
        <v>322</v>
      </c>
      <c r="T210" s="73" t="s">
        <v>101</v>
      </c>
      <c r="U210" s="73" t="s">
        <v>101</v>
      </c>
      <c r="V210" s="73" t="s">
        <v>101</v>
      </c>
      <c r="W210" s="73" t="s">
        <v>355</v>
      </c>
      <c r="X210" s="76">
        <v>45389</v>
      </c>
      <c r="Y210" s="76">
        <v>45376</v>
      </c>
      <c r="Z210" s="73" t="s">
        <v>149</v>
      </c>
      <c r="AA210" s="73" t="s">
        <v>414</v>
      </c>
      <c r="AB210" s="73" t="s">
        <v>403</v>
      </c>
      <c r="AC210" s="73" t="s">
        <v>404</v>
      </c>
    </row>
    <row r="211" spans="1:29" x14ac:dyDescent="0.25">
      <c r="A211" s="73" t="s">
        <v>143</v>
      </c>
      <c r="B211" s="73" t="s">
        <v>131</v>
      </c>
      <c r="C211" s="73" t="s">
        <v>392</v>
      </c>
      <c r="D211" s="73" t="s">
        <v>150</v>
      </c>
      <c r="E211" s="73" t="s">
        <v>415</v>
      </c>
      <c r="F211" s="73" t="s">
        <v>101</v>
      </c>
      <c r="G211" s="73" t="s">
        <v>101</v>
      </c>
      <c r="H211" s="73" t="s">
        <v>101</v>
      </c>
      <c r="I211" s="73" t="s">
        <v>101</v>
      </c>
      <c r="J211" s="73" t="s">
        <v>320</v>
      </c>
      <c r="K211" s="74">
        <v>0</v>
      </c>
      <c r="L211" s="73" t="s">
        <v>101</v>
      </c>
      <c r="M211" s="75">
        <v>31.3</v>
      </c>
      <c r="N211" s="73" t="s">
        <v>101</v>
      </c>
      <c r="O211" s="73" t="s">
        <v>101</v>
      </c>
      <c r="P211" s="73" t="s">
        <v>101</v>
      </c>
      <c r="Q211" s="73" t="s">
        <v>416</v>
      </c>
      <c r="R211" s="73" t="s">
        <v>410</v>
      </c>
      <c r="S211" s="73" t="s">
        <v>322</v>
      </c>
      <c r="T211" s="73" t="s">
        <v>101</v>
      </c>
      <c r="U211" s="73" t="s">
        <v>101</v>
      </c>
      <c r="V211" s="73" t="s">
        <v>101</v>
      </c>
      <c r="W211" s="73" t="s">
        <v>357</v>
      </c>
      <c r="X211" s="76">
        <v>45417</v>
      </c>
      <c r="Y211" s="76">
        <v>45404</v>
      </c>
      <c r="Z211" s="73" t="s">
        <v>147</v>
      </c>
      <c r="AA211" s="73" t="s">
        <v>331</v>
      </c>
      <c r="AB211" s="73" t="s">
        <v>403</v>
      </c>
      <c r="AC211" s="73" t="s">
        <v>404</v>
      </c>
    </row>
    <row r="212" spans="1:29" x14ac:dyDescent="0.25">
      <c r="A212" s="73" t="s">
        <v>143</v>
      </c>
      <c r="B212" s="73" t="s">
        <v>131</v>
      </c>
      <c r="C212" s="73" t="s">
        <v>392</v>
      </c>
      <c r="D212" s="73" t="s">
        <v>150</v>
      </c>
      <c r="E212" s="73" t="s">
        <v>415</v>
      </c>
      <c r="F212" s="73" t="s">
        <v>101</v>
      </c>
      <c r="G212" s="73" t="s">
        <v>101</v>
      </c>
      <c r="H212" s="73" t="s">
        <v>101</v>
      </c>
      <c r="I212" s="73" t="s">
        <v>101</v>
      </c>
      <c r="J212" s="73" t="s">
        <v>320</v>
      </c>
      <c r="K212" s="74">
        <v>0</v>
      </c>
      <c r="L212" s="73" t="s">
        <v>101</v>
      </c>
      <c r="M212" s="75">
        <v>32.090000000000003</v>
      </c>
      <c r="N212" s="73" t="s">
        <v>101</v>
      </c>
      <c r="O212" s="73" t="s">
        <v>101</v>
      </c>
      <c r="P212" s="73" t="s">
        <v>101</v>
      </c>
      <c r="Q212" s="73" t="s">
        <v>457</v>
      </c>
      <c r="R212" s="73" t="s">
        <v>410</v>
      </c>
      <c r="S212" s="73" t="s">
        <v>322</v>
      </c>
      <c r="T212" s="73" t="s">
        <v>101</v>
      </c>
      <c r="U212" s="73" t="s">
        <v>101</v>
      </c>
      <c r="V212" s="73" t="s">
        <v>101</v>
      </c>
      <c r="W212" s="73" t="s">
        <v>316</v>
      </c>
      <c r="X212" s="76">
        <v>45571</v>
      </c>
      <c r="Y212" s="76">
        <v>45560</v>
      </c>
      <c r="Z212" s="73" t="s">
        <v>456</v>
      </c>
      <c r="AA212" s="73" t="s">
        <v>321</v>
      </c>
      <c r="AB212" s="73" t="s">
        <v>403</v>
      </c>
      <c r="AC212" s="73" t="s">
        <v>404</v>
      </c>
    </row>
    <row r="213" spans="1:29" x14ac:dyDescent="0.25">
      <c r="A213" s="73" t="s">
        <v>151</v>
      </c>
      <c r="B213" s="73" t="s">
        <v>131</v>
      </c>
      <c r="C213" s="73" t="s">
        <v>417</v>
      </c>
      <c r="D213" s="73" t="s">
        <v>133</v>
      </c>
      <c r="E213" s="73" t="s">
        <v>381</v>
      </c>
      <c r="F213" s="73" t="s">
        <v>101</v>
      </c>
      <c r="G213" s="73" t="s">
        <v>106</v>
      </c>
      <c r="H213" s="73" t="s">
        <v>340</v>
      </c>
      <c r="I213" s="73" t="s">
        <v>387</v>
      </c>
      <c r="J213" s="73" t="s">
        <v>316</v>
      </c>
      <c r="K213" s="74">
        <v>1</v>
      </c>
      <c r="L213" s="73" t="s">
        <v>317</v>
      </c>
      <c r="M213" s="75">
        <v>200</v>
      </c>
      <c r="N213" s="73" t="s">
        <v>101</v>
      </c>
      <c r="O213" s="73" t="s">
        <v>101</v>
      </c>
      <c r="P213" s="73" t="s">
        <v>385</v>
      </c>
      <c r="Q213" s="73" t="s">
        <v>418</v>
      </c>
      <c r="R213" s="73" t="s">
        <v>320</v>
      </c>
      <c r="S213" s="73" t="s">
        <v>101</v>
      </c>
      <c r="T213" s="73" t="s">
        <v>101</v>
      </c>
      <c r="U213" s="73" t="s">
        <v>101</v>
      </c>
      <c r="V213" s="73" t="s">
        <v>101</v>
      </c>
      <c r="W213" s="73" t="s">
        <v>355</v>
      </c>
      <c r="X213" s="76">
        <v>45411</v>
      </c>
      <c r="Y213" s="76">
        <v>45411</v>
      </c>
      <c r="Z213" s="73" t="s">
        <v>152</v>
      </c>
      <c r="AA213" s="73" t="s">
        <v>321</v>
      </c>
      <c r="AB213" s="73" t="s">
        <v>322</v>
      </c>
      <c r="AC213" s="73" t="s">
        <v>323</v>
      </c>
    </row>
    <row r="214" spans="1:29" x14ac:dyDescent="0.25">
      <c r="A214" s="73" t="s">
        <v>151</v>
      </c>
      <c r="B214" s="73" t="s">
        <v>131</v>
      </c>
      <c r="C214" s="73" t="s">
        <v>417</v>
      </c>
      <c r="D214" s="73" t="s">
        <v>133</v>
      </c>
      <c r="E214" s="73" t="s">
        <v>381</v>
      </c>
      <c r="F214" s="73" t="s">
        <v>101</v>
      </c>
      <c r="G214" s="73" t="s">
        <v>106</v>
      </c>
      <c r="H214" s="73" t="s">
        <v>340</v>
      </c>
      <c r="I214" s="73" t="s">
        <v>387</v>
      </c>
      <c r="J214" s="73" t="s">
        <v>316</v>
      </c>
      <c r="K214" s="74">
        <v>-1</v>
      </c>
      <c r="L214" s="73" t="s">
        <v>317</v>
      </c>
      <c r="M214" s="75">
        <v>-200</v>
      </c>
      <c r="N214" s="73" t="s">
        <v>101</v>
      </c>
      <c r="O214" s="73" t="s">
        <v>101</v>
      </c>
      <c r="P214" s="73" t="s">
        <v>385</v>
      </c>
      <c r="Q214" s="73" t="s">
        <v>418</v>
      </c>
      <c r="R214" s="73" t="s">
        <v>320</v>
      </c>
      <c r="S214" s="73" t="s">
        <v>101</v>
      </c>
      <c r="T214" s="73" t="s">
        <v>101</v>
      </c>
      <c r="U214" s="73" t="s">
        <v>101</v>
      </c>
      <c r="V214" s="73" t="s">
        <v>101</v>
      </c>
      <c r="W214" s="73" t="s">
        <v>355</v>
      </c>
      <c r="X214" s="76">
        <v>45411</v>
      </c>
      <c r="Y214" s="76">
        <v>45382</v>
      </c>
      <c r="Z214" s="73" t="s">
        <v>153</v>
      </c>
      <c r="AA214" s="73" t="s">
        <v>321</v>
      </c>
      <c r="AB214" s="73" t="s">
        <v>322</v>
      </c>
      <c r="AC214" s="73" t="s">
        <v>323</v>
      </c>
    </row>
    <row r="215" spans="1:29" x14ac:dyDescent="0.25">
      <c r="A215" s="73" t="s">
        <v>151</v>
      </c>
      <c r="B215" s="73" t="s">
        <v>131</v>
      </c>
      <c r="C215" s="73" t="s">
        <v>417</v>
      </c>
      <c r="D215" s="73" t="s">
        <v>133</v>
      </c>
      <c r="E215" s="73" t="s">
        <v>381</v>
      </c>
      <c r="F215" s="73" t="s">
        <v>101</v>
      </c>
      <c r="G215" s="73" t="s">
        <v>106</v>
      </c>
      <c r="H215" s="73" t="s">
        <v>340</v>
      </c>
      <c r="I215" s="73" t="s">
        <v>387</v>
      </c>
      <c r="J215" s="73" t="s">
        <v>316</v>
      </c>
      <c r="K215" s="74">
        <v>1</v>
      </c>
      <c r="L215" s="73" t="s">
        <v>317</v>
      </c>
      <c r="M215" s="75">
        <v>200</v>
      </c>
      <c r="N215" s="73" t="s">
        <v>101</v>
      </c>
      <c r="O215" s="73" t="s">
        <v>101</v>
      </c>
      <c r="P215" s="73" t="s">
        <v>385</v>
      </c>
      <c r="Q215" s="73" t="s">
        <v>418</v>
      </c>
      <c r="R215" s="73" t="s">
        <v>320</v>
      </c>
      <c r="S215" s="73" t="s">
        <v>101</v>
      </c>
      <c r="T215" s="73" t="s">
        <v>101</v>
      </c>
      <c r="U215" s="73" t="s">
        <v>101</v>
      </c>
      <c r="V215" s="73" t="s">
        <v>101</v>
      </c>
      <c r="W215" s="73" t="s">
        <v>355</v>
      </c>
      <c r="X215" s="76">
        <v>45411</v>
      </c>
      <c r="Y215" s="76">
        <v>45382</v>
      </c>
      <c r="Z215" s="73" t="s">
        <v>154</v>
      </c>
      <c r="AA215" s="73" t="s">
        <v>321</v>
      </c>
      <c r="AB215" s="73" t="s">
        <v>322</v>
      </c>
      <c r="AC215" s="73" t="s">
        <v>323</v>
      </c>
    </row>
    <row r="216" spans="1:29" x14ac:dyDescent="0.25">
      <c r="A216" s="73" t="s">
        <v>151</v>
      </c>
      <c r="B216" s="73" t="s">
        <v>131</v>
      </c>
      <c r="C216" s="73" t="s">
        <v>417</v>
      </c>
      <c r="D216" s="73" t="s">
        <v>100</v>
      </c>
      <c r="E216" s="73" t="s">
        <v>312</v>
      </c>
      <c r="F216" s="73" t="s">
        <v>101</v>
      </c>
      <c r="G216" s="73" t="s">
        <v>106</v>
      </c>
      <c r="H216" s="73" t="s">
        <v>340</v>
      </c>
      <c r="I216" s="73" t="s">
        <v>341</v>
      </c>
      <c r="J216" s="73" t="s">
        <v>342</v>
      </c>
      <c r="K216" s="74">
        <v>1</v>
      </c>
      <c r="L216" s="73" t="s">
        <v>317</v>
      </c>
      <c r="M216" s="75">
        <v>3395</v>
      </c>
      <c r="N216" s="73" t="s">
        <v>101</v>
      </c>
      <c r="O216" s="73" t="s">
        <v>101</v>
      </c>
      <c r="P216" s="73" t="s">
        <v>343</v>
      </c>
      <c r="Q216" s="73" t="s">
        <v>419</v>
      </c>
      <c r="R216" s="73" t="s">
        <v>320</v>
      </c>
      <c r="S216" s="73" t="s">
        <v>101</v>
      </c>
      <c r="T216" s="73" t="s">
        <v>101</v>
      </c>
      <c r="U216" s="73" t="s">
        <v>101</v>
      </c>
      <c r="V216" s="73" t="s">
        <v>101</v>
      </c>
      <c r="W216" s="73" t="s">
        <v>355</v>
      </c>
      <c r="X216" s="76">
        <v>45411</v>
      </c>
      <c r="Y216" s="76">
        <v>45382</v>
      </c>
      <c r="Z216" s="73" t="s">
        <v>155</v>
      </c>
      <c r="AA216" s="73" t="s">
        <v>321</v>
      </c>
      <c r="AB216" s="73" t="s">
        <v>322</v>
      </c>
      <c r="AC216" s="73" t="s">
        <v>323</v>
      </c>
    </row>
    <row r="217" spans="1:29" x14ac:dyDescent="0.25">
      <c r="A217" s="73" t="s">
        <v>151</v>
      </c>
      <c r="B217" s="73" t="s">
        <v>131</v>
      </c>
      <c r="C217" s="73" t="s">
        <v>417</v>
      </c>
      <c r="D217" s="73" t="s">
        <v>100</v>
      </c>
      <c r="E217" s="73" t="s">
        <v>312</v>
      </c>
      <c r="F217" s="73" t="s">
        <v>101</v>
      </c>
      <c r="G217" s="73" t="s">
        <v>106</v>
      </c>
      <c r="H217" s="73" t="s">
        <v>340</v>
      </c>
      <c r="I217" s="73" t="s">
        <v>341</v>
      </c>
      <c r="J217" s="73" t="s">
        <v>342</v>
      </c>
      <c r="K217" s="74">
        <v>-1</v>
      </c>
      <c r="L217" s="73" t="s">
        <v>317</v>
      </c>
      <c r="M217" s="75">
        <v>-3395</v>
      </c>
      <c r="N217" s="73" t="s">
        <v>101</v>
      </c>
      <c r="O217" s="73" t="s">
        <v>101</v>
      </c>
      <c r="P217" s="73" t="s">
        <v>343</v>
      </c>
      <c r="Q217" s="73" t="s">
        <v>419</v>
      </c>
      <c r="R217" s="73" t="s">
        <v>320</v>
      </c>
      <c r="S217" s="73" t="s">
        <v>101</v>
      </c>
      <c r="T217" s="73" t="s">
        <v>101</v>
      </c>
      <c r="U217" s="73" t="s">
        <v>101</v>
      </c>
      <c r="V217" s="73" t="s">
        <v>101</v>
      </c>
      <c r="W217" s="73" t="s">
        <v>355</v>
      </c>
      <c r="X217" s="76">
        <v>45411</v>
      </c>
      <c r="Y217" s="76">
        <v>45382</v>
      </c>
      <c r="Z217" s="73" t="s">
        <v>156</v>
      </c>
      <c r="AA217" s="73" t="s">
        <v>321</v>
      </c>
      <c r="AB217" s="73" t="s">
        <v>322</v>
      </c>
      <c r="AC217" s="73" t="s">
        <v>323</v>
      </c>
    </row>
    <row r="218" spans="1:29" x14ac:dyDescent="0.25">
      <c r="A218" s="73" t="s">
        <v>151</v>
      </c>
      <c r="B218" s="73" t="s">
        <v>131</v>
      </c>
      <c r="C218" s="73" t="s">
        <v>417</v>
      </c>
      <c r="D218" s="73" t="s">
        <v>100</v>
      </c>
      <c r="E218" s="73" t="s">
        <v>312</v>
      </c>
      <c r="F218" s="73" t="s">
        <v>101</v>
      </c>
      <c r="G218" s="73" t="s">
        <v>106</v>
      </c>
      <c r="H218" s="73" t="s">
        <v>340</v>
      </c>
      <c r="I218" s="73" t="s">
        <v>341</v>
      </c>
      <c r="J218" s="73" t="s">
        <v>342</v>
      </c>
      <c r="K218" s="74">
        <v>1</v>
      </c>
      <c r="L218" s="73" t="s">
        <v>317</v>
      </c>
      <c r="M218" s="75">
        <v>3395</v>
      </c>
      <c r="N218" s="73" t="s">
        <v>101</v>
      </c>
      <c r="O218" s="73" t="s">
        <v>101</v>
      </c>
      <c r="P218" s="73" t="s">
        <v>343</v>
      </c>
      <c r="Q218" s="73" t="s">
        <v>419</v>
      </c>
      <c r="R218" s="73" t="s">
        <v>320</v>
      </c>
      <c r="S218" s="73" t="s">
        <v>101</v>
      </c>
      <c r="T218" s="73" t="s">
        <v>101</v>
      </c>
      <c r="U218" s="73" t="s">
        <v>101</v>
      </c>
      <c r="V218" s="73" t="s">
        <v>101</v>
      </c>
      <c r="W218" s="73" t="s">
        <v>355</v>
      </c>
      <c r="X218" s="76">
        <v>45411</v>
      </c>
      <c r="Y218" s="76">
        <v>45382</v>
      </c>
      <c r="Z218" s="73" t="s">
        <v>157</v>
      </c>
      <c r="AA218" s="73" t="s">
        <v>321</v>
      </c>
      <c r="AB218" s="73" t="s">
        <v>322</v>
      </c>
      <c r="AC218" s="73" t="s">
        <v>323</v>
      </c>
    </row>
    <row r="219" spans="1:29" x14ac:dyDescent="0.25">
      <c r="A219" s="94"/>
      <c r="B219" s="94"/>
      <c r="C219" s="94"/>
      <c r="D219" s="94"/>
      <c r="E219" s="94"/>
      <c r="F219" s="94"/>
      <c r="G219" s="94"/>
      <c r="H219" s="94"/>
      <c r="I219" s="94"/>
      <c r="J219" s="94"/>
      <c r="K219" s="95"/>
      <c r="L219" s="94"/>
      <c r="M219" s="96">
        <f>SUBTOTAL(109,Table4[Val/COArea Crcy])</f>
        <v>241149.71</v>
      </c>
      <c r="N219" s="94"/>
      <c r="O219" s="94"/>
      <c r="P219" s="94"/>
      <c r="Q219" s="94"/>
      <c r="R219" s="94"/>
      <c r="S219" s="94"/>
      <c r="T219" s="94"/>
      <c r="U219" s="94"/>
      <c r="V219" s="94"/>
      <c r="W219" s="94"/>
      <c r="X219" s="97"/>
      <c r="Y219" s="97"/>
      <c r="Z219" s="94"/>
      <c r="AA219" s="94"/>
      <c r="AB219" s="94"/>
      <c r="AC219" s="94"/>
    </row>
  </sheetData>
  <phoneticPr fontId="10" type="noConversion"/>
  <pageMargins left="0.75" right="0.75" top="1" bottom="1" header="0.5" footer="0.5"/>
  <headerFooter alignWithMargins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X19"/>
  <sheetViews>
    <sheetView workbookViewId="0">
      <selection activeCell="D25" sqref="D25"/>
    </sheetView>
  </sheetViews>
  <sheetFormatPr defaultColWidth="8.85546875" defaultRowHeight="15" x14ac:dyDescent="0.25"/>
  <cols>
    <col min="1" max="1" width="15.28515625" style="24" bestFit="1" customWidth="1"/>
    <col min="2" max="2" width="12.42578125" style="24" bestFit="1" customWidth="1"/>
    <col min="3" max="3" width="11.7109375" style="24" bestFit="1" customWidth="1"/>
    <col min="4" max="4" width="14.7109375" style="24" bestFit="1" customWidth="1"/>
    <col min="5" max="5" width="8" style="24" bestFit="1" customWidth="1"/>
    <col min="6" max="6" width="13.85546875" style="24" bestFit="1" customWidth="1"/>
    <col min="7" max="7" width="11.28515625" style="24" bestFit="1" customWidth="1"/>
    <col min="8" max="8" width="16.5703125" style="24" bestFit="1" customWidth="1"/>
    <col min="9" max="9" width="9" style="24" bestFit="1" customWidth="1"/>
    <col min="10" max="10" width="12.7109375" style="24" bestFit="1" customWidth="1"/>
    <col min="11" max="11" width="9.42578125" style="24" customWidth="1"/>
    <col min="12" max="12" width="10.140625" style="24" bestFit="1" customWidth="1"/>
    <col min="13" max="13" width="11.28515625" style="24" customWidth="1"/>
    <col min="14" max="16384" width="8.85546875" style="24"/>
  </cols>
  <sheetData>
    <row r="1" spans="1:24" ht="60" x14ac:dyDescent="0.25">
      <c r="A1" s="65" t="s">
        <v>92</v>
      </c>
      <c r="B1" s="65" t="s">
        <v>91</v>
      </c>
      <c r="C1" s="65" t="s">
        <v>93</v>
      </c>
      <c r="D1" s="65" t="s">
        <v>94</v>
      </c>
      <c r="E1" s="66" t="s">
        <v>159</v>
      </c>
      <c r="F1" s="65" t="s">
        <v>97</v>
      </c>
      <c r="G1" s="65" t="s">
        <v>96</v>
      </c>
      <c r="H1" s="65" t="s">
        <v>160</v>
      </c>
      <c r="I1" s="66" t="s">
        <v>98</v>
      </c>
      <c r="J1" s="65" t="s">
        <v>95</v>
      </c>
      <c r="K1" s="66" t="s">
        <v>161</v>
      </c>
      <c r="L1" s="65" t="s">
        <v>245</v>
      </c>
      <c r="M1" s="66" t="s">
        <v>162</v>
      </c>
    </row>
    <row r="2" spans="1:24" x14ac:dyDescent="0.25">
      <c r="A2" s="46" t="s">
        <v>99</v>
      </c>
      <c r="B2" s="46" t="s">
        <v>2</v>
      </c>
      <c r="C2" s="46" t="s">
        <v>100</v>
      </c>
      <c r="D2" s="19">
        <v>4253.25</v>
      </c>
      <c r="E2" s="46" t="s">
        <v>163</v>
      </c>
      <c r="F2" s="47">
        <v>45296</v>
      </c>
      <c r="G2" s="47">
        <v>45296</v>
      </c>
      <c r="H2" s="46" t="s">
        <v>165</v>
      </c>
      <c r="I2" s="46" t="s">
        <v>102</v>
      </c>
      <c r="J2" s="46" t="s">
        <v>101</v>
      </c>
      <c r="K2" s="46" t="s">
        <v>166</v>
      </c>
      <c r="L2" s="46" t="s">
        <v>246</v>
      </c>
      <c r="M2" s="46" t="s">
        <v>167</v>
      </c>
    </row>
    <row r="3" spans="1:24" x14ac:dyDescent="0.25">
      <c r="A3" s="48" t="s">
        <v>99</v>
      </c>
      <c r="B3" s="48" t="s">
        <v>101</v>
      </c>
      <c r="C3" s="48" t="s">
        <v>101</v>
      </c>
      <c r="D3" s="49">
        <v>4253.25</v>
      </c>
      <c r="E3" s="48" t="s">
        <v>163</v>
      </c>
      <c r="F3" s="50"/>
      <c r="G3" s="50"/>
      <c r="H3" s="48" t="s">
        <v>101</v>
      </c>
      <c r="I3" s="48" t="s">
        <v>101</v>
      </c>
      <c r="J3" s="48" t="s">
        <v>101</v>
      </c>
      <c r="K3" s="48" t="s">
        <v>101</v>
      </c>
      <c r="L3" s="48" t="s">
        <v>101</v>
      </c>
      <c r="M3" s="48" t="s">
        <v>101</v>
      </c>
      <c r="N3" s="28"/>
      <c r="O3" s="28"/>
      <c r="P3" s="28"/>
      <c r="Q3" s="28"/>
      <c r="R3" s="28"/>
      <c r="S3" s="28"/>
      <c r="T3" s="28"/>
      <c r="U3" s="28"/>
      <c r="V3" s="29"/>
      <c r="W3" s="28"/>
      <c r="X3" s="28"/>
    </row>
    <row r="4" spans="1:24" x14ac:dyDescent="0.25">
      <c r="A4" s="46" t="s">
        <v>103</v>
      </c>
      <c r="B4" s="46" t="s">
        <v>3</v>
      </c>
      <c r="C4" s="46" t="s">
        <v>100</v>
      </c>
      <c r="D4" s="19">
        <v>10322.219999999999</v>
      </c>
      <c r="E4" s="46" t="s">
        <v>163</v>
      </c>
      <c r="F4" s="47">
        <v>45301</v>
      </c>
      <c r="G4" s="47">
        <v>45301</v>
      </c>
      <c r="H4" s="46" t="s">
        <v>190</v>
      </c>
      <c r="I4" s="46" t="s">
        <v>104</v>
      </c>
      <c r="J4" s="46" t="s">
        <v>101</v>
      </c>
      <c r="K4" s="46" t="s">
        <v>166</v>
      </c>
      <c r="L4" s="46" t="s">
        <v>246</v>
      </c>
      <c r="M4" s="46" t="s">
        <v>167</v>
      </c>
      <c r="N4" s="28"/>
      <c r="O4" s="28"/>
      <c r="P4" s="28"/>
      <c r="Q4" s="28"/>
      <c r="R4" s="28"/>
      <c r="S4" s="32"/>
      <c r="T4" s="32"/>
      <c r="U4" s="28"/>
      <c r="V4" s="28"/>
      <c r="W4" s="28"/>
      <c r="X4" s="28"/>
    </row>
    <row r="5" spans="1:24" x14ac:dyDescent="0.25">
      <c r="A5" s="46" t="s">
        <v>103</v>
      </c>
      <c r="B5" s="46" t="s">
        <v>3</v>
      </c>
      <c r="C5" s="46" t="s">
        <v>100</v>
      </c>
      <c r="D5" s="19">
        <v>-10322.219999999999</v>
      </c>
      <c r="E5" s="46" t="s">
        <v>163</v>
      </c>
      <c r="F5" s="47">
        <v>45301</v>
      </c>
      <c r="G5" s="47">
        <v>45301</v>
      </c>
      <c r="H5" s="46" t="s">
        <v>191</v>
      </c>
      <c r="I5" s="46" t="s">
        <v>105</v>
      </c>
      <c r="J5" s="46" t="s">
        <v>101</v>
      </c>
      <c r="K5" s="46" t="s">
        <v>166</v>
      </c>
      <c r="L5" s="46" t="s">
        <v>246</v>
      </c>
      <c r="M5" s="46" t="s">
        <v>167</v>
      </c>
      <c r="N5" s="28"/>
      <c r="O5" s="28"/>
      <c r="P5" s="28"/>
      <c r="Q5" s="28"/>
      <c r="R5" s="28"/>
      <c r="S5" s="32"/>
      <c r="T5" s="32"/>
      <c r="U5" s="28"/>
      <c r="V5" s="28"/>
      <c r="W5" s="28"/>
      <c r="X5" s="28"/>
    </row>
    <row r="6" spans="1:24" x14ac:dyDescent="0.25">
      <c r="A6" s="48" t="s">
        <v>103</v>
      </c>
      <c r="B6" s="48" t="s">
        <v>101</v>
      </c>
      <c r="C6" s="48" t="s">
        <v>101</v>
      </c>
      <c r="D6" s="49">
        <v>0</v>
      </c>
      <c r="E6" s="48" t="s">
        <v>163</v>
      </c>
      <c r="F6" s="50"/>
      <c r="G6" s="50"/>
      <c r="H6" s="48" t="s">
        <v>101</v>
      </c>
      <c r="I6" s="48" t="s">
        <v>101</v>
      </c>
      <c r="J6" s="48" t="s">
        <v>101</v>
      </c>
      <c r="K6" s="48" t="s">
        <v>101</v>
      </c>
      <c r="L6" s="48" t="s">
        <v>101</v>
      </c>
      <c r="M6" s="48" t="s">
        <v>101</v>
      </c>
      <c r="N6" s="28"/>
      <c r="O6" s="28"/>
      <c r="P6" s="28"/>
      <c r="Q6" s="28"/>
      <c r="R6" s="28"/>
      <c r="S6" s="32"/>
      <c r="T6" s="32"/>
      <c r="U6" s="28"/>
      <c r="V6" s="28"/>
      <c r="W6" s="28"/>
      <c r="X6" s="28"/>
    </row>
    <row r="7" spans="1:24" x14ac:dyDescent="0.25">
      <c r="A7" s="46" t="s">
        <v>115</v>
      </c>
      <c r="B7" s="46" t="s">
        <v>3</v>
      </c>
      <c r="C7" s="46" t="s">
        <v>100</v>
      </c>
      <c r="D7" s="19">
        <v>1798</v>
      </c>
      <c r="E7" s="46" t="s">
        <v>163</v>
      </c>
      <c r="F7" s="47">
        <v>45293</v>
      </c>
      <c r="G7" s="47">
        <v>45293</v>
      </c>
      <c r="H7" s="46" t="s">
        <v>199</v>
      </c>
      <c r="I7" s="46" t="s">
        <v>116</v>
      </c>
      <c r="J7" s="46" t="s">
        <v>101</v>
      </c>
      <c r="K7" s="46" t="s">
        <v>166</v>
      </c>
      <c r="L7" s="46" t="s">
        <v>246</v>
      </c>
      <c r="M7" s="46" t="s">
        <v>167</v>
      </c>
      <c r="N7" s="28"/>
      <c r="O7" s="28"/>
      <c r="P7" s="28"/>
      <c r="Q7" s="28"/>
      <c r="R7" s="28"/>
      <c r="S7" s="32"/>
      <c r="T7" s="32"/>
      <c r="U7" s="28"/>
      <c r="V7" s="28"/>
      <c r="W7" s="28"/>
      <c r="X7" s="28"/>
    </row>
    <row r="8" spans="1:24" x14ac:dyDescent="0.25">
      <c r="A8" s="46" t="s">
        <v>115</v>
      </c>
      <c r="B8" s="46" t="s">
        <v>3</v>
      </c>
      <c r="C8" s="46" t="s">
        <v>100</v>
      </c>
      <c r="D8" s="19">
        <v>-1798</v>
      </c>
      <c r="E8" s="46" t="s">
        <v>163</v>
      </c>
      <c r="F8" s="47">
        <v>45293</v>
      </c>
      <c r="G8" s="47">
        <v>45293</v>
      </c>
      <c r="H8" s="46" t="s">
        <v>200</v>
      </c>
      <c r="I8" s="46" t="s">
        <v>117</v>
      </c>
      <c r="J8" s="46" t="s">
        <v>101</v>
      </c>
      <c r="K8" s="46" t="s">
        <v>166</v>
      </c>
      <c r="L8" s="46" t="s">
        <v>246</v>
      </c>
      <c r="M8" s="46" t="s">
        <v>167</v>
      </c>
      <c r="N8" s="28"/>
      <c r="O8" s="28"/>
      <c r="P8" s="28"/>
      <c r="Q8" s="28"/>
      <c r="R8" s="28"/>
      <c r="S8" s="32"/>
      <c r="T8" s="32"/>
      <c r="U8" s="28"/>
      <c r="V8" s="28"/>
      <c r="W8" s="28"/>
      <c r="X8" s="28"/>
    </row>
    <row r="9" spans="1:24" x14ac:dyDescent="0.25">
      <c r="A9" s="48" t="s">
        <v>115</v>
      </c>
      <c r="B9" s="48" t="s">
        <v>101</v>
      </c>
      <c r="C9" s="48" t="s">
        <v>101</v>
      </c>
      <c r="D9" s="49">
        <v>0</v>
      </c>
      <c r="E9" s="48" t="s">
        <v>163</v>
      </c>
      <c r="F9" s="50"/>
      <c r="G9" s="50"/>
      <c r="H9" s="48" t="s">
        <v>101</v>
      </c>
      <c r="I9" s="48" t="s">
        <v>101</v>
      </c>
      <c r="J9" s="48" t="s">
        <v>101</v>
      </c>
      <c r="K9" s="48" t="s">
        <v>101</v>
      </c>
      <c r="L9" s="48" t="s">
        <v>101</v>
      </c>
      <c r="M9" s="48" t="s">
        <v>101</v>
      </c>
      <c r="N9" s="28"/>
      <c r="O9" s="28"/>
      <c r="P9" s="28"/>
      <c r="Q9" s="28"/>
      <c r="R9" s="28"/>
      <c r="S9" s="32"/>
      <c r="T9" s="32"/>
      <c r="U9" s="28"/>
      <c r="V9" s="28"/>
      <c r="W9" s="28"/>
      <c r="X9" s="28"/>
    </row>
    <row r="10" spans="1:24" x14ac:dyDescent="0.25">
      <c r="A10" s="46" t="s">
        <v>128</v>
      </c>
      <c r="B10" s="46" t="s">
        <v>127</v>
      </c>
      <c r="C10" s="46" t="s">
        <v>100</v>
      </c>
      <c r="D10" s="19">
        <v>1189.44</v>
      </c>
      <c r="E10" s="46" t="s">
        <v>163</v>
      </c>
      <c r="F10" s="47">
        <v>45295</v>
      </c>
      <c r="G10" s="47">
        <v>45295</v>
      </c>
      <c r="H10" s="46" t="s">
        <v>208</v>
      </c>
      <c r="I10" s="46" t="s">
        <v>129</v>
      </c>
      <c r="J10" s="46" t="s">
        <v>101</v>
      </c>
      <c r="K10" s="46" t="s">
        <v>166</v>
      </c>
      <c r="L10" s="46" t="s">
        <v>246</v>
      </c>
      <c r="M10" s="46" t="s">
        <v>167</v>
      </c>
      <c r="N10" s="28"/>
      <c r="O10" s="28"/>
      <c r="P10" s="28"/>
      <c r="Q10" s="28"/>
      <c r="R10" s="28"/>
      <c r="S10" s="32"/>
      <c r="T10" s="32"/>
      <c r="U10" s="28"/>
      <c r="V10" s="28"/>
      <c r="W10" s="28"/>
      <c r="X10" s="28"/>
    </row>
    <row r="11" spans="1:24" x14ac:dyDescent="0.25">
      <c r="A11" s="46" t="s">
        <v>128</v>
      </c>
      <c r="B11" s="46" t="s">
        <v>127</v>
      </c>
      <c r="C11" s="46" t="s">
        <v>100</v>
      </c>
      <c r="D11" s="19">
        <v>-1189.44</v>
      </c>
      <c r="E11" s="46" t="s">
        <v>163</v>
      </c>
      <c r="F11" s="47">
        <v>45295</v>
      </c>
      <c r="G11" s="47">
        <v>45295</v>
      </c>
      <c r="H11" s="46" t="s">
        <v>209</v>
      </c>
      <c r="I11" s="46" t="s">
        <v>130</v>
      </c>
      <c r="J11" s="46" t="s">
        <v>101</v>
      </c>
      <c r="K11" s="46" t="s">
        <v>166</v>
      </c>
      <c r="L11" s="46" t="s">
        <v>246</v>
      </c>
      <c r="M11" s="46" t="s">
        <v>167</v>
      </c>
    </row>
    <row r="12" spans="1:24" x14ac:dyDescent="0.25">
      <c r="A12" s="48" t="s">
        <v>128</v>
      </c>
      <c r="B12" s="48" t="s">
        <v>101</v>
      </c>
      <c r="C12" s="48" t="s">
        <v>101</v>
      </c>
      <c r="D12" s="49">
        <v>0</v>
      </c>
      <c r="E12" s="48" t="s">
        <v>163</v>
      </c>
      <c r="F12" s="50"/>
      <c r="G12" s="50"/>
      <c r="H12" s="48" t="s">
        <v>101</v>
      </c>
      <c r="I12" s="48" t="s">
        <v>101</v>
      </c>
      <c r="J12" s="48" t="s">
        <v>101</v>
      </c>
      <c r="K12" s="48" t="s">
        <v>101</v>
      </c>
      <c r="L12" s="48" t="s">
        <v>101</v>
      </c>
      <c r="M12" s="48" t="s">
        <v>101</v>
      </c>
    </row>
    <row r="13" spans="1:24" x14ac:dyDescent="0.25">
      <c r="A13" s="46" t="s">
        <v>132</v>
      </c>
      <c r="B13" s="46" t="s">
        <v>131</v>
      </c>
      <c r="C13" s="46" t="s">
        <v>133</v>
      </c>
      <c r="D13" s="19">
        <v>4461.24</v>
      </c>
      <c r="E13" s="46" t="s">
        <v>163</v>
      </c>
      <c r="F13" s="47">
        <v>45300</v>
      </c>
      <c r="G13" s="47">
        <v>45300</v>
      </c>
      <c r="H13" s="46" t="s">
        <v>212</v>
      </c>
      <c r="I13" s="46" t="s">
        <v>134</v>
      </c>
      <c r="J13" s="46" t="s">
        <v>101</v>
      </c>
      <c r="K13" s="46" t="s">
        <v>166</v>
      </c>
      <c r="L13" s="46" t="s">
        <v>246</v>
      </c>
      <c r="M13" s="46" t="s">
        <v>167</v>
      </c>
    </row>
    <row r="14" spans="1:24" x14ac:dyDescent="0.25">
      <c r="A14" s="46" t="s">
        <v>132</v>
      </c>
      <c r="B14" s="46" t="s">
        <v>131</v>
      </c>
      <c r="C14" s="46" t="s">
        <v>133</v>
      </c>
      <c r="D14" s="19">
        <v>200</v>
      </c>
      <c r="E14" s="46" t="s">
        <v>163</v>
      </c>
      <c r="F14" s="47">
        <v>45303</v>
      </c>
      <c r="G14" s="47">
        <v>45303</v>
      </c>
      <c r="H14" s="46" t="s">
        <v>213</v>
      </c>
      <c r="I14" s="46" t="s">
        <v>135</v>
      </c>
      <c r="J14" s="46" t="s">
        <v>101</v>
      </c>
      <c r="K14" s="46" t="s">
        <v>166</v>
      </c>
      <c r="L14" s="46" t="s">
        <v>246</v>
      </c>
      <c r="M14" s="46" t="s">
        <v>167</v>
      </c>
    </row>
    <row r="15" spans="1:24" x14ac:dyDescent="0.25">
      <c r="A15" s="46" t="s">
        <v>132</v>
      </c>
      <c r="B15" s="46" t="s">
        <v>131</v>
      </c>
      <c r="C15" s="46" t="s">
        <v>133</v>
      </c>
      <c r="D15" s="19">
        <v>-200</v>
      </c>
      <c r="E15" s="46" t="s">
        <v>163</v>
      </c>
      <c r="F15" s="47">
        <v>45303</v>
      </c>
      <c r="G15" s="47">
        <v>45303</v>
      </c>
      <c r="H15" s="46" t="s">
        <v>214</v>
      </c>
      <c r="I15" s="46" t="s">
        <v>136</v>
      </c>
      <c r="J15" s="46" t="s">
        <v>101</v>
      </c>
      <c r="K15" s="46" t="s">
        <v>166</v>
      </c>
      <c r="L15" s="46" t="s">
        <v>246</v>
      </c>
      <c r="M15" s="46" t="s">
        <v>167</v>
      </c>
    </row>
    <row r="16" spans="1:24" x14ac:dyDescent="0.25">
      <c r="A16" s="46" t="s">
        <v>132</v>
      </c>
      <c r="B16" s="46" t="s">
        <v>131</v>
      </c>
      <c r="C16" s="46" t="s">
        <v>133</v>
      </c>
      <c r="D16" s="19">
        <v>800</v>
      </c>
      <c r="E16" s="46" t="s">
        <v>163</v>
      </c>
      <c r="F16" s="47">
        <v>45303</v>
      </c>
      <c r="G16" s="47">
        <v>45303</v>
      </c>
      <c r="H16" s="46" t="s">
        <v>215</v>
      </c>
      <c r="I16" s="46" t="s">
        <v>137</v>
      </c>
      <c r="J16" s="46" t="s">
        <v>101</v>
      </c>
      <c r="K16" s="46" t="s">
        <v>166</v>
      </c>
      <c r="L16" s="46" t="s">
        <v>246</v>
      </c>
      <c r="M16" s="46" t="s">
        <v>167</v>
      </c>
    </row>
    <row r="17" spans="1:13" x14ac:dyDescent="0.25">
      <c r="A17" s="46" t="s">
        <v>132</v>
      </c>
      <c r="B17" s="46" t="s">
        <v>131</v>
      </c>
      <c r="C17" s="46" t="s">
        <v>133</v>
      </c>
      <c r="D17" s="19">
        <v>-800</v>
      </c>
      <c r="E17" s="46" t="s">
        <v>163</v>
      </c>
      <c r="F17" s="47">
        <v>45303</v>
      </c>
      <c r="G17" s="47">
        <v>45303</v>
      </c>
      <c r="H17" s="46" t="s">
        <v>216</v>
      </c>
      <c r="I17" s="46" t="s">
        <v>138</v>
      </c>
      <c r="J17" s="46" t="s">
        <v>101</v>
      </c>
      <c r="K17" s="46" t="s">
        <v>166</v>
      </c>
      <c r="L17" s="46" t="s">
        <v>246</v>
      </c>
      <c r="M17" s="46" t="s">
        <v>167</v>
      </c>
    </row>
    <row r="18" spans="1:13" x14ac:dyDescent="0.25">
      <c r="A18" s="48" t="s">
        <v>132</v>
      </c>
      <c r="B18" s="48" t="s">
        <v>101</v>
      </c>
      <c r="C18" s="48" t="s">
        <v>101</v>
      </c>
      <c r="D18" s="49">
        <v>4461.24</v>
      </c>
      <c r="E18" s="48" t="s">
        <v>163</v>
      </c>
      <c r="F18" s="50"/>
      <c r="G18" s="50"/>
      <c r="H18" s="48" t="s">
        <v>101</v>
      </c>
      <c r="I18" s="48" t="s">
        <v>101</v>
      </c>
      <c r="J18" s="48" t="s">
        <v>101</v>
      </c>
      <c r="K18" s="48" t="s">
        <v>101</v>
      </c>
      <c r="L18" s="48" t="s">
        <v>101</v>
      </c>
      <c r="M18" s="48" t="s">
        <v>101</v>
      </c>
    </row>
    <row r="19" spans="1:13" x14ac:dyDescent="0.25">
      <c r="A19" s="67" t="s">
        <v>101</v>
      </c>
      <c r="B19" s="67" t="s">
        <v>101</v>
      </c>
      <c r="C19" s="67" t="s">
        <v>101</v>
      </c>
      <c r="D19" s="68">
        <v>8714.49</v>
      </c>
      <c r="E19" s="67" t="s">
        <v>163</v>
      </c>
      <c r="F19" s="69"/>
      <c r="G19" s="69"/>
      <c r="H19" s="67" t="s">
        <v>101</v>
      </c>
      <c r="I19" s="67" t="s">
        <v>101</v>
      </c>
      <c r="J19" s="67" t="s">
        <v>101</v>
      </c>
      <c r="K19" s="67" t="s">
        <v>101</v>
      </c>
      <c r="L19" s="67" t="s">
        <v>101</v>
      </c>
      <c r="M19" s="67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Y30"/>
  <sheetViews>
    <sheetView workbookViewId="0">
      <selection activeCell="A2" sqref="A2"/>
    </sheetView>
  </sheetViews>
  <sheetFormatPr defaultColWidth="8.85546875" defaultRowHeight="15" x14ac:dyDescent="0.25"/>
  <cols>
    <col min="1" max="1" width="19.7109375" style="28" customWidth="1"/>
    <col min="2" max="2" width="42" style="28" bestFit="1" customWidth="1"/>
    <col min="3" max="3" width="14" style="28" bestFit="1" customWidth="1"/>
    <col min="4" max="4" width="22" style="28" bestFit="1" customWidth="1"/>
    <col min="5" max="5" width="10" style="28" bestFit="1" customWidth="1"/>
    <col min="6" max="6" width="37" style="28" bestFit="1" customWidth="1"/>
    <col min="7" max="7" width="21" style="28" bestFit="1" customWidth="1"/>
    <col min="8" max="8" width="6" style="28" bestFit="1" customWidth="1"/>
    <col min="9" max="9" width="16" style="28" bestFit="1" customWidth="1"/>
    <col min="10" max="10" width="13" style="28" bestFit="1" customWidth="1"/>
    <col min="11" max="11" width="17" style="28" bestFit="1" customWidth="1"/>
    <col min="12" max="12" width="10" style="28" bestFit="1" customWidth="1"/>
    <col min="13" max="13" width="30" style="28" bestFit="1" customWidth="1"/>
    <col min="14" max="15" width="42" style="28" bestFit="1" customWidth="1"/>
    <col min="16" max="16" width="7" style="28" bestFit="1" customWidth="1"/>
    <col min="17" max="17" width="19" style="28" bestFit="1" customWidth="1"/>
    <col min="18" max="18" width="16" style="28" bestFit="1" customWidth="1"/>
    <col min="19" max="19" width="45" style="28" bestFit="1" customWidth="1"/>
    <col min="20" max="20" width="13" style="28" bestFit="1" customWidth="1"/>
    <col min="21" max="21" width="8" style="28" bestFit="1" customWidth="1"/>
    <col min="22" max="22" width="14" style="28" bestFit="1" customWidth="1"/>
    <col min="23" max="23" width="15" style="28" bestFit="1" customWidth="1"/>
    <col min="24" max="24" width="21" style="28" bestFit="1" customWidth="1"/>
    <col min="25" max="25" width="11" style="28" bestFit="1" customWidth="1"/>
    <col min="26" max="26" width="34" style="28" bestFit="1" customWidth="1"/>
    <col min="27" max="27" width="35" style="28" bestFit="1" customWidth="1"/>
    <col min="28" max="16384" width="8.85546875" style="28"/>
  </cols>
  <sheetData>
    <row r="1" spans="1:25" x14ac:dyDescent="0.25">
      <c r="A1" s="28" t="s">
        <v>291</v>
      </c>
    </row>
    <row r="3" spans="1:25" x14ac:dyDescent="0.25">
      <c r="J3" s="29"/>
      <c r="P3" s="29"/>
      <c r="Q3" s="29"/>
      <c r="T3" s="29"/>
      <c r="Y3" s="29"/>
    </row>
    <row r="4" spans="1:25" x14ac:dyDescent="0.25">
      <c r="I4" s="30"/>
      <c r="K4" s="31"/>
      <c r="V4" s="32"/>
      <c r="W4" s="32"/>
    </row>
    <row r="5" spans="1:25" x14ac:dyDescent="0.25">
      <c r="I5" s="30"/>
      <c r="K5" s="31"/>
      <c r="V5" s="32"/>
      <c r="W5" s="32"/>
    </row>
    <row r="6" spans="1:25" x14ac:dyDescent="0.25">
      <c r="I6" s="30"/>
      <c r="K6" s="31"/>
      <c r="V6" s="32"/>
      <c r="W6" s="32"/>
    </row>
    <row r="7" spans="1:25" x14ac:dyDescent="0.25">
      <c r="I7" s="30"/>
      <c r="K7" s="31"/>
      <c r="V7" s="32"/>
      <c r="W7" s="32"/>
    </row>
    <row r="8" spans="1:25" x14ac:dyDescent="0.25">
      <c r="I8" s="30"/>
      <c r="K8" s="31"/>
      <c r="V8" s="32"/>
      <c r="W8" s="32"/>
    </row>
    <row r="9" spans="1:25" x14ac:dyDescent="0.25">
      <c r="I9" s="30"/>
      <c r="K9" s="31"/>
      <c r="V9" s="32"/>
      <c r="W9" s="32"/>
    </row>
    <row r="10" spans="1:25" x14ac:dyDescent="0.25">
      <c r="I10" s="30"/>
      <c r="K10" s="31"/>
      <c r="V10" s="32"/>
      <c r="W10" s="32"/>
    </row>
    <row r="11" spans="1:25" x14ac:dyDescent="0.25">
      <c r="I11" s="30"/>
      <c r="K11" s="31"/>
      <c r="V11" s="32"/>
      <c r="W11" s="32"/>
    </row>
    <row r="12" spans="1:25" x14ac:dyDescent="0.25">
      <c r="I12" s="30"/>
      <c r="K12" s="31"/>
      <c r="V12" s="32"/>
      <c r="W12" s="32"/>
    </row>
    <row r="13" spans="1:25" x14ac:dyDescent="0.25">
      <c r="I13" s="30"/>
      <c r="K13" s="31"/>
      <c r="V13" s="32"/>
      <c r="W13" s="32"/>
    </row>
    <row r="14" spans="1:25" x14ac:dyDescent="0.25">
      <c r="I14" s="30"/>
      <c r="K14" s="31"/>
      <c r="V14" s="32"/>
      <c r="W14" s="32"/>
    </row>
    <row r="15" spans="1:25" x14ac:dyDescent="0.25">
      <c r="I15" s="30"/>
      <c r="K15" s="31"/>
      <c r="V15" s="32"/>
      <c r="W15" s="32"/>
    </row>
    <row r="16" spans="1:25" x14ac:dyDescent="0.25">
      <c r="I16" s="30"/>
      <c r="K16" s="31"/>
      <c r="V16" s="32"/>
      <c r="W16" s="32"/>
    </row>
    <row r="17" spans="9:23" x14ac:dyDescent="0.25">
      <c r="I17" s="30"/>
      <c r="K17" s="31"/>
      <c r="V17" s="32"/>
      <c r="W17" s="32"/>
    </row>
    <row r="18" spans="9:23" x14ac:dyDescent="0.25">
      <c r="I18" s="30"/>
      <c r="K18" s="31"/>
      <c r="V18" s="32"/>
      <c r="W18" s="32"/>
    </row>
    <row r="19" spans="9:23" x14ac:dyDescent="0.25">
      <c r="I19" s="30"/>
      <c r="K19" s="31"/>
      <c r="V19" s="32"/>
      <c r="W19" s="32"/>
    </row>
    <row r="20" spans="9:23" x14ac:dyDescent="0.25">
      <c r="I20" s="30"/>
      <c r="K20" s="31"/>
      <c r="V20" s="32"/>
      <c r="W20" s="32"/>
    </row>
    <row r="21" spans="9:23" x14ac:dyDescent="0.25">
      <c r="I21" s="30"/>
      <c r="K21" s="31"/>
      <c r="V21" s="32"/>
      <c r="W21" s="32"/>
    </row>
    <row r="22" spans="9:23" x14ac:dyDescent="0.25">
      <c r="I22" s="30"/>
      <c r="K22" s="31"/>
      <c r="V22" s="32"/>
      <c r="W22" s="32"/>
    </row>
    <row r="23" spans="9:23" x14ac:dyDescent="0.25">
      <c r="I23" s="30"/>
      <c r="K23" s="31"/>
      <c r="V23" s="32"/>
      <c r="W23" s="32"/>
    </row>
    <row r="24" spans="9:23" x14ac:dyDescent="0.25">
      <c r="I24" s="30"/>
      <c r="K24" s="31"/>
      <c r="V24" s="32"/>
      <c r="W24" s="32"/>
    </row>
    <row r="25" spans="9:23" x14ac:dyDescent="0.25">
      <c r="I25" s="30"/>
      <c r="K25" s="31"/>
      <c r="V25" s="32"/>
      <c r="W25" s="32"/>
    </row>
    <row r="26" spans="9:23" x14ac:dyDescent="0.25">
      <c r="I26" s="30"/>
      <c r="K26" s="31"/>
      <c r="V26" s="32"/>
      <c r="W26" s="32"/>
    </row>
    <row r="27" spans="9:23" x14ac:dyDescent="0.25">
      <c r="I27" s="30"/>
      <c r="K27" s="31"/>
      <c r="V27" s="32"/>
      <c r="W27" s="32"/>
    </row>
    <row r="28" spans="9:23" x14ac:dyDescent="0.25">
      <c r="I28" s="30"/>
      <c r="K28" s="31"/>
      <c r="V28" s="32"/>
      <c r="W28" s="32"/>
    </row>
    <row r="29" spans="9:23" x14ac:dyDescent="0.25">
      <c r="I29" s="30"/>
      <c r="K29" s="31"/>
      <c r="V29" s="32"/>
      <c r="W29" s="32"/>
    </row>
    <row r="30" spans="9:23" x14ac:dyDescent="0.25">
      <c r="I30" s="33"/>
      <c r="K30" s="31"/>
      <c r="V30" s="32"/>
      <c r="W30" s="3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1"/>
  <sheetViews>
    <sheetView workbookViewId="0">
      <selection activeCell="N6" sqref="N6"/>
    </sheetView>
  </sheetViews>
  <sheetFormatPr defaultColWidth="8.85546875" defaultRowHeight="15" x14ac:dyDescent="0.25"/>
  <cols>
    <col min="1" max="1" width="20.140625" style="24" customWidth="1"/>
    <col min="2" max="2" width="12.42578125" style="24" bestFit="1" customWidth="1"/>
    <col min="3" max="3" width="8.85546875" style="24"/>
    <col min="4" max="4" width="20.5703125" style="24" customWidth="1"/>
    <col min="5" max="5" width="13.5703125" style="24" customWidth="1"/>
    <col min="6" max="6" width="12.85546875" style="24" customWidth="1"/>
    <col min="7" max="7" width="11.28515625" style="24" bestFit="1" customWidth="1"/>
    <col min="8" max="8" width="15.140625" style="24" customWidth="1"/>
    <col min="9" max="9" width="11" style="24" bestFit="1" customWidth="1"/>
    <col min="10" max="14" width="8.85546875" style="24"/>
    <col min="15" max="15" width="27.85546875" style="24" customWidth="1"/>
    <col min="16" max="22" width="8.85546875" style="24"/>
    <col min="23" max="24" width="16.140625" style="24" customWidth="1"/>
    <col min="25" max="26" width="8.85546875" style="24"/>
    <col min="27" max="27" width="17.85546875" style="24" customWidth="1"/>
    <col min="28" max="16384" width="8.85546875" style="24"/>
  </cols>
  <sheetData>
    <row r="1" spans="1:28" ht="45" x14ac:dyDescent="0.25">
      <c r="A1" s="65" t="s">
        <v>92</v>
      </c>
      <c r="B1" s="65" t="s">
        <v>91</v>
      </c>
      <c r="C1" s="65" t="s">
        <v>93</v>
      </c>
      <c r="D1" s="65" t="s">
        <v>94</v>
      </c>
      <c r="E1" s="66" t="s">
        <v>159</v>
      </c>
      <c r="F1" s="65" t="s">
        <v>97</v>
      </c>
      <c r="G1" s="65" t="s">
        <v>96</v>
      </c>
      <c r="H1" s="65" t="s">
        <v>160</v>
      </c>
      <c r="I1" s="66" t="s">
        <v>98</v>
      </c>
      <c r="J1" s="65" t="s">
        <v>95</v>
      </c>
      <c r="K1" s="66" t="s">
        <v>161</v>
      </c>
      <c r="L1" s="65" t="s">
        <v>245</v>
      </c>
      <c r="M1" s="66" t="s">
        <v>162</v>
      </c>
    </row>
    <row r="2" spans="1:28" x14ac:dyDescent="0.25">
      <c r="A2" s="46" t="s">
        <v>103</v>
      </c>
      <c r="B2" s="46" t="s">
        <v>3</v>
      </c>
      <c r="C2" s="46" t="s">
        <v>100</v>
      </c>
      <c r="D2" s="19">
        <v>3395</v>
      </c>
      <c r="E2" s="46" t="s">
        <v>163</v>
      </c>
      <c r="F2" s="47">
        <v>45352</v>
      </c>
      <c r="G2" s="47">
        <v>45352</v>
      </c>
      <c r="H2" s="46" t="s">
        <v>185</v>
      </c>
      <c r="I2" s="46" t="s">
        <v>107</v>
      </c>
      <c r="J2" s="46" t="s">
        <v>101</v>
      </c>
      <c r="K2" s="46" t="s">
        <v>166</v>
      </c>
      <c r="L2" s="46" t="s">
        <v>246</v>
      </c>
      <c r="M2" s="46" t="s">
        <v>167</v>
      </c>
    </row>
    <row r="3" spans="1:28" x14ac:dyDescent="0.25">
      <c r="A3" s="46" t="s">
        <v>103</v>
      </c>
      <c r="B3" s="46" t="s">
        <v>3</v>
      </c>
      <c r="C3" s="46" t="s">
        <v>100</v>
      </c>
      <c r="D3" s="19">
        <v>-3395</v>
      </c>
      <c r="E3" s="46" t="s">
        <v>163</v>
      </c>
      <c r="F3" s="47">
        <v>45352</v>
      </c>
      <c r="G3" s="47">
        <v>45352</v>
      </c>
      <c r="H3" s="46" t="s">
        <v>186</v>
      </c>
      <c r="I3" s="46" t="s">
        <v>108</v>
      </c>
      <c r="J3" s="46" t="s">
        <v>101</v>
      </c>
      <c r="K3" s="46" t="s">
        <v>166</v>
      </c>
      <c r="L3" s="46" t="s">
        <v>246</v>
      </c>
      <c r="M3" s="46" t="s">
        <v>167</v>
      </c>
    </row>
    <row r="4" spans="1:28" x14ac:dyDescent="0.25">
      <c r="A4" s="46" t="s">
        <v>103</v>
      </c>
      <c r="B4" s="46" t="s">
        <v>3</v>
      </c>
      <c r="C4" s="46" t="s">
        <v>100</v>
      </c>
      <c r="D4" s="19">
        <v>3395</v>
      </c>
      <c r="E4" s="46" t="s">
        <v>163</v>
      </c>
      <c r="F4" s="47">
        <v>45352</v>
      </c>
      <c r="G4" s="47">
        <v>45352</v>
      </c>
      <c r="H4" s="46" t="s">
        <v>187</v>
      </c>
      <c r="I4" s="46" t="s">
        <v>109</v>
      </c>
      <c r="J4" s="46" t="s">
        <v>101</v>
      </c>
      <c r="K4" s="46" t="s">
        <v>166</v>
      </c>
      <c r="L4" s="46" t="s">
        <v>246</v>
      </c>
      <c r="M4" s="46" t="s">
        <v>167</v>
      </c>
      <c r="N4" s="35"/>
      <c r="O4" s="35"/>
      <c r="P4" s="35"/>
      <c r="Q4" s="36"/>
      <c r="R4" s="36"/>
      <c r="S4" s="35"/>
      <c r="T4" s="35"/>
      <c r="U4" s="36"/>
      <c r="V4" s="35"/>
      <c r="W4" s="35"/>
      <c r="X4" s="35"/>
      <c r="Y4" s="35"/>
      <c r="Z4" s="36"/>
      <c r="AA4" s="35"/>
      <c r="AB4" s="35"/>
    </row>
    <row r="5" spans="1:28" x14ac:dyDescent="0.25">
      <c r="A5" s="46" t="s">
        <v>103</v>
      </c>
      <c r="B5" s="46" t="s">
        <v>3</v>
      </c>
      <c r="C5" s="46" t="s">
        <v>100</v>
      </c>
      <c r="D5" s="19">
        <v>3395</v>
      </c>
      <c r="E5" s="46" t="s">
        <v>163</v>
      </c>
      <c r="F5" s="47">
        <v>45351</v>
      </c>
      <c r="G5" s="47">
        <v>45363</v>
      </c>
      <c r="H5" s="46" t="s">
        <v>188</v>
      </c>
      <c r="I5" s="46" t="s">
        <v>110</v>
      </c>
      <c r="J5" s="46" t="s">
        <v>101</v>
      </c>
      <c r="K5" s="46" t="s">
        <v>106</v>
      </c>
      <c r="L5" s="46" t="s">
        <v>284</v>
      </c>
      <c r="M5" s="46" t="s">
        <v>167</v>
      </c>
      <c r="N5" s="35"/>
      <c r="O5" s="35"/>
      <c r="P5" s="35"/>
      <c r="Q5" s="35"/>
      <c r="R5" s="35"/>
      <c r="S5" s="35"/>
      <c r="T5" s="35"/>
      <c r="U5" s="35"/>
      <c r="V5" s="35"/>
      <c r="W5" s="39"/>
      <c r="X5" s="39"/>
      <c r="Y5" s="35"/>
      <c r="Z5" s="35"/>
      <c r="AA5" s="35"/>
      <c r="AB5" s="35"/>
    </row>
    <row r="6" spans="1:28" x14ac:dyDescent="0.25">
      <c r="A6" s="46" t="s">
        <v>103</v>
      </c>
      <c r="B6" s="46" t="s">
        <v>3</v>
      </c>
      <c r="C6" s="46" t="s">
        <v>100</v>
      </c>
      <c r="D6" s="19">
        <v>15216</v>
      </c>
      <c r="E6" s="46" t="s">
        <v>163</v>
      </c>
      <c r="F6" s="47">
        <v>45366</v>
      </c>
      <c r="G6" s="47">
        <v>45372</v>
      </c>
      <c r="H6" s="46" t="s">
        <v>189</v>
      </c>
      <c r="I6" s="46" t="s">
        <v>111</v>
      </c>
      <c r="J6" s="46" t="s">
        <v>101</v>
      </c>
      <c r="K6" s="46" t="s">
        <v>166</v>
      </c>
      <c r="L6" s="46" t="s">
        <v>246</v>
      </c>
      <c r="M6" s="46" t="s">
        <v>167</v>
      </c>
      <c r="N6" s="35"/>
      <c r="O6" s="35"/>
      <c r="P6" s="35"/>
      <c r="Q6" s="35"/>
      <c r="R6" s="35"/>
      <c r="S6" s="35"/>
      <c r="T6" s="35"/>
      <c r="U6" s="35"/>
      <c r="V6" s="35"/>
      <c r="W6" s="39"/>
      <c r="X6" s="39"/>
      <c r="Y6" s="35"/>
      <c r="Z6" s="35"/>
      <c r="AA6" s="35"/>
      <c r="AB6" s="35"/>
    </row>
    <row r="7" spans="1:28" s="42" customFormat="1" x14ac:dyDescent="0.25">
      <c r="A7" s="48" t="s">
        <v>103</v>
      </c>
      <c r="B7" s="48" t="s">
        <v>101</v>
      </c>
      <c r="C7" s="48" t="s">
        <v>101</v>
      </c>
      <c r="D7" s="49">
        <v>22006</v>
      </c>
      <c r="E7" s="48" t="s">
        <v>163</v>
      </c>
      <c r="F7" s="50"/>
      <c r="G7" s="50"/>
      <c r="H7" s="48" t="s">
        <v>101</v>
      </c>
      <c r="I7" s="48" t="s">
        <v>101</v>
      </c>
      <c r="J7" s="48" t="s">
        <v>101</v>
      </c>
      <c r="K7" s="48" t="s">
        <v>101</v>
      </c>
      <c r="L7" s="48" t="s">
        <v>101</v>
      </c>
      <c r="M7" s="48" t="s">
        <v>101</v>
      </c>
      <c r="N7" s="40"/>
      <c r="O7" s="40"/>
      <c r="P7" s="40"/>
      <c r="Q7" s="40"/>
      <c r="R7" s="40"/>
      <c r="S7" s="40"/>
      <c r="T7" s="40"/>
      <c r="U7" s="40"/>
      <c r="V7" s="40"/>
      <c r="W7" s="41"/>
      <c r="X7" s="41"/>
      <c r="Y7" s="40"/>
      <c r="Z7" s="40"/>
      <c r="AA7" s="40"/>
      <c r="AB7" s="40"/>
    </row>
    <row r="8" spans="1:28" s="42" customFormat="1" x14ac:dyDescent="0.25">
      <c r="A8" s="46" t="s">
        <v>115</v>
      </c>
      <c r="B8" s="46" t="s">
        <v>3</v>
      </c>
      <c r="C8" s="46" t="s">
        <v>100</v>
      </c>
      <c r="D8" s="19">
        <v>1761</v>
      </c>
      <c r="E8" s="46" t="s">
        <v>163</v>
      </c>
      <c r="F8" s="47">
        <v>45372</v>
      </c>
      <c r="G8" s="47">
        <v>45372</v>
      </c>
      <c r="H8" s="46" t="s">
        <v>198</v>
      </c>
      <c r="I8" s="46" t="s">
        <v>118</v>
      </c>
      <c r="J8" s="46" t="s">
        <v>101</v>
      </c>
      <c r="K8" s="46" t="s">
        <v>166</v>
      </c>
      <c r="L8" s="46" t="s">
        <v>246</v>
      </c>
      <c r="M8" s="46" t="s">
        <v>167</v>
      </c>
      <c r="N8" s="40"/>
      <c r="O8" s="40"/>
      <c r="P8" s="40"/>
      <c r="Q8" s="40"/>
      <c r="R8" s="40"/>
      <c r="S8" s="40"/>
      <c r="T8" s="40"/>
      <c r="U8" s="40"/>
      <c r="V8" s="40"/>
      <c r="W8" s="41"/>
      <c r="X8" s="41"/>
      <c r="Y8" s="40"/>
      <c r="Z8" s="40"/>
      <c r="AA8" s="40"/>
      <c r="AB8" s="40"/>
    </row>
    <row r="9" spans="1:28" x14ac:dyDescent="0.25">
      <c r="A9" s="48" t="s">
        <v>115</v>
      </c>
      <c r="B9" s="48" t="s">
        <v>101</v>
      </c>
      <c r="C9" s="48" t="s">
        <v>101</v>
      </c>
      <c r="D9" s="49">
        <v>1761</v>
      </c>
      <c r="E9" s="48" t="s">
        <v>163</v>
      </c>
      <c r="F9" s="50"/>
      <c r="G9" s="50"/>
      <c r="H9" s="48" t="s">
        <v>101</v>
      </c>
      <c r="I9" s="48" t="s">
        <v>101</v>
      </c>
      <c r="J9" s="48" t="s">
        <v>101</v>
      </c>
      <c r="K9" s="48" t="s">
        <v>101</v>
      </c>
      <c r="L9" s="48" t="s">
        <v>101</v>
      </c>
      <c r="M9" s="48" t="s">
        <v>101</v>
      </c>
      <c r="N9" s="35"/>
      <c r="O9" s="35"/>
      <c r="P9" s="35"/>
      <c r="Q9" s="35"/>
      <c r="R9" s="35"/>
      <c r="S9" s="35"/>
      <c r="T9" s="35"/>
      <c r="U9" s="35"/>
      <c r="V9" s="35"/>
      <c r="W9" s="39"/>
      <c r="X9" s="39"/>
      <c r="Y9" s="35"/>
      <c r="Z9" s="35"/>
      <c r="AA9" s="35"/>
      <c r="AB9" s="35"/>
    </row>
    <row r="10" spans="1:28" x14ac:dyDescent="0.25">
      <c r="A10" s="46" t="s">
        <v>119</v>
      </c>
      <c r="B10" s="46" t="s">
        <v>4</v>
      </c>
      <c r="C10" s="46" t="s">
        <v>100</v>
      </c>
      <c r="D10" s="19">
        <v>200</v>
      </c>
      <c r="E10" s="46" t="s">
        <v>163</v>
      </c>
      <c r="F10" s="47">
        <v>45352</v>
      </c>
      <c r="G10" s="47">
        <v>45352</v>
      </c>
      <c r="H10" s="46" t="s">
        <v>202</v>
      </c>
      <c r="I10" s="46" t="s">
        <v>120</v>
      </c>
      <c r="J10" s="46" t="s">
        <v>101</v>
      </c>
      <c r="K10" s="46" t="s">
        <v>166</v>
      </c>
      <c r="L10" s="46" t="s">
        <v>246</v>
      </c>
      <c r="M10" s="46" t="s">
        <v>167</v>
      </c>
      <c r="N10" s="35"/>
      <c r="O10" s="35"/>
      <c r="P10" s="35"/>
      <c r="Q10" s="35"/>
      <c r="R10" s="35"/>
      <c r="S10" s="35"/>
      <c r="T10" s="35"/>
      <c r="U10" s="35"/>
      <c r="V10" s="35"/>
      <c r="W10" s="39"/>
      <c r="X10" s="39"/>
      <c r="Y10" s="35"/>
      <c r="Z10" s="35"/>
      <c r="AA10" s="35"/>
      <c r="AB10" s="35"/>
    </row>
    <row r="11" spans="1:28" s="42" customFormat="1" x14ac:dyDescent="0.25">
      <c r="A11" s="46" t="s">
        <v>119</v>
      </c>
      <c r="B11" s="46" t="s">
        <v>4</v>
      </c>
      <c r="C11" s="46" t="s">
        <v>100</v>
      </c>
      <c r="D11" s="19">
        <v>3395</v>
      </c>
      <c r="E11" s="46" t="s">
        <v>163</v>
      </c>
      <c r="F11" s="47">
        <v>45352</v>
      </c>
      <c r="G11" s="47">
        <v>45352</v>
      </c>
      <c r="H11" s="46" t="s">
        <v>203</v>
      </c>
      <c r="I11" s="46" t="s">
        <v>121</v>
      </c>
      <c r="J11" s="46" t="s">
        <v>101</v>
      </c>
      <c r="K11" s="46" t="s">
        <v>166</v>
      </c>
      <c r="L11" s="46" t="s">
        <v>246</v>
      </c>
      <c r="M11" s="46" t="s">
        <v>167</v>
      </c>
      <c r="N11" s="40"/>
      <c r="O11" s="40"/>
      <c r="P11" s="40"/>
      <c r="Q11" s="40"/>
      <c r="R11" s="40"/>
      <c r="S11" s="40"/>
      <c r="T11" s="40"/>
      <c r="U11" s="40"/>
      <c r="V11" s="40"/>
      <c r="W11" s="41"/>
      <c r="X11" s="41"/>
      <c r="Y11" s="40"/>
      <c r="Z11" s="40"/>
      <c r="AA11" s="40"/>
      <c r="AB11" s="40"/>
    </row>
    <row r="12" spans="1:28" s="42" customFormat="1" x14ac:dyDescent="0.25">
      <c r="A12" s="46" t="s">
        <v>119</v>
      </c>
      <c r="B12" s="46" t="s">
        <v>4</v>
      </c>
      <c r="C12" s="46" t="s">
        <v>100</v>
      </c>
      <c r="D12" s="19">
        <v>-200</v>
      </c>
      <c r="E12" s="46" t="s">
        <v>163</v>
      </c>
      <c r="F12" s="47">
        <v>45352</v>
      </c>
      <c r="G12" s="47">
        <v>45352</v>
      </c>
      <c r="H12" s="46" t="s">
        <v>204</v>
      </c>
      <c r="I12" s="46" t="s">
        <v>122</v>
      </c>
      <c r="J12" s="46" t="s">
        <v>101</v>
      </c>
      <c r="K12" s="46" t="s">
        <v>166</v>
      </c>
      <c r="L12" s="46" t="s">
        <v>246</v>
      </c>
      <c r="M12" s="46" t="s">
        <v>167</v>
      </c>
      <c r="N12" s="40"/>
      <c r="O12" s="40"/>
      <c r="P12" s="40"/>
      <c r="Q12" s="40"/>
      <c r="R12" s="40"/>
      <c r="S12" s="40"/>
      <c r="T12" s="40"/>
      <c r="U12" s="40"/>
      <c r="V12" s="40"/>
      <c r="W12" s="41"/>
      <c r="X12" s="41"/>
      <c r="Y12" s="40"/>
      <c r="Z12" s="40"/>
      <c r="AA12" s="40"/>
      <c r="AB12" s="40"/>
    </row>
    <row r="13" spans="1:28" x14ac:dyDescent="0.25">
      <c r="A13" s="46" t="s">
        <v>119</v>
      </c>
      <c r="B13" s="46" t="s">
        <v>4</v>
      </c>
      <c r="C13" s="46" t="s">
        <v>100</v>
      </c>
      <c r="D13" s="19">
        <v>-3395</v>
      </c>
      <c r="E13" s="46" t="s">
        <v>163</v>
      </c>
      <c r="F13" s="47">
        <v>45352</v>
      </c>
      <c r="G13" s="47">
        <v>45352</v>
      </c>
      <c r="H13" s="46" t="s">
        <v>205</v>
      </c>
      <c r="I13" s="46" t="s">
        <v>123</v>
      </c>
      <c r="J13" s="46" t="s">
        <v>101</v>
      </c>
      <c r="K13" s="46" t="s">
        <v>166</v>
      </c>
      <c r="L13" s="46" t="s">
        <v>246</v>
      </c>
      <c r="M13" s="46" t="s">
        <v>167</v>
      </c>
      <c r="N13" s="35"/>
      <c r="O13" s="35"/>
      <c r="P13" s="35"/>
      <c r="Q13" s="35"/>
      <c r="R13" s="35"/>
      <c r="S13" s="35"/>
      <c r="T13" s="35"/>
      <c r="U13" s="35"/>
      <c r="V13" s="35"/>
      <c r="W13" s="39"/>
      <c r="X13" s="39"/>
      <c r="Y13" s="35"/>
      <c r="Z13" s="35"/>
      <c r="AA13" s="35"/>
      <c r="AB13" s="35"/>
    </row>
    <row r="14" spans="1:28" s="42" customFormat="1" x14ac:dyDescent="0.25">
      <c r="A14" s="46" t="s">
        <v>119</v>
      </c>
      <c r="B14" s="46" t="s">
        <v>4</v>
      </c>
      <c r="C14" s="46" t="s">
        <v>100</v>
      </c>
      <c r="D14" s="19">
        <v>100</v>
      </c>
      <c r="E14" s="46" t="s">
        <v>163</v>
      </c>
      <c r="F14" s="47">
        <v>45352</v>
      </c>
      <c r="G14" s="47">
        <v>45352</v>
      </c>
      <c r="H14" s="46" t="s">
        <v>206</v>
      </c>
      <c r="I14" s="46" t="s">
        <v>124</v>
      </c>
      <c r="J14" s="46" t="s">
        <v>101</v>
      </c>
      <c r="K14" s="46" t="s">
        <v>166</v>
      </c>
      <c r="L14" s="46" t="s">
        <v>246</v>
      </c>
      <c r="M14" s="46" t="s">
        <v>167</v>
      </c>
      <c r="N14" s="40"/>
      <c r="O14" s="40"/>
      <c r="P14" s="40"/>
      <c r="Q14" s="40"/>
      <c r="R14" s="40"/>
      <c r="S14" s="40"/>
      <c r="T14" s="40"/>
      <c r="U14" s="40"/>
      <c r="V14" s="40"/>
      <c r="W14" s="41"/>
      <c r="X14" s="41"/>
      <c r="Y14" s="40"/>
      <c r="Z14" s="40"/>
      <c r="AA14" s="40"/>
      <c r="AB14" s="40"/>
    </row>
    <row r="15" spans="1:28" s="42" customFormat="1" x14ac:dyDescent="0.25">
      <c r="A15" s="46" t="s">
        <v>119</v>
      </c>
      <c r="B15" s="46" t="s">
        <v>4</v>
      </c>
      <c r="C15" s="46" t="s">
        <v>100</v>
      </c>
      <c r="D15" s="19">
        <v>-100</v>
      </c>
      <c r="E15" s="46" t="s">
        <v>163</v>
      </c>
      <c r="F15" s="47">
        <v>45352</v>
      </c>
      <c r="G15" s="47">
        <v>45352</v>
      </c>
      <c r="H15" s="46" t="s">
        <v>207</v>
      </c>
      <c r="I15" s="46" t="s">
        <v>125</v>
      </c>
      <c r="J15" s="46" t="s">
        <v>101</v>
      </c>
      <c r="K15" s="46" t="s">
        <v>166</v>
      </c>
      <c r="L15" s="46" t="s">
        <v>246</v>
      </c>
      <c r="M15" s="46" t="s">
        <v>167</v>
      </c>
      <c r="N15" s="40"/>
      <c r="O15" s="40"/>
      <c r="P15" s="40"/>
      <c r="Q15" s="40"/>
      <c r="R15" s="40"/>
      <c r="S15" s="40"/>
      <c r="T15" s="40"/>
      <c r="U15" s="40"/>
      <c r="V15" s="40"/>
      <c r="W15" s="41"/>
      <c r="X15" s="41"/>
      <c r="Y15" s="40"/>
      <c r="Z15" s="40"/>
      <c r="AA15" s="40"/>
      <c r="AB15" s="40"/>
    </row>
    <row r="16" spans="1:28" x14ac:dyDescent="0.25">
      <c r="A16" s="48" t="s">
        <v>119</v>
      </c>
      <c r="B16" s="48" t="s">
        <v>101</v>
      </c>
      <c r="C16" s="48" t="s">
        <v>101</v>
      </c>
      <c r="D16" s="49">
        <v>0</v>
      </c>
      <c r="E16" s="48" t="s">
        <v>163</v>
      </c>
      <c r="F16" s="50"/>
      <c r="G16" s="50"/>
      <c r="H16" s="48" t="s">
        <v>101</v>
      </c>
      <c r="I16" s="48" t="s">
        <v>101</v>
      </c>
      <c r="J16" s="48" t="s">
        <v>101</v>
      </c>
      <c r="K16" s="48" t="s">
        <v>101</v>
      </c>
      <c r="L16" s="48" t="s">
        <v>101</v>
      </c>
      <c r="M16" s="48" t="s">
        <v>101</v>
      </c>
      <c r="N16" s="35"/>
      <c r="O16" s="35"/>
      <c r="P16" s="35"/>
      <c r="Q16" s="35"/>
      <c r="R16" s="35"/>
      <c r="S16" s="35"/>
      <c r="T16" s="35"/>
      <c r="U16" s="35"/>
      <c r="V16" s="35"/>
      <c r="W16" s="39"/>
      <c r="X16" s="39"/>
      <c r="Y16" s="35"/>
      <c r="Z16" s="35"/>
      <c r="AA16" s="35"/>
      <c r="AB16" s="35"/>
    </row>
    <row r="17" spans="1:28" x14ac:dyDescent="0.25">
      <c r="A17" s="46" t="s">
        <v>132</v>
      </c>
      <c r="B17" s="46" t="s">
        <v>131</v>
      </c>
      <c r="C17" s="46" t="s">
        <v>133</v>
      </c>
      <c r="D17" s="19">
        <v>200</v>
      </c>
      <c r="E17" s="46" t="s">
        <v>163</v>
      </c>
      <c r="F17" s="47">
        <v>45355</v>
      </c>
      <c r="G17" s="47">
        <v>45355</v>
      </c>
      <c r="H17" s="46" t="s">
        <v>210</v>
      </c>
      <c r="I17" s="46" t="s">
        <v>139</v>
      </c>
      <c r="J17" s="46" t="s">
        <v>101</v>
      </c>
      <c r="K17" s="46" t="s">
        <v>166</v>
      </c>
      <c r="L17" s="46" t="s">
        <v>246</v>
      </c>
      <c r="M17" s="46" t="s">
        <v>167</v>
      </c>
      <c r="N17" s="35"/>
      <c r="O17" s="35"/>
      <c r="P17" s="35"/>
      <c r="Q17" s="35"/>
      <c r="R17" s="35"/>
      <c r="S17" s="35"/>
      <c r="T17" s="35"/>
      <c r="U17" s="35"/>
      <c r="V17" s="35"/>
      <c r="W17" s="39"/>
      <c r="X17" s="39"/>
      <c r="Y17" s="35"/>
      <c r="Z17" s="35"/>
      <c r="AA17" s="35"/>
      <c r="AB17" s="35"/>
    </row>
    <row r="18" spans="1:28" x14ac:dyDescent="0.25">
      <c r="A18" s="46" t="s">
        <v>132</v>
      </c>
      <c r="B18" s="46" t="s">
        <v>131</v>
      </c>
      <c r="C18" s="46" t="s">
        <v>133</v>
      </c>
      <c r="D18" s="19">
        <v>200</v>
      </c>
      <c r="E18" s="46" t="s">
        <v>163</v>
      </c>
      <c r="F18" s="47">
        <v>45363</v>
      </c>
      <c r="G18" s="47">
        <v>45363</v>
      </c>
      <c r="H18" s="46" t="s">
        <v>211</v>
      </c>
      <c r="I18" s="46" t="s">
        <v>140</v>
      </c>
      <c r="J18" s="46" t="s">
        <v>101</v>
      </c>
      <c r="K18" s="46" t="s">
        <v>166</v>
      </c>
      <c r="L18" s="46" t="s">
        <v>246</v>
      </c>
      <c r="M18" s="46" t="s">
        <v>167</v>
      </c>
      <c r="N18" s="35"/>
      <c r="O18" s="35"/>
      <c r="P18" s="35"/>
      <c r="Q18" s="35"/>
      <c r="R18" s="35"/>
      <c r="S18" s="35"/>
      <c r="T18" s="35"/>
      <c r="U18" s="35"/>
      <c r="V18" s="35"/>
      <c r="W18" s="39"/>
      <c r="X18" s="39"/>
      <c r="Y18" s="35"/>
      <c r="Z18" s="35"/>
      <c r="AA18" s="35"/>
      <c r="AB18" s="35"/>
    </row>
    <row r="19" spans="1:28" x14ac:dyDescent="0.25">
      <c r="A19" s="46" t="s">
        <v>132</v>
      </c>
      <c r="B19" s="46" t="s">
        <v>131</v>
      </c>
      <c r="C19" s="46" t="s">
        <v>100</v>
      </c>
      <c r="D19" s="19">
        <v>200</v>
      </c>
      <c r="E19" s="46" t="s">
        <v>163</v>
      </c>
      <c r="F19" s="47">
        <v>45352</v>
      </c>
      <c r="G19" s="47">
        <v>45352</v>
      </c>
      <c r="H19" s="46" t="s">
        <v>217</v>
      </c>
      <c r="I19" s="46" t="s">
        <v>141</v>
      </c>
      <c r="J19" s="46" t="s">
        <v>101</v>
      </c>
      <c r="K19" s="46" t="s">
        <v>166</v>
      </c>
      <c r="L19" s="46" t="s">
        <v>246</v>
      </c>
      <c r="M19" s="46" t="s">
        <v>167</v>
      </c>
      <c r="N19" s="35"/>
      <c r="O19" s="35"/>
      <c r="P19" s="35"/>
      <c r="Q19" s="35"/>
      <c r="R19" s="35"/>
      <c r="S19" s="35"/>
      <c r="T19" s="35"/>
      <c r="U19" s="35"/>
      <c r="V19" s="35"/>
      <c r="W19" s="39"/>
      <c r="X19" s="39"/>
      <c r="Y19" s="35"/>
      <c r="Z19" s="35"/>
      <c r="AA19" s="35"/>
      <c r="AB19" s="35"/>
    </row>
    <row r="20" spans="1:28" x14ac:dyDescent="0.25">
      <c r="A20" s="46" t="s">
        <v>132</v>
      </c>
      <c r="B20" s="46" t="s">
        <v>131</v>
      </c>
      <c r="C20" s="46" t="s">
        <v>100</v>
      </c>
      <c r="D20" s="19">
        <v>-200</v>
      </c>
      <c r="E20" s="46" t="s">
        <v>163</v>
      </c>
      <c r="F20" s="47">
        <v>45352</v>
      </c>
      <c r="G20" s="47">
        <v>45352</v>
      </c>
      <c r="H20" s="46" t="s">
        <v>218</v>
      </c>
      <c r="I20" s="46" t="s">
        <v>142</v>
      </c>
      <c r="J20" s="46" t="s">
        <v>101</v>
      </c>
      <c r="K20" s="46" t="s">
        <v>166</v>
      </c>
      <c r="L20" s="46" t="s">
        <v>246</v>
      </c>
      <c r="M20" s="46" t="s">
        <v>167</v>
      </c>
      <c r="N20" s="35"/>
      <c r="O20" s="35"/>
      <c r="P20" s="35"/>
      <c r="Q20" s="35"/>
      <c r="R20" s="35"/>
      <c r="S20" s="35"/>
      <c r="T20" s="35"/>
      <c r="U20" s="35"/>
      <c r="V20" s="35"/>
      <c r="W20" s="39"/>
      <c r="X20" s="39"/>
      <c r="Y20" s="35"/>
      <c r="Z20" s="35"/>
      <c r="AA20" s="35"/>
      <c r="AB20" s="35"/>
    </row>
    <row r="21" spans="1:28" x14ac:dyDescent="0.25">
      <c r="A21" s="46" t="s">
        <v>132</v>
      </c>
      <c r="B21" s="46" t="s">
        <v>131</v>
      </c>
      <c r="C21" s="46" t="s">
        <v>100</v>
      </c>
      <c r="D21" s="19">
        <v>300</v>
      </c>
      <c r="E21" s="46" t="s">
        <v>163</v>
      </c>
      <c r="F21" s="47">
        <v>45352</v>
      </c>
      <c r="G21" s="47">
        <v>45352</v>
      </c>
      <c r="H21" s="46" t="s">
        <v>206</v>
      </c>
      <c r="I21" s="46" t="s">
        <v>124</v>
      </c>
      <c r="J21" s="46" t="s">
        <v>101</v>
      </c>
      <c r="K21" s="46" t="s">
        <v>166</v>
      </c>
      <c r="L21" s="46" t="s">
        <v>246</v>
      </c>
      <c r="M21" s="46" t="s">
        <v>167</v>
      </c>
      <c r="N21" s="35"/>
      <c r="O21" s="35"/>
      <c r="P21" s="35"/>
      <c r="Q21" s="35"/>
      <c r="R21" s="35"/>
      <c r="S21" s="35"/>
      <c r="T21" s="35"/>
      <c r="U21" s="35"/>
      <c r="V21" s="35"/>
      <c r="W21" s="39"/>
      <c r="X21" s="39"/>
      <c r="Y21" s="35"/>
      <c r="Z21" s="35"/>
      <c r="AA21" s="35"/>
      <c r="AB21" s="35"/>
    </row>
    <row r="22" spans="1:28" x14ac:dyDescent="0.25">
      <c r="A22" s="46" t="s">
        <v>132</v>
      </c>
      <c r="B22" s="46" t="s">
        <v>131</v>
      </c>
      <c r="C22" s="46" t="s">
        <v>100</v>
      </c>
      <c r="D22" s="19">
        <v>-300</v>
      </c>
      <c r="E22" s="46" t="s">
        <v>163</v>
      </c>
      <c r="F22" s="47">
        <v>45352</v>
      </c>
      <c r="G22" s="47">
        <v>45352</v>
      </c>
      <c r="H22" s="46" t="s">
        <v>207</v>
      </c>
      <c r="I22" s="46" t="s">
        <v>125</v>
      </c>
      <c r="J22" s="46" t="s">
        <v>101</v>
      </c>
      <c r="K22" s="46" t="s">
        <v>166</v>
      </c>
      <c r="L22" s="46" t="s">
        <v>246</v>
      </c>
      <c r="M22" s="46" t="s">
        <v>167</v>
      </c>
      <c r="N22" s="35"/>
      <c r="O22" s="35"/>
      <c r="P22" s="35"/>
      <c r="Q22" s="35"/>
      <c r="R22" s="35"/>
      <c r="S22" s="35"/>
      <c r="T22" s="35"/>
      <c r="U22" s="35"/>
      <c r="V22" s="35"/>
      <c r="W22" s="39"/>
      <c r="X22" s="39"/>
      <c r="Y22" s="35"/>
      <c r="Z22" s="35"/>
      <c r="AA22" s="35"/>
      <c r="AB22" s="35"/>
    </row>
    <row r="23" spans="1:28" x14ac:dyDescent="0.25">
      <c r="A23" s="48" t="s">
        <v>132</v>
      </c>
      <c r="B23" s="48" t="s">
        <v>101</v>
      </c>
      <c r="C23" s="48" t="s">
        <v>101</v>
      </c>
      <c r="D23" s="49">
        <v>400</v>
      </c>
      <c r="E23" s="48" t="s">
        <v>163</v>
      </c>
      <c r="F23" s="50"/>
      <c r="G23" s="50"/>
      <c r="H23" s="48" t="s">
        <v>101</v>
      </c>
      <c r="I23" s="48" t="s">
        <v>101</v>
      </c>
      <c r="J23" s="48" t="s">
        <v>101</v>
      </c>
      <c r="K23" s="48" t="s">
        <v>101</v>
      </c>
      <c r="L23" s="48" t="s">
        <v>101</v>
      </c>
      <c r="M23" s="48" t="s">
        <v>101</v>
      </c>
      <c r="N23" s="35"/>
      <c r="O23" s="35"/>
      <c r="P23" s="35"/>
      <c r="Q23" s="35"/>
      <c r="R23" s="35"/>
      <c r="S23" s="35"/>
      <c r="T23" s="35"/>
      <c r="U23" s="35"/>
      <c r="V23" s="35"/>
      <c r="W23" s="39"/>
      <c r="X23" s="39"/>
      <c r="Y23" s="35"/>
      <c r="Z23" s="35"/>
      <c r="AA23" s="35"/>
      <c r="AB23" s="35"/>
    </row>
    <row r="24" spans="1:28" x14ac:dyDescent="0.25">
      <c r="A24" s="67" t="s">
        <v>101</v>
      </c>
      <c r="B24" s="67" t="s">
        <v>101</v>
      </c>
      <c r="C24" s="67" t="s">
        <v>101</v>
      </c>
      <c r="D24" s="68">
        <v>24167</v>
      </c>
      <c r="E24" s="67" t="s">
        <v>163</v>
      </c>
      <c r="F24" s="69"/>
      <c r="G24" s="69"/>
      <c r="H24" s="67" t="s">
        <v>101</v>
      </c>
      <c r="I24" s="67" t="s">
        <v>101</v>
      </c>
      <c r="J24" s="67" t="s">
        <v>101</v>
      </c>
      <c r="K24" s="67" t="s">
        <v>101</v>
      </c>
      <c r="L24" s="67" t="s">
        <v>101</v>
      </c>
      <c r="M24" s="67" t="s">
        <v>101</v>
      </c>
      <c r="N24" s="35"/>
      <c r="O24" s="35"/>
      <c r="P24" s="35"/>
      <c r="Q24" s="35"/>
      <c r="R24" s="35"/>
      <c r="S24" s="35"/>
      <c r="T24" s="35"/>
      <c r="U24" s="35"/>
      <c r="V24" s="35"/>
      <c r="W24" s="39"/>
      <c r="X24" s="39"/>
      <c r="Y24" s="35"/>
      <c r="Z24" s="35"/>
      <c r="AA24" s="35"/>
      <c r="AB24" s="35"/>
    </row>
    <row r="25" spans="1:28" x14ac:dyDescent="0.25">
      <c r="A25" s="35"/>
      <c r="B25" s="35"/>
      <c r="C25" s="35"/>
      <c r="D25" s="35"/>
      <c r="E25" s="35"/>
      <c r="F25" s="35"/>
      <c r="G25" s="35"/>
      <c r="H25" s="35"/>
      <c r="I25" s="35"/>
      <c r="J25" s="37"/>
      <c r="K25" s="35"/>
      <c r="L25" s="38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9"/>
      <c r="X25" s="39"/>
      <c r="Y25" s="35"/>
      <c r="Z25" s="35"/>
      <c r="AA25" s="35"/>
      <c r="AB25" s="35"/>
    </row>
    <row r="26" spans="1:28" x14ac:dyDescent="0.25">
      <c r="A26" s="35"/>
      <c r="B26" s="35"/>
      <c r="C26" s="35"/>
      <c r="D26" s="35"/>
      <c r="E26" s="35"/>
      <c r="F26" s="35"/>
      <c r="G26" s="35"/>
      <c r="H26" s="35"/>
      <c r="I26" s="35"/>
      <c r="J26" s="37"/>
      <c r="K26" s="35"/>
      <c r="L26" s="38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9"/>
      <c r="X26" s="39"/>
      <c r="Y26" s="35"/>
      <c r="Z26" s="35"/>
      <c r="AA26" s="35"/>
      <c r="AB26" s="35"/>
    </row>
    <row r="27" spans="1:28" x14ac:dyDescent="0.25">
      <c r="A27" s="35"/>
      <c r="B27" s="35"/>
      <c r="C27" s="35"/>
      <c r="D27" s="35"/>
      <c r="E27" s="35"/>
      <c r="F27" s="35"/>
      <c r="G27" s="35"/>
      <c r="H27" s="35"/>
      <c r="I27" s="35"/>
      <c r="J27" s="37"/>
      <c r="K27" s="35"/>
      <c r="L27" s="38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9"/>
      <c r="X27" s="39"/>
      <c r="Y27" s="35"/>
      <c r="Z27" s="35"/>
      <c r="AA27" s="35"/>
      <c r="AB27" s="35"/>
    </row>
    <row r="28" spans="1:28" x14ac:dyDescent="0.25">
      <c r="A28" s="35"/>
      <c r="B28" s="35"/>
      <c r="C28" s="35"/>
      <c r="D28" s="35"/>
      <c r="E28" s="35"/>
      <c r="F28" s="35"/>
      <c r="G28" s="35"/>
      <c r="H28" s="35"/>
      <c r="I28" s="35"/>
      <c r="J28" s="37"/>
      <c r="K28" s="35"/>
      <c r="L28" s="38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9"/>
      <c r="X28" s="39"/>
      <c r="Y28" s="35"/>
      <c r="Z28" s="35"/>
      <c r="AA28" s="35"/>
      <c r="AB28" s="35"/>
    </row>
    <row r="29" spans="1:28" x14ac:dyDescent="0.25">
      <c r="A29" s="35"/>
      <c r="B29" s="35"/>
      <c r="C29" s="35"/>
      <c r="D29" s="35"/>
      <c r="E29" s="35"/>
      <c r="F29" s="35"/>
      <c r="G29" s="35"/>
      <c r="H29" s="35"/>
      <c r="I29" s="35"/>
      <c r="J29" s="37"/>
      <c r="K29" s="35"/>
      <c r="L29" s="38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9"/>
      <c r="X29" s="39"/>
      <c r="Y29" s="35"/>
      <c r="Z29" s="35"/>
      <c r="AA29" s="35"/>
      <c r="AB29" s="35"/>
    </row>
    <row r="30" spans="1:28" x14ac:dyDescent="0.25">
      <c r="A30" s="35"/>
      <c r="B30" s="35"/>
      <c r="C30" s="35"/>
      <c r="D30" s="35"/>
      <c r="E30" s="35"/>
      <c r="F30" s="35"/>
      <c r="G30" s="35"/>
      <c r="H30" s="35"/>
      <c r="I30" s="35"/>
      <c r="J30" s="37"/>
      <c r="K30" s="35"/>
      <c r="L30" s="38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9"/>
      <c r="X30" s="39"/>
      <c r="Y30" s="35"/>
      <c r="Z30" s="35"/>
      <c r="AA30" s="35"/>
      <c r="AB30" s="35"/>
    </row>
    <row r="31" spans="1:28" x14ac:dyDescent="0.25">
      <c r="A31" s="35"/>
      <c r="B31" s="35"/>
      <c r="C31" s="35"/>
      <c r="D31" s="35"/>
      <c r="E31" s="35"/>
      <c r="F31" s="35"/>
      <c r="G31" s="35"/>
      <c r="H31" s="35"/>
      <c r="I31" s="35"/>
      <c r="J31" s="37"/>
      <c r="K31" s="35"/>
      <c r="L31" s="38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9"/>
      <c r="X31" s="39"/>
      <c r="Y31" s="35"/>
      <c r="Z31" s="35"/>
      <c r="AA31" s="35"/>
      <c r="AB31" s="35"/>
    </row>
    <row r="32" spans="1:28" x14ac:dyDescent="0.25">
      <c r="A32" s="35"/>
      <c r="B32" s="35"/>
      <c r="C32" s="35"/>
      <c r="D32" s="35"/>
      <c r="E32" s="35"/>
      <c r="F32" s="35"/>
      <c r="G32" s="35"/>
      <c r="H32" s="35"/>
      <c r="I32" s="35"/>
      <c r="J32" s="37"/>
      <c r="K32" s="35"/>
      <c r="L32" s="38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9"/>
      <c r="X32" s="39"/>
      <c r="Y32" s="35"/>
      <c r="Z32" s="35"/>
      <c r="AA32" s="35"/>
      <c r="AB32" s="35"/>
    </row>
    <row r="33" spans="1:28" x14ac:dyDescent="0.25">
      <c r="A33" s="35"/>
      <c r="B33" s="35"/>
      <c r="C33" s="35"/>
      <c r="D33" s="35"/>
      <c r="E33" s="35"/>
      <c r="F33" s="35"/>
      <c r="G33" s="35"/>
      <c r="H33" s="35"/>
      <c r="I33" s="35"/>
      <c r="J33" s="37"/>
      <c r="K33" s="35"/>
      <c r="L33" s="38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9"/>
      <c r="X33" s="39"/>
      <c r="Y33" s="35"/>
      <c r="Z33" s="35"/>
      <c r="AA33" s="35"/>
      <c r="AB33" s="35"/>
    </row>
    <row r="34" spans="1:28" x14ac:dyDescent="0.25">
      <c r="A34" s="35"/>
      <c r="B34" s="35"/>
      <c r="C34" s="35"/>
      <c r="D34" s="35"/>
      <c r="E34" s="35"/>
      <c r="F34" s="35"/>
      <c r="G34" s="35"/>
      <c r="H34" s="35"/>
      <c r="I34" s="35"/>
      <c r="J34" s="37"/>
      <c r="K34" s="35"/>
      <c r="L34" s="38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9"/>
      <c r="X34" s="39"/>
      <c r="Y34" s="35"/>
      <c r="Z34" s="35"/>
      <c r="AA34" s="35"/>
      <c r="AB34" s="35"/>
    </row>
    <row r="35" spans="1:28" x14ac:dyDescent="0.25">
      <c r="A35" s="35"/>
      <c r="B35" s="35"/>
      <c r="C35" s="35"/>
      <c r="D35" s="35"/>
      <c r="E35" s="35"/>
      <c r="F35" s="35"/>
      <c r="G35" s="35"/>
      <c r="H35" s="35"/>
      <c r="I35" s="35"/>
      <c r="J35" s="37"/>
      <c r="K35" s="35"/>
      <c r="L35" s="38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9"/>
      <c r="X35" s="39"/>
      <c r="Y35" s="35"/>
      <c r="Z35" s="35"/>
      <c r="AA35" s="35"/>
      <c r="AB35" s="35"/>
    </row>
    <row r="36" spans="1:28" x14ac:dyDescent="0.25">
      <c r="A36" s="35"/>
      <c r="B36" s="35"/>
      <c r="C36" s="35"/>
      <c r="D36" s="35"/>
      <c r="E36" s="35"/>
      <c r="F36" s="35"/>
      <c r="G36" s="35"/>
      <c r="H36" s="35"/>
      <c r="I36" s="35"/>
      <c r="J36" s="37"/>
      <c r="K36" s="35"/>
      <c r="L36" s="38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9"/>
      <c r="X36" s="39"/>
      <c r="Y36" s="35"/>
      <c r="Z36" s="35"/>
      <c r="AA36" s="35"/>
      <c r="AB36" s="35"/>
    </row>
    <row r="37" spans="1:28" x14ac:dyDescent="0.25">
      <c r="A37" s="35"/>
      <c r="B37" s="35"/>
      <c r="C37" s="35"/>
      <c r="D37" s="35"/>
      <c r="E37" s="35"/>
      <c r="F37" s="35"/>
      <c r="G37" s="35"/>
      <c r="H37" s="35"/>
      <c r="I37" s="35"/>
      <c r="J37" s="37"/>
      <c r="K37" s="35"/>
      <c r="L37" s="38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9"/>
      <c r="X37" s="39"/>
      <c r="Y37" s="35"/>
      <c r="Z37" s="35"/>
      <c r="AA37" s="35"/>
      <c r="AB37" s="35"/>
    </row>
    <row r="38" spans="1:28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7"/>
      <c r="K38" s="35"/>
      <c r="L38" s="38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9"/>
      <c r="X38" s="39"/>
      <c r="Y38" s="35"/>
      <c r="Z38" s="35"/>
      <c r="AA38" s="35"/>
      <c r="AB38" s="35"/>
    </row>
    <row r="39" spans="1:28" x14ac:dyDescent="0.25">
      <c r="A39" s="35"/>
      <c r="B39" s="35"/>
      <c r="C39" s="35"/>
      <c r="D39" s="35"/>
      <c r="E39" s="35"/>
      <c r="F39" s="35"/>
      <c r="G39" s="35"/>
      <c r="H39" s="35"/>
      <c r="I39" s="35"/>
      <c r="J39" s="37"/>
      <c r="K39" s="35"/>
      <c r="L39" s="38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9"/>
      <c r="X39" s="39"/>
      <c r="Y39" s="35"/>
      <c r="Z39" s="35"/>
      <c r="AA39" s="35"/>
      <c r="AB39" s="35"/>
    </row>
    <row r="40" spans="1:28" x14ac:dyDescent="0.25">
      <c r="A40" s="35"/>
      <c r="B40" s="35"/>
      <c r="C40" s="35"/>
      <c r="D40" s="35"/>
      <c r="E40" s="35"/>
      <c r="F40" s="35"/>
      <c r="G40" s="35"/>
      <c r="H40" s="35"/>
      <c r="I40" s="35"/>
      <c r="J40" s="37"/>
      <c r="K40" s="35"/>
      <c r="L40" s="38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9"/>
      <c r="X40" s="39"/>
      <c r="Y40" s="35"/>
      <c r="Z40" s="35"/>
      <c r="AA40" s="35"/>
      <c r="AB40" s="35"/>
    </row>
    <row r="41" spans="1:28" x14ac:dyDescent="0.25">
      <c r="A41" s="43"/>
      <c r="B41" s="35"/>
      <c r="C41" s="35"/>
      <c r="D41" s="35"/>
      <c r="E41" s="35"/>
      <c r="F41" s="35"/>
      <c r="G41" s="35"/>
      <c r="H41" s="35"/>
      <c r="I41" s="35"/>
      <c r="J41" s="44"/>
      <c r="K41" s="35"/>
      <c r="L41" s="38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9"/>
      <c r="X41" s="39"/>
      <c r="Y41" s="35"/>
      <c r="Z41" s="35"/>
      <c r="AA41" s="35"/>
      <c r="AB41" s="3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74"/>
  <sheetViews>
    <sheetView workbookViewId="0">
      <selection activeCell="A17" sqref="A17"/>
    </sheetView>
  </sheetViews>
  <sheetFormatPr defaultColWidth="8.85546875" defaultRowHeight="15" x14ac:dyDescent="0.25"/>
  <cols>
    <col min="1" max="1" width="15.28515625" style="28" bestFit="1" customWidth="1"/>
    <col min="2" max="2" width="12.42578125" style="28" bestFit="1" customWidth="1"/>
    <col min="3" max="3" width="11.7109375" style="28" bestFit="1" customWidth="1"/>
    <col min="4" max="4" width="14.7109375" style="28" bestFit="1" customWidth="1"/>
    <col min="5" max="5" width="15.140625" style="28" bestFit="1" customWidth="1"/>
    <col min="6" max="6" width="13.85546875" style="28" bestFit="1" customWidth="1"/>
    <col min="7" max="7" width="11.28515625" style="28" bestFit="1" customWidth="1"/>
    <col min="8" max="8" width="16.5703125" style="28" bestFit="1" customWidth="1"/>
    <col min="9" max="9" width="11" style="28" bestFit="1" customWidth="1"/>
    <col min="10" max="10" width="12.7109375" style="28" bestFit="1" customWidth="1"/>
    <col min="11" max="11" width="9.140625" style="28" bestFit="1" customWidth="1"/>
    <col min="12" max="12" width="12.85546875" style="28" bestFit="1" customWidth="1"/>
    <col min="13" max="13" width="9.5703125" style="28" bestFit="1" customWidth="1"/>
    <col min="14" max="14" width="30" style="28" bestFit="1" customWidth="1"/>
    <col min="15" max="15" width="42" style="28" bestFit="1" customWidth="1"/>
    <col min="16" max="16" width="43" style="28" bestFit="1" customWidth="1"/>
    <col min="17" max="17" width="7" style="28" bestFit="1" customWidth="1"/>
    <col min="18" max="18" width="31" style="28" bestFit="1" customWidth="1"/>
    <col min="19" max="19" width="16" style="28" bestFit="1" customWidth="1"/>
    <col min="20" max="20" width="45" style="28" bestFit="1" customWidth="1"/>
    <col min="21" max="21" width="13" style="28" bestFit="1" customWidth="1"/>
    <col min="22" max="22" width="8" style="28" bestFit="1" customWidth="1"/>
    <col min="23" max="23" width="14" style="28" bestFit="1" customWidth="1"/>
    <col min="24" max="24" width="15" style="28" bestFit="1" customWidth="1"/>
    <col min="25" max="25" width="21" style="28" bestFit="1" customWidth="1"/>
    <col min="26" max="26" width="11" style="28" bestFit="1" customWidth="1"/>
    <col min="27" max="27" width="34" style="28" bestFit="1" customWidth="1"/>
    <col min="28" max="28" width="35" style="28" bestFit="1" customWidth="1"/>
    <col min="29" max="16384" width="8.85546875" style="28"/>
  </cols>
  <sheetData>
    <row r="1" spans="1:26" ht="45" x14ac:dyDescent="0.25">
      <c r="A1" s="65" t="s">
        <v>92</v>
      </c>
      <c r="B1" s="65" t="s">
        <v>91</v>
      </c>
      <c r="C1" s="65" t="s">
        <v>93</v>
      </c>
      <c r="D1" s="65" t="s">
        <v>94</v>
      </c>
      <c r="E1" s="66" t="s">
        <v>159</v>
      </c>
      <c r="F1" s="65" t="s">
        <v>97</v>
      </c>
      <c r="G1" s="65" t="s">
        <v>96</v>
      </c>
      <c r="H1" s="65" t="s">
        <v>160</v>
      </c>
      <c r="I1" s="66" t="s">
        <v>98</v>
      </c>
      <c r="J1" s="65" t="s">
        <v>95</v>
      </c>
      <c r="K1" s="66" t="s">
        <v>161</v>
      </c>
      <c r="L1" s="65" t="s">
        <v>245</v>
      </c>
      <c r="M1" s="66" t="s">
        <v>162</v>
      </c>
    </row>
    <row r="2" spans="1:26" x14ac:dyDescent="0.25">
      <c r="A2" s="46" t="s">
        <v>103</v>
      </c>
      <c r="B2" s="46" t="s">
        <v>3</v>
      </c>
      <c r="C2" s="46" t="s">
        <v>100</v>
      </c>
      <c r="D2" s="19">
        <v>4700</v>
      </c>
      <c r="E2" s="46" t="s">
        <v>163</v>
      </c>
      <c r="F2" s="47">
        <v>45397</v>
      </c>
      <c r="G2" s="47">
        <v>45397</v>
      </c>
      <c r="H2" s="46" t="s">
        <v>183</v>
      </c>
      <c r="I2" s="46" t="s">
        <v>112</v>
      </c>
      <c r="J2" s="46" t="s">
        <v>101</v>
      </c>
      <c r="K2" s="46" t="s">
        <v>166</v>
      </c>
      <c r="L2" s="46" t="s">
        <v>246</v>
      </c>
      <c r="M2" s="46" t="s">
        <v>167</v>
      </c>
    </row>
    <row r="3" spans="1:26" s="24" customFormat="1" x14ac:dyDescent="0.25">
      <c r="A3" s="46" t="s">
        <v>103</v>
      </c>
      <c r="B3" s="46" t="s">
        <v>3</v>
      </c>
      <c r="C3" s="46" t="s">
        <v>100</v>
      </c>
      <c r="D3" s="19">
        <v>-4700</v>
      </c>
      <c r="E3" s="46" t="s">
        <v>163</v>
      </c>
      <c r="F3" s="47">
        <v>45393</v>
      </c>
      <c r="G3" s="47">
        <v>45397</v>
      </c>
      <c r="H3" s="46" t="s">
        <v>184</v>
      </c>
      <c r="I3" s="46" t="s">
        <v>113</v>
      </c>
      <c r="J3" s="46" t="s">
        <v>101</v>
      </c>
      <c r="K3" s="46" t="s">
        <v>166</v>
      </c>
      <c r="L3" s="46" t="s">
        <v>246</v>
      </c>
      <c r="M3" s="46" t="s">
        <v>167</v>
      </c>
    </row>
    <row r="4" spans="1:26" x14ac:dyDescent="0.25">
      <c r="A4" s="48" t="s">
        <v>103</v>
      </c>
      <c r="B4" s="48" t="s">
        <v>101</v>
      </c>
      <c r="C4" s="48" t="s">
        <v>101</v>
      </c>
      <c r="D4" s="49">
        <v>0</v>
      </c>
      <c r="E4" s="48" t="s">
        <v>163</v>
      </c>
      <c r="F4" s="50"/>
      <c r="G4" s="50"/>
      <c r="H4" s="48" t="s">
        <v>101</v>
      </c>
      <c r="I4" s="48" t="s">
        <v>101</v>
      </c>
      <c r="J4" s="48" t="s">
        <v>101</v>
      </c>
      <c r="K4" s="48" t="s">
        <v>101</v>
      </c>
      <c r="L4" s="48" t="s">
        <v>101</v>
      </c>
      <c r="M4" s="48" t="s">
        <v>101</v>
      </c>
      <c r="Q4" s="29"/>
      <c r="U4" s="29"/>
      <c r="Z4" s="29"/>
    </row>
    <row r="5" spans="1:26" x14ac:dyDescent="0.25">
      <c r="A5" s="46" t="s">
        <v>143</v>
      </c>
      <c r="B5" s="46" t="s">
        <v>131</v>
      </c>
      <c r="C5" s="46" t="s">
        <v>144</v>
      </c>
      <c r="D5" s="19">
        <v>292.38</v>
      </c>
      <c r="E5" s="46" t="s">
        <v>163</v>
      </c>
      <c r="F5" s="47">
        <v>45382</v>
      </c>
      <c r="G5" s="47">
        <v>45385</v>
      </c>
      <c r="H5" s="46" t="s">
        <v>230</v>
      </c>
      <c r="I5" s="46" t="s">
        <v>145</v>
      </c>
      <c r="J5" s="46" t="s">
        <v>101</v>
      </c>
      <c r="K5" s="46" t="s">
        <v>231</v>
      </c>
      <c r="L5" s="46" t="s">
        <v>290</v>
      </c>
      <c r="M5" s="46" t="s">
        <v>167</v>
      </c>
      <c r="W5" s="32"/>
      <c r="X5" s="32"/>
    </row>
    <row r="6" spans="1:26" x14ac:dyDescent="0.25">
      <c r="A6" s="46" t="s">
        <v>143</v>
      </c>
      <c r="B6" s="46" t="s">
        <v>131</v>
      </c>
      <c r="C6" s="46" t="s">
        <v>148</v>
      </c>
      <c r="D6" s="19">
        <v>12.41</v>
      </c>
      <c r="E6" s="46" t="s">
        <v>163</v>
      </c>
      <c r="F6" s="47">
        <v>45376</v>
      </c>
      <c r="G6" s="47">
        <v>45389</v>
      </c>
      <c r="H6" s="46" t="s">
        <v>233</v>
      </c>
      <c r="I6" s="46" t="s">
        <v>149</v>
      </c>
      <c r="J6" s="46" t="s">
        <v>101</v>
      </c>
      <c r="K6" s="46" t="s">
        <v>229</v>
      </c>
      <c r="L6" s="46" t="s">
        <v>289</v>
      </c>
      <c r="M6" s="46" t="s">
        <v>167</v>
      </c>
      <c r="W6" s="32"/>
      <c r="X6" s="32"/>
    </row>
    <row r="7" spans="1:26" x14ac:dyDescent="0.25">
      <c r="A7" s="46" t="s">
        <v>143</v>
      </c>
      <c r="B7" s="46" t="s">
        <v>131</v>
      </c>
      <c r="C7" s="46" t="s">
        <v>148</v>
      </c>
      <c r="D7" s="19">
        <v>12.41</v>
      </c>
      <c r="E7" s="46" t="s">
        <v>163</v>
      </c>
      <c r="F7" s="47">
        <v>45376</v>
      </c>
      <c r="G7" s="47">
        <v>45389</v>
      </c>
      <c r="H7" s="46" t="s">
        <v>233</v>
      </c>
      <c r="I7" s="46" t="s">
        <v>149</v>
      </c>
      <c r="J7" s="46" t="s">
        <v>101</v>
      </c>
      <c r="K7" s="46" t="s">
        <v>229</v>
      </c>
      <c r="L7" s="46" t="s">
        <v>289</v>
      </c>
      <c r="M7" s="46" t="s">
        <v>167</v>
      </c>
      <c r="W7" s="32"/>
      <c r="X7" s="32"/>
    </row>
    <row r="8" spans="1:26" x14ac:dyDescent="0.25">
      <c r="A8" s="48" t="s">
        <v>143</v>
      </c>
      <c r="B8" s="48" t="s">
        <v>101</v>
      </c>
      <c r="C8" s="48" t="s">
        <v>101</v>
      </c>
      <c r="D8" s="49">
        <v>317.2</v>
      </c>
      <c r="E8" s="48" t="s">
        <v>163</v>
      </c>
      <c r="F8" s="50"/>
      <c r="G8" s="50"/>
      <c r="H8" s="48" t="s">
        <v>101</v>
      </c>
      <c r="I8" s="48" t="s">
        <v>101</v>
      </c>
      <c r="J8" s="48" t="s">
        <v>101</v>
      </c>
      <c r="K8" s="48" t="s">
        <v>101</v>
      </c>
      <c r="L8" s="48" t="s">
        <v>101</v>
      </c>
      <c r="M8" s="48" t="s">
        <v>101</v>
      </c>
      <c r="W8" s="32"/>
      <c r="X8" s="32"/>
    </row>
    <row r="9" spans="1:26" x14ac:dyDescent="0.25">
      <c r="A9" s="46" t="s">
        <v>151</v>
      </c>
      <c r="B9" s="46" t="s">
        <v>131</v>
      </c>
      <c r="C9" s="46" t="s">
        <v>133</v>
      </c>
      <c r="D9" s="19">
        <v>200</v>
      </c>
      <c r="E9" s="46" t="s">
        <v>163</v>
      </c>
      <c r="F9" s="47">
        <v>45411</v>
      </c>
      <c r="G9" s="47">
        <v>45411</v>
      </c>
      <c r="H9" s="46" t="s">
        <v>234</v>
      </c>
      <c r="I9" s="46" t="s">
        <v>152</v>
      </c>
      <c r="J9" s="46" t="s">
        <v>101</v>
      </c>
      <c r="K9" s="46" t="s">
        <v>166</v>
      </c>
      <c r="L9" s="46" t="s">
        <v>246</v>
      </c>
      <c r="M9" s="46" t="s">
        <v>167</v>
      </c>
      <c r="W9" s="32"/>
      <c r="X9" s="32"/>
    </row>
    <row r="10" spans="1:26" x14ac:dyDescent="0.25">
      <c r="A10" s="46" t="s">
        <v>151</v>
      </c>
      <c r="B10" s="46" t="s">
        <v>131</v>
      </c>
      <c r="C10" s="46" t="s">
        <v>133</v>
      </c>
      <c r="D10" s="19">
        <v>-200</v>
      </c>
      <c r="E10" s="46" t="s">
        <v>163</v>
      </c>
      <c r="F10" s="47">
        <v>45382</v>
      </c>
      <c r="G10" s="47">
        <v>45411</v>
      </c>
      <c r="H10" s="46" t="s">
        <v>235</v>
      </c>
      <c r="I10" s="46" t="s">
        <v>153</v>
      </c>
      <c r="J10" s="46" t="s">
        <v>101</v>
      </c>
      <c r="K10" s="46" t="s">
        <v>166</v>
      </c>
      <c r="L10" s="46" t="s">
        <v>246</v>
      </c>
      <c r="M10" s="46" t="s">
        <v>167</v>
      </c>
      <c r="W10" s="32"/>
      <c r="X10" s="32"/>
    </row>
    <row r="11" spans="1:26" x14ac:dyDescent="0.25">
      <c r="A11" s="46" t="s">
        <v>151</v>
      </c>
      <c r="B11" s="46" t="s">
        <v>131</v>
      </c>
      <c r="C11" s="46" t="s">
        <v>133</v>
      </c>
      <c r="D11" s="19">
        <v>200</v>
      </c>
      <c r="E11" s="46" t="s">
        <v>163</v>
      </c>
      <c r="F11" s="47">
        <v>45382</v>
      </c>
      <c r="G11" s="47">
        <v>45411</v>
      </c>
      <c r="H11" s="46" t="s">
        <v>236</v>
      </c>
      <c r="I11" s="46" t="s">
        <v>154</v>
      </c>
      <c r="J11" s="46" t="s">
        <v>101</v>
      </c>
      <c r="K11" s="46" t="s">
        <v>166</v>
      </c>
      <c r="L11" s="46" t="s">
        <v>246</v>
      </c>
      <c r="M11" s="46" t="s">
        <v>167</v>
      </c>
      <c r="W11" s="32"/>
      <c r="X11" s="32"/>
    </row>
    <row r="12" spans="1:26" x14ac:dyDescent="0.25">
      <c r="A12" s="46" t="s">
        <v>151</v>
      </c>
      <c r="B12" s="46" t="s">
        <v>131</v>
      </c>
      <c r="C12" s="46" t="s">
        <v>100</v>
      </c>
      <c r="D12" s="19">
        <v>3395</v>
      </c>
      <c r="E12" s="46" t="s">
        <v>163</v>
      </c>
      <c r="F12" s="47">
        <v>45382</v>
      </c>
      <c r="G12" s="47">
        <v>45411</v>
      </c>
      <c r="H12" s="46" t="s">
        <v>237</v>
      </c>
      <c r="I12" s="46" t="s">
        <v>155</v>
      </c>
      <c r="J12" s="46" t="s">
        <v>101</v>
      </c>
      <c r="K12" s="46" t="s">
        <v>166</v>
      </c>
      <c r="L12" s="46" t="s">
        <v>246</v>
      </c>
      <c r="M12" s="46" t="s">
        <v>167</v>
      </c>
      <c r="W12" s="32"/>
      <c r="X12" s="32"/>
    </row>
    <row r="13" spans="1:26" x14ac:dyDescent="0.25">
      <c r="A13" s="46" t="s">
        <v>151</v>
      </c>
      <c r="B13" s="46" t="s">
        <v>131</v>
      </c>
      <c r="C13" s="46" t="s">
        <v>100</v>
      </c>
      <c r="D13" s="19">
        <v>-3395</v>
      </c>
      <c r="E13" s="46" t="s">
        <v>163</v>
      </c>
      <c r="F13" s="47">
        <v>45382</v>
      </c>
      <c r="G13" s="47">
        <v>45411</v>
      </c>
      <c r="H13" s="46" t="s">
        <v>238</v>
      </c>
      <c r="I13" s="46" t="s">
        <v>156</v>
      </c>
      <c r="J13" s="46" t="s">
        <v>101</v>
      </c>
      <c r="K13" s="46" t="s">
        <v>166</v>
      </c>
      <c r="L13" s="46" t="s">
        <v>246</v>
      </c>
      <c r="M13" s="46" t="s">
        <v>167</v>
      </c>
      <c r="W13" s="32"/>
      <c r="X13" s="32"/>
    </row>
    <row r="14" spans="1:26" x14ac:dyDescent="0.25">
      <c r="A14" s="46" t="s">
        <v>151</v>
      </c>
      <c r="B14" s="46" t="s">
        <v>131</v>
      </c>
      <c r="C14" s="46" t="s">
        <v>100</v>
      </c>
      <c r="D14" s="19">
        <v>3395</v>
      </c>
      <c r="E14" s="46" t="s">
        <v>163</v>
      </c>
      <c r="F14" s="47">
        <v>45382</v>
      </c>
      <c r="G14" s="47">
        <v>45411</v>
      </c>
      <c r="H14" s="46" t="s">
        <v>239</v>
      </c>
      <c r="I14" s="46" t="s">
        <v>157</v>
      </c>
      <c r="J14" s="46" t="s">
        <v>101</v>
      </c>
      <c r="K14" s="46" t="s">
        <v>166</v>
      </c>
      <c r="L14" s="46" t="s">
        <v>246</v>
      </c>
      <c r="M14" s="46" t="s">
        <v>167</v>
      </c>
      <c r="W14" s="32"/>
      <c r="X14" s="32"/>
    </row>
    <row r="15" spans="1:26" x14ac:dyDescent="0.25">
      <c r="A15" s="48" t="s">
        <v>151</v>
      </c>
      <c r="B15" s="48" t="s">
        <v>101</v>
      </c>
      <c r="C15" s="48" t="s">
        <v>101</v>
      </c>
      <c r="D15" s="49">
        <v>3595</v>
      </c>
      <c r="E15" s="48" t="s">
        <v>163</v>
      </c>
      <c r="F15" s="50"/>
      <c r="G15" s="50"/>
      <c r="H15" s="48" t="s">
        <v>101</v>
      </c>
      <c r="I15" s="48" t="s">
        <v>101</v>
      </c>
      <c r="J15" s="48" t="s">
        <v>101</v>
      </c>
      <c r="K15" s="48" t="s">
        <v>101</v>
      </c>
      <c r="L15" s="48" t="s">
        <v>101</v>
      </c>
      <c r="M15" s="48" t="s">
        <v>101</v>
      </c>
      <c r="W15" s="32"/>
      <c r="X15" s="32"/>
    </row>
    <row r="16" spans="1:26" x14ac:dyDescent="0.25">
      <c r="A16" s="67" t="s">
        <v>101</v>
      </c>
      <c r="B16" s="67" t="s">
        <v>101</v>
      </c>
      <c r="C16" s="67" t="s">
        <v>101</v>
      </c>
      <c r="D16" s="68">
        <v>3912.2</v>
      </c>
      <c r="E16" s="67" t="s">
        <v>163</v>
      </c>
      <c r="F16" s="69"/>
      <c r="G16" s="69"/>
      <c r="H16" s="67" t="s">
        <v>101</v>
      </c>
      <c r="I16" s="67" t="s">
        <v>101</v>
      </c>
      <c r="J16" s="67" t="s">
        <v>101</v>
      </c>
      <c r="K16" s="67" t="s">
        <v>101</v>
      </c>
      <c r="L16" s="67" t="s">
        <v>101</v>
      </c>
      <c r="M16" s="67" t="s">
        <v>101</v>
      </c>
      <c r="W16" s="32"/>
      <c r="X16" s="32"/>
    </row>
    <row r="17" spans="10:24" x14ac:dyDescent="0.25">
      <c r="J17" s="30"/>
      <c r="L17" s="31"/>
      <c r="W17" s="32"/>
      <c r="X17" s="32"/>
    </row>
    <row r="18" spans="10:24" x14ac:dyDescent="0.25">
      <c r="J18" s="30"/>
      <c r="L18" s="31"/>
      <c r="W18" s="32"/>
      <c r="X18" s="32"/>
    </row>
    <row r="19" spans="10:24" x14ac:dyDescent="0.25">
      <c r="J19" s="30"/>
      <c r="L19" s="31"/>
      <c r="W19" s="32"/>
      <c r="X19" s="32"/>
    </row>
    <row r="20" spans="10:24" x14ac:dyDescent="0.25">
      <c r="J20" s="30"/>
      <c r="L20" s="31"/>
      <c r="W20" s="32"/>
      <c r="X20" s="32"/>
    </row>
    <row r="21" spans="10:24" x14ac:dyDescent="0.25">
      <c r="J21" s="30"/>
      <c r="L21" s="31"/>
      <c r="W21" s="32"/>
      <c r="X21" s="32"/>
    </row>
    <row r="22" spans="10:24" x14ac:dyDescent="0.25">
      <c r="J22" s="30"/>
      <c r="L22" s="31"/>
      <c r="W22" s="32"/>
      <c r="X22" s="32"/>
    </row>
    <row r="23" spans="10:24" x14ac:dyDescent="0.25">
      <c r="J23" s="30"/>
      <c r="L23" s="31"/>
      <c r="W23" s="32"/>
      <c r="X23" s="32"/>
    </row>
    <row r="24" spans="10:24" x14ac:dyDescent="0.25">
      <c r="J24" s="30"/>
      <c r="L24" s="31"/>
      <c r="W24" s="32"/>
      <c r="X24" s="32"/>
    </row>
    <row r="25" spans="10:24" x14ac:dyDescent="0.25">
      <c r="J25" s="30"/>
      <c r="L25" s="31"/>
      <c r="W25" s="32"/>
      <c r="X25" s="32"/>
    </row>
    <row r="26" spans="10:24" x14ac:dyDescent="0.25">
      <c r="J26" s="30"/>
      <c r="L26" s="31"/>
      <c r="W26" s="32"/>
      <c r="X26" s="32"/>
    </row>
    <row r="27" spans="10:24" x14ac:dyDescent="0.25">
      <c r="J27" s="30"/>
      <c r="L27" s="31"/>
      <c r="W27" s="32"/>
      <c r="X27" s="32"/>
    </row>
    <row r="28" spans="10:24" x14ac:dyDescent="0.25">
      <c r="J28" s="30"/>
      <c r="L28" s="31"/>
      <c r="W28" s="32"/>
      <c r="X28" s="32"/>
    </row>
    <row r="29" spans="10:24" x14ac:dyDescent="0.25">
      <c r="J29" s="30"/>
      <c r="L29" s="31"/>
      <c r="W29" s="32"/>
      <c r="X29" s="32"/>
    </row>
    <row r="30" spans="10:24" x14ac:dyDescent="0.25">
      <c r="J30" s="30"/>
      <c r="L30" s="31"/>
      <c r="W30" s="32"/>
      <c r="X30" s="32"/>
    </row>
    <row r="31" spans="10:24" x14ac:dyDescent="0.25">
      <c r="J31" s="30"/>
      <c r="L31" s="31"/>
      <c r="W31" s="32"/>
      <c r="X31" s="32"/>
    </row>
    <row r="32" spans="10:24" x14ac:dyDescent="0.25">
      <c r="J32" s="30"/>
      <c r="L32" s="31"/>
      <c r="W32" s="32"/>
      <c r="X32" s="32"/>
    </row>
    <row r="33" spans="10:24" x14ac:dyDescent="0.25">
      <c r="J33" s="30"/>
      <c r="L33" s="31"/>
      <c r="W33" s="32"/>
      <c r="X33" s="32"/>
    </row>
    <row r="34" spans="10:24" x14ac:dyDescent="0.25">
      <c r="J34" s="30"/>
      <c r="L34" s="31"/>
      <c r="W34" s="32"/>
      <c r="X34" s="32"/>
    </row>
    <row r="35" spans="10:24" x14ac:dyDescent="0.25">
      <c r="J35" s="30"/>
      <c r="L35" s="31"/>
      <c r="W35" s="32"/>
      <c r="X35" s="32"/>
    </row>
    <row r="36" spans="10:24" x14ac:dyDescent="0.25">
      <c r="J36" s="30"/>
      <c r="L36" s="31"/>
      <c r="W36" s="32"/>
      <c r="X36" s="32"/>
    </row>
    <row r="37" spans="10:24" x14ac:dyDescent="0.25">
      <c r="J37" s="30"/>
      <c r="L37" s="31"/>
      <c r="W37" s="32"/>
      <c r="X37" s="32"/>
    </row>
    <row r="38" spans="10:24" x14ac:dyDescent="0.25">
      <c r="J38" s="30"/>
      <c r="L38" s="31"/>
      <c r="W38" s="32"/>
      <c r="X38" s="32"/>
    </row>
    <row r="39" spans="10:24" x14ac:dyDescent="0.25">
      <c r="J39" s="30"/>
      <c r="L39" s="31"/>
      <c r="W39" s="32"/>
      <c r="X39" s="32"/>
    </row>
    <row r="40" spans="10:24" x14ac:dyDescent="0.25">
      <c r="J40" s="30"/>
      <c r="L40" s="31"/>
      <c r="W40" s="32"/>
      <c r="X40" s="32"/>
    </row>
    <row r="41" spans="10:24" x14ac:dyDescent="0.25">
      <c r="J41" s="30"/>
      <c r="L41" s="31"/>
      <c r="W41" s="32"/>
      <c r="X41" s="32"/>
    </row>
    <row r="42" spans="10:24" x14ac:dyDescent="0.25">
      <c r="J42" s="30"/>
      <c r="L42" s="31"/>
      <c r="W42" s="32"/>
      <c r="X42" s="32"/>
    </row>
    <row r="43" spans="10:24" x14ac:dyDescent="0.25">
      <c r="J43" s="30"/>
      <c r="L43" s="31"/>
      <c r="W43" s="32"/>
      <c r="X43" s="32"/>
    </row>
    <row r="44" spans="10:24" x14ac:dyDescent="0.25">
      <c r="J44" s="30"/>
      <c r="L44" s="31"/>
      <c r="W44" s="32"/>
      <c r="X44" s="32"/>
    </row>
    <row r="45" spans="10:24" x14ac:dyDescent="0.25">
      <c r="J45" s="30"/>
      <c r="L45" s="31"/>
      <c r="W45" s="32"/>
      <c r="X45" s="32"/>
    </row>
    <row r="46" spans="10:24" x14ac:dyDescent="0.25">
      <c r="J46" s="30"/>
      <c r="L46" s="31"/>
      <c r="W46" s="32"/>
      <c r="X46" s="32"/>
    </row>
    <row r="47" spans="10:24" x14ac:dyDescent="0.25">
      <c r="J47" s="30"/>
      <c r="L47" s="31"/>
      <c r="W47" s="32"/>
      <c r="X47" s="32"/>
    </row>
    <row r="48" spans="10:24" x14ac:dyDescent="0.25">
      <c r="J48" s="30"/>
      <c r="L48" s="31"/>
      <c r="W48" s="32"/>
      <c r="X48" s="32"/>
    </row>
    <row r="49" spans="10:24" x14ac:dyDescent="0.25">
      <c r="J49" s="30"/>
      <c r="L49" s="31"/>
      <c r="W49" s="32"/>
      <c r="X49" s="32"/>
    </row>
    <row r="50" spans="10:24" x14ac:dyDescent="0.25">
      <c r="J50" s="30"/>
      <c r="L50" s="31"/>
      <c r="W50" s="32"/>
      <c r="X50" s="32"/>
    </row>
    <row r="51" spans="10:24" x14ac:dyDescent="0.25">
      <c r="J51" s="30"/>
      <c r="L51" s="31"/>
      <c r="W51" s="32"/>
      <c r="X51" s="32"/>
    </row>
    <row r="52" spans="10:24" x14ac:dyDescent="0.25">
      <c r="J52" s="30"/>
      <c r="L52" s="31"/>
      <c r="W52" s="32"/>
      <c r="X52" s="32"/>
    </row>
    <row r="53" spans="10:24" x14ac:dyDescent="0.25">
      <c r="J53" s="30"/>
      <c r="L53" s="31"/>
      <c r="W53" s="32"/>
      <c r="X53" s="32"/>
    </row>
    <row r="54" spans="10:24" x14ac:dyDescent="0.25">
      <c r="J54" s="30"/>
      <c r="L54" s="31"/>
      <c r="W54" s="32"/>
      <c r="X54" s="32"/>
    </row>
    <row r="55" spans="10:24" x14ac:dyDescent="0.25">
      <c r="J55" s="30"/>
      <c r="L55" s="31"/>
      <c r="W55" s="32"/>
      <c r="X55" s="32"/>
    </row>
    <row r="56" spans="10:24" x14ac:dyDescent="0.25">
      <c r="J56" s="30"/>
      <c r="L56" s="31"/>
      <c r="W56" s="32"/>
      <c r="X56" s="32"/>
    </row>
    <row r="57" spans="10:24" x14ac:dyDescent="0.25">
      <c r="J57" s="30"/>
      <c r="L57" s="31"/>
      <c r="W57" s="32"/>
      <c r="X57" s="32"/>
    </row>
    <row r="58" spans="10:24" x14ac:dyDescent="0.25">
      <c r="J58" s="30"/>
      <c r="L58" s="31"/>
      <c r="W58" s="32"/>
      <c r="X58" s="32"/>
    </row>
    <row r="59" spans="10:24" x14ac:dyDescent="0.25">
      <c r="J59" s="30"/>
      <c r="L59" s="31"/>
      <c r="W59" s="32"/>
      <c r="X59" s="32"/>
    </row>
    <row r="60" spans="10:24" x14ac:dyDescent="0.25">
      <c r="J60" s="30"/>
      <c r="L60" s="31"/>
      <c r="W60" s="32"/>
      <c r="X60" s="32"/>
    </row>
    <row r="61" spans="10:24" x14ac:dyDescent="0.25">
      <c r="J61" s="30"/>
      <c r="L61" s="31"/>
      <c r="W61" s="32"/>
      <c r="X61" s="32"/>
    </row>
    <row r="62" spans="10:24" x14ac:dyDescent="0.25">
      <c r="J62" s="30"/>
      <c r="L62" s="31"/>
      <c r="W62" s="32"/>
      <c r="X62" s="32"/>
    </row>
    <row r="63" spans="10:24" x14ac:dyDescent="0.25">
      <c r="J63" s="30"/>
      <c r="L63" s="31"/>
      <c r="W63" s="32"/>
      <c r="X63" s="32"/>
    </row>
    <row r="64" spans="10:24" x14ac:dyDescent="0.25">
      <c r="J64" s="30"/>
      <c r="L64" s="31"/>
      <c r="W64" s="32"/>
      <c r="X64" s="32"/>
    </row>
    <row r="65" spans="10:24" x14ac:dyDescent="0.25">
      <c r="J65" s="30"/>
      <c r="L65" s="31"/>
      <c r="W65" s="32"/>
      <c r="X65" s="32"/>
    </row>
    <row r="66" spans="10:24" x14ac:dyDescent="0.25">
      <c r="J66" s="30"/>
      <c r="L66" s="31"/>
      <c r="W66" s="32"/>
      <c r="X66" s="32"/>
    </row>
    <row r="67" spans="10:24" x14ac:dyDescent="0.25">
      <c r="J67" s="30"/>
      <c r="L67" s="31"/>
      <c r="W67" s="32"/>
      <c r="X67" s="32"/>
    </row>
    <row r="68" spans="10:24" x14ac:dyDescent="0.25">
      <c r="J68" s="30"/>
      <c r="L68" s="31"/>
      <c r="W68" s="32"/>
      <c r="X68" s="32"/>
    </row>
    <row r="69" spans="10:24" x14ac:dyDescent="0.25">
      <c r="J69" s="30"/>
      <c r="L69" s="31"/>
      <c r="W69" s="32"/>
      <c r="X69" s="32"/>
    </row>
    <row r="70" spans="10:24" x14ac:dyDescent="0.25">
      <c r="J70" s="30"/>
      <c r="L70" s="31"/>
      <c r="W70" s="32"/>
      <c r="X70" s="32"/>
    </row>
    <row r="71" spans="10:24" x14ac:dyDescent="0.25">
      <c r="J71" s="30"/>
      <c r="L71" s="31"/>
      <c r="W71" s="32"/>
      <c r="X71" s="32"/>
    </row>
    <row r="72" spans="10:24" x14ac:dyDescent="0.25">
      <c r="J72" s="30"/>
      <c r="L72" s="31"/>
      <c r="W72" s="32"/>
      <c r="X72" s="32"/>
    </row>
    <row r="73" spans="10:24" x14ac:dyDescent="0.25">
      <c r="J73" s="30"/>
      <c r="L73" s="31"/>
      <c r="W73" s="32"/>
      <c r="X73" s="32"/>
    </row>
    <row r="74" spans="10:24" x14ac:dyDescent="0.25">
      <c r="J74" s="33"/>
      <c r="L74" s="31"/>
      <c r="W74" s="32"/>
      <c r="X74" s="3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2"/>
  <sheetViews>
    <sheetView workbookViewId="0">
      <selection activeCell="A14" sqref="A14"/>
    </sheetView>
  </sheetViews>
  <sheetFormatPr defaultColWidth="8.85546875" defaultRowHeight="15" x14ac:dyDescent="0.25"/>
  <cols>
    <col min="1" max="1" width="15.28515625" style="28" bestFit="1" customWidth="1"/>
    <col min="2" max="2" width="12.42578125" style="28" bestFit="1" customWidth="1"/>
    <col min="3" max="3" width="11.7109375" style="28" bestFit="1" customWidth="1"/>
    <col min="4" max="4" width="14.7109375" style="28" bestFit="1" customWidth="1"/>
    <col min="5" max="5" width="8" style="28" bestFit="1" customWidth="1"/>
    <col min="6" max="6" width="13.85546875" style="28" bestFit="1" customWidth="1"/>
    <col min="7" max="7" width="11.28515625" style="28" bestFit="1" customWidth="1"/>
    <col min="8" max="8" width="16.5703125" style="28" bestFit="1" customWidth="1"/>
    <col min="9" max="9" width="9" style="28" bestFit="1" customWidth="1"/>
    <col min="10" max="10" width="12.7109375" style="28" bestFit="1" customWidth="1"/>
    <col min="11" max="11" width="8.28515625" style="28" bestFit="1" customWidth="1"/>
    <col min="12" max="12" width="12.85546875" style="28" bestFit="1" customWidth="1"/>
    <col min="13" max="13" width="8.42578125" style="28" bestFit="1" customWidth="1"/>
    <col min="14" max="16384" width="8.85546875" style="28"/>
  </cols>
  <sheetData>
    <row r="1" spans="1:13" ht="60" x14ac:dyDescent="0.25">
      <c r="A1" s="65" t="s">
        <v>92</v>
      </c>
      <c r="B1" s="65" t="s">
        <v>91</v>
      </c>
      <c r="C1" s="65" t="s">
        <v>93</v>
      </c>
      <c r="D1" s="65" t="s">
        <v>94</v>
      </c>
      <c r="E1" s="66" t="s">
        <v>159</v>
      </c>
      <c r="F1" s="65" t="s">
        <v>97</v>
      </c>
      <c r="G1" s="65" t="s">
        <v>96</v>
      </c>
      <c r="H1" s="65" t="s">
        <v>160</v>
      </c>
      <c r="I1" s="66" t="s">
        <v>98</v>
      </c>
      <c r="J1" s="65" t="s">
        <v>95</v>
      </c>
      <c r="K1" s="66" t="s">
        <v>161</v>
      </c>
      <c r="L1" s="65" t="s">
        <v>245</v>
      </c>
      <c r="M1" s="66" t="s">
        <v>162</v>
      </c>
    </row>
    <row r="2" spans="1:13" x14ac:dyDescent="0.25">
      <c r="A2" s="46" t="s">
        <v>103</v>
      </c>
      <c r="B2" s="46" t="s">
        <v>3</v>
      </c>
      <c r="C2" s="46" t="s">
        <v>100</v>
      </c>
      <c r="D2" s="19">
        <v>7513.38</v>
      </c>
      <c r="E2" s="46" t="s">
        <v>163</v>
      </c>
      <c r="F2" s="47">
        <v>45422</v>
      </c>
      <c r="G2" s="47">
        <v>45422</v>
      </c>
      <c r="H2" s="46" t="s">
        <v>176</v>
      </c>
      <c r="I2" s="46" t="s">
        <v>114</v>
      </c>
      <c r="J2" s="46" t="s">
        <v>101</v>
      </c>
      <c r="K2" s="46" t="s">
        <v>166</v>
      </c>
      <c r="L2" s="46" t="s">
        <v>246</v>
      </c>
      <c r="M2" s="46" t="s">
        <v>167</v>
      </c>
    </row>
    <row r="3" spans="1:13" x14ac:dyDescent="0.25">
      <c r="A3" s="46" t="s">
        <v>103</v>
      </c>
      <c r="B3" s="46" t="s">
        <v>3</v>
      </c>
      <c r="C3" s="46" t="s">
        <v>100</v>
      </c>
      <c r="D3" s="19">
        <v>10894.52</v>
      </c>
      <c r="E3" s="46" t="s">
        <v>163</v>
      </c>
      <c r="F3" s="47">
        <v>45434</v>
      </c>
      <c r="G3" s="47">
        <v>45434</v>
      </c>
      <c r="H3" s="46" t="s">
        <v>178</v>
      </c>
      <c r="I3" s="46" t="s">
        <v>177</v>
      </c>
      <c r="J3" s="46" t="s">
        <v>101</v>
      </c>
      <c r="K3" s="46" t="s">
        <v>166</v>
      </c>
      <c r="L3" s="46" t="s">
        <v>246</v>
      </c>
      <c r="M3" s="46" t="s">
        <v>167</v>
      </c>
    </row>
    <row r="4" spans="1:13" x14ac:dyDescent="0.25">
      <c r="A4" s="46" t="s">
        <v>103</v>
      </c>
      <c r="B4" s="46" t="s">
        <v>3</v>
      </c>
      <c r="C4" s="46" t="s">
        <v>100</v>
      </c>
      <c r="D4" s="19">
        <v>4700</v>
      </c>
      <c r="E4" s="46" t="s">
        <v>163</v>
      </c>
      <c r="F4" s="47">
        <v>45434</v>
      </c>
      <c r="G4" s="47">
        <v>45434</v>
      </c>
      <c r="H4" s="46" t="s">
        <v>180</v>
      </c>
      <c r="I4" s="46" t="s">
        <v>179</v>
      </c>
      <c r="J4" s="46" t="s">
        <v>101</v>
      </c>
      <c r="K4" s="46" t="s">
        <v>166</v>
      </c>
      <c r="L4" s="46" t="s">
        <v>246</v>
      </c>
      <c r="M4" s="46" t="s">
        <v>167</v>
      </c>
    </row>
    <row r="5" spans="1:13" x14ac:dyDescent="0.25">
      <c r="A5" s="46" t="s">
        <v>103</v>
      </c>
      <c r="B5" s="46" t="s">
        <v>3</v>
      </c>
      <c r="C5" s="46" t="s">
        <v>100</v>
      </c>
      <c r="D5" s="19">
        <v>-4700</v>
      </c>
      <c r="E5" s="46" t="s">
        <v>163</v>
      </c>
      <c r="F5" s="47">
        <v>45433</v>
      </c>
      <c r="G5" s="47">
        <v>45434</v>
      </c>
      <c r="H5" s="46" t="s">
        <v>182</v>
      </c>
      <c r="I5" s="46" t="s">
        <v>181</v>
      </c>
      <c r="J5" s="46" t="s">
        <v>101</v>
      </c>
      <c r="K5" s="46" t="s">
        <v>166</v>
      </c>
      <c r="L5" s="46" t="s">
        <v>246</v>
      </c>
      <c r="M5" s="46" t="s">
        <v>167</v>
      </c>
    </row>
    <row r="6" spans="1:13" x14ac:dyDescent="0.25">
      <c r="A6" s="48" t="s">
        <v>103</v>
      </c>
      <c r="B6" s="48" t="s">
        <v>101</v>
      </c>
      <c r="C6" s="48" t="s">
        <v>101</v>
      </c>
      <c r="D6" s="49">
        <v>18407.900000000001</v>
      </c>
      <c r="E6" s="48" t="s">
        <v>163</v>
      </c>
      <c r="F6" s="50"/>
      <c r="G6" s="50"/>
      <c r="H6" s="48" t="s">
        <v>101</v>
      </c>
      <c r="I6" s="48" t="s">
        <v>101</v>
      </c>
      <c r="J6" s="48" t="s">
        <v>101</v>
      </c>
      <c r="K6" s="48" t="s">
        <v>101</v>
      </c>
      <c r="L6" s="48" t="s">
        <v>101</v>
      </c>
      <c r="M6" s="48" t="s">
        <v>101</v>
      </c>
    </row>
    <row r="7" spans="1:13" x14ac:dyDescent="0.25">
      <c r="A7" s="46" t="s">
        <v>119</v>
      </c>
      <c r="B7" s="46" t="s">
        <v>4</v>
      </c>
      <c r="C7" s="46" t="s">
        <v>100</v>
      </c>
      <c r="D7" s="19">
        <v>3395</v>
      </c>
      <c r="E7" s="46" t="s">
        <v>163</v>
      </c>
      <c r="F7" s="47">
        <v>45425</v>
      </c>
      <c r="G7" s="47">
        <v>45425</v>
      </c>
      <c r="H7" s="46" t="s">
        <v>201</v>
      </c>
      <c r="I7" s="46" t="s">
        <v>126</v>
      </c>
      <c r="J7" s="46" t="s">
        <v>101</v>
      </c>
      <c r="K7" s="46" t="s">
        <v>166</v>
      </c>
      <c r="L7" s="46" t="s">
        <v>246</v>
      </c>
      <c r="M7" s="46" t="s">
        <v>167</v>
      </c>
    </row>
    <row r="8" spans="1:13" x14ac:dyDescent="0.25">
      <c r="A8" s="48" t="s">
        <v>119</v>
      </c>
      <c r="B8" s="48" t="s">
        <v>101</v>
      </c>
      <c r="C8" s="48" t="s">
        <v>101</v>
      </c>
      <c r="D8" s="49">
        <v>3395</v>
      </c>
      <c r="E8" s="48" t="s">
        <v>163</v>
      </c>
      <c r="F8" s="50"/>
      <c r="G8" s="50"/>
      <c r="H8" s="48" t="s">
        <v>101</v>
      </c>
      <c r="I8" s="48" t="s">
        <v>101</v>
      </c>
      <c r="J8" s="48" t="s">
        <v>101</v>
      </c>
      <c r="K8" s="48" t="s">
        <v>101</v>
      </c>
      <c r="L8" s="48" t="s">
        <v>101</v>
      </c>
      <c r="M8" s="48" t="s">
        <v>101</v>
      </c>
    </row>
    <row r="9" spans="1:13" x14ac:dyDescent="0.25">
      <c r="A9" s="46" t="s">
        <v>143</v>
      </c>
      <c r="B9" s="46" t="s">
        <v>131</v>
      </c>
      <c r="C9" s="46" t="s">
        <v>146</v>
      </c>
      <c r="D9" s="19">
        <v>126</v>
      </c>
      <c r="E9" s="46" t="s">
        <v>163</v>
      </c>
      <c r="F9" s="47">
        <v>45404</v>
      </c>
      <c r="G9" s="47">
        <v>45417</v>
      </c>
      <c r="H9" s="46" t="s">
        <v>232</v>
      </c>
      <c r="I9" s="46" t="s">
        <v>147</v>
      </c>
      <c r="J9" s="46" t="s">
        <v>101</v>
      </c>
      <c r="K9" s="46" t="s">
        <v>229</v>
      </c>
      <c r="L9" s="46" t="s">
        <v>289</v>
      </c>
      <c r="M9" s="46" t="s">
        <v>167</v>
      </c>
    </row>
    <row r="10" spans="1:13" x14ac:dyDescent="0.25">
      <c r="A10" s="46" t="s">
        <v>143</v>
      </c>
      <c r="B10" s="46" t="s">
        <v>131</v>
      </c>
      <c r="C10" s="46" t="s">
        <v>150</v>
      </c>
      <c r="D10" s="19">
        <v>31.3</v>
      </c>
      <c r="E10" s="46" t="s">
        <v>163</v>
      </c>
      <c r="F10" s="47">
        <v>45404</v>
      </c>
      <c r="G10" s="47">
        <v>45417</v>
      </c>
      <c r="H10" s="46" t="s">
        <v>232</v>
      </c>
      <c r="I10" s="46" t="s">
        <v>147</v>
      </c>
      <c r="J10" s="46" t="s">
        <v>101</v>
      </c>
      <c r="K10" s="46" t="s">
        <v>229</v>
      </c>
      <c r="L10" s="46" t="s">
        <v>289</v>
      </c>
      <c r="M10" s="46" t="s">
        <v>167</v>
      </c>
    </row>
    <row r="11" spans="1:13" x14ac:dyDescent="0.25">
      <c r="A11" s="48" t="s">
        <v>143</v>
      </c>
      <c r="B11" s="48" t="s">
        <v>101</v>
      </c>
      <c r="C11" s="48" t="s">
        <v>101</v>
      </c>
      <c r="D11" s="49">
        <v>157.30000000000001</v>
      </c>
      <c r="E11" s="48" t="s">
        <v>163</v>
      </c>
      <c r="F11" s="50"/>
      <c r="G11" s="50"/>
      <c r="H11" s="48" t="s">
        <v>101</v>
      </c>
      <c r="I11" s="48" t="s">
        <v>101</v>
      </c>
      <c r="J11" s="48" t="s">
        <v>101</v>
      </c>
      <c r="K11" s="48" t="s">
        <v>101</v>
      </c>
      <c r="L11" s="48" t="s">
        <v>101</v>
      </c>
      <c r="M11" s="48" t="s">
        <v>101</v>
      </c>
    </row>
    <row r="12" spans="1:13" x14ac:dyDescent="0.25">
      <c r="A12" s="67" t="s">
        <v>101</v>
      </c>
      <c r="B12" s="67" t="s">
        <v>101</v>
      </c>
      <c r="C12" s="67" t="s">
        <v>101</v>
      </c>
      <c r="D12" s="68">
        <v>21960.2</v>
      </c>
      <c r="E12" s="67" t="s">
        <v>163</v>
      </c>
      <c r="F12" s="69"/>
      <c r="G12" s="69"/>
      <c r="H12" s="67" t="s">
        <v>101</v>
      </c>
      <c r="I12" s="67" t="s">
        <v>101</v>
      </c>
      <c r="J12" s="67" t="s">
        <v>101</v>
      </c>
      <c r="K12" s="67" t="s">
        <v>101</v>
      </c>
      <c r="L12" s="67" t="s">
        <v>101</v>
      </c>
      <c r="M12" s="67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110"/>
  <sheetViews>
    <sheetView workbookViewId="0">
      <selection activeCell="A6" sqref="A6"/>
    </sheetView>
  </sheetViews>
  <sheetFormatPr defaultColWidth="8.85546875" defaultRowHeight="15" x14ac:dyDescent="0.25"/>
  <cols>
    <col min="1" max="1" width="15.28515625" style="24" bestFit="1" customWidth="1"/>
    <col min="2" max="2" width="12.28515625" style="24" bestFit="1" customWidth="1"/>
    <col min="3" max="3" width="11.7109375" style="24" bestFit="1" customWidth="1"/>
    <col min="4" max="4" width="14.7109375" style="24" bestFit="1" customWidth="1"/>
    <col min="5" max="5" width="15.140625" style="24" bestFit="1" customWidth="1"/>
    <col min="6" max="6" width="13.85546875" style="24" bestFit="1" customWidth="1"/>
    <col min="7" max="7" width="11.28515625" style="24" bestFit="1" customWidth="1"/>
    <col min="8" max="8" width="16.5703125" style="24" bestFit="1" customWidth="1"/>
    <col min="9" max="9" width="19.85546875" style="24" bestFit="1" customWidth="1"/>
    <col min="10" max="10" width="12.7109375" style="24" bestFit="1" customWidth="1"/>
    <col min="11" max="11" width="8.28515625" style="24" bestFit="1" customWidth="1"/>
    <col min="12" max="12" width="12.85546875" style="24" bestFit="1" customWidth="1"/>
    <col min="13" max="13" width="10.5703125" style="24" bestFit="1" customWidth="1"/>
    <col min="14" max="15" width="8.85546875" style="24"/>
    <col min="16" max="16" width="33.5703125" style="24" customWidth="1"/>
    <col min="17" max="17" width="34.28515625" style="24" customWidth="1"/>
    <col min="18" max="18" width="8.85546875" style="24"/>
    <col min="19" max="19" width="16.140625" style="24" customWidth="1"/>
    <col min="20" max="23" width="8.85546875" style="24"/>
    <col min="24" max="24" width="15.28515625" style="24" customWidth="1"/>
    <col min="25" max="25" width="15.5703125" style="24" customWidth="1"/>
    <col min="26" max="26" width="19" style="24" customWidth="1"/>
    <col min="27" max="27" width="8.85546875" style="24"/>
    <col min="28" max="28" width="19.5703125" style="24" customWidth="1"/>
    <col min="29" max="29" width="33.28515625" style="24" customWidth="1"/>
    <col min="30" max="16384" width="8.85546875" style="24"/>
  </cols>
  <sheetData>
    <row r="1" spans="1:29" ht="45" x14ac:dyDescent="0.25">
      <c r="A1" s="65" t="s">
        <v>92</v>
      </c>
      <c r="B1" s="65" t="s">
        <v>91</v>
      </c>
      <c r="C1" s="65" t="s">
        <v>93</v>
      </c>
      <c r="D1" s="65" t="s">
        <v>94</v>
      </c>
      <c r="E1" s="66" t="s">
        <v>159</v>
      </c>
      <c r="F1" s="65" t="s">
        <v>97</v>
      </c>
      <c r="G1" s="65" t="s">
        <v>96</v>
      </c>
      <c r="H1" s="65" t="s">
        <v>160</v>
      </c>
      <c r="I1" s="66" t="s">
        <v>98</v>
      </c>
      <c r="J1" s="65" t="s">
        <v>95</v>
      </c>
      <c r="K1" s="66" t="s">
        <v>161</v>
      </c>
      <c r="L1" s="65" t="s">
        <v>245</v>
      </c>
      <c r="M1" s="66" t="s">
        <v>162</v>
      </c>
    </row>
    <row r="2" spans="1:29" x14ac:dyDescent="0.25">
      <c r="A2" s="46" t="s">
        <v>143</v>
      </c>
      <c r="B2" s="46" t="s">
        <v>131</v>
      </c>
      <c r="C2" s="46" t="s">
        <v>100</v>
      </c>
      <c r="D2" s="19">
        <v>5857.5</v>
      </c>
      <c r="E2" s="46" t="s">
        <v>163</v>
      </c>
      <c r="F2" s="47">
        <v>45462</v>
      </c>
      <c r="G2" s="47">
        <v>45462</v>
      </c>
      <c r="H2" s="46" t="s">
        <v>226</v>
      </c>
      <c r="I2" s="46" t="s">
        <v>225</v>
      </c>
      <c r="J2" s="46" t="s">
        <v>101</v>
      </c>
      <c r="K2" s="46" t="s">
        <v>166</v>
      </c>
      <c r="L2" s="46" t="s">
        <v>246</v>
      </c>
      <c r="M2" s="46" t="s">
        <v>167</v>
      </c>
    </row>
    <row r="3" spans="1:29" x14ac:dyDescent="0.25">
      <c r="A3" s="46" t="s">
        <v>143</v>
      </c>
      <c r="B3" s="46" t="s">
        <v>131</v>
      </c>
      <c r="C3" s="46" t="s">
        <v>164</v>
      </c>
      <c r="D3" s="19">
        <v>135.1</v>
      </c>
      <c r="E3" s="46" t="s">
        <v>163</v>
      </c>
      <c r="F3" s="47">
        <v>45435</v>
      </c>
      <c r="G3" s="47">
        <v>45445</v>
      </c>
      <c r="H3" s="46" t="s">
        <v>228</v>
      </c>
      <c r="I3" s="46" t="s">
        <v>227</v>
      </c>
      <c r="J3" s="46" t="s">
        <v>101</v>
      </c>
      <c r="K3" s="46" t="s">
        <v>229</v>
      </c>
      <c r="L3" s="46" t="s">
        <v>289</v>
      </c>
      <c r="M3" s="46" t="s">
        <v>167</v>
      </c>
    </row>
    <row r="4" spans="1:29" x14ac:dyDescent="0.25">
      <c r="A4" s="48" t="s">
        <v>143</v>
      </c>
      <c r="B4" s="48" t="s">
        <v>101</v>
      </c>
      <c r="C4" s="48" t="s">
        <v>101</v>
      </c>
      <c r="D4" s="49">
        <v>5992.6</v>
      </c>
      <c r="E4" s="48" t="s">
        <v>163</v>
      </c>
      <c r="F4" s="50"/>
      <c r="G4" s="50"/>
      <c r="H4" s="48" t="s">
        <v>101</v>
      </c>
      <c r="I4" s="48" t="s">
        <v>101</v>
      </c>
      <c r="J4" s="48" t="s">
        <v>101</v>
      </c>
      <c r="K4" s="48" t="s">
        <v>101</v>
      </c>
      <c r="L4" s="48" t="s">
        <v>101</v>
      </c>
      <c r="M4" s="48" t="s">
        <v>101</v>
      </c>
      <c r="N4" s="28"/>
      <c r="O4" s="28"/>
      <c r="P4" s="28"/>
      <c r="Q4" s="28"/>
      <c r="R4" s="29"/>
      <c r="S4" s="28"/>
      <c r="T4" s="28"/>
      <c r="U4" s="28"/>
      <c r="V4" s="29"/>
      <c r="W4" s="28"/>
      <c r="X4" s="28"/>
      <c r="Y4" s="28"/>
      <c r="Z4" s="28"/>
      <c r="AA4" s="29"/>
      <c r="AB4" s="28"/>
      <c r="AC4" s="28"/>
    </row>
    <row r="5" spans="1:29" x14ac:dyDescent="0.25">
      <c r="A5" s="67" t="s">
        <v>101</v>
      </c>
      <c r="B5" s="67" t="s">
        <v>101</v>
      </c>
      <c r="C5" s="67" t="s">
        <v>101</v>
      </c>
      <c r="D5" s="68">
        <v>5992.6</v>
      </c>
      <c r="E5" s="67" t="s">
        <v>163</v>
      </c>
      <c r="F5" s="69"/>
      <c r="G5" s="69"/>
      <c r="H5" s="67" t="s">
        <v>101</v>
      </c>
      <c r="I5" s="67" t="s">
        <v>101</v>
      </c>
      <c r="J5" s="67" t="s">
        <v>101</v>
      </c>
      <c r="K5" s="67" t="s">
        <v>101</v>
      </c>
      <c r="L5" s="67" t="s">
        <v>101</v>
      </c>
      <c r="M5" s="67" t="s">
        <v>101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32"/>
      <c r="Y5" s="32"/>
      <c r="Z5" s="28"/>
      <c r="AA5" s="28"/>
      <c r="AB5" s="28"/>
      <c r="AC5" s="28"/>
    </row>
    <row r="6" spans="1:29" x14ac:dyDescent="0.25">
      <c r="A6" s="28"/>
      <c r="B6" s="28"/>
      <c r="C6" s="28"/>
      <c r="D6" s="28"/>
      <c r="E6" s="28"/>
      <c r="F6" s="28"/>
      <c r="G6" s="28"/>
      <c r="H6" s="28"/>
      <c r="I6" s="28"/>
      <c r="J6" s="28"/>
      <c r="K6" s="30"/>
      <c r="L6" s="28"/>
      <c r="M6" s="31"/>
      <c r="N6" s="28"/>
      <c r="O6" s="28"/>
      <c r="P6" s="28"/>
      <c r="Q6" s="28"/>
      <c r="R6" s="28"/>
      <c r="S6" s="28"/>
      <c r="T6" s="28"/>
      <c r="U6" s="28"/>
      <c r="V6" s="28"/>
      <c r="W6" s="28"/>
      <c r="X6" s="32"/>
      <c r="Y6" s="32"/>
      <c r="Z6" s="28"/>
      <c r="AA6" s="28"/>
      <c r="AB6" s="28"/>
      <c r="AC6" s="28"/>
    </row>
    <row r="7" spans="1:29" x14ac:dyDescent="0.25">
      <c r="A7" s="28"/>
      <c r="B7" s="28"/>
      <c r="C7" s="28"/>
      <c r="D7" s="28"/>
      <c r="E7" s="28"/>
      <c r="F7" s="28"/>
      <c r="G7" s="28"/>
      <c r="H7" s="28"/>
      <c r="I7" s="28"/>
      <c r="J7" s="28"/>
      <c r="K7" s="30"/>
      <c r="L7" s="28"/>
      <c r="M7" s="31"/>
      <c r="N7" s="28"/>
      <c r="O7" s="28"/>
      <c r="P7" s="28"/>
      <c r="Q7" s="28"/>
      <c r="R7" s="28"/>
      <c r="S7" s="28"/>
      <c r="T7" s="28"/>
      <c r="U7" s="28"/>
      <c r="V7" s="28"/>
      <c r="W7" s="28"/>
      <c r="X7" s="32"/>
      <c r="Y7" s="32"/>
      <c r="Z7" s="28"/>
      <c r="AA7" s="28"/>
      <c r="AB7" s="28"/>
      <c r="AC7" s="28"/>
    </row>
    <row r="8" spans="1:29" x14ac:dyDescent="0.25">
      <c r="A8" s="28"/>
      <c r="B8" s="28"/>
      <c r="C8" s="28"/>
      <c r="D8" s="28"/>
      <c r="E8" s="28"/>
      <c r="F8" s="28"/>
      <c r="G8" s="28"/>
      <c r="H8" s="28"/>
      <c r="I8" s="28"/>
      <c r="J8" s="28"/>
      <c r="K8" s="30"/>
      <c r="L8" s="28"/>
      <c r="M8" s="31"/>
      <c r="N8" s="28"/>
      <c r="O8" s="28"/>
      <c r="P8" s="28"/>
      <c r="Q8" s="28"/>
      <c r="R8" s="28"/>
      <c r="S8" s="28"/>
      <c r="T8" s="28"/>
      <c r="U8" s="28"/>
      <c r="V8" s="28"/>
      <c r="W8" s="28"/>
      <c r="X8" s="32"/>
      <c r="Y8" s="32"/>
      <c r="Z8" s="28"/>
      <c r="AA8" s="28"/>
      <c r="AB8" s="28"/>
      <c r="AC8" s="28"/>
    </row>
    <row r="9" spans="1:29" x14ac:dyDescent="0.25">
      <c r="A9" s="28"/>
      <c r="B9" s="28"/>
      <c r="C9" s="28"/>
      <c r="D9" s="28"/>
      <c r="E9" s="28"/>
      <c r="F9" s="28"/>
      <c r="G9" s="28"/>
      <c r="H9" s="28"/>
      <c r="I9" s="28"/>
      <c r="J9" s="28"/>
      <c r="K9" s="30"/>
      <c r="L9" s="28"/>
      <c r="M9" s="31"/>
      <c r="N9" s="28"/>
      <c r="O9" s="28"/>
      <c r="P9" s="28"/>
      <c r="Q9" s="28"/>
      <c r="R9" s="28"/>
      <c r="S9" s="28"/>
      <c r="T9" s="28"/>
      <c r="U9" s="28"/>
      <c r="V9" s="28"/>
      <c r="W9" s="28"/>
      <c r="X9" s="32"/>
      <c r="Y9" s="32"/>
      <c r="Z9" s="28"/>
      <c r="AA9" s="28"/>
      <c r="AB9" s="28"/>
      <c r="AC9" s="28"/>
    </row>
    <row r="10" spans="1:29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30"/>
      <c r="L10" s="28"/>
      <c r="M10" s="31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32"/>
      <c r="Y10" s="32"/>
      <c r="Z10" s="28"/>
      <c r="AA10" s="28"/>
      <c r="AB10" s="28"/>
      <c r="AC10" s="28"/>
    </row>
    <row r="11" spans="1:29" x14ac:dyDescent="0.25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30"/>
      <c r="L11" s="28"/>
      <c r="M11" s="31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32"/>
      <c r="Y11" s="32"/>
      <c r="Z11" s="28"/>
      <c r="AA11" s="28"/>
      <c r="AB11" s="28"/>
      <c r="AC11" s="28"/>
    </row>
    <row r="12" spans="1:29" x14ac:dyDescent="0.25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30"/>
      <c r="L12" s="28"/>
      <c r="M12" s="31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32"/>
      <c r="Y12" s="32"/>
      <c r="Z12" s="28"/>
      <c r="AA12" s="28"/>
      <c r="AB12" s="28"/>
      <c r="AC12" s="28"/>
    </row>
    <row r="13" spans="1:29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30"/>
      <c r="L13" s="28"/>
      <c r="M13" s="31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32"/>
      <c r="Y13" s="32"/>
      <c r="Z13" s="28"/>
      <c r="AA13" s="28"/>
      <c r="AB13" s="28"/>
      <c r="AC13" s="28"/>
    </row>
    <row r="14" spans="1:29" x14ac:dyDescent="0.25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30"/>
      <c r="L14" s="28"/>
      <c r="M14" s="31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32"/>
      <c r="Y14" s="32"/>
      <c r="Z14" s="28"/>
      <c r="AA14" s="28"/>
      <c r="AB14" s="28"/>
      <c r="AC14" s="28"/>
    </row>
    <row r="15" spans="1:29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30"/>
      <c r="L15" s="28"/>
      <c r="M15" s="31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32"/>
      <c r="Y15" s="32"/>
      <c r="Z15" s="28"/>
      <c r="AA15" s="28"/>
      <c r="AB15" s="28"/>
      <c r="AC15" s="28"/>
    </row>
    <row r="16" spans="1:29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30"/>
      <c r="L16" s="28"/>
      <c r="M16" s="31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32"/>
      <c r="Y16" s="32"/>
      <c r="Z16" s="28"/>
      <c r="AA16" s="28"/>
      <c r="AB16" s="28"/>
      <c r="AC16" s="28"/>
    </row>
    <row r="17" spans="1:29" x14ac:dyDescent="0.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30"/>
      <c r="L17" s="28"/>
      <c r="M17" s="31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32"/>
      <c r="Y17" s="32"/>
      <c r="Z17" s="28"/>
      <c r="AA17" s="28"/>
      <c r="AB17" s="28"/>
      <c r="AC17" s="28"/>
    </row>
    <row r="18" spans="1:29" x14ac:dyDescent="0.2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30"/>
      <c r="L18" s="28"/>
      <c r="M18" s="31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32"/>
      <c r="Y18" s="32"/>
      <c r="Z18" s="28"/>
      <c r="AA18" s="28"/>
      <c r="AB18" s="28"/>
      <c r="AC18" s="28"/>
    </row>
    <row r="19" spans="1:29" x14ac:dyDescent="0.2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30"/>
      <c r="L19" s="28"/>
      <c r="M19" s="31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32"/>
      <c r="Y19" s="32"/>
      <c r="Z19" s="28"/>
      <c r="AA19" s="28"/>
      <c r="AB19" s="28"/>
      <c r="AC19" s="28"/>
    </row>
    <row r="20" spans="1:29" x14ac:dyDescent="0.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30"/>
      <c r="L20" s="28"/>
      <c r="M20" s="31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32"/>
      <c r="Y20" s="32"/>
      <c r="Z20" s="28"/>
      <c r="AA20" s="28"/>
      <c r="AB20" s="28"/>
      <c r="AC20" s="28"/>
    </row>
    <row r="21" spans="1:29" x14ac:dyDescent="0.2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30"/>
      <c r="L21" s="28"/>
      <c r="M21" s="31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32"/>
      <c r="Y21" s="32"/>
      <c r="Z21" s="28"/>
      <c r="AA21" s="28"/>
      <c r="AB21" s="28"/>
      <c r="AC21" s="28"/>
    </row>
    <row r="22" spans="1:29" x14ac:dyDescent="0.2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30"/>
      <c r="L22" s="28"/>
      <c r="M22" s="31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32"/>
      <c r="Y22" s="32"/>
      <c r="Z22" s="28"/>
      <c r="AA22" s="28"/>
      <c r="AB22" s="28"/>
      <c r="AC22" s="28"/>
    </row>
    <row r="23" spans="1:29" x14ac:dyDescent="0.2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30"/>
      <c r="L23" s="28"/>
      <c r="M23" s="31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32"/>
      <c r="Y23" s="32"/>
      <c r="Z23" s="28"/>
      <c r="AA23" s="28"/>
      <c r="AB23" s="28"/>
      <c r="AC23" s="28"/>
    </row>
    <row r="24" spans="1:29" x14ac:dyDescent="0.2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30"/>
      <c r="L24" s="28"/>
      <c r="M24" s="31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32"/>
      <c r="Y24" s="32"/>
      <c r="Z24" s="28"/>
      <c r="AA24" s="28"/>
      <c r="AB24" s="28"/>
      <c r="AC24" s="28"/>
    </row>
    <row r="25" spans="1:29" x14ac:dyDescent="0.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30"/>
      <c r="L25" s="28"/>
      <c r="M25" s="31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32"/>
      <c r="Y25" s="32"/>
      <c r="Z25" s="28"/>
      <c r="AA25" s="28"/>
      <c r="AB25" s="28"/>
      <c r="AC25" s="28"/>
    </row>
    <row r="26" spans="1:29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30"/>
      <c r="L26" s="28"/>
      <c r="M26" s="31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32"/>
      <c r="Y26" s="32"/>
      <c r="Z26" s="28"/>
      <c r="AA26" s="28"/>
      <c r="AB26" s="28"/>
      <c r="AC26" s="28"/>
    </row>
    <row r="27" spans="1:29" x14ac:dyDescent="0.25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30"/>
      <c r="L27" s="28"/>
      <c r="M27" s="31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32"/>
      <c r="Y27" s="32"/>
      <c r="Z27" s="28"/>
      <c r="AA27" s="28"/>
      <c r="AB27" s="28"/>
      <c r="AC27" s="28"/>
    </row>
    <row r="28" spans="1:29" x14ac:dyDescent="0.25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30"/>
      <c r="L28" s="28"/>
      <c r="M28" s="31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32"/>
      <c r="Y28" s="32"/>
      <c r="Z28" s="28"/>
      <c r="AA28" s="28"/>
      <c r="AB28" s="28"/>
      <c r="AC28" s="28"/>
    </row>
    <row r="29" spans="1:29" x14ac:dyDescent="0.2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30"/>
      <c r="L29" s="28"/>
      <c r="M29" s="31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32"/>
      <c r="Y29" s="32"/>
      <c r="Z29" s="28"/>
      <c r="AA29" s="28"/>
      <c r="AB29" s="28"/>
      <c r="AC29" s="28"/>
    </row>
    <row r="30" spans="1:29" x14ac:dyDescent="0.2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30"/>
      <c r="L30" s="28"/>
      <c r="M30" s="31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32"/>
      <c r="Y30" s="32"/>
      <c r="Z30" s="28"/>
      <c r="AA30" s="28"/>
      <c r="AB30" s="28"/>
      <c r="AC30" s="28"/>
    </row>
    <row r="31" spans="1:29" x14ac:dyDescent="0.25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30"/>
      <c r="L31" s="28"/>
      <c r="M31" s="31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32"/>
      <c r="Y31" s="32"/>
      <c r="Z31" s="28"/>
      <c r="AA31" s="28"/>
      <c r="AB31" s="28"/>
      <c r="AC31" s="28"/>
    </row>
    <row r="32" spans="1:29" x14ac:dyDescent="0.25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30"/>
      <c r="L32" s="28"/>
      <c r="M32" s="31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32"/>
      <c r="Y32" s="32"/>
      <c r="Z32" s="28"/>
      <c r="AA32" s="28"/>
      <c r="AB32" s="28"/>
      <c r="AC32" s="28"/>
    </row>
    <row r="33" spans="1:29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30"/>
      <c r="L33" s="28"/>
      <c r="M33" s="31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32"/>
      <c r="Y33" s="32"/>
      <c r="Z33" s="28"/>
      <c r="AA33" s="28"/>
      <c r="AB33" s="28"/>
      <c r="AC33" s="28"/>
    </row>
    <row r="34" spans="1:29" x14ac:dyDescent="0.2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30"/>
      <c r="L34" s="28"/>
      <c r="M34" s="31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32"/>
      <c r="Y34" s="32"/>
      <c r="Z34" s="28"/>
      <c r="AA34" s="28"/>
      <c r="AB34" s="28"/>
      <c r="AC34" s="28"/>
    </row>
    <row r="35" spans="1:29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30"/>
      <c r="L35" s="28"/>
      <c r="M35" s="31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32"/>
      <c r="Y35" s="32"/>
      <c r="Z35" s="28"/>
      <c r="AA35" s="28"/>
      <c r="AB35" s="28"/>
      <c r="AC35" s="28"/>
    </row>
    <row r="36" spans="1:29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30"/>
      <c r="L36" s="28"/>
      <c r="M36" s="31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32"/>
      <c r="Y36" s="32"/>
      <c r="Z36" s="28"/>
      <c r="AA36" s="28"/>
      <c r="AB36" s="28"/>
      <c r="AC36" s="28"/>
    </row>
    <row r="37" spans="1:29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30"/>
      <c r="L37" s="28"/>
      <c r="M37" s="31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32"/>
      <c r="Y37" s="32"/>
      <c r="Z37" s="28"/>
      <c r="AA37" s="28"/>
      <c r="AB37" s="28"/>
      <c r="AC37" s="28"/>
    </row>
    <row r="38" spans="1:29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30"/>
      <c r="L38" s="28"/>
      <c r="M38" s="31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32"/>
      <c r="Y38" s="32"/>
      <c r="Z38" s="28"/>
      <c r="AA38" s="28"/>
      <c r="AB38" s="28"/>
      <c r="AC38" s="28"/>
    </row>
    <row r="39" spans="1:29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30"/>
      <c r="L39" s="28"/>
      <c r="M39" s="31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32"/>
      <c r="Y39" s="32"/>
      <c r="Z39" s="28"/>
      <c r="AA39" s="28"/>
      <c r="AB39" s="28"/>
      <c r="AC39" s="28"/>
    </row>
    <row r="40" spans="1:29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30"/>
      <c r="L40" s="28"/>
      <c r="M40" s="31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32"/>
      <c r="Y40" s="32"/>
      <c r="Z40" s="28"/>
      <c r="AA40" s="28"/>
      <c r="AB40" s="28"/>
      <c r="AC40" s="28"/>
    </row>
    <row r="41" spans="1:29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30"/>
      <c r="L41" s="28"/>
      <c r="M41" s="31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32"/>
      <c r="Y41" s="32"/>
      <c r="Z41" s="28"/>
      <c r="AA41" s="28"/>
      <c r="AB41" s="28"/>
      <c r="AC41" s="28"/>
    </row>
    <row r="42" spans="1:29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30"/>
      <c r="L42" s="28"/>
      <c r="M42" s="31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32"/>
      <c r="Y42" s="32"/>
      <c r="Z42" s="28"/>
      <c r="AA42" s="28"/>
      <c r="AB42" s="28"/>
      <c r="AC42" s="28"/>
    </row>
    <row r="43" spans="1:29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30"/>
      <c r="L43" s="28"/>
      <c r="M43" s="31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32"/>
      <c r="Y43" s="32"/>
      <c r="Z43" s="28"/>
      <c r="AA43" s="28"/>
      <c r="AB43" s="28"/>
      <c r="AC43" s="28"/>
    </row>
    <row r="44" spans="1:29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30"/>
      <c r="L44" s="28"/>
      <c r="M44" s="31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32"/>
      <c r="Y44" s="32"/>
      <c r="Z44" s="28"/>
      <c r="AA44" s="28"/>
      <c r="AB44" s="28"/>
      <c r="AC44" s="28"/>
    </row>
    <row r="45" spans="1:29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30"/>
      <c r="L45" s="28"/>
      <c r="M45" s="31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32"/>
      <c r="Y45" s="32"/>
      <c r="Z45" s="28"/>
      <c r="AA45" s="28"/>
      <c r="AB45" s="28"/>
      <c r="AC45" s="28"/>
    </row>
    <row r="46" spans="1:29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30"/>
      <c r="L46" s="28"/>
      <c r="M46" s="31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32"/>
      <c r="Y46" s="32"/>
      <c r="Z46" s="28"/>
      <c r="AA46" s="28"/>
      <c r="AB46" s="28"/>
      <c r="AC46" s="28"/>
    </row>
    <row r="47" spans="1:29" x14ac:dyDescent="0.2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30"/>
      <c r="L47" s="28"/>
      <c r="M47" s="31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32"/>
      <c r="Y47" s="32"/>
      <c r="Z47" s="28"/>
      <c r="AA47" s="28"/>
      <c r="AB47" s="28"/>
      <c r="AC47" s="28"/>
    </row>
    <row r="48" spans="1:29" x14ac:dyDescent="0.2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30"/>
      <c r="L48" s="28"/>
      <c r="M48" s="31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32"/>
      <c r="Y48" s="32"/>
      <c r="Z48" s="28"/>
      <c r="AA48" s="28"/>
      <c r="AB48" s="28"/>
      <c r="AC48" s="28"/>
    </row>
    <row r="49" spans="1:29" x14ac:dyDescent="0.2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30"/>
      <c r="L49" s="28"/>
      <c r="M49" s="31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32"/>
      <c r="Y49" s="32"/>
      <c r="Z49" s="28"/>
      <c r="AA49" s="28"/>
      <c r="AB49" s="28"/>
      <c r="AC49" s="28"/>
    </row>
    <row r="50" spans="1:29" x14ac:dyDescent="0.2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30"/>
      <c r="L50" s="28"/>
      <c r="M50" s="31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32"/>
      <c r="Y50" s="32"/>
      <c r="Z50" s="28"/>
      <c r="AA50" s="28"/>
      <c r="AB50" s="28"/>
      <c r="AC50" s="28"/>
    </row>
    <row r="51" spans="1:29" x14ac:dyDescent="0.25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30"/>
      <c r="L51" s="28"/>
      <c r="M51" s="31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32"/>
      <c r="Y51" s="32"/>
      <c r="Z51" s="28"/>
      <c r="AA51" s="28"/>
      <c r="AB51" s="28"/>
      <c r="AC51" s="28"/>
    </row>
    <row r="52" spans="1:29" x14ac:dyDescent="0.2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30"/>
      <c r="L52" s="28"/>
      <c r="M52" s="31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32"/>
      <c r="Y52" s="32"/>
      <c r="Z52" s="28"/>
      <c r="AA52" s="28"/>
      <c r="AB52" s="28"/>
      <c r="AC52" s="28"/>
    </row>
    <row r="53" spans="1:29" x14ac:dyDescent="0.2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30"/>
      <c r="L53" s="28"/>
      <c r="M53" s="31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32"/>
      <c r="Y53" s="32"/>
      <c r="Z53" s="28"/>
      <c r="AA53" s="28"/>
      <c r="AB53" s="28"/>
      <c r="AC53" s="28"/>
    </row>
    <row r="54" spans="1:29" x14ac:dyDescent="0.2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30"/>
      <c r="L54" s="28"/>
      <c r="M54" s="31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32"/>
      <c r="Y54" s="32"/>
      <c r="Z54" s="28"/>
      <c r="AA54" s="28"/>
      <c r="AB54" s="28"/>
      <c r="AC54" s="28"/>
    </row>
    <row r="55" spans="1:29" x14ac:dyDescent="0.2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30"/>
      <c r="L55" s="28"/>
      <c r="M55" s="31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32"/>
      <c r="Y55" s="32"/>
      <c r="Z55" s="28"/>
      <c r="AA55" s="28"/>
      <c r="AB55" s="28"/>
      <c r="AC55" s="28"/>
    </row>
    <row r="56" spans="1:29" x14ac:dyDescent="0.2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30"/>
      <c r="L56" s="28"/>
      <c r="M56" s="31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32"/>
      <c r="Y56" s="32"/>
      <c r="Z56" s="28"/>
      <c r="AA56" s="28"/>
      <c r="AB56" s="28"/>
      <c r="AC56" s="28"/>
    </row>
    <row r="57" spans="1:29" x14ac:dyDescent="0.2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30"/>
      <c r="L57" s="28"/>
      <c r="M57" s="31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32"/>
      <c r="Y57" s="32"/>
      <c r="Z57" s="28"/>
      <c r="AA57" s="28"/>
      <c r="AB57" s="28"/>
      <c r="AC57" s="28"/>
    </row>
    <row r="58" spans="1:29" x14ac:dyDescent="0.2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30"/>
      <c r="L58" s="28"/>
      <c r="M58" s="31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32"/>
      <c r="Y58" s="32"/>
      <c r="Z58" s="28"/>
      <c r="AA58" s="28"/>
      <c r="AB58" s="28"/>
      <c r="AC58" s="28"/>
    </row>
    <row r="59" spans="1:29" x14ac:dyDescent="0.2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30"/>
      <c r="L59" s="28"/>
      <c r="M59" s="31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32"/>
      <c r="Y59" s="32"/>
      <c r="Z59" s="28"/>
      <c r="AA59" s="28"/>
      <c r="AB59" s="28"/>
      <c r="AC59" s="28"/>
    </row>
    <row r="60" spans="1:29" x14ac:dyDescent="0.2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30"/>
      <c r="L60" s="28"/>
      <c r="M60" s="31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32"/>
      <c r="Y60" s="32"/>
      <c r="Z60" s="28"/>
      <c r="AA60" s="28"/>
      <c r="AB60" s="28"/>
      <c r="AC60" s="28"/>
    </row>
    <row r="61" spans="1:29" x14ac:dyDescent="0.2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30"/>
      <c r="L61" s="28"/>
      <c r="M61" s="31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32"/>
      <c r="Y61" s="32"/>
      <c r="Z61" s="28"/>
      <c r="AA61" s="28"/>
      <c r="AB61" s="28"/>
      <c r="AC61" s="28"/>
    </row>
    <row r="62" spans="1:29" x14ac:dyDescent="0.2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30"/>
      <c r="L62" s="28"/>
      <c r="M62" s="31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32"/>
      <c r="Y62" s="32"/>
      <c r="Z62" s="28"/>
      <c r="AA62" s="28"/>
      <c r="AB62" s="28"/>
      <c r="AC62" s="28"/>
    </row>
    <row r="63" spans="1:29" x14ac:dyDescent="0.2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30"/>
      <c r="L63" s="28"/>
      <c r="M63" s="31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32"/>
      <c r="Y63" s="32"/>
      <c r="Z63" s="28"/>
      <c r="AA63" s="28"/>
      <c r="AB63" s="28"/>
      <c r="AC63" s="28"/>
    </row>
    <row r="64" spans="1:29" x14ac:dyDescent="0.2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30"/>
      <c r="L64" s="28"/>
      <c r="M64" s="31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32"/>
      <c r="Y64" s="32"/>
      <c r="Z64" s="28"/>
      <c r="AA64" s="28"/>
      <c r="AB64" s="28"/>
      <c r="AC64" s="28"/>
    </row>
    <row r="65" spans="1:29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30"/>
      <c r="L65" s="28"/>
      <c r="M65" s="31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32"/>
      <c r="Y65" s="32"/>
      <c r="Z65" s="28"/>
      <c r="AA65" s="28"/>
      <c r="AB65" s="28"/>
      <c r="AC65" s="28"/>
    </row>
    <row r="66" spans="1:29" x14ac:dyDescent="0.2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30"/>
      <c r="L66" s="28"/>
      <c r="M66" s="31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32"/>
      <c r="Y66" s="32"/>
      <c r="Z66" s="28"/>
      <c r="AA66" s="28"/>
      <c r="AB66" s="28"/>
      <c r="AC66" s="28"/>
    </row>
    <row r="67" spans="1:29" x14ac:dyDescent="0.2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30"/>
      <c r="L67" s="28"/>
      <c r="M67" s="31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32"/>
      <c r="Y67" s="32"/>
      <c r="Z67" s="28"/>
      <c r="AA67" s="28"/>
      <c r="AB67" s="28"/>
      <c r="AC67" s="28"/>
    </row>
    <row r="68" spans="1:29" x14ac:dyDescent="0.2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30"/>
      <c r="L68" s="28"/>
      <c r="M68" s="31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32"/>
      <c r="Y68" s="32"/>
      <c r="Z68" s="28"/>
      <c r="AA68" s="28"/>
      <c r="AB68" s="28"/>
      <c r="AC68" s="28"/>
    </row>
    <row r="69" spans="1:29" x14ac:dyDescent="0.2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30"/>
      <c r="L69" s="28"/>
      <c r="M69" s="31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32"/>
      <c r="Y69" s="32"/>
      <c r="Z69" s="28"/>
      <c r="AA69" s="28"/>
      <c r="AB69" s="28"/>
      <c r="AC69" s="28"/>
    </row>
    <row r="70" spans="1:29" x14ac:dyDescent="0.2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30"/>
      <c r="L70" s="28"/>
      <c r="M70" s="31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32"/>
      <c r="Y70" s="32"/>
      <c r="Z70" s="28"/>
      <c r="AA70" s="28"/>
      <c r="AB70" s="28"/>
      <c r="AC70" s="28"/>
    </row>
    <row r="71" spans="1:29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30"/>
      <c r="L71" s="28"/>
      <c r="M71" s="31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32"/>
      <c r="Y71" s="32"/>
      <c r="Z71" s="28"/>
      <c r="AA71" s="28"/>
      <c r="AB71" s="28"/>
      <c r="AC71" s="28"/>
    </row>
    <row r="72" spans="1:29" x14ac:dyDescent="0.2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30"/>
      <c r="L72" s="28"/>
      <c r="M72" s="31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32"/>
      <c r="Y72" s="32"/>
      <c r="Z72" s="28"/>
      <c r="AA72" s="28"/>
      <c r="AB72" s="28"/>
      <c r="AC72" s="28"/>
    </row>
    <row r="73" spans="1:29" x14ac:dyDescent="0.2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30"/>
      <c r="L73" s="28"/>
      <c r="M73" s="31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32"/>
      <c r="Y73" s="32"/>
      <c r="Z73" s="28"/>
      <c r="AA73" s="28"/>
      <c r="AB73" s="28"/>
      <c r="AC73" s="28"/>
    </row>
    <row r="74" spans="1:29" x14ac:dyDescent="0.2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30"/>
      <c r="L74" s="28"/>
      <c r="M74" s="31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32"/>
      <c r="Y74" s="32"/>
      <c r="Z74" s="28"/>
      <c r="AA74" s="28"/>
      <c r="AB74" s="28"/>
      <c r="AC74" s="28"/>
    </row>
    <row r="75" spans="1:29" x14ac:dyDescent="0.2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30"/>
      <c r="L75" s="28"/>
      <c r="M75" s="31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32"/>
      <c r="Y75" s="32"/>
      <c r="Z75" s="28"/>
      <c r="AA75" s="28"/>
      <c r="AB75" s="28"/>
      <c r="AC75" s="28"/>
    </row>
    <row r="76" spans="1:29" x14ac:dyDescent="0.2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30"/>
      <c r="L76" s="28"/>
      <c r="M76" s="31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32"/>
      <c r="Y76" s="32"/>
      <c r="Z76" s="28"/>
      <c r="AA76" s="28"/>
      <c r="AB76" s="28"/>
      <c r="AC76" s="28"/>
    </row>
    <row r="77" spans="1:29" x14ac:dyDescent="0.2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30"/>
      <c r="L77" s="28"/>
      <c r="M77" s="31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32"/>
      <c r="Y77" s="32"/>
      <c r="Z77" s="28"/>
      <c r="AA77" s="28"/>
      <c r="AB77" s="28"/>
      <c r="AC77" s="28"/>
    </row>
    <row r="78" spans="1:29" x14ac:dyDescent="0.2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30"/>
      <c r="L78" s="28"/>
      <c r="M78" s="31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32"/>
      <c r="Y78" s="32"/>
      <c r="Z78" s="28"/>
      <c r="AA78" s="28"/>
      <c r="AB78" s="28"/>
      <c r="AC78" s="28"/>
    </row>
    <row r="79" spans="1:29" x14ac:dyDescent="0.2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30"/>
      <c r="L79" s="28"/>
      <c r="M79" s="31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32"/>
      <c r="Y79" s="32"/>
      <c r="Z79" s="28"/>
      <c r="AA79" s="28"/>
      <c r="AB79" s="28"/>
      <c r="AC79" s="28"/>
    </row>
    <row r="80" spans="1:29" x14ac:dyDescent="0.2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30"/>
      <c r="L80" s="28"/>
      <c r="M80" s="31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32"/>
      <c r="Y80" s="32"/>
      <c r="Z80" s="28"/>
      <c r="AA80" s="28"/>
      <c r="AB80" s="28"/>
      <c r="AC80" s="28"/>
    </row>
    <row r="81" spans="1:29" x14ac:dyDescent="0.2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30"/>
      <c r="L81" s="28"/>
      <c r="M81" s="31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32"/>
      <c r="Y81" s="32"/>
      <c r="Z81" s="28"/>
      <c r="AA81" s="28"/>
      <c r="AB81" s="28"/>
      <c r="AC81" s="28"/>
    </row>
    <row r="82" spans="1:29" x14ac:dyDescent="0.2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30"/>
      <c r="L82" s="28"/>
      <c r="M82" s="31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32"/>
      <c r="Y82" s="32"/>
      <c r="Z82" s="28"/>
      <c r="AA82" s="28"/>
      <c r="AB82" s="28"/>
      <c r="AC82" s="28"/>
    </row>
    <row r="83" spans="1:29" x14ac:dyDescent="0.2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30"/>
      <c r="L83" s="28"/>
      <c r="M83" s="31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32"/>
      <c r="Y83" s="32"/>
      <c r="Z83" s="28"/>
      <c r="AA83" s="28"/>
      <c r="AB83" s="28"/>
      <c r="AC83" s="28"/>
    </row>
    <row r="84" spans="1:29" x14ac:dyDescent="0.2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30"/>
      <c r="L84" s="28"/>
      <c r="M84" s="31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32"/>
      <c r="Y84" s="32"/>
      <c r="Z84" s="28"/>
      <c r="AA84" s="28"/>
      <c r="AB84" s="28"/>
      <c r="AC84" s="28"/>
    </row>
    <row r="85" spans="1:29" x14ac:dyDescent="0.2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30"/>
      <c r="L85" s="28"/>
      <c r="M85" s="31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32"/>
      <c r="Y85" s="32"/>
      <c r="Z85" s="28"/>
      <c r="AA85" s="28"/>
      <c r="AB85" s="28"/>
      <c r="AC85" s="28"/>
    </row>
    <row r="86" spans="1:29" x14ac:dyDescent="0.2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30"/>
      <c r="L86" s="28"/>
      <c r="M86" s="31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32"/>
      <c r="Y86" s="32"/>
      <c r="Z86" s="28"/>
      <c r="AA86" s="28"/>
      <c r="AB86" s="28"/>
      <c r="AC86" s="28"/>
    </row>
    <row r="87" spans="1:29" x14ac:dyDescent="0.2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30"/>
      <c r="L87" s="28"/>
      <c r="M87" s="31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32"/>
      <c r="Y87" s="32"/>
      <c r="Z87" s="28"/>
      <c r="AA87" s="28"/>
      <c r="AB87" s="28"/>
      <c r="AC87" s="28"/>
    </row>
    <row r="88" spans="1:29" x14ac:dyDescent="0.2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30"/>
      <c r="L88" s="28"/>
      <c r="M88" s="31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32"/>
      <c r="Y88" s="32"/>
      <c r="Z88" s="28"/>
      <c r="AA88" s="28"/>
      <c r="AB88" s="28"/>
      <c r="AC88" s="28"/>
    </row>
    <row r="89" spans="1:29" x14ac:dyDescent="0.2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30"/>
      <c r="L89" s="28"/>
      <c r="M89" s="31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32"/>
      <c r="Y89" s="32"/>
      <c r="Z89" s="28"/>
      <c r="AA89" s="28"/>
      <c r="AB89" s="28"/>
      <c r="AC89" s="28"/>
    </row>
    <row r="90" spans="1:29" x14ac:dyDescent="0.2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30"/>
      <c r="L90" s="28"/>
      <c r="M90" s="31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32"/>
      <c r="Y90" s="32"/>
      <c r="Z90" s="28"/>
      <c r="AA90" s="28"/>
      <c r="AB90" s="28"/>
      <c r="AC90" s="28"/>
    </row>
    <row r="91" spans="1:29" x14ac:dyDescent="0.2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30"/>
      <c r="L91" s="28"/>
      <c r="M91" s="31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32"/>
      <c r="Y91" s="32"/>
      <c r="Z91" s="28"/>
      <c r="AA91" s="28"/>
      <c r="AB91" s="28"/>
      <c r="AC91" s="28"/>
    </row>
    <row r="92" spans="1:29" x14ac:dyDescent="0.2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30"/>
      <c r="L92" s="28"/>
      <c r="M92" s="31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32"/>
      <c r="Y92" s="32"/>
      <c r="Z92" s="28"/>
      <c r="AA92" s="28"/>
      <c r="AB92" s="28"/>
      <c r="AC92" s="28"/>
    </row>
    <row r="93" spans="1:29" x14ac:dyDescent="0.2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30"/>
      <c r="L93" s="28"/>
      <c r="M93" s="31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32"/>
      <c r="Y93" s="32"/>
      <c r="Z93" s="28"/>
      <c r="AA93" s="28"/>
      <c r="AB93" s="28"/>
      <c r="AC93" s="28"/>
    </row>
    <row r="94" spans="1:29" x14ac:dyDescent="0.2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30"/>
      <c r="L94" s="28"/>
      <c r="M94" s="31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32"/>
      <c r="Y94" s="32"/>
      <c r="Z94" s="28"/>
      <c r="AA94" s="28"/>
      <c r="AB94" s="28"/>
      <c r="AC94" s="28"/>
    </row>
    <row r="95" spans="1:29" x14ac:dyDescent="0.2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30"/>
      <c r="L95" s="28"/>
      <c r="M95" s="31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32"/>
      <c r="Y95" s="32"/>
      <c r="Z95" s="28"/>
      <c r="AA95" s="28"/>
      <c r="AB95" s="28"/>
      <c r="AC95" s="28"/>
    </row>
    <row r="96" spans="1:29" x14ac:dyDescent="0.2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30"/>
      <c r="L96" s="28"/>
      <c r="M96" s="31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32"/>
      <c r="Y96" s="32"/>
      <c r="Z96" s="28"/>
      <c r="AA96" s="28"/>
      <c r="AB96" s="28"/>
      <c r="AC96" s="28"/>
    </row>
    <row r="97" spans="1:29" x14ac:dyDescent="0.2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30"/>
      <c r="L97" s="28"/>
      <c r="M97" s="31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32"/>
      <c r="Y97" s="32"/>
      <c r="Z97" s="28"/>
      <c r="AA97" s="28"/>
      <c r="AB97" s="28"/>
      <c r="AC97" s="28"/>
    </row>
    <row r="98" spans="1:29" x14ac:dyDescent="0.2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30"/>
      <c r="L98" s="28"/>
      <c r="M98" s="31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32"/>
      <c r="Y98" s="32"/>
      <c r="Z98" s="28"/>
      <c r="AA98" s="28"/>
      <c r="AB98" s="28"/>
      <c r="AC98" s="28"/>
    </row>
    <row r="99" spans="1:29" x14ac:dyDescent="0.2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30"/>
      <c r="L99" s="28"/>
      <c r="M99" s="31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32"/>
      <c r="Y99" s="32"/>
      <c r="Z99" s="28"/>
      <c r="AA99" s="28"/>
      <c r="AB99" s="28"/>
      <c r="AC99" s="28"/>
    </row>
    <row r="100" spans="1:29" x14ac:dyDescent="0.2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30"/>
      <c r="L100" s="28"/>
      <c r="M100" s="31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32"/>
      <c r="Y100" s="32"/>
      <c r="Z100" s="28"/>
      <c r="AA100" s="28"/>
      <c r="AB100" s="28"/>
      <c r="AC100" s="28"/>
    </row>
    <row r="101" spans="1:29" x14ac:dyDescent="0.25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30"/>
      <c r="L101" s="28"/>
      <c r="M101" s="31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32"/>
      <c r="Y101" s="32"/>
      <c r="Z101" s="28"/>
      <c r="AA101" s="28"/>
      <c r="AB101" s="28"/>
      <c r="AC101" s="28"/>
    </row>
    <row r="102" spans="1:29" x14ac:dyDescent="0.25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30"/>
      <c r="L102" s="28"/>
      <c r="M102" s="31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32"/>
      <c r="Y102" s="32"/>
      <c r="Z102" s="28"/>
      <c r="AA102" s="28"/>
      <c r="AB102" s="28"/>
      <c r="AC102" s="28"/>
    </row>
    <row r="103" spans="1:29" x14ac:dyDescent="0.25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30"/>
      <c r="L103" s="28"/>
      <c r="M103" s="31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32"/>
      <c r="Y103" s="32"/>
      <c r="Z103" s="28"/>
      <c r="AA103" s="28"/>
      <c r="AB103" s="28"/>
      <c r="AC103" s="28"/>
    </row>
    <row r="104" spans="1:29" x14ac:dyDescent="0.25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30"/>
      <c r="L104" s="28"/>
      <c r="M104" s="31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32"/>
      <c r="Y104" s="32"/>
      <c r="Z104" s="28"/>
      <c r="AA104" s="28"/>
      <c r="AB104" s="28"/>
      <c r="AC104" s="28"/>
    </row>
    <row r="105" spans="1:29" x14ac:dyDescent="0.2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30"/>
      <c r="L105" s="28"/>
      <c r="M105" s="31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32"/>
      <c r="Y105" s="32"/>
      <c r="Z105" s="28"/>
      <c r="AA105" s="28"/>
      <c r="AB105" s="28"/>
      <c r="AC105" s="28"/>
    </row>
    <row r="106" spans="1:29" x14ac:dyDescent="0.25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30"/>
      <c r="L106" s="28"/>
      <c r="M106" s="31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32"/>
      <c r="Y106" s="32"/>
      <c r="Z106" s="28"/>
      <c r="AA106" s="28"/>
      <c r="AB106" s="28"/>
      <c r="AC106" s="28"/>
    </row>
    <row r="107" spans="1:29" x14ac:dyDescent="0.25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30"/>
      <c r="L107" s="28"/>
      <c r="M107" s="31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32"/>
      <c r="Y107" s="32"/>
      <c r="Z107" s="28"/>
      <c r="AA107" s="28"/>
      <c r="AB107" s="28"/>
      <c r="AC107" s="28"/>
    </row>
    <row r="108" spans="1:29" x14ac:dyDescent="0.2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30"/>
      <c r="L108" s="28"/>
      <c r="M108" s="31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32"/>
      <c r="Y108" s="32"/>
      <c r="Z108" s="28"/>
      <c r="AA108" s="28"/>
      <c r="AB108" s="28"/>
      <c r="AC108" s="28"/>
    </row>
    <row r="109" spans="1:29" x14ac:dyDescent="0.2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33"/>
      <c r="L109" s="28"/>
      <c r="M109" s="31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32"/>
      <c r="Y109" s="32"/>
      <c r="Z109" s="28"/>
      <c r="AA109" s="28"/>
      <c r="AB109" s="28"/>
      <c r="AC109" s="28"/>
    </row>
    <row r="110" spans="1:29" x14ac:dyDescent="0.25">
      <c r="M110" s="3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17"/>
  <sheetViews>
    <sheetView workbookViewId="0">
      <selection activeCell="A16" sqref="A16"/>
    </sheetView>
  </sheetViews>
  <sheetFormatPr defaultColWidth="8.85546875" defaultRowHeight="15" x14ac:dyDescent="0.25"/>
  <cols>
    <col min="1" max="1" width="15.28515625" style="24" bestFit="1" customWidth="1"/>
    <col min="2" max="2" width="12.42578125" style="24" bestFit="1" customWidth="1"/>
    <col min="3" max="3" width="11.7109375" style="24" bestFit="1" customWidth="1"/>
    <col min="4" max="4" width="14.7109375" style="24" bestFit="1" customWidth="1"/>
    <col min="5" max="5" width="15.140625" style="24" bestFit="1" customWidth="1"/>
    <col min="6" max="6" width="13.85546875" style="24" bestFit="1" customWidth="1"/>
    <col min="7" max="7" width="11.28515625" style="24" bestFit="1" customWidth="1"/>
    <col min="8" max="8" width="16.5703125" style="24" bestFit="1" customWidth="1"/>
    <col min="9" max="9" width="9.28515625" style="24" bestFit="1" customWidth="1"/>
    <col min="10" max="10" width="12.7109375" style="24" bestFit="1" customWidth="1"/>
    <col min="11" max="11" width="9.140625" style="24" bestFit="1" customWidth="1"/>
    <col min="12" max="12" width="10.140625" style="24" bestFit="1" customWidth="1"/>
    <col min="13" max="13" width="10.5703125" style="24" bestFit="1" customWidth="1"/>
    <col min="14" max="15" width="8.85546875" style="24"/>
    <col min="16" max="16" width="14.42578125" style="24" customWidth="1"/>
    <col min="17" max="17" width="35.28515625" style="24" customWidth="1"/>
    <col min="18" max="23" width="8.85546875" style="24"/>
    <col min="24" max="24" width="12" style="24" customWidth="1"/>
    <col min="25" max="25" width="11" style="24" customWidth="1"/>
    <col min="26" max="26" width="11.140625" style="24" customWidth="1"/>
    <col min="27" max="16384" width="8.85546875" style="24"/>
  </cols>
  <sheetData>
    <row r="1" spans="1:29" ht="45" x14ac:dyDescent="0.25">
      <c r="A1" s="65" t="s">
        <v>92</v>
      </c>
      <c r="B1" s="65" t="s">
        <v>91</v>
      </c>
      <c r="C1" s="65" t="s">
        <v>93</v>
      </c>
      <c r="D1" s="65" t="s">
        <v>94</v>
      </c>
      <c r="E1" s="66" t="s">
        <v>159</v>
      </c>
      <c r="F1" s="65" t="s">
        <v>97</v>
      </c>
      <c r="G1" s="65" t="s">
        <v>96</v>
      </c>
      <c r="H1" s="65" t="s">
        <v>160</v>
      </c>
      <c r="I1" s="66" t="s">
        <v>98</v>
      </c>
      <c r="J1" s="65" t="s">
        <v>95</v>
      </c>
      <c r="K1" s="66" t="s">
        <v>161</v>
      </c>
      <c r="L1" s="65" t="s">
        <v>245</v>
      </c>
      <c r="M1" s="66" t="s">
        <v>162</v>
      </c>
    </row>
    <row r="2" spans="1:29" x14ac:dyDescent="0.25">
      <c r="A2" s="46" t="s">
        <v>103</v>
      </c>
      <c r="B2" s="46" t="s">
        <v>3</v>
      </c>
      <c r="C2" s="46" t="s">
        <v>100</v>
      </c>
      <c r="D2" s="19">
        <v>5954.1</v>
      </c>
      <c r="E2" s="46" t="s">
        <v>163</v>
      </c>
      <c r="F2" s="47">
        <v>45476</v>
      </c>
      <c r="G2" s="47">
        <v>45476</v>
      </c>
      <c r="H2" s="46" t="s">
        <v>171</v>
      </c>
      <c r="I2" s="46" t="s">
        <v>170</v>
      </c>
      <c r="J2" s="46" t="s">
        <v>101</v>
      </c>
      <c r="K2" s="46" t="s">
        <v>166</v>
      </c>
      <c r="L2" s="46" t="s">
        <v>246</v>
      </c>
      <c r="M2" s="46" t="s">
        <v>167</v>
      </c>
    </row>
    <row r="3" spans="1:29" x14ac:dyDescent="0.25">
      <c r="A3" s="46" t="s">
        <v>103</v>
      </c>
      <c r="B3" s="46" t="s">
        <v>3</v>
      </c>
      <c r="C3" s="46" t="s">
        <v>100</v>
      </c>
      <c r="D3" s="19">
        <v>-5954.1</v>
      </c>
      <c r="E3" s="46" t="s">
        <v>163</v>
      </c>
      <c r="F3" s="47">
        <v>45443</v>
      </c>
      <c r="G3" s="47">
        <v>45476</v>
      </c>
      <c r="H3" s="46" t="s">
        <v>173</v>
      </c>
      <c r="I3" s="46" t="s">
        <v>172</v>
      </c>
      <c r="J3" s="46" t="s">
        <v>101</v>
      </c>
      <c r="K3" s="46" t="s">
        <v>166</v>
      </c>
      <c r="L3" s="46" t="s">
        <v>246</v>
      </c>
      <c r="M3" s="46" t="s">
        <v>167</v>
      </c>
    </row>
    <row r="4" spans="1:29" x14ac:dyDescent="0.25">
      <c r="A4" s="46" t="s">
        <v>103</v>
      </c>
      <c r="B4" s="46" t="s">
        <v>3</v>
      </c>
      <c r="C4" s="46" t="s">
        <v>100</v>
      </c>
      <c r="D4" s="19">
        <v>5954.1</v>
      </c>
      <c r="E4" s="46" t="s">
        <v>163</v>
      </c>
      <c r="F4" s="47">
        <v>45443</v>
      </c>
      <c r="G4" s="47">
        <v>45476</v>
      </c>
      <c r="H4" s="46" t="s">
        <v>175</v>
      </c>
      <c r="I4" s="46" t="s">
        <v>174</v>
      </c>
      <c r="J4" s="46" t="s">
        <v>101</v>
      </c>
      <c r="K4" s="46" t="s">
        <v>166</v>
      </c>
      <c r="L4" s="46" t="s">
        <v>246</v>
      </c>
      <c r="M4" s="46" t="s">
        <v>167</v>
      </c>
      <c r="N4" s="28"/>
      <c r="O4" s="28"/>
      <c r="P4" s="28"/>
      <c r="Q4" s="28"/>
      <c r="R4" s="29"/>
      <c r="S4" s="28"/>
      <c r="T4" s="28"/>
      <c r="U4" s="28"/>
      <c r="V4" s="29"/>
      <c r="W4" s="28"/>
      <c r="X4" s="28"/>
      <c r="Y4" s="28"/>
      <c r="Z4" s="28"/>
      <c r="AA4" s="29"/>
      <c r="AB4" s="28"/>
      <c r="AC4" s="28"/>
    </row>
    <row r="5" spans="1:29" x14ac:dyDescent="0.25">
      <c r="A5" s="48" t="s">
        <v>103</v>
      </c>
      <c r="B5" s="48" t="s">
        <v>101</v>
      </c>
      <c r="C5" s="48" t="s">
        <v>101</v>
      </c>
      <c r="D5" s="49">
        <v>5954.1</v>
      </c>
      <c r="E5" s="48" t="s">
        <v>163</v>
      </c>
      <c r="F5" s="50"/>
      <c r="G5" s="50"/>
      <c r="H5" s="48" t="s">
        <v>101</v>
      </c>
      <c r="I5" s="48" t="s">
        <v>101</v>
      </c>
      <c r="J5" s="48" t="s">
        <v>101</v>
      </c>
      <c r="K5" s="48" t="s">
        <v>101</v>
      </c>
      <c r="L5" s="48" t="s">
        <v>101</v>
      </c>
      <c r="M5" s="48" t="s">
        <v>101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32"/>
      <c r="Y5" s="32"/>
      <c r="Z5" s="28"/>
      <c r="AA5" s="28"/>
      <c r="AB5" s="28"/>
      <c r="AC5" s="28"/>
    </row>
    <row r="6" spans="1:29" x14ac:dyDescent="0.25">
      <c r="A6" s="46" t="s">
        <v>115</v>
      </c>
      <c r="B6" s="46" t="s">
        <v>3</v>
      </c>
      <c r="C6" s="46" t="s">
        <v>100</v>
      </c>
      <c r="D6" s="19">
        <v>680</v>
      </c>
      <c r="E6" s="46" t="s">
        <v>163</v>
      </c>
      <c r="F6" s="47">
        <v>45504</v>
      </c>
      <c r="G6" s="47">
        <v>45504</v>
      </c>
      <c r="H6" s="46" t="s">
        <v>193</v>
      </c>
      <c r="I6" s="46" t="s">
        <v>192</v>
      </c>
      <c r="J6" s="46" t="s">
        <v>101</v>
      </c>
      <c r="K6" s="46" t="s">
        <v>166</v>
      </c>
      <c r="L6" s="46" t="s">
        <v>246</v>
      </c>
      <c r="M6" s="46" t="s">
        <v>167</v>
      </c>
      <c r="N6" s="28"/>
      <c r="O6" s="28"/>
      <c r="P6" s="28"/>
      <c r="Q6" s="28"/>
      <c r="R6" s="28"/>
      <c r="S6" s="28"/>
      <c r="T6" s="28"/>
      <c r="U6" s="28"/>
      <c r="V6" s="28"/>
      <c r="W6" s="28"/>
      <c r="X6" s="32"/>
      <c r="Y6" s="32"/>
      <c r="Z6" s="28"/>
      <c r="AA6" s="28"/>
      <c r="AB6" s="28"/>
      <c r="AC6" s="28"/>
    </row>
    <row r="7" spans="1:29" x14ac:dyDescent="0.25">
      <c r="A7" s="46" t="s">
        <v>115</v>
      </c>
      <c r="B7" s="46" t="s">
        <v>3</v>
      </c>
      <c r="C7" s="46" t="s">
        <v>100</v>
      </c>
      <c r="D7" s="19">
        <v>-680</v>
      </c>
      <c r="E7" s="46" t="s">
        <v>163</v>
      </c>
      <c r="F7" s="47">
        <v>45502</v>
      </c>
      <c r="G7" s="47">
        <v>45504</v>
      </c>
      <c r="H7" s="46" t="s">
        <v>195</v>
      </c>
      <c r="I7" s="46" t="s">
        <v>194</v>
      </c>
      <c r="J7" s="46" t="s">
        <v>101</v>
      </c>
      <c r="K7" s="46" t="s">
        <v>166</v>
      </c>
      <c r="L7" s="46" t="s">
        <v>246</v>
      </c>
      <c r="M7" s="46" t="s">
        <v>167</v>
      </c>
      <c r="N7" s="28"/>
      <c r="O7" s="28"/>
      <c r="P7" s="28"/>
      <c r="Q7" s="28"/>
      <c r="R7" s="28"/>
      <c r="S7" s="28"/>
      <c r="T7" s="28"/>
      <c r="U7" s="28"/>
      <c r="V7" s="28"/>
      <c r="W7" s="28"/>
      <c r="X7" s="32"/>
      <c r="Y7" s="32"/>
      <c r="Z7" s="28"/>
      <c r="AA7" s="28"/>
      <c r="AB7" s="28"/>
      <c r="AC7" s="28"/>
    </row>
    <row r="8" spans="1:29" x14ac:dyDescent="0.25">
      <c r="A8" s="46" t="s">
        <v>115</v>
      </c>
      <c r="B8" s="46" t="s">
        <v>3</v>
      </c>
      <c r="C8" s="46" t="s">
        <v>100</v>
      </c>
      <c r="D8" s="19">
        <v>680</v>
      </c>
      <c r="E8" s="46" t="s">
        <v>163</v>
      </c>
      <c r="F8" s="47">
        <v>45502</v>
      </c>
      <c r="G8" s="47">
        <v>45504</v>
      </c>
      <c r="H8" s="46" t="s">
        <v>197</v>
      </c>
      <c r="I8" s="46" t="s">
        <v>196</v>
      </c>
      <c r="J8" s="46" t="s">
        <v>101</v>
      </c>
      <c r="K8" s="46" t="s">
        <v>166</v>
      </c>
      <c r="L8" s="46" t="s">
        <v>246</v>
      </c>
      <c r="M8" s="46" t="s">
        <v>167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32"/>
      <c r="Y8" s="32"/>
      <c r="Z8" s="28"/>
      <c r="AA8" s="28"/>
      <c r="AB8" s="28"/>
      <c r="AC8" s="28"/>
    </row>
    <row r="9" spans="1:29" x14ac:dyDescent="0.25">
      <c r="A9" s="48" t="s">
        <v>115</v>
      </c>
      <c r="B9" s="48" t="s">
        <v>101</v>
      </c>
      <c r="C9" s="48" t="s">
        <v>101</v>
      </c>
      <c r="D9" s="49">
        <v>680</v>
      </c>
      <c r="E9" s="48" t="s">
        <v>163</v>
      </c>
      <c r="F9" s="50"/>
      <c r="G9" s="50"/>
      <c r="H9" s="48" t="s">
        <v>101</v>
      </c>
      <c r="I9" s="48" t="s">
        <v>101</v>
      </c>
      <c r="J9" s="48" t="s">
        <v>101</v>
      </c>
      <c r="K9" s="48" t="s">
        <v>101</v>
      </c>
      <c r="L9" s="48" t="s">
        <v>101</v>
      </c>
      <c r="M9" s="48" t="s">
        <v>101</v>
      </c>
      <c r="N9" s="28"/>
      <c r="O9" s="28"/>
      <c r="P9" s="28"/>
      <c r="Q9" s="28"/>
      <c r="R9" s="28"/>
      <c r="S9" s="28"/>
      <c r="T9" s="28"/>
      <c r="U9" s="28"/>
      <c r="V9" s="28"/>
      <c r="W9" s="28"/>
      <c r="X9" s="32"/>
      <c r="Y9" s="32"/>
      <c r="Z9" s="28"/>
      <c r="AA9" s="28"/>
      <c r="AB9" s="28"/>
      <c r="AC9" s="28"/>
    </row>
    <row r="10" spans="1:29" x14ac:dyDescent="0.25">
      <c r="A10" s="46" t="s">
        <v>143</v>
      </c>
      <c r="B10" s="46" t="s">
        <v>131</v>
      </c>
      <c r="C10" s="46" t="s">
        <v>100</v>
      </c>
      <c r="D10" s="19">
        <v>6000</v>
      </c>
      <c r="E10" s="46" t="s">
        <v>163</v>
      </c>
      <c r="F10" s="47">
        <v>45489</v>
      </c>
      <c r="G10" s="47">
        <v>45490</v>
      </c>
      <c r="H10" s="46" t="s">
        <v>220</v>
      </c>
      <c r="I10" s="46" t="s">
        <v>219</v>
      </c>
      <c r="J10" s="46" t="s">
        <v>101</v>
      </c>
      <c r="K10" s="46" t="s">
        <v>166</v>
      </c>
      <c r="L10" s="46" t="s">
        <v>246</v>
      </c>
      <c r="M10" s="46" t="s">
        <v>167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32"/>
      <c r="Y10" s="32"/>
      <c r="Z10" s="28"/>
      <c r="AA10" s="28"/>
      <c r="AB10" s="28"/>
      <c r="AC10" s="28"/>
    </row>
    <row r="11" spans="1:29" x14ac:dyDescent="0.25">
      <c r="A11" s="46" t="s">
        <v>143</v>
      </c>
      <c r="B11" s="46" t="s">
        <v>131</v>
      </c>
      <c r="C11" s="46" t="s">
        <v>100</v>
      </c>
      <c r="D11" s="19">
        <v>-6000</v>
      </c>
      <c r="E11" s="46" t="s">
        <v>163</v>
      </c>
      <c r="F11" s="47">
        <v>45489</v>
      </c>
      <c r="G11" s="47">
        <v>45490</v>
      </c>
      <c r="H11" s="46" t="s">
        <v>222</v>
      </c>
      <c r="I11" s="46" t="s">
        <v>221</v>
      </c>
      <c r="J11" s="46" t="s">
        <v>101</v>
      </c>
      <c r="K11" s="46" t="s">
        <v>166</v>
      </c>
      <c r="L11" s="46" t="s">
        <v>246</v>
      </c>
      <c r="M11" s="46" t="s">
        <v>167</v>
      </c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32"/>
      <c r="Y11" s="32"/>
      <c r="Z11" s="28"/>
      <c r="AA11" s="28"/>
      <c r="AB11" s="28"/>
      <c r="AC11" s="28"/>
    </row>
    <row r="12" spans="1:29" x14ac:dyDescent="0.25">
      <c r="A12" s="46" t="s">
        <v>143</v>
      </c>
      <c r="B12" s="46" t="s">
        <v>131</v>
      </c>
      <c r="C12" s="46" t="s">
        <v>100</v>
      </c>
      <c r="D12" s="19">
        <v>9400</v>
      </c>
      <c r="E12" s="46" t="s">
        <v>163</v>
      </c>
      <c r="F12" s="47">
        <v>45489</v>
      </c>
      <c r="G12" s="47">
        <v>45490</v>
      </c>
      <c r="H12" s="46" t="s">
        <v>224</v>
      </c>
      <c r="I12" s="46" t="s">
        <v>223</v>
      </c>
      <c r="J12" s="46" t="s">
        <v>101</v>
      </c>
      <c r="K12" s="46" t="s">
        <v>166</v>
      </c>
      <c r="L12" s="46" t="s">
        <v>246</v>
      </c>
      <c r="M12" s="46" t="s">
        <v>167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32"/>
      <c r="Y12" s="32"/>
      <c r="Z12" s="28"/>
      <c r="AA12" s="28"/>
      <c r="AB12" s="28"/>
      <c r="AC12" s="28"/>
    </row>
    <row r="13" spans="1:29" x14ac:dyDescent="0.25">
      <c r="A13" s="48" t="s">
        <v>143</v>
      </c>
      <c r="B13" s="48" t="s">
        <v>101</v>
      </c>
      <c r="C13" s="48" t="s">
        <v>101</v>
      </c>
      <c r="D13" s="49">
        <v>9400</v>
      </c>
      <c r="E13" s="48" t="s">
        <v>163</v>
      </c>
      <c r="F13" s="50"/>
      <c r="G13" s="50"/>
      <c r="H13" s="48" t="s">
        <v>101</v>
      </c>
      <c r="I13" s="48" t="s">
        <v>101</v>
      </c>
      <c r="J13" s="48" t="s">
        <v>101</v>
      </c>
      <c r="K13" s="48" t="s">
        <v>101</v>
      </c>
      <c r="L13" s="48" t="s">
        <v>101</v>
      </c>
      <c r="M13" s="48" t="s">
        <v>101</v>
      </c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32"/>
      <c r="Y13" s="32"/>
      <c r="Z13" s="28"/>
      <c r="AA13" s="28"/>
      <c r="AB13" s="28"/>
      <c r="AC13" s="28"/>
    </row>
    <row r="14" spans="1:29" x14ac:dyDescent="0.25">
      <c r="A14" s="67" t="s">
        <v>101</v>
      </c>
      <c r="B14" s="67" t="s">
        <v>101</v>
      </c>
      <c r="C14" s="67" t="s">
        <v>101</v>
      </c>
      <c r="D14" s="68">
        <v>16034.1</v>
      </c>
      <c r="E14" s="67" t="s">
        <v>163</v>
      </c>
      <c r="F14" s="69"/>
      <c r="G14" s="69"/>
      <c r="H14" s="67" t="s">
        <v>101</v>
      </c>
      <c r="I14" s="67" t="s">
        <v>101</v>
      </c>
      <c r="J14" s="67" t="s">
        <v>101</v>
      </c>
      <c r="K14" s="67" t="s">
        <v>101</v>
      </c>
      <c r="L14" s="67" t="s">
        <v>101</v>
      </c>
      <c r="M14" s="67" t="s">
        <v>101</v>
      </c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32"/>
      <c r="Y14" s="32"/>
      <c r="Z14" s="28"/>
      <c r="AA14" s="28"/>
      <c r="AB14" s="28"/>
      <c r="AC14" s="28"/>
    </row>
    <row r="15" spans="1:29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30"/>
      <c r="L15" s="28"/>
      <c r="M15" s="31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32"/>
      <c r="Y15" s="32"/>
      <c r="Z15" s="28"/>
      <c r="AA15" s="28"/>
      <c r="AB15" s="28"/>
      <c r="AC15" s="28"/>
    </row>
    <row r="16" spans="1:29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30"/>
      <c r="L16" s="28"/>
      <c r="M16" s="31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32"/>
      <c r="Y16" s="32"/>
      <c r="Z16" s="28"/>
      <c r="AA16" s="28"/>
      <c r="AB16" s="28"/>
      <c r="AC16" s="28"/>
    </row>
    <row r="17" spans="1:29" x14ac:dyDescent="0.25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30"/>
      <c r="L17" s="28"/>
      <c r="M17" s="31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32"/>
      <c r="Y17" s="32"/>
      <c r="Z17" s="28"/>
      <c r="AA17" s="28"/>
      <c r="AB17" s="28"/>
      <c r="AC17" s="28"/>
    </row>
    <row r="18" spans="1:29" x14ac:dyDescent="0.25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30"/>
      <c r="L18" s="28"/>
      <c r="M18" s="31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32"/>
      <c r="Y18" s="32"/>
      <c r="Z18" s="28"/>
      <c r="AA18" s="28"/>
      <c r="AB18" s="28"/>
      <c r="AC18" s="28"/>
    </row>
    <row r="19" spans="1:29" x14ac:dyDescent="0.25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30"/>
      <c r="L19" s="28"/>
      <c r="M19" s="31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32"/>
      <c r="Y19" s="32"/>
      <c r="Z19" s="28"/>
      <c r="AA19" s="28"/>
      <c r="AB19" s="28"/>
      <c r="AC19" s="28"/>
    </row>
    <row r="20" spans="1:29" x14ac:dyDescent="0.25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30"/>
      <c r="L20" s="28"/>
      <c r="M20" s="31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32"/>
      <c r="Y20" s="32"/>
      <c r="Z20" s="28"/>
      <c r="AA20" s="28"/>
      <c r="AB20" s="28"/>
      <c r="AC20" s="28"/>
    </row>
    <row r="21" spans="1:29" x14ac:dyDescent="0.25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30"/>
      <c r="L21" s="28"/>
      <c r="M21" s="31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32"/>
      <c r="Y21" s="32"/>
      <c r="Z21" s="28"/>
      <c r="AA21" s="28"/>
      <c r="AB21" s="28"/>
      <c r="AC21" s="28"/>
    </row>
    <row r="22" spans="1:29" x14ac:dyDescent="0.25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30"/>
      <c r="L22" s="28"/>
      <c r="M22" s="31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32"/>
      <c r="Y22" s="32"/>
      <c r="Z22" s="28"/>
      <c r="AA22" s="28"/>
      <c r="AB22" s="28"/>
      <c r="AC22" s="28"/>
    </row>
    <row r="23" spans="1:29" x14ac:dyDescent="0.25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30"/>
      <c r="L23" s="28"/>
      <c r="M23" s="31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32"/>
      <c r="Y23" s="32"/>
      <c r="Z23" s="28"/>
      <c r="AA23" s="28"/>
      <c r="AB23" s="28"/>
      <c r="AC23" s="28"/>
    </row>
    <row r="24" spans="1:29" x14ac:dyDescent="0.25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30"/>
      <c r="L24" s="28"/>
      <c r="M24" s="31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32"/>
      <c r="Y24" s="32"/>
      <c r="Z24" s="28"/>
      <c r="AA24" s="28"/>
      <c r="AB24" s="28"/>
      <c r="AC24" s="28"/>
    </row>
    <row r="25" spans="1:29" x14ac:dyDescent="0.25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30"/>
      <c r="L25" s="28"/>
      <c r="M25" s="31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32"/>
      <c r="Y25" s="32"/>
      <c r="Z25" s="28"/>
      <c r="AA25" s="28"/>
      <c r="AB25" s="28"/>
      <c r="AC25" s="28"/>
    </row>
    <row r="26" spans="1:29" x14ac:dyDescent="0.25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30"/>
      <c r="L26" s="28"/>
      <c r="M26" s="31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32"/>
      <c r="Y26" s="32"/>
      <c r="Z26" s="28"/>
      <c r="AA26" s="28"/>
      <c r="AB26" s="28"/>
      <c r="AC26" s="28"/>
    </row>
    <row r="27" spans="1:29" x14ac:dyDescent="0.25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30"/>
      <c r="L27" s="28"/>
      <c r="M27" s="31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32"/>
      <c r="Y27" s="32"/>
      <c r="Z27" s="28"/>
      <c r="AA27" s="28"/>
      <c r="AB27" s="28"/>
      <c r="AC27" s="28"/>
    </row>
    <row r="28" spans="1:29" x14ac:dyDescent="0.25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30"/>
      <c r="L28" s="28"/>
      <c r="M28" s="31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32"/>
      <c r="Y28" s="32"/>
      <c r="Z28" s="28"/>
      <c r="AA28" s="28"/>
      <c r="AB28" s="28"/>
      <c r="AC28" s="28"/>
    </row>
    <row r="29" spans="1:29" x14ac:dyDescent="0.25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30"/>
      <c r="L29" s="28"/>
      <c r="M29" s="31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32"/>
      <c r="Y29" s="32"/>
      <c r="Z29" s="28"/>
      <c r="AA29" s="28"/>
      <c r="AB29" s="28"/>
      <c r="AC29" s="28"/>
    </row>
    <row r="30" spans="1:29" x14ac:dyDescent="0.25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30"/>
      <c r="L30" s="28"/>
      <c r="M30" s="31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32"/>
      <c r="Y30" s="32"/>
      <c r="Z30" s="28"/>
      <c r="AA30" s="28"/>
      <c r="AB30" s="28"/>
      <c r="AC30" s="28"/>
    </row>
    <row r="31" spans="1:29" x14ac:dyDescent="0.25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30"/>
      <c r="L31" s="28"/>
      <c r="M31" s="31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32"/>
      <c r="Y31" s="32"/>
      <c r="Z31" s="28"/>
      <c r="AA31" s="28"/>
      <c r="AB31" s="28"/>
      <c r="AC31" s="28"/>
    </row>
    <row r="32" spans="1:29" x14ac:dyDescent="0.25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30"/>
      <c r="L32" s="28"/>
      <c r="M32" s="31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32"/>
      <c r="Y32" s="32"/>
      <c r="Z32" s="28"/>
      <c r="AA32" s="28"/>
      <c r="AB32" s="28"/>
      <c r="AC32" s="28"/>
    </row>
    <row r="33" spans="1:29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30"/>
      <c r="L33" s="28"/>
      <c r="M33" s="31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32"/>
      <c r="Y33" s="32"/>
      <c r="Z33" s="28"/>
      <c r="AA33" s="28"/>
      <c r="AB33" s="28"/>
      <c r="AC33" s="28"/>
    </row>
    <row r="34" spans="1:29" x14ac:dyDescent="0.25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30"/>
      <c r="L34" s="28"/>
      <c r="M34" s="31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32"/>
      <c r="Y34" s="32"/>
      <c r="Z34" s="28"/>
      <c r="AA34" s="28"/>
      <c r="AB34" s="28"/>
      <c r="AC34" s="28"/>
    </row>
    <row r="35" spans="1:29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30"/>
      <c r="L35" s="28"/>
      <c r="M35" s="31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32"/>
      <c r="Y35" s="32"/>
      <c r="Z35" s="28"/>
      <c r="AA35" s="28"/>
      <c r="AB35" s="28"/>
      <c r="AC35" s="28"/>
    </row>
    <row r="36" spans="1:29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30"/>
      <c r="L36" s="28"/>
      <c r="M36" s="31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32"/>
      <c r="Y36" s="32"/>
      <c r="Z36" s="28"/>
      <c r="AA36" s="28"/>
      <c r="AB36" s="28"/>
      <c r="AC36" s="28"/>
    </row>
    <row r="37" spans="1:29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30"/>
      <c r="L37" s="28"/>
      <c r="M37" s="31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32"/>
      <c r="Y37" s="32"/>
      <c r="Z37" s="28"/>
      <c r="AA37" s="28"/>
      <c r="AB37" s="28"/>
      <c r="AC37" s="28"/>
    </row>
    <row r="38" spans="1:29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30"/>
      <c r="L38" s="28"/>
      <c r="M38" s="31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32"/>
      <c r="Y38" s="32"/>
      <c r="Z38" s="28"/>
      <c r="AA38" s="28"/>
      <c r="AB38" s="28"/>
      <c r="AC38" s="28"/>
    </row>
    <row r="39" spans="1:29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30"/>
      <c r="L39" s="28"/>
      <c r="M39" s="31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32"/>
      <c r="Y39" s="32"/>
      <c r="Z39" s="28"/>
      <c r="AA39" s="28"/>
      <c r="AB39" s="28"/>
      <c r="AC39" s="28"/>
    </row>
    <row r="40" spans="1:29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30"/>
      <c r="L40" s="28"/>
      <c r="M40" s="31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32"/>
      <c r="Y40" s="32"/>
      <c r="Z40" s="28"/>
      <c r="AA40" s="28"/>
      <c r="AB40" s="28"/>
      <c r="AC40" s="28"/>
    </row>
    <row r="41" spans="1:29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30"/>
      <c r="L41" s="28"/>
      <c r="M41" s="31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32"/>
      <c r="Y41" s="32"/>
      <c r="Z41" s="28"/>
      <c r="AA41" s="28"/>
      <c r="AB41" s="28"/>
      <c r="AC41" s="28"/>
    </row>
    <row r="42" spans="1:29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30"/>
      <c r="L42" s="28"/>
      <c r="M42" s="31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32"/>
      <c r="Y42" s="32"/>
      <c r="Z42" s="28"/>
      <c r="AA42" s="28"/>
      <c r="AB42" s="28"/>
      <c r="AC42" s="28"/>
    </row>
    <row r="43" spans="1:29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30"/>
      <c r="L43" s="28"/>
      <c r="M43" s="31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32"/>
      <c r="Y43" s="32"/>
      <c r="Z43" s="28"/>
      <c r="AA43" s="28"/>
      <c r="AB43" s="28"/>
      <c r="AC43" s="28"/>
    </row>
    <row r="44" spans="1:29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30"/>
      <c r="L44" s="28"/>
      <c r="M44" s="31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32"/>
      <c r="Y44" s="32"/>
      <c r="Z44" s="28"/>
      <c r="AA44" s="28"/>
      <c r="AB44" s="28"/>
      <c r="AC44" s="28"/>
    </row>
    <row r="45" spans="1:29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30"/>
      <c r="L45" s="28"/>
      <c r="M45" s="31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32"/>
      <c r="Y45" s="32"/>
      <c r="Z45" s="28"/>
      <c r="AA45" s="28"/>
      <c r="AB45" s="28"/>
      <c r="AC45" s="28"/>
    </row>
    <row r="46" spans="1:29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30"/>
      <c r="L46" s="28"/>
      <c r="M46" s="31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32"/>
      <c r="Y46" s="32"/>
      <c r="Z46" s="28"/>
      <c r="AA46" s="28"/>
      <c r="AB46" s="28"/>
      <c r="AC46" s="28"/>
    </row>
    <row r="47" spans="1:29" x14ac:dyDescent="0.25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30"/>
      <c r="L47" s="28"/>
      <c r="M47" s="31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32"/>
      <c r="Y47" s="32"/>
      <c r="Z47" s="28"/>
      <c r="AA47" s="28"/>
      <c r="AB47" s="28"/>
      <c r="AC47" s="28"/>
    </row>
    <row r="48" spans="1:29" x14ac:dyDescent="0.25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30"/>
      <c r="L48" s="28"/>
      <c r="M48" s="31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32"/>
      <c r="Y48" s="32"/>
      <c r="Z48" s="28"/>
      <c r="AA48" s="28"/>
      <c r="AB48" s="28"/>
      <c r="AC48" s="28"/>
    </row>
    <row r="49" spans="1:29" x14ac:dyDescent="0.25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30"/>
      <c r="L49" s="28"/>
      <c r="M49" s="31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32"/>
      <c r="Y49" s="32"/>
      <c r="Z49" s="28"/>
      <c r="AA49" s="28"/>
      <c r="AB49" s="28"/>
      <c r="AC49" s="28"/>
    </row>
    <row r="50" spans="1:29" x14ac:dyDescent="0.25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30"/>
      <c r="L50" s="28"/>
      <c r="M50" s="31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32"/>
      <c r="Y50" s="32"/>
      <c r="Z50" s="28"/>
      <c r="AA50" s="28"/>
      <c r="AB50" s="28"/>
      <c r="AC50" s="28"/>
    </row>
    <row r="51" spans="1:29" x14ac:dyDescent="0.25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30"/>
      <c r="L51" s="28"/>
      <c r="M51" s="31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32"/>
      <c r="Y51" s="32"/>
      <c r="Z51" s="28"/>
      <c r="AA51" s="28"/>
      <c r="AB51" s="28"/>
      <c r="AC51" s="28"/>
    </row>
    <row r="52" spans="1:29" x14ac:dyDescent="0.25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30"/>
      <c r="L52" s="28"/>
      <c r="M52" s="31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32"/>
      <c r="Y52" s="32"/>
      <c r="Z52" s="28"/>
      <c r="AA52" s="28"/>
      <c r="AB52" s="28"/>
      <c r="AC52" s="28"/>
    </row>
    <row r="53" spans="1:29" x14ac:dyDescent="0.25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30"/>
      <c r="L53" s="28"/>
      <c r="M53" s="31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32"/>
      <c r="Y53" s="32"/>
      <c r="Z53" s="28"/>
      <c r="AA53" s="28"/>
      <c r="AB53" s="28"/>
      <c r="AC53" s="28"/>
    </row>
    <row r="54" spans="1:29" x14ac:dyDescent="0.25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30"/>
      <c r="L54" s="28"/>
      <c r="M54" s="31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32"/>
      <c r="Y54" s="32"/>
      <c r="Z54" s="28"/>
      <c r="AA54" s="28"/>
      <c r="AB54" s="28"/>
      <c r="AC54" s="28"/>
    </row>
    <row r="55" spans="1:29" x14ac:dyDescent="0.25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30"/>
      <c r="L55" s="28"/>
      <c r="M55" s="31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32"/>
      <c r="Y55" s="32"/>
      <c r="Z55" s="28"/>
      <c r="AA55" s="28"/>
      <c r="AB55" s="28"/>
      <c r="AC55" s="28"/>
    </row>
    <row r="56" spans="1:29" x14ac:dyDescent="0.25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30"/>
      <c r="L56" s="28"/>
      <c r="M56" s="31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32"/>
      <c r="Y56" s="32"/>
      <c r="Z56" s="28"/>
      <c r="AA56" s="28"/>
      <c r="AB56" s="28"/>
      <c r="AC56" s="28"/>
    </row>
    <row r="57" spans="1:29" x14ac:dyDescent="0.25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30"/>
      <c r="L57" s="28"/>
      <c r="M57" s="31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32"/>
      <c r="Y57" s="32"/>
      <c r="Z57" s="28"/>
      <c r="AA57" s="28"/>
      <c r="AB57" s="28"/>
      <c r="AC57" s="28"/>
    </row>
    <row r="58" spans="1:29" x14ac:dyDescent="0.25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30"/>
      <c r="L58" s="28"/>
      <c r="M58" s="31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32"/>
      <c r="Y58" s="32"/>
      <c r="Z58" s="28"/>
      <c r="AA58" s="28"/>
      <c r="AB58" s="28"/>
      <c r="AC58" s="28"/>
    </row>
    <row r="59" spans="1:29" x14ac:dyDescent="0.2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30"/>
      <c r="L59" s="28"/>
      <c r="M59" s="31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32"/>
      <c r="Y59" s="32"/>
      <c r="Z59" s="28"/>
      <c r="AA59" s="28"/>
      <c r="AB59" s="28"/>
      <c r="AC59" s="28"/>
    </row>
    <row r="60" spans="1:29" x14ac:dyDescent="0.25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30"/>
      <c r="L60" s="28"/>
      <c r="M60" s="31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32"/>
      <c r="Y60" s="32"/>
      <c r="Z60" s="28"/>
      <c r="AA60" s="28"/>
      <c r="AB60" s="28"/>
      <c r="AC60" s="28"/>
    </row>
    <row r="61" spans="1:29" x14ac:dyDescent="0.25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30"/>
      <c r="L61" s="28"/>
      <c r="M61" s="31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32"/>
      <c r="Y61" s="32"/>
      <c r="Z61" s="28"/>
      <c r="AA61" s="28"/>
      <c r="AB61" s="28"/>
      <c r="AC61" s="28"/>
    </row>
    <row r="62" spans="1:29" x14ac:dyDescent="0.25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30"/>
      <c r="L62" s="28"/>
      <c r="M62" s="31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32"/>
      <c r="Y62" s="32"/>
      <c r="Z62" s="28"/>
      <c r="AA62" s="28"/>
      <c r="AB62" s="28"/>
      <c r="AC62" s="28"/>
    </row>
    <row r="63" spans="1:29" x14ac:dyDescent="0.2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30"/>
      <c r="L63" s="28"/>
      <c r="M63" s="31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32"/>
      <c r="Y63" s="32"/>
      <c r="Z63" s="28"/>
      <c r="AA63" s="28"/>
      <c r="AB63" s="28"/>
      <c r="AC63" s="28"/>
    </row>
    <row r="64" spans="1:29" x14ac:dyDescent="0.2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30"/>
      <c r="L64" s="28"/>
      <c r="M64" s="31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32"/>
      <c r="Y64" s="32"/>
      <c r="Z64" s="28"/>
      <c r="AA64" s="28"/>
      <c r="AB64" s="28"/>
      <c r="AC64" s="28"/>
    </row>
    <row r="65" spans="1:29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30"/>
      <c r="L65" s="28"/>
      <c r="M65" s="31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32"/>
      <c r="Y65" s="32"/>
      <c r="Z65" s="28"/>
      <c r="AA65" s="28"/>
      <c r="AB65" s="28"/>
      <c r="AC65" s="28"/>
    </row>
    <row r="66" spans="1:29" x14ac:dyDescent="0.2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30"/>
      <c r="L66" s="28"/>
      <c r="M66" s="31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32"/>
      <c r="Y66" s="32"/>
      <c r="Z66" s="28"/>
      <c r="AA66" s="28"/>
      <c r="AB66" s="28"/>
      <c r="AC66" s="28"/>
    </row>
    <row r="67" spans="1:29" x14ac:dyDescent="0.2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30"/>
      <c r="L67" s="28"/>
      <c r="M67" s="31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32"/>
      <c r="Y67" s="32"/>
      <c r="Z67" s="28"/>
      <c r="AA67" s="28"/>
      <c r="AB67" s="28"/>
      <c r="AC67" s="28"/>
    </row>
    <row r="68" spans="1:29" x14ac:dyDescent="0.2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30"/>
      <c r="L68" s="28"/>
      <c r="M68" s="31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32"/>
      <c r="Y68" s="32"/>
      <c r="Z68" s="28"/>
      <c r="AA68" s="28"/>
      <c r="AB68" s="28"/>
      <c r="AC68" s="28"/>
    </row>
    <row r="69" spans="1:29" x14ac:dyDescent="0.2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30"/>
      <c r="L69" s="28"/>
      <c r="M69" s="31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32"/>
      <c r="Y69" s="32"/>
      <c r="Z69" s="28"/>
      <c r="AA69" s="28"/>
      <c r="AB69" s="28"/>
      <c r="AC69" s="28"/>
    </row>
    <row r="70" spans="1:29" x14ac:dyDescent="0.2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30"/>
      <c r="L70" s="28"/>
      <c r="M70" s="31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32"/>
      <c r="Y70" s="32"/>
      <c r="Z70" s="28"/>
      <c r="AA70" s="28"/>
      <c r="AB70" s="28"/>
      <c r="AC70" s="28"/>
    </row>
    <row r="71" spans="1:29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30"/>
      <c r="L71" s="28"/>
      <c r="M71" s="31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32"/>
      <c r="Y71" s="32"/>
      <c r="Z71" s="28"/>
      <c r="AA71" s="28"/>
      <c r="AB71" s="28"/>
      <c r="AC71" s="28"/>
    </row>
    <row r="72" spans="1:29" x14ac:dyDescent="0.2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30"/>
      <c r="L72" s="28"/>
      <c r="M72" s="31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32"/>
      <c r="Y72" s="32"/>
      <c r="Z72" s="28"/>
      <c r="AA72" s="28"/>
      <c r="AB72" s="28"/>
      <c r="AC72" s="28"/>
    </row>
    <row r="73" spans="1:29" x14ac:dyDescent="0.2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30"/>
      <c r="L73" s="28"/>
      <c r="M73" s="31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32"/>
      <c r="Y73" s="32"/>
      <c r="Z73" s="28"/>
      <c r="AA73" s="28"/>
      <c r="AB73" s="28"/>
      <c r="AC73" s="28"/>
    </row>
    <row r="74" spans="1:29" x14ac:dyDescent="0.2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30"/>
      <c r="L74" s="28"/>
      <c r="M74" s="31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32"/>
      <c r="Y74" s="32"/>
      <c r="Z74" s="28"/>
      <c r="AA74" s="28"/>
      <c r="AB74" s="28"/>
      <c r="AC74" s="28"/>
    </row>
    <row r="75" spans="1:29" x14ac:dyDescent="0.2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30"/>
      <c r="L75" s="28"/>
      <c r="M75" s="31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32"/>
      <c r="Y75" s="32"/>
      <c r="Z75" s="28"/>
      <c r="AA75" s="28"/>
      <c r="AB75" s="28"/>
      <c r="AC75" s="28"/>
    </row>
    <row r="76" spans="1:29" x14ac:dyDescent="0.2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30"/>
      <c r="L76" s="28"/>
      <c r="M76" s="31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32"/>
      <c r="Y76" s="32"/>
      <c r="Z76" s="28"/>
      <c r="AA76" s="28"/>
      <c r="AB76" s="28"/>
      <c r="AC76" s="28"/>
    </row>
    <row r="77" spans="1:29" x14ac:dyDescent="0.2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30"/>
      <c r="L77" s="28"/>
      <c r="M77" s="31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32"/>
      <c r="Y77" s="32"/>
      <c r="Z77" s="28"/>
      <c r="AA77" s="28"/>
      <c r="AB77" s="28"/>
      <c r="AC77" s="28"/>
    </row>
    <row r="78" spans="1:29" x14ac:dyDescent="0.2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30"/>
      <c r="L78" s="28"/>
      <c r="M78" s="31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32"/>
      <c r="Y78" s="32"/>
      <c r="Z78" s="28"/>
      <c r="AA78" s="28"/>
      <c r="AB78" s="28"/>
      <c r="AC78" s="28"/>
    </row>
    <row r="79" spans="1:29" x14ac:dyDescent="0.2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30"/>
      <c r="L79" s="28"/>
      <c r="M79" s="31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32"/>
      <c r="Y79" s="32"/>
      <c r="Z79" s="28"/>
      <c r="AA79" s="28"/>
      <c r="AB79" s="28"/>
      <c r="AC79" s="28"/>
    </row>
    <row r="80" spans="1:29" x14ac:dyDescent="0.2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30"/>
      <c r="L80" s="28"/>
      <c r="M80" s="31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32"/>
      <c r="Y80" s="32"/>
      <c r="Z80" s="28"/>
      <c r="AA80" s="28"/>
      <c r="AB80" s="28"/>
      <c r="AC80" s="28"/>
    </row>
    <row r="81" spans="1:29" x14ac:dyDescent="0.2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30"/>
      <c r="L81" s="28"/>
      <c r="M81" s="31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32"/>
      <c r="Y81" s="32"/>
      <c r="Z81" s="28"/>
      <c r="AA81" s="28"/>
      <c r="AB81" s="28"/>
      <c r="AC81" s="28"/>
    </row>
    <row r="82" spans="1:29" x14ac:dyDescent="0.2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30"/>
      <c r="L82" s="28"/>
      <c r="M82" s="31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32"/>
      <c r="Y82" s="32"/>
      <c r="Z82" s="28"/>
      <c r="AA82" s="28"/>
      <c r="AB82" s="28"/>
      <c r="AC82" s="28"/>
    </row>
    <row r="83" spans="1:29" x14ac:dyDescent="0.2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30"/>
      <c r="L83" s="28"/>
      <c r="M83" s="31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32"/>
      <c r="Y83" s="32"/>
      <c r="Z83" s="28"/>
      <c r="AA83" s="28"/>
      <c r="AB83" s="28"/>
      <c r="AC83" s="28"/>
    </row>
    <row r="84" spans="1:29" x14ac:dyDescent="0.2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30"/>
      <c r="L84" s="28"/>
      <c r="M84" s="31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32"/>
      <c r="Y84" s="32"/>
      <c r="Z84" s="28"/>
      <c r="AA84" s="28"/>
      <c r="AB84" s="28"/>
      <c r="AC84" s="28"/>
    </row>
    <row r="85" spans="1:29" x14ac:dyDescent="0.2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30"/>
      <c r="L85" s="28"/>
      <c r="M85" s="31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32"/>
      <c r="Y85" s="32"/>
      <c r="Z85" s="28"/>
      <c r="AA85" s="28"/>
      <c r="AB85" s="28"/>
      <c r="AC85" s="28"/>
    </row>
    <row r="86" spans="1:29" x14ac:dyDescent="0.25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30"/>
      <c r="L86" s="28"/>
      <c r="M86" s="31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32"/>
      <c r="Y86" s="32"/>
      <c r="Z86" s="28"/>
      <c r="AA86" s="28"/>
      <c r="AB86" s="28"/>
      <c r="AC86" s="28"/>
    </row>
    <row r="87" spans="1:29" x14ac:dyDescent="0.25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30"/>
      <c r="L87" s="28"/>
      <c r="M87" s="31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32"/>
      <c r="Y87" s="32"/>
      <c r="Z87" s="28"/>
      <c r="AA87" s="28"/>
      <c r="AB87" s="28"/>
      <c r="AC87" s="28"/>
    </row>
    <row r="88" spans="1:29" x14ac:dyDescent="0.25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30"/>
      <c r="L88" s="28"/>
      <c r="M88" s="31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32"/>
      <c r="Y88" s="32"/>
      <c r="Z88" s="28"/>
      <c r="AA88" s="28"/>
      <c r="AB88" s="28"/>
      <c r="AC88" s="28"/>
    </row>
    <row r="89" spans="1:29" x14ac:dyDescent="0.25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30"/>
      <c r="L89" s="28"/>
      <c r="M89" s="31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32"/>
      <c r="Y89" s="32"/>
      <c r="Z89" s="28"/>
      <c r="AA89" s="28"/>
      <c r="AB89" s="28"/>
      <c r="AC89" s="28"/>
    </row>
    <row r="90" spans="1:29" x14ac:dyDescent="0.25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30"/>
      <c r="L90" s="28"/>
      <c r="M90" s="31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32"/>
      <c r="Y90" s="32"/>
      <c r="Z90" s="28"/>
      <c r="AA90" s="28"/>
      <c r="AB90" s="28"/>
      <c r="AC90" s="28"/>
    </row>
    <row r="91" spans="1:29" x14ac:dyDescent="0.25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30"/>
      <c r="L91" s="28"/>
      <c r="M91" s="31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32"/>
      <c r="Y91" s="32"/>
      <c r="Z91" s="28"/>
      <c r="AA91" s="28"/>
      <c r="AB91" s="28"/>
      <c r="AC91" s="28"/>
    </row>
    <row r="92" spans="1:29" x14ac:dyDescent="0.25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30"/>
      <c r="L92" s="28"/>
      <c r="M92" s="31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32"/>
      <c r="Y92" s="32"/>
      <c r="Z92" s="28"/>
      <c r="AA92" s="28"/>
      <c r="AB92" s="28"/>
      <c r="AC92" s="28"/>
    </row>
    <row r="93" spans="1:29" x14ac:dyDescent="0.25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30"/>
      <c r="L93" s="28"/>
      <c r="M93" s="31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32"/>
      <c r="Y93" s="32"/>
      <c r="Z93" s="28"/>
      <c r="AA93" s="28"/>
      <c r="AB93" s="28"/>
      <c r="AC93" s="28"/>
    </row>
    <row r="94" spans="1:29" x14ac:dyDescent="0.25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30"/>
      <c r="L94" s="28"/>
      <c r="M94" s="31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32"/>
      <c r="Y94" s="32"/>
      <c r="Z94" s="28"/>
      <c r="AA94" s="28"/>
      <c r="AB94" s="28"/>
      <c r="AC94" s="28"/>
    </row>
    <row r="95" spans="1:29" x14ac:dyDescent="0.25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30"/>
      <c r="L95" s="28"/>
      <c r="M95" s="31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32"/>
      <c r="Y95" s="32"/>
      <c r="Z95" s="28"/>
      <c r="AA95" s="28"/>
      <c r="AB95" s="28"/>
      <c r="AC95" s="28"/>
    </row>
    <row r="96" spans="1:29" x14ac:dyDescent="0.25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30"/>
      <c r="L96" s="28"/>
      <c r="M96" s="31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32"/>
      <c r="Y96" s="32"/>
      <c r="Z96" s="28"/>
      <c r="AA96" s="28"/>
      <c r="AB96" s="28"/>
      <c r="AC96" s="28"/>
    </row>
    <row r="97" spans="1:29" x14ac:dyDescent="0.2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30"/>
      <c r="L97" s="28"/>
      <c r="M97" s="31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32"/>
      <c r="Y97" s="32"/>
      <c r="Z97" s="28"/>
      <c r="AA97" s="28"/>
      <c r="AB97" s="28"/>
      <c r="AC97" s="28"/>
    </row>
    <row r="98" spans="1:29" x14ac:dyDescent="0.25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30"/>
      <c r="L98" s="28"/>
      <c r="M98" s="31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32"/>
      <c r="Y98" s="32"/>
      <c r="Z98" s="28"/>
      <c r="AA98" s="28"/>
      <c r="AB98" s="28"/>
      <c r="AC98" s="28"/>
    </row>
    <row r="99" spans="1:29" x14ac:dyDescent="0.25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30"/>
      <c r="L99" s="28"/>
      <c r="M99" s="31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32"/>
      <c r="Y99" s="32"/>
      <c r="Z99" s="28"/>
      <c r="AA99" s="28"/>
      <c r="AB99" s="28"/>
      <c r="AC99" s="28"/>
    </row>
    <row r="100" spans="1:29" x14ac:dyDescent="0.25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30"/>
      <c r="L100" s="28"/>
      <c r="M100" s="31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32"/>
      <c r="Y100" s="32"/>
      <c r="Z100" s="28"/>
      <c r="AA100" s="28"/>
      <c r="AB100" s="28"/>
      <c r="AC100" s="28"/>
    </row>
    <row r="101" spans="1:29" x14ac:dyDescent="0.25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30"/>
      <c r="L101" s="28"/>
      <c r="M101" s="31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32"/>
      <c r="Y101" s="32"/>
      <c r="Z101" s="28"/>
      <c r="AA101" s="28"/>
      <c r="AB101" s="28"/>
      <c r="AC101" s="28"/>
    </row>
    <row r="102" spans="1:29" x14ac:dyDescent="0.25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30"/>
      <c r="L102" s="28"/>
      <c r="M102" s="31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32"/>
      <c r="Y102" s="32"/>
      <c r="Z102" s="28"/>
      <c r="AA102" s="28"/>
      <c r="AB102" s="28"/>
      <c r="AC102" s="28"/>
    </row>
    <row r="103" spans="1:29" x14ac:dyDescent="0.25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30"/>
      <c r="L103" s="28"/>
      <c r="M103" s="31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32"/>
      <c r="Y103" s="32"/>
      <c r="Z103" s="28"/>
      <c r="AA103" s="28"/>
      <c r="AB103" s="28"/>
      <c r="AC103" s="28"/>
    </row>
    <row r="104" spans="1:29" x14ac:dyDescent="0.25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30"/>
      <c r="L104" s="28"/>
      <c r="M104" s="31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32"/>
      <c r="Y104" s="32"/>
      <c r="Z104" s="28"/>
      <c r="AA104" s="28"/>
      <c r="AB104" s="28"/>
      <c r="AC104" s="28"/>
    </row>
    <row r="105" spans="1:29" x14ac:dyDescent="0.25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30"/>
      <c r="L105" s="28"/>
      <c r="M105" s="31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32"/>
      <c r="Y105" s="32"/>
      <c r="Z105" s="28"/>
      <c r="AA105" s="28"/>
      <c r="AB105" s="28"/>
      <c r="AC105" s="28"/>
    </row>
    <row r="106" spans="1:29" x14ac:dyDescent="0.25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30"/>
      <c r="L106" s="28"/>
      <c r="M106" s="31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32"/>
      <c r="Y106" s="32"/>
      <c r="Z106" s="28"/>
      <c r="AA106" s="28"/>
      <c r="AB106" s="28"/>
      <c r="AC106" s="28"/>
    </row>
    <row r="107" spans="1:29" x14ac:dyDescent="0.25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30"/>
      <c r="L107" s="28"/>
      <c r="M107" s="31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32"/>
      <c r="Y107" s="32"/>
      <c r="Z107" s="28"/>
      <c r="AA107" s="28"/>
      <c r="AB107" s="28"/>
      <c r="AC107" s="28"/>
    </row>
    <row r="108" spans="1:29" x14ac:dyDescent="0.25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30"/>
      <c r="L108" s="28"/>
      <c r="M108" s="31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32"/>
      <c r="Y108" s="32"/>
      <c r="Z108" s="28"/>
      <c r="AA108" s="28"/>
      <c r="AB108" s="28"/>
      <c r="AC108" s="28"/>
    </row>
    <row r="109" spans="1:29" x14ac:dyDescent="0.25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30"/>
      <c r="L109" s="28"/>
      <c r="M109" s="31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32"/>
      <c r="Y109" s="32"/>
      <c r="Z109" s="28"/>
      <c r="AA109" s="28"/>
      <c r="AB109" s="28"/>
      <c r="AC109" s="28"/>
    </row>
    <row r="110" spans="1:29" x14ac:dyDescent="0.25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30"/>
      <c r="L110" s="28"/>
      <c r="M110" s="31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32"/>
      <c r="Y110" s="32"/>
      <c r="Z110" s="28"/>
      <c r="AA110" s="28"/>
      <c r="AB110" s="28"/>
      <c r="AC110" s="28"/>
    </row>
    <row r="111" spans="1:29" x14ac:dyDescent="0.25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30"/>
      <c r="L111" s="28"/>
      <c r="M111" s="31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32"/>
      <c r="Y111" s="32"/>
      <c r="Z111" s="28"/>
      <c r="AA111" s="28"/>
      <c r="AB111" s="28"/>
      <c r="AC111" s="28"/>
    </row>
    <row r="112" spans="1:29" x14ac:dyDescent="0.25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30"/>
      <c r="L112" s="28"/>
      <c r="M112" s="31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32"/>
      <c r="Y112" s="32"/>
      <c r="Z112" s="28"/>
      <c r="AA112" s="28"/>
      <c r="AB112" s="28"/>
      <c r="AC112" s="28"/>
    </row>
    <row r="113" spans="1:29" x14ac:dyDescent="0.25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30"/>
      <c r="L113" s="28"/>
      <c r="M113" s="31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32"/>
      <c r="Y113" s="32"/>
      <c r="Z113" s="28"/>
      <c r="AA113" s="28"/>
      <c r="AB113" s="28"/>
      <c r="AC113" s="28"/>
    </row>
    <row r="114" spans="1:29" x14ac:dyDescent="0.25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30"/>
      <c r="L114" s="28"/>
      <c r="M114" s="31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32"/>
      <c r="Y114" s="32"/>
      <c r="Z114" s="28"/>
      <c r="AA114" s="28"/>
      <c r="AB114" s="28"/>
      <c r="AC114" s="28"/>
    </row>
    <row r="115" spans="1:29" x14ac:dyDescent="0.25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30"/>
      <c r="L115" s="28"/>
      <c r="M115" s="31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32"/>
      <c r="Y115" s="32"/>
      <c r="Z115" s="28"/>
      <c r="AA115" s="28"/>
      <c r="AB115" s="28"/>
      <c r="AC115" s="28"/>
    </row>
    <row r="116" spans="1:29" x14ac:dyDescent="0.25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30"/>
      <c r="L116" s="28"/>
      <c r="M116" s="31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32"/>
      <c r="Y116" s="32"/>
      <c r="Z116" s="28"/>
      <c r="AA116" s="28"/>
      <c r="AB116" s="28"/>
      <c r="AC116" s="28"/>
    </row>
    <row r="117" spans="1:29" x14ac:dyDescent="0.25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33"/>
      <c r="L117" s="28"/>
      <c r="M117" s="31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32"/>
      <c r="Y117" s="32"/>
      <c r="Z117" s="28"/>
      <c r="AA117" s="28"/>
      <c r="AB117" s="28"/>
      <c r="AC117" s="2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5"/>
  <sheetViews>
    <sheetView workbookViewId="0">
      <selection activeCell="N12" sqref="N12"/>
    </sheetView>
  </sheetViews>
  <sheetFormatPr defaultRowHeight="15" x14ac:dyDescent="0.25"/>
  <cols>
    <col min="1" max="1" width="15.28515625" bestFit="1" customWidth="1"/>
    <col min="2" max="2" width="12.42578125" bestFit="1" customWidth="1"/>
    <col min="3" max="3" width="11.7109375" bestFit="1" customWidth="1"/>
    <col min="4" max="4" width="14.7109375" bestFit="1" customWidth="1"/>
    <col min="5" max="5" width="15.140625" bestFit="1" customWidth="1"/>
    <col min="6" max="6" width="13.85546875" bestFit="1" customWidth="1"/>
    <col min="7" max="7" width="11.28515625" bestFit="1" customWidth="1"/>
    <col min="8" max="8" width="16.5703125" bestFit="1" customWidth="1"/>
    <col min="9" max="9" width="13.140625" bestFit="1" customWidth="1"/>
    <col min="10" max="10" width="12.7109375" bestFit="1" customWidth="1"/>
    <col min="11" max="11" width="9.140625" bestFit="1" customWidth="1"/>
    <col min="12" max="12" width="11" bestFit="1" customWidth="1"/>
    <col min="13" max="13" width="10.5703125" bestFit="1" customWidth="1"/>
    <col min="14" max="14" width="30" customWidth="1"/>
    <col min="15" max="15" width="20.28515625" customWidth="1"/>
    <col min="16" max="16" width="22.7109375" customWidth="1"/>
    <col min="17" max="17" width="13.42578125" customWidth="1"/>
    <col min="18" max="18" width="15.85546875" customWidth="1"/>
    <col min="19" max="19" width="7.28515625" customWidth="1"/>
    <col min="20" max="20" width="16" customWidth="1"/>
    <col min="21" max="21" width="20.5703125" customWidth="1"/>
    <col min="22" max="22" width="21.5703125" customWidth="1"/>
    <col min="23" max="23" width="7" customWidth="1"/>
    <col min="24" max="24" width="42" customWidth="1"/>
    <col min="25" max="25" width="10.140625" customWidth="1"/>
    <col min="26" max="26" width="37" bestFit="1" customWidth="1"/>
    <col min="27" max="27" width="16.42578125" customWidth="1"/>
    <col min="28" max="28" width="19.28515625" customWidth="1"/>
    <col min="29" max="29" width="14.42578125" customWidth="1"/>
    <col min="30" max="30" width="26" customWidth="1"/>
    <col min="31" max="31" width="23.7109375" customWidth="1"/>
    <col min="32" max="32" width="19" customWidth="1"/>
    <col min="33" max="33" width="20.140625" customWidth="1"/>
    <col min="34" max="34" width="21" customWidth="1"/>
    <col min="35" max="35" width="16" customWidth="1"/>
    <col min="36" max="36" width="42" customWidth="1"/>
    <col min="37" max="37" width="13" bestFit="1" customWidth="1"/>
    <col min="38" max="38" width="14" bestFit="1" customWidth="1"/>
    <col min="39" max="39" width="15" bestFit="1" customWidth="1"/>
    <col min="40" max="40" width="16.28515625" customWidth="1"/>
    <col min="41" max="41" width="13" bestFit="1" customWidth="1"/>
    <col min="42" max="42" width="8.7109375" customWidth="1"/>
    <col min="43" max="43" width="13.42578125" customWidth="1"/>
    <col min="44" max="44" width="11.140625" customWidth="1"/>
    <col min="45" max="45" width="20.7109375" customWidth="1"/>
    <col min="46" max="46" width="12.28515625" customWidth="1"/>
    <col min="47" max="47" width="15.5703125" customWidth="1"/>
  </cols>
  <sheetData>
    <row r="1" spans="1:13" ht="45" x14ac:dyDescent="0.25">
      <c r="A1" s="65" t="s">
        <v>92</v>
      </c>
      <c r="B1" s="65" t="s">
        <v>91</v>
      </c>
      <c r="C1" s="65" t="s">
        <v>93</v>
      </c>
      <c r="D1" s="65" t="s">
        <v>94</v>
      </c>
      <c r="E1" s="66" t="s">
        <v>159</v>
      </c>
      <c r="F1" s="65" t="s">
        <v>97</v>
      </c>
      <c r="G1" s="65" t="s">
        <v>96</v>
      </c>
      <c r="H1" s="65" t="s">
        <v>160</v>
      </c>
      <c r="I1" s="66" t="s">
        <v>98</v>
      </c>
      <c r="J1" s="65" t="s">
        <v>95</v>
      </c>
      <c r="K1" s="66" t="s">
        <v>161</v>
      </c>
      <c r="L1" s="65" t="s">
        <v>245</v>
      </c>
      <c r="M1" s="66" t="s">
        <v>162</v>
      </c>
    </row>
    <row r="2" spans="1:13" x14ac:dyDescent="0.25">
      <c r="A2" s="46" t="s">
        <v>247</v>
      </c>
      <c r="B2" s="46" t="s">
        <v>2</v>
      </c>
      <c r="C2" s="46" t="s">
        <v>100</v>
      </c>
      <c r="D2" s="19">
        <v>4303.3500000000004</v>
      </c>
      <c r="E2" s="46" t="s">
        <v>163</v>
      </c>
      <c r="F2" s="47">
        <v>45512</v>
      </c>
      <c r="G2" s="47">
        <v>45512</v>
      </c>
      <c r="H2" s="46" t="s">
        <v>248</v>
      </c>
      <c r="I2" s="46" t="s">
        <v>249</v>
      </c>
      <c r="J2" s="46" t="s">
        <v>101</v>
      </c>
      <c r="K2" s="46" t="s">
        <v>166</v>
      </c>
      <c r="L2" s="46" t="s">
        <v>246</v>
      </c>
      <c r="M2" s="46" t="s">
        <v>167</v>
      </c>
    </row>
    <row r="3" spans="1:13" x14ac:dyDescent="0.25">
      <c r="A3" s="46" t="s">
        <v>247</v>
      </c>
      <c r="B3" s="46" t="s">
        <v>2</v>
      </c>
      <c r="C3" s="46" t="s">
        <v>100</v>
      </c>
      <c r="D3" s="19">
        <v>-4303.3500000000004</v>
      </c>
      <c r="E3" s="46" t="s">
        <v>163</v>
      </c>
      <c r="F3" s="47">
        <v>45496</v>
      </c>
      <c r="G3" s="47">
        <v>45512</v>
      </c>
      <c r="H3" s="46" t="s">
        <v>250</v>
      </c>
      <c r="I3" s="46" t="s">
        <v>251</v>
      </c>
      <c r="J3" s="46" t="s">
        <v>101</v>
      </c>
      <c r="K3" s="46" t="s">
        <v>166</v>
      </c>
      <c r="L3" s="46" t="s">
        <v>246</v>
      </c>
      <c r="M3" s="46" t="s">
        <v>167</v>
      </c>
    </row>
    <row r="4" spans="1:13" x14ac:dyDescent="0.25">
      <c r="A4" s="46" t="s">
        <v>247</v>
      </c>
      <c r="B4" s="46" t="s">
        <v>2</v>
      </c>
      <c r="C4" s="46" t="s">
        <v>100</v>
      </c>
      <c r="D4" s="19">
        <v>4303.3500000000004</v>
      </c>
      <c r="E4" s="46" t="s">
        <v>163</v>
      </c>
      <c r="F4" s="47">
        <v>45496</v>
      </c>
      <c r="G4" s="47">
        <v>45512</v>
      </c>
      <c r="H4" s="46" t="s">
        <v>252</v>
      </c>
      <c r="I4" s="46" t="s">
        <v>253</v>
      </c>
      <c r="J4" s="46" t="s">
        <v>101</v>
      </c>
      <c r="K4" s="46" t="s">
        <v>166</v>
      </c>
      <c r="L4" s="46" t="s">
        <v>246</v>
      </c>
      <c r="M4" s="46" t="s">
        <v>167</v>
      </c>
    </row>
    <row r="5" spans="1:13" x14ac:dyDescent="0.25">
      <c r="A5" s="46" t="s">
        <v>247</v>
      </c>
      <c r="B5" s="46" t="s">
        <v>2</v>
      </c>
      <c r="C5" s="46" t="s">
        <v>100</v>
      </c>
      <c r="D5" s="19">
        <v>-4303.3500000000004</v>
      </c>
      <c r="E5" s="46" t="s">
        <v>163</v>
      </c>
      <c r="F5" s="47">
        <v>45496</v>
      </c>
      <c r="G5" s="47">
        <v>45512</v>
      </c>
      <c r="H5" s="46" t="s">
        <v>254</v>
      </c>
      <c r="I5" s="46" t="s">
        <v>255</v>
      </c>
      <c r="J5" s="46" t="s">
        <v>101</v>
      </c>
      <c r="K5" s="46" t="s">
        <v>166</v>
      </c>
      <c r="L5" s="46" t="s">
        <v>246</v>
      </c>
      <c r="M5" s="46" t="s">
        <v>167</v>
      </c>
    </row>
    <row r="6" spans="1:13" x14ac:dyDescent="0.25">
      <c r="A6" s="46" t="s">
        <v>247</v>
      </c>
      <c r="B6" s="46" t="s">
        <v>2</v>
      </c>
      <c r="C6" s="46" t="s">
        <v>100</v>
      </c>
      <c r="D6" s="19">
        <v>4303.3500000000004</v>
      </c>
      <c r="E6" s="46" t="s">
        <v>163</v>
      </c>
      <c r="F6" s="47">
        <v>45496</v>
      </c>
      <c r="G6" s="47">
        <v>45512</v>
      </c>
      <c r="H6" s="46" t="s">
        <v>256</v>
      </c>
      <c r="I6" s="46" t="s">
        <v>257</v>
      </c>
      <c r="J6" s="46" t="s">
        <v>101</v>
      </c>
      <c r="K6" s="46" t="s">
        <v>166</v>
      </c>
      <c r="L6" s="46" t="s">
        <v>246</v>
      </c>
      <c r="M6" s="46" t="s">
        <v>167</v>
      </c>
    </row>
    <row r="7" spans="1:13" x14ac:dyDescent="0.25">
      <c r="A7" s="46" t="s">
        <v>247</v>
      </c>
      <c r="B7" s="46" t="s">
        <v>2</v>
      </c>
      <c r="C7" s="46" t="s">
        <v>100</v>
      </c>
      <c r="D7" s="19">
        <v>-4303.3500000000004</v>
      </c>
      <c r="E7" s="46" t="s">
        <v>163</v>
      </c>
      <c r="F7" s="47">
        <v>45496</v>
      </c>
      <c r="G7" s="47">
        <v>45512</v>
      </c>
      <c r="H7" s="46" t="s">
        <v>258</v>
      </c>
      <c r="I7" s="46" t="s">
        <v>259</v>
      </c>
      <c r="J7" s="46" t="s">
        <v>101</v>
      </c>
      <c r="K7" s="46" t="s">
        <v>166</v>
      </c>
      <c r="L7" s="46" t="s">
        <v>246</v>
      </c>
      <c r="M7" s="46" t="s">
        <v>167</v>
      </c>
    </row>
    <row r="8" spans="1:13" x14ac:dyDescent="0.25">
      <c r="A8" s="46" t="s">
        <v>247</v>
      </c>
      <c r="B8" s="46" t="s">
        <v>2</v>
      </c>
      <c r="C8" s="46" t="s">
        <v>100</v>
      </c>
      <c r="D8" s="19">
        <v>4303.3500000000004</v>
      </c>
      <c r="E8" s="46" t="s">
        <v>163</v>
      </c>
      <c r="F8" s="47">
        <v>45496</v>
      </c>
      <c r="G8" s="47">
        <v>45512</v>
      </c>
      <c r="H8" s="46" t="s">
        <v>260</v>
      </c>
      <c r="I8" s="46" t="s">
        <v>261</v>
      </c>
      <c r="J8" s="46" t="s">
        <v>101</v>
      </c>
      <c r="K8" s="46" t="s">
        <v>166</v>
      </c>
      <c r="L8" s="46" t="s">
        <v>246</v>
      </c>
      <c r="M8" s="46" t="s">
        <v>167</v>
      </c>
    </row>
    <row r="9" spans="1:13" x14ac:dyDescent="0.25">
      <c r="A9" s="46" t="s">
        <v>247</v>
      </c>
      <c r="B9" s="46" t="s">
        <v>2</v>
      </c>
      <c r="C9" s="46" t="s">
        <v>100</v>
      </c>
      <c r="D9" s="19">
        <v>-4303.3500000000004</v>
      </c>
      <c r="E9" s="46" t="s">
        <v>163</v>
      </c>
      <c r="F9" s="47">
        <v>45496</v>
      </c>
      <c r="G9" s="47">
        <v>45512</v>
      </c>
      <c r="H9" s="46" t="s">
        <v>262</v>
      </c>
      <c r="I9" s="46" t="s">
        <v>263</v>
      </c>
      <c r="J9" s="46" t="s">
        <v>101</v>
      </c>
      <c r="K9" s="46" t="s">
        <v>166</v>
      </c>
      <c r="L9" s="46" t="s">
        <v>246</v>
      </c>
      <c r="M9" s="46" t="s">
        <v>167</v>
      </c>
    </row>
    <row r="10" spans="1:13" x14ac:dyDescent="0.25">
      <c r="A10" s="46" t="s">
        <v>247</v>
      </c>
      <c r="B10" s="46" t="s">
        <v>2</v>
      </c>
      <c r="C10" s="46" t="s">
        <v>100</v>
      </c>
      <c r="D10" s="19">
        <v>4303.3500000000004</v>
      </c>
      <c r="E10" s="46" t="s">
        <v>163</v>
      </c>
      <c r="F10" s="47">
        <v>45496</v>
      </c>
      <c r="G10" s="47">
        <v>45512</v>
      </c>
      <c r="H10" s="46" t="s">
        <v>264</v>
      </c>
      <c r="I10" s="46" t="s">
        <v>265</v>
      </c>
      <c r="J10" s="46" t="s">
        <v>101</v>
      </c>
      <c r="K10" s="46" t="s">
        <v>166</v>
      </c>
      <c r="L10" s="46" t="s">
        <v>246</v>
      </c>
      <c r="M10" s="46" t="s">
        <v>167</v>
      </c>
    </row>
    <row r="11" spans="1:13" x14ac:dyDescent="0.25">
      <c r="A11" s="46" t="s">
        <v>247</v>
      </c>
      <c r="B11" s="46" t="s">
        <v>2</v>
      </c>
      <c r="C11" s="46" t="s">
        <v>100</v>
      </c>
      <c r="D11" s="19">
        <v>-4303.3500000000004</v>
      </c>
      <c r="E11" s="46" t="s">
        <v>163</v>
      </c>
      <c r="F11" s="47">
        <v>45496</v>
      </c>
      <c r="G11" s="47">
        <v>45512</v>
      </c>
      <c r="H11" s="46" t="s">
        <v>266</v>
      </c>
      <c r="I11" s="46" t="s">
        <v>267</v>
      </c>
      <c r="J11" s="46" t="s">
        <v>101</v>
      </c>
      <c r="K11" s="46" t="s">
        <v>166</v>
      </c>
      <c r="L11" s="46" t="s">
        <v>246</v>
      </c>
      <c r="M11" s="46" t="s">
        <v>167</v>
      </c>
    </row>
    <row r="12" spans="1:13" x14ac:dyDescent="0.25">
      <c r="A12" s="46" t="s">
        <v>247</v>
      </c>
      <c r="B12" s="46" t="s">
        <v>2</v>
      </c>
      <c r="C12" s="46" t="s">
        <v>100</v>
      </c>
      <c r="D12" s="19">
        <v>4303.3500000000004</v>
      </c>
      <c r="E12" s="46" t="s">
        <v>163</v>
      </c>
      <c r="F12" s="47">
        <v>45496</v>
      </c>
      <c r="G12" s="47">
        <v>45512</v>
      </c>
      <c r="H12" s="46" t="s">
        <v>268</v>
      </c>
      <c r="I12" s="46" t="s">
        <v>269</v>
      </c>
      <c r="J12" s="46" t="s">
        <v>101</v>
      </c>
      <c r="K12" s="46" t="s">
        <v>166</v>
      </c>
      <c r="L12" s="46" t="s">
        <v>246</v>
      </c>
      <c r="M12" s="46" t="s">
        <v>167</v>
      </c>
    </row>
    <row r="13" spans="1:13" x14ac:dyDescent="0.25">
      <c r="A13" s="46" t="s">
        <v>247</v>
      </c>
      <c r="B13" s="46" t="s">
        <v>2</v>
      </c>
      <c r="C13" s="46" t="s">
        <v>100</v>
      </c>
      <c r="D13" s="19">
        <v>-4303.3500000000004</v>
      </c>
      <c r="E13" s="46" t="s">
        <v>163</v>
      </c>
      <c r="F13" s="47">
        <v>45496</v>
      </c>
      <c r="G13" s="47">
        <v>45512</v>
      </c>
      <c r="H13" s="46" t="s">
        <v>270</v>
      </c>
      <c r="I13" s="46" t="s">
        <v>271</v>
      </c>
      <c r="J13" s="46" t="s">
        <v>101</v>
      </c>
      <c r="K13" s="46" t="s">
        <v>166</v>
      </c>
      <c r="L13" s="46" t="s">
        <v>246</v>
      </c>
      <c r="M13" s="46" t="s">
        <v>167</v>
      </c>
    </row>
    <row r="14" spans="1:13" x14ac:dyDescent="0.25">
      <c r="A14" s="46" t="s">
        <v>247</v>
      </c>
      <c r="B14" s="46" t="s">
        <v>2</v>
      </c>
      <c r="C14" s="46" t="s">
        <v>100</v>
      </c>
      <c r="D14" s="19">
        <v>4303.3500000000004</v>
      </c>
      <c r="E14" s="46" t="s">
        <v>163</v>
      </c>
      <c r="F14" s="47">
        <v>45496</v>
      </c>
      <c r="G14" s="47">
        <v>45512</v>
      </c>
      <c r="H14" s="46" t="s">
        <v>272</v>
      </c>
      <c r="I14" s="46" t="s">
        <v>273</v>
      </c>
      <c r="J14" s="46" t="s">
        <v>101</v>
      </c>
      <c r="K14" s="46" t="s">
        <v>166</v>
      </c>
      <c r="L14" s="46" t="s">
        <v>246</v>
      </c>
      <c r="M14" s="46" t="s">
        <v>167</v>
      </c>
    </row>
    <row r="15" spans="1:13" x14ac:dyDescent="0.25">
      <c r="A15" s="46" t="s">
        <v>247</v>
      </c>
      <c r="B15" s="46" t="s">
        <v>2</v>
      </c>
      <c r="C15" s="46" t="s">
        <v>100</v>
      </c>
      <c r="D15" s="19">
        <v>-4303.3500000000004</v>
      </c>
      <c r="E15" s="46" t="s">
        <v>163</v>
      </c>
      <c r="F15" s="47">
        <v>45496</v>
      </c>
      <c r="G15" s="47">
        <v>45512</v>
      </c>
      <c r="H15" s="46" t="s">
        <v>274</v>
      </c>
      <c r="I15" s="46" t="s">
        <v>275</v>
      </c>
      <c r="J15" s="46" t="s">
        <v>101</v>
      </c>
      <c r="K15" s="46" t="s">
        <v>166</v>
      </c>
      <c r="L15" s="46" t="s">
        <v>246</v>
      </c>
      <c r="M15" s="46" t="s">
        <v>167</v>
      </c>
    </row>
    <row r="16" spans="1:13" x14ac:dyDescent="0.25">
      <c r="A16" s="46" t="s">
        <v>247</v>
      </c>
      <c r="B16" s="46" t="s">
        <v>2</v>
      </c>
      <c r="C16" s="46" t="s">
        <v>100</v>
      </c>
      <c r="D16" s="19">
        <v>4303.3500000000004</v>
      </c>
      <c r="E16" s="46" t="s">
        <v>163</v>
      </c>
      <c r="F16" s="47">
        <v>45496</v>
      </c>
      <c r="G16" s="47">
        <v>45512</v>
      </c>
      <c r="H16" s="46" t="s">
        <v>276</v>
      </c>
      <c r="I16" s="46" t="s">
        <v>277</v>
      </c>
      <c r="J16" s="46" t="s">
        <v>101</v>
      </c>
      <c r="K16" s="46" t="s">
        <v>166</v>
      </c>
      <c r="L16" s="46" t="s">
        <v>246</v>
      </c>
      <c r="M16" s="46" t="s">
        <v>167</v>
      </c>
    </row>
    <row r="17" spans="1:13" x14ac:dyDescent="0.25">
      <c r="A17" s="46" t="s">
        <v>247</v>
      </c>
      <c r="B17" s="46" t="s">
        <v>2</v>
      </c>
      <c r="C17" s="46" t="s">
        <v>100</v>
      </c>
      <c r="D17" s="19">
        <v>-4303.3500000000004</v>
      </c>
      <c r="E17" s="46" t="s">
        <v>163</v>
      </c>
      <c r="F17" s="47">
        <v>45496</v>
      </c>
      <c r="G17" s="47">
        <v>45512</v>
      </c>
      <c r="H17" s="46" t="s">
        <v>278</v>
      </c>
      <c r="I17" s="46" t="s">
        <v>279</v>
      </c>
      <c r="J17" s="46" t="s">
        <v>101</v>
      </c>
      <c r="K17" s="46" t="s">
        <v>166</v>
      </c>
      <c r="L17" s="46" t="s">
        <v>246</v>
      </c>
      <c r="M17" s="46" t="s">
        <v>167</v>
      </c>
    </row>
    <row r="18" spans="1:13" x14ac:dyDescent="0.25">
      <c r="A18" s="46" t="s">
        <v>247</v>
      </c>
      <c r="B18" s="46" t="s">
        <v>2</v>
      </c>
      <c r="C18" s="46" t="s">
        <v>100</v>
      </c>
      <c r="D18" s="19">
        <v>4604.59</v>
      </c>
      <c r="E18" s="46" t="s">
        <v>163</v>
      </c>
      <c r="F18" s="47">
        <v>45496</v>
      </c>
      <c r="G18" s="47">
        <v>45512</v>
      </c>
      <c r="H18" s="46" t="s">
        <v>280</v>
      </c>
      <c r="I18" s="46" t="s">
        <v>281</v>
      </c>
      <c r="J18" s="46" t="s">
        <v>101</v>
      </c>
      <c r="K18" s="46" t="s">
        <v>166</v>
      </c>
      <c r="L18" s="46" t="s">
        <v>246</v>
      </c>
      <c r="M18" s="46" t="s">
        <v>167</v>
      </c>
    </row>
    <row r="19" spans="1:13" x14ac:dyDescent="0.25">
      <c r="A19" s="46" t="s">
        <v>247</v>
      </c>
      <c r="B19" s="46" t="s">
        <v>2</v>
      </c>
      <c r="C19" s="46" t="s">
        <v>100</v>
      </c>
      <c r="D19" s="19">
        <v>-108.31</v>
      </c>
      <c r="E19" s="46" t="s">
        <v>163</v>
      </c>
      <c r="F19" s="47">
        <v>45496</v>
      </c>
      <c r="G19" s="47">
        <v>45531</v>
      </c>
      <c r="H19" s="46" t="s">
        <v>282</v>
      </c>
      <c r="I19" s="46" t="s">
        <v>283</v>
      </c>
      <c r="J19" s="46" t="s">
        <v>101</v>
      </c>
      <c r="K19" s="46" t="s">
        <v>166</v>
      </c>
      <c r="L19" s="46" t="s">
        <v>284</v>
      </c>
      <c r="M19" s="46" t="s">
        <v>167</v>
      </c>
    </row>
    <row r="20" spans="1:13" x14ac:dyDescent="0.25">
      <c r="A20" s="48" t="s">
        <v>247</v>
      </c>
      <c r="B20" s="48" t="s">
        <v>101</v>
      </c>
      <c r="C20" s="48" t="s">
        <v>101</v>
      </c>
      <c r="D20" s="49">
        <v>4496.28</v>
      </c>
      <c r="E20" s="48" t="s">
        <v>163</v>
      </c>
      <c r="F20" s="50"/>
      <c r="G20" s="50"/>
      <c r="H20" s="48" t="s">
        <v>101</v>
      </c>
      <c r="I20" s="48" t="s">
        <v>101</v>
      </c>
      <c r="J20" s="48" t="s">
        <v>101</v>
      </c>
      <c r="K20" s="48" t="s">
        <v>101</v>
      </c>
      <c r="L20" s="48" t="s">
        <v>101</v>
      </c>
      <c r="M20" s="48" t="s">
        <v>101</v>
      </c>
    </row>
    <row r="21" spans="1:13" x14ac:dyDescent="0.25">
      <c r="A21" s="46" t="s">
        <v>103</v>
      </c>
      <c r="B21" s="46" t="s">
        <v>3</v>
      </c>
      <c r="C21" s="46" t="s">
        <v>100</v>
      </c>
      <c r="D21" s="19">
        <v>15480.15</v>
      </c>
      <c r="E21" s="46" t="s">
        <v>163</v>
      </c>
      <c r="F21" s="47">
        <v>45506</v>
      </c>
      <c r="G21" s="47">
        <v>45506</v>
      </c>
      <c r="H21" s="46" t="s">
        <v>169</v>
      </c>
      <c r="I21" s="46" t="s">
        <v>168</v>
      </c>
      <c r="J21" s="46" t="s">
        <v>101</v>
      </c>
      <c r="K21" s="46" t="s">
        <v>166</v>
      </c>
      <c r="L21" s="46" t="s">
        <v>246</v>
      </c>
      <c r="M21" s="46" t="s">
        <v>167</v>
      </c>
    </row>
    <row r="22" spans="1:13" x14ac:dyDescent="0.25">
      <c r="A22" s="48" t="s">
        <v>103</v>
      </c>
      <c r="B22" s="48" t="s">
        <v>101</v>
      </c>
      <c r="C22" s="48" t="s">
        <v>101</v>
      </c>
      <c r="D22" s="49">
        <v>15480.15</v>
      </c>
      <c r="E22" s="48" t="s">
        <v>163</v>
      </c>
      <c r="F22" s="50"/>
      <c r="G22" s="50"/>
      <c r="H22" s="48" t="s">
        <v>101</v>
      </c>
      <c r="I22" s="48" t="s">
        <v>101</v>
      </c>
      <c r="J22" s="48" t="s">
        <v>101</v>
      </c>
      <c r="K22" s="48" t="s">
        <v>101</v>
      </c>
      <c r="L22" s="48" t="s">
        <v>101</v>
      </c>
      <c r="M22" s="48" t="s">
        <v>101</v>
      </c>
    </row>
    <row r="23" spans="1:13" x14ac:dyDescent="0.25">
      <c r="A23" s="46" t="s">
        <v>115</v>
      </c>
      <c r="B23" s="46" t="s">
        <v>3</v>
      </c>
      <c r="C23" s="46" t="s">
        <v>100</v>
      </c>
      <c r="D23" s="19">
        <v>180</v>
      </c>
      <c r="E23" s="46" t="s">
        <v>163</v>
      </c>
      <c r="F23" s="47">
        <v>45516</v>
      </c>
      <c r="G23" s="47">
        <v>45516</v>
      </c>
      <c r="H23" s="46" t="s">
        <v>285</v>
      </c>
      <c r="I23" s="46" t="s">
        <v>286</v>
      </c>
      <c r="J23" s="46" t="s">
        <v>101</v>
      </c>
      <c r="K23" s="46" t="s">
        <v>166</v>
      </c>
      <c r="L23" s="46" t="s">
        <v>246</v>
      </c>
      <c r="M23" s="46" t="s">
        <v>167</v>
      </c>
    </row>
    <row r="24" spans="1:13" x14ac:dyDescent="0.25">
      <c r="A24" s="48" t="s">
        <v>115</v>
      </c>
      <c r="B24" s="48" t="s">
        <v>101</v>
      </c>
      <c r="C24" s="48" t="s">
        <v>101</v>
      </c>
      <c r="D24" s="49">
        <v>180</v>
      </c>
      <c r="E24" s="48" t="s">
        <v>163</v>
      </c>
      <c r="F24" s="50"/>
      <c r="G24" s="50"/>
      <c r="H24" s="48" t="s">
        <v>101</v>
      </c>
      <c r="I24" s="48" t="s">
        <v>101</v>
      </c>
      <c r="J24" s="48" t="s">
        <v>101</v>
      </c>
      <c r="K24" s="48" t="s">
        <v>101</v>
      </c>
      <c r="L24" s="48" t="s">
        <v>101</v>
      </c>
      <c r="M24" s="48" t="s">
        <v>101</v>
      </c>
    </row>
    <row r="25" spans="1:13" x14ac:dyDescent="0.25">
      <c r="A25" s="67" t="s">
        <v>101</v>
      </c>
      <c r="B25" s="67" t="s">
        <v>101</v>
      </c>
      <c r="C25" s="67" t="s">
        <v>101</v>
      </c>
      <c r="D25" s="68">
        <v>20156.43</v>
      </c>
      <c r="E25" s="67" t="s">
        <v>163</v>
      </c>
      <c r="F25" s="69"/>
      <c r="G25" s="69"/>
      <c r="H25" s="67" t="s">
        <v>101</v>
      </c>
      <c r="I25" s="67" t="s">
        <v>101</v>
      </c>
      <c r="J25" s="67" t="s">
        <v>101</v>
      </c>
      <c r="K25" s="67" t="s">
        <v>101</v>
      </c>
      <c r="L25" s="67" t="s">
        <v>101</v>
      </c>
      <c r="M25" s="67" t="s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14"/>
  <sheetViews>
    <sheetView workbookViewId="0"/>
  </sheetViews>
  <sheetFormatPr defaultColWidth="8.85546875" defaultRowHeight="15" x14ac:dyDescent="0.25"/>
  <cols>
    <col min="1" max="1" width="15.28515625" style="24" bestFit="1" customWidth="1"/>
    <col min="2" max="2" width="12.7109375" style="24" bestFit="1" customWidth="1"/>
    <col min="3" max="3" width="12.28515625" style="24" bestFit="1" customWidth="1"/>
    <col min="4" max="4" width="10.85546875" style="24" customWidth="1"/>
    <col min="5" max="5" width="8.28515625" style="24" bestFit="1" customWidth="1"/>
    <col min="6" max="6" width="26.7109375" style="24" bestFit="1" customWidth="1"/>
    <col min="7" max="7" width="39.28515625" style="24" bestFit="1" customWidth="1"/>
    <col min="8" max="8" width="11.7109375" style="24" bestFit="1" customWidth="1"/>
    <col min="9" max="9" width="10.28515625" style="24" customWidth="1"/>
    <col min="10" max="10" width="32.7109375" style="24" bestFit="1" customWidth="1"/>
    <col min="11" max="11" width="14.42578125" style="24" bestFit="1" customWidth="1"/>
    <col min="12" max="12" width="17.7109375" style="24" bestFit="1" customWidth="1"/>
    <col min="13" max="13" width="10.140625" style="24" customWidth="1"/>
    <col min="14" max="14" width="13.5703125" style="24" bestFit="1" customWidth="1"/>
    <col min="15" max="15" width="13.28515625" style="24" bestFit="1" customWidth="1"/>
    <col min="16" max="16" width="8.5703125" style="24" bestFit="1" customWidth="1"/>
    <col min="17" max="22" width="8.85546875" style="24"/>
    <col min="23" max="23" width="12.28515625" style="24" customWidth="1"/>
    <col min="24" max="16384" width="8.85546875" style="24"/>
  </cols>
  <sheetData>
    <row r="1" spans="1:28" ht="60" x14ac:dyDescent="0.25">
      <c r="A1" s="66" t="s">
        <v>92</v>
      </c>
      <c r="B1" s="66" t="s">
        <v>91</v>
      </c>
      <c r="C1" s="66" t="s">
        <v>93</v>
      </c>
      <c r="D1" s="66" t="s">
        <v>94</v>
      </c>
      <c r="E1" s="66" t="s">
        <v>159</v>
      </c>
      <c r="F1" s="66" t="s">
        <v>296</v>
      </c>
      <c r="G1" s="66" t="s">
        <v>302</v>
      </c>
      <c r="H1" s="66" t="s">
        <v>96</v>
      </c>
      <c r="I1" s="66" t="s">
        <v>297</v>
      </c>
      <c r="J1" s="66" t="s">
        <v>301</v>
      </c>
      <c r="K1" s="66" t="s">
        <v>97</v>
      </c>
      <c r="L1" s="66" t="s">
        <v>160</v>
      </c>
      <c r="M1" s="66" t="s">
        <v>98</v>
      </c>
      <c r="N1" s="66" t="s">
        <v>95</v>
      </c>
      <c r="O1" s="66" t="s">
        <v>245</v>
      </c>
      <c r="P1" s="66" t="s">
        <v>162</v>
      </c>
    </row>
    <row r="2" spans="1:28" x14ac:dyDescent="0.25">
      <c r="A2" s="46" t="s">
        <v>420</v>
      </c>
      <c r="B2" s="46" t="s">
        <v>2</v>
      </c>
      <c r="C2" s="46" t="s">
        <v>133</v>
      </c>
      <c r="D2" s="19">
        <v>52.47</v>
      </c>
      <c r="E2" s="46" t="s">
        <v>163</v>
      </c>
      <c r="F2" s="46" t="s">
        <v>101</v>
      </c>
      <c r="G2" s="46" t="s">
        <v>421</v>
      </c>
      <c r="H2" s="47">
        <v>45557</v>
      </c>
      <c r="I2" s="46" t="s">
        <v>101</v>
      </c>
      <c r="J2" s="46" t="s">
        <v>101</v>
      </c>
      <c r="K2" s="47">
        <v>45527</v>
      </c>
      <c r="L2" s="46" t="s">
        <v>422</v>
      </c>
      <c r="M2" s="46" t="s">
        <v>423</v>
      </c>
      <c r="N2" s="46" t="s">
        <v>101</v>
      </c>
      <c r="O2" s="46" t="s">
        <v>289</v>
      </c>
      <c r="P2" s="46" t="s">
        <v>167</v>
      </c>
    </row>
    <row r="3" spans="1:28" x14ac:dyDescent="0.25">
      <c r="A3" s="48" t="s">
        <v>420</v>
      </c>
      <c r="B3" s="48" t="s">
        <v>101</v>
      </c>
      <c r="C3" s="48" t="s">
        <v>101</v>
      </c>
      <c r="D3" s="49">
        <v>52.47</v>
      </c>
      <c r="E3" s="48" t="s">
        <v>163</v>
      </c>
      <c r="F3" s="48" t="s">
        <v>101</v>
      </c>
      <c r="G3" s="48" t="s">
        <v>101</v>
      </c>
      <c r="H3" s="50"/>
      <c r="I3" s="48" t="s">
        <v>101</v>
      </c>
      <c r="J3" s="48" t="s">
        <v>101</v>
      </c>
      <c r="K3" s="50"/>
      <c r="L3" s="48" t="s">
        <v>101</v>
      </c>
      <c r="M3" s="48" t="s">
        <v>101</v>
      </c>
      <c r="N3" s="48" t="s">
        <v>101</v>
      </c>
      <c r="O3" s="48" t="s">
        <v>101</v>
      </c>
      <c r="P3" s="48" t="s">
        <v>101</v>
      </c>
    </row>
    <row r="4" spans="1:28" x14ac:dyDescent="0.25">
      <c r="A4" s="46" t="s">
        <v>115</v>
      </c>
      <c r="B4" s="46" t="s">
        <v>3</v>
      </c>
      <c r="C4" s="46" t="s">
        <v>100</v>
      </c>
      <c r="D4" s="19">
        <v>8032.91</v>
      </c>
      <c r="E4" s="46" t="s">
        <v>163</v>
      </c>
      <c r="F4" s="46" t="s">
        <v>336</v>
      </c>
      <c r="G4" s="46" t="s">
        <v>369</v>
      </c>
      <c r="H4" s="47">
        <v>45546</v>
      </c>
      <c r="I4" s="46" t="s">
        <v>337</v>
      </c>
      <c r="J4" s="46" t="s">
        <v>368</v>
      </c>
      <c r="K4" s="47">
        <v>45546</v>
      </c>
      <c r="L4" s="46" t="s">
        <v>287</v>
      </c>
      <c r="M4" s="46" t="s">
        <v>288</v>
      </c>
      <c r="N4" s="46" t="s">
        <v>101</v>
      </c>
      <c r="O4" s="46" t="s">
        <v>246</v>
      </c>
      <c r="P4" s="46" t="s">
        <v>167</v>
      </c>
      <c r="Q4" s="29"/>
      <c r="R4" s="29"/>
      <c r="S4" s="28"/>
      <c r="T4" s="28"/>
      <c r="U4" s="29"/>
      <c r="V4" s="28"/>
      <c r="W4" s="28"/>
      <c r="X4" s="28"/>
      <c r="Y4" s="29"/>
      <c r="Z4" s="29"/>
      <c r="AA4" s="28"/>
      <c r="AB4" s="28"/>
    </row>
    <row r="5" spans="1:28" x14ac:dyDescent="0.25">
      <c r="A5" s="48" t="s">
        <v>115</v>
      </c>
      <c r="B5" s="48" t="s">
        <v>101</v>
      </c>
      <c r="C5" s="48" t="s">
        <v>101</v>
      </c>
      <c r="D5" s="49">
        <v>8032.91</v>
      </c>
      <c r="E5" s="48" t="s">
        <v>163</v>
      </c>
      <c r="F5" s="48" t="s">
        <v>101</v>
      </c>
      <c r="G5" s="48" t="s">
        <v>101</v>
      </c>
      <c r="H5" s="50"/>
      <c r="I5" s="48" t="s">
        <v>101</v>
      </c>
      <c r="J5" s="48" t="s">
        <v>101</v>
      </c>
      <c r="K5" s="50"/>
      <c r="L5" s="48" t="s">
        <v>101</v>
      </c>
      <c r="M5" s="48" t="s">
        <v>101</v>
      </c>
      <c r="N5" s="48" t="s">
        <v>101</v>
      </c>
      <c r="O5" s="48" t="s">
        <v>101</v>
      </c>
      <c r="P5" s="48" t="s">
        <v>101</v>
      </c>
      <c r="Q5" s="28"/>
      <c r="R5" s="28"/>
      <c r="S5" s="28"/>
      <c r="T5" s="28"/>
      <c r="U5" s="28"/>
      <c r="V5" s="28"/>
      <c r="W5" s="32"/>
      <c r="X5" s="32"/>
      <c r="Y5" s="28"/>
      <c r="Z5" s="28"/>
      <c r="AA5" s="28"/>
      <c r="AB5" s="28"/>
    </row>
    <row r="6" spans="1:28" x14ac:dyDescent="0.25">
      <c r="A6" s="46" t="s">
        <v>424</v>
      </c>
      <c r="B6" s="46" t="s">
        <v>131</v>
      </c>
      <c r="C6" s="46" t="s">
        <v>133</v>
      </c>
      <c r="D6" s="19">
        <v>26.72</v>
      </c>
      <c r="E6" s="46" t="s">
        <v>163</v>
      </c>
      <c r="F6" s="46" t="s">
        <v>101</v>
      </c>
      <c r="G6" s="46" t="s">
        <v>425</v>
      </c>
      <c r="H6" s="47">
        <v>45557</v>
      </c>
      <c r="I6" s="46" t="s">
        <v>101</v>
      </c>
      <c r="J6" s="46" t="s">
        <v>101</v>
      </c>
      <c r="K6" s="47">
        <v>45527</v>
      </c>
      <c r="L6" s="46" t="s">
        <v>422</v>
      </c>
      <c r="M6" s="46" t="s">
        <v>423</v>
      </c>
      <c r="N6" s="46" t="s">
        <v>101</v>
      </c>
      <c r="O6" s="46" t="s">
        <v>289</v>
      </c>
      <c r="P6" s="46" t="s">
        <v>167</v>
      </c>
      <c r="Q6" s="28"/>
      <c r="R6" s="28"/>
      <c r="S6" s="28"/>
      <c r="T6" s="28"/>
      <c r="U6" s="28"/>
      <c r="V6" s="28"/>
      <c r="W6" s="32"/>
      <c r="X6" s="32"/>
      <c r="Y6" s="28"/>
      <c r="Z6" s="28"/>
      <c r="AA6" s="28"/>
      <c r="AB6" s="28"/>
    </row>
    <row r="7" spans="1:28" x14ac:dyDescent="0.25">
      <c r="A7" s="46" t="s">
        <v>424</v>
      </c>
      <c r="B7" s="46" t="s">
        <v>131</v>
      </c>
      <c r="C7" s="46" t="s">
        <v>148</v>
      </c>
      <c r="D7" s="19">
        <v>9.0500000000000007</v>
      </c>
      <c r="E7" s="46" t="s">
        <v>163</v>
      </c>
      <c r="F7" s="46" t="s">
        <v>101</v>
      </c>
      <c r="G7" s="46" t="s">
        <v>426</v>
      </c>
      <c r="H7" s="47">
        <v>45557</v>
      </c>
      <c r="I7" s="46" t="s">
        <v>101</v>
      </c>
      <c r="J7" s="46" t="s">
        <v>101</v>
      </c>
      <c r="K7" s="47">
        <v>45527</v>
      </c>
      <c r="L7" s="46" t="s">
        <v>422</v>
      </c>
      <c r="M7" s="46" t="s">
        <v>423</v>
      </c>
      <c r="N7" s="46" t="s">
        <v>101</v>
      </c>
      <c r="O7" s="46" t="s">
        <v>289</v>
      </c>
      <c r="P7" s="46" t="s">
        <v>167</v>
      </c>
      <c r="Q7" s="28"/>
      <c r="R7" s="28"/>
      <c r="S7" s="28"/>
      <c r="T7" s="28"/>
      <c r="U7" s="28"/>
      <c r="V7" s="28"/>
      <c r="W7" s="32"/>
      <c r="X7" s="32"/>
      <c r="Y7" s="28"/>
      <c r="Z7" s="28"/>
      <c r="AA7" s="28"/>
      <c r="AB7" s="28"/>
    </row>
    <row r="8" spans="1:28" x14ac:dyDescent="0.25">
      <c r="A8" s="48" t="s">
        <v>424</v>
      </c>
      <c r="B8" s="48" t="s">
        <v>101</v>
      </c>
      <c r="C8" s="48" t="s">
        <v>101</v>
      </c>
      <c r="D8" s="49">
        <v>35.770000000000003</v>
      </c>
      <c r="E8" s="48" t="s">
        <v>163</v>
      </c>
      <c r="F8" s="48" t="s">
        <v>101</v>
      </c>
      <c r="G8" s="48" t="s">
        <v>101</v>
      </c>
      <c r="H8" s="50"/>
      <c r="I8" s="48" t="s">
        <v>101</v>
      </c>
      <c r="J8" s="48" t="s">
        <v>101</v>
      </c>
      <c r="K8" s="50"/>
      <c r="L8" s="48" t="s">
        <v>101</v>
      </c>
      <c r="M8" s="48" t="s">
        <v>101</v>
      </c>
      <c r="N8" s="48" t="s">
        <v>101</v>
      </c>
      <c r="O8" s="48" t="s">
        <v>101</v>
      </c>
      <c r="P8" s="48" t="s">
        <v>101</v>
      </c>
      <c r="Q8" s="28"/>
      <c r="R8" s="28"/>
      <c r="S8" s="28"/>
      <c r="T8" s="28"/>
      <c r="U8" s="28"/>
      <c r="V8" s="28"/>
      <c r="W8" s="32"/>
      <c r="X8" s="32"/>
      <c r="Y8" s="28"/>
      <c r="Z8" s="28"/>
      <c r="AA8" s="28"/>
      <c r="AB8" s="28"/>
    </row>
    <row r="9" spans="1:28" x14ac:dyDescent="0.25">
      <c r="A9" s="67" t="s">
        <v>101</v>
      </c>
      <c r="B9" s="67" t="s">
        <v>101</v>
      </c>
      <c r="C9" s="67" t="s">
        <v>101</v>
      </c>
      <c r="D9" s="68">
        <v>8121.15</v>
      </c>
      <c r="E9" s="67" t="s">
        <v>163</v>
      </c>
      <c r="F9" s="67" t="s">
        <v>101</v>
      </c>
      <c r="G9" s="67" t="s">
        <v>101</v>
      </c>
      <c r="H9" s="69"/>
      <c r="I9" s="67" t="s">
        <v>101</v>
      </c>
      <c r="J9" s="67" t="s">
        <v>101</v>
      </c>
      <c r="K9" s="69"/>
      <c r="L9" s="67" t="s">
        <v>101</v>
      </c>
      <c r="M9" s="67" t="s">
        <v>101</v>
      </c>
      <c r="N9" s="67" t="s">
        <v>101</v>
      </c>
      <c r="O9" s="67" t="s">
        <v>101</v>
      </c>
      <c r="P9" s="67" t="s">
        <v>101</v>
      </c>
      <c r="Q9" s="28"/>
      <c r="R9" s="28"/>
      <c r="S9" s="28"/>
      <c r="T9" s="28"/>
      <c r="U9" s="28"/>
      <c r="V9" s="28"/>
      <c r="W9" s="32"/>
      <c r="X9" s="32"/>
      <c r="Y9" s="28"/>
      <c r="Z9" s="28"/>
      <c r="AA9" s="28"/>
      <c r="AB9" s="28"/>
    </row>
    <row r="10" spans="1:28" x14ac:dyDescent="0.25">
      <c r="A10" s="28"/>
      <c r="B10" s="28"/>
      <c r="C10" s="28"/>
      <c r="D10" s="28"/>
      <c r="E10" s="28"/>
      <c r="F10" s="28"/>
      <c r="G10" s="28"/>
      <c r="H10" s="28"/>
      <c r="I10" s="28"/>
      <c r="J10" s="30"/>
      <c r="K10" s="28"/>
      <c r="L10" s="31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32"/>
      <c r="X10" s="32"/>
      <c r="Y10" s="28"/>
      <c r="Z10" s="28"/>
      <c r="AA10" s="28"/>
      <c r="AB10" s="28"/>
    </row>
    <row r="11" spans="1:28" x14ac:dyDescent="0.25">
      <c r="A11" s="28"/>
      <c r="B11" s="28"/>
      <c r="C11" s="28"/>
      <c r="D11" s="28"/>
      <c r="E11" s="28"/>
      <c r="F11" s="28"/>
      <c r="G11" s="28"/>
      <c r="H11" s="28"/>
      <c r="I11" s="28"/>
      <c r="J11" s="30"/>
      <c r="K11" s="28"/>
      <c r="L11" s="31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32"/>
      <c r="X11" s="32"/>
      <c r="Y11" s="28"/>
      <c r="Z11" s="28"/>
      <c r="AA11" s="28"/>
      <c r="AB11" s="28"/>
    </row>
    <row r="12" spans="1:28" x14ac:dyDescent="0.25">
      <c r="A12" s="28"/>
      <c r="B12" s="28"/>
      <c r="C12" s="28"/>
      <c r="D12" s="28"/>
      <c r="E12" s="28"/>
      <c r="F12" s="28"/>
      <c r="G12" s="28"/>
      <c r="H12" s="28"/>
      <c r="I12" s="28"/>
      <c r="J12" s="30"/>
      <c r="K12" s="28"/>
      <c r="L12" s="31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32"/>
      <c r="X12" s="32"/>
      <c r="Y12" s="28"/>
      <c r="Z12" s="28"/>
      <c r="AA12" s="28"/>
      <c r="AB12" s="28"/>
    </row>
    <row r="13" spans="1:28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30"/>
      <c r="K13" s="28"/>
      <c r="L13" s="31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32"/>
      <c r="X13" s="32"/>
      <c r="Y13" s="28"/>
      <c r="Z13" s="28"/>
      <c r="AA13" s="28"/>
      <c r="AB13" s="28"/>
    </row>
    <row r="14" spans="1:28" x14ac:dyDescent="0.25">
      <c r="A14" s="28"/>
      <c r="B14" s="28"/>
      <c r="C14" s="28"/>
      <c r="D14" s="28"/>
      <c r="E14" s="28"/>
      <c r="F14" s="28"/>
      <c r="G14" s="28"/>
      <c r="H14" s="28"/>
      <c r="I14" s="28"/>
      <c r="J14" s="33"/>
      <c r="K14" s="28"/>
      <c r="L14" s="31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32"/>
      <c r="X14" s="32"/>
      <c r="Y14" s="28"/>
      <c r="Z14" s="28"/>
      <c r="AA14" s="28"/>
      <c r="AB14" s="2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1"/>
  <sheetViews>
    <sheetView workbookViewId="0">
      <selection activeCell="C35" sqref="C35"/>
    </sheetView>
  </sheetViews>
  <sheetFormatPr defaultColWidth="8.7109375" defaultRowHeight="15" x14ac:dyDescent="0.25"/>
  <cols>
    <col min="1" max="1" width="12.42578125" style="28" bestFit="1" customWidth="1"/>
    <col min="2" max="2" width="16" style="28" customWidth="1"/>
    <col min="3" max="3" width="7.7109375" style="28" bestFit="1" customWidth="1"/>
    <col min="4" max="4" width="11.42578125" style="28" customWidth="1"/>
    <col min="5" max="5" width="7.7109375" style="28" customWidth="1"/>
    <col min="6" max="6" width="20.7109375" style="28" customWidth="1"/>
    <col min="7" max="7" width="15" style="28" bestFit="1" customWidth="1"/>
    <col min="8" max="8" width="11.28515625" style="28" bestFit="1" customWidth="1"/>
    <col min="9" max="9" width="12.42578125" style="28" customWidth="1"/>
    <col min="10" max="10" width="16" style="28" bestFit="1" customWidth="1"/>
    <col min="11" max="11" width="13" style="28" bestFit="1" customWidth="1"/>
    <col min="12" max="12" width="17" style="28" bestFit="1" customWidth="1"/>
    <col min="13" max="13" width="10" style="28" bestFit="1" customWidth="1"/>
    <col min="14" max="14" width="7.28515625" style="28" customWidth="1"/>
    <col min="15" max="15" width="12.85546875" style="28" customWidth="1"/>
    <col min="16" max="16" width="11.140625" style="28" customWidth="1"/>
    <col min="17" max="17" width="6" style="28" bestFit="1" customWidth="1"/>
    <col min="18" max="18" width="17" style="28" bestFit="1" customWidth="1"/>
    <col min="19" max="19" width="16" style="28" bestFit="1" customWidth="1"/>
    <col min="20" max="20" width="24" style="28" bestFit="1" customWidth="1"/>
    <col min="21" max="21" width="21" style="28" bestFit="1" customWidth="1"/>
    <col min="22" max="22" width="8" style="28" bestFit="1" customWidth="1"/>
    <col min="23" max="23" width="14" style="28" bestFit="1" customWidth="1"/>
    <col min="24" max="24" width="15" style="28" bestFit="1" customWidth="1"/>
    <col min="25" max="25" width="10" style="28" bestFit="1" customWidth="1"/>
    <col min="26" max="26" width="11" style="28" bestFit="1" customWidth="1"/>
    <col min="27" max="27" width="34" style="28" bestFit="1" customWidth="1"/>
    <col min="28" max="28" width="32" style="28" bestFit="1" customWidth="1"/>
    <col min="29" max="16384" width="8.7109375" style="28"/>
  </cols>
  <sheetData>
    <row r="1" spans="1:26" ht="60" x14ac:dyDescent="0.25">
      <c r="A1" s="66" t="s">
        <v>91</v>
      </c>
      <c r="B1" s="66" t="s">
        <v>92</v>
      </c>
      <c r="C1" s="66" t="s">
        <v>93</v>
      </c>
      <c r="D1" s="66" t="s">
        <v>94</v>
      </c>
      <c r="E1" s="66" t="s">
        <v>159</v>
      </c>
      <c r="F1" s="66" t="s">
        <v>296</v>
      </c>
      <c r="G1" s="66" t="s">
        <v>302</v>
      </c>
      <c r="H1" s="66" t="s">
        <v>96</v>
      </c>
      <c r="I1" s="66" t="s">
        <v>297</v>
      </c>
      <c r="J1" s="66" t="s">
        <v>301</v>
      </c>
      <c r="K1" s="66" t="s">
        <v>97</v>
      </c>
      <c r="L1" s="66" t="s">
        <v>160</v>
      </c>
      <c r="M1" s="66" t="s">
        <v>98</v>
      </c>
      <c r="N1" s="66" t="s">
        <v>95</v>
      </c>
      <c r="O1" s="66" t="s">
        <v>245</v>
      </c>
      <c r="P1" s="66" t="s">
        <v>162</v>
      </c>
    </row>
    <row r="2" spans="1:26" x14ac:dyDescent="0.25">
      <c r="A2" s="46" t="s">
        <v>2</v>
      </c>
      <c r="B2" s="46" t="s">
        <v>427</v>
      </c>
      <c r="C2" s="46" t="s">
        <v>133</v>
      </c>
      <c r="D2" s="19">
        <v>14.85</v>
      </c>
      <c r="E2" s="46" t="s">
        <v>163</v>
      </c>
      <c r="F2" s="46" t="s">
        <v>101</v>
      </c>
      <c r="G2" s="46" t="s">
        <v>101</v>
      </c>
      <c r="H2" s="47">
        <v>45582</v>
      </c>
      <c r="I2" s="46" t="s">
        <v>101</v>
      </c>
      <c r="J2" s="46" t="s">
        <v>101</v>
      </c>
      <c r="K2" s="47">
        <v>45582</v>
      </c>
      <c r="L2" s="46" t="s">
        <v>428</v>
      </c>
      <c r="M2" s="46" t="s">
        <v>429</v>
      </c>
      <c r="N2" s="46" t="s">
        <v>101</v>
      </c>
      <c r="O2" s="46" t="s">
        <v>430</v>
      </c>
      <c r="P2" s="46" t="s">
        <v>167</v>
      </c>
    </row>
    <row r="3" spans="1:26" x14ac:dyDescent="0.25">
      <c r="A3" s="46" t="s">
        <v>2</v>
      </c>
      <c r="B3" s="46" t="s">
        <v>427</v>
      </c>
      <c r="C3" s="46" t="s">
        <v>133</v>
      </c>
      <c r="D3" s="19">
        <v>28.35</v>
      </c>
      <c r="E3" s="46" t="s">
        <v>163</v>
      </c>
      <c r="F3" s="46" t="s">
        <v>101</v>
      </c>
      <c r="G3" s="46" t="s">
        <v>101</v>
      </c>
      <c r="H3" s="47">
        <v>45582</v>
      </c>
      <c r="I3" s="46" t="s">
        <v>101</v>
      </c>
      <c r="J3" s="46" t="s">
        <v>101</v>
      </c>
      <c r="K3" s="47">
        <v>45582</v>
      </c>
      <c r="L3" s="46" t="s">
        <v>428</v>
      </c>
      <c r="M3" s="46" t="s">
        <v>429</v>
      </c>
      <c r="N3" s="46" t="s">
        <v>101</v>
      </c>
      <c r="O3" s="46" t="s">
        <v>430</v>
      </c>
      <c r="P3" s="46" t="s">
        <v>167</v>
      </c>
    </row>
    <row r="4" spans="1:26" x14ac:dyDescent="0.25">
      <c r="A4" s="46" t="s">
        <v>2</v>
      </c>
      <c r="B4" s="46" t="s">
        <v>427</v>
      </c>
      <c r="C4" s="46" t="s">
        <v>133</v>
      </c>
      <c r="D4" s="19">
        <v>29.62</v>
      </c>
      <c r="E4" s="46" t="s">
        <v>163</v>
      </c>
      <c r="F4" s="46" t="s">
        <v>101</v>
      </c>
      <c r="G4" s="46" t="s">
        <v>101</v>
      </c>
      <c r="H4" s="47">
        <v>45582</v>
      </c>
      <c r="I4" s="46" t="s">
        <v>101</v>
      </c>
      <c r="J4" s="46" t="s">
        <v>101</v>
      </c>
      <c r="K4" s="47">
        <v>45582</v>
      </c>
      <c r="L4" s="46" t="s">
        <v>428</v>
      </c>
      <c r="M4" s="46" t="s">
        <v>429</v>
      </c>
      <c r="N4" s="46" t="s">
        <v>101</v>
      </c>
      <c r="O4" s="46" t="s">
        <v>430</v>
      </c>
      <c r="P4" s="46" t="s">
        <v>167</v>
      </c>
      <c r="Q4" s="29"/>
      <c r="R4" s="29"/>
      <c r="Y4" s="29"/>
      <c r="Z4" s="29"/>
    </row>
    <row r="5" spans="1:26" x14ac:dyDescent="0.25">
      <c r="A5" s="46" t="s">
        <v>2</v>
      </c>
      <c r="B5" s="46" t="s">
        <v>427</v>
      </c>
      <c r="C5" s="46" t="s">
        <v>133</v>
      </c>
      <c r="D5" s="19">
        <v>4.72</v>
      </c>
      <c r="E5" s="46" t="s">
        <v>163</v>
      </c>
      <c r="F5" s="46" t="s">
        <v>101</v>
      </c>
      <c r="G5" s="46" t="s">
        <v>101</v>
      </c>
      <c r="H5" s="47">
        <v>45582</v>
      </c>
      <c r="I5" s="46" t="s">
        <v>101</v>
      </c>
      <c r="J5" s="46" t="s">
        <v>101</v>
      </c>
      <c r="K5" s="47">
        <v>45582</v>
      </c>
      <c r="L5" s="46" t="s">
        <v>431</v>
      </c>
      <c r="M5" s="46" t="s">
        <v>432</v>
      </c>
      <c r="N5" s="46" t="s">
        <v>101</v>
      </c>
      <c r="O5" s="46" t="s">
        <v>430</v>
      </c>
      <c r="P5" s="46" t="s">
        <v>167</v>
      </c>
      <c r="W5" s="32"/>
      <c r="X5" s="32"/>
    </row>
    <row r="6" spans="1:26" x14ac:dyDescent="0.25">
      <c r="A6" s="46" t="s">
        <v>2</v>
      </c>
      <c r="B6" s="46" t="s">
        <v>427</v>
      </c>
      <c r="C6" s="46" t="s">
        <v>133</v>
      </c>
      <c r="D6" s="19">
        <v>85.6</v>
      </c>
      <c r="E6" s="46" t="s">
        <v>163</v>
      </c>
      <c r="F6" s="46" t="s">
        <v>101</v>
      </c>
      <c r="G6" s="46" t="s">
        <v>101</v>
      </c>
      <c r="H6" s="47">
        <v>45582</v>
      </c>
      <c r="I6" s="46" t="s">
        <v>101</v>
      </c>
      <c r="J6" s="46" t="s">
        <v>101</v>
      </c>
      <c r="K6" s="47">
        <v>45582</v>
      </c>
      <c r="L6" s="46" t="s">
        <v>431</v>
      </c>
      <c r="M6" s="46" t="s">
        <v>432</v>
      </c>
      <c r="N6" s="46" t="s">
        <v>101</v>
      </c>
      <c r="O6" s="46" t="s">
        <v>430</v>
      </c>
      <c r="P6" s="46" t="s">
        <v>167</v>
      </c>
      <c r="W6" s="32"/>
      <c r="X6" s="32"/>
    </row>
    <row r="7" spans="1:26" x14ac:dyDescent="0.25">
      <c r="A7" s="46" t="s">
        <v>2</v>
      </c>
      <c r="B7" s="46" t="s">
        <v>427</v>
      </c>
      <c r="C7" s="46" t="s">
        <v>133</v>
      </c>
      <c r="D7" s="19">
        <v>-85.6</v>
      </c>
      <c r="E7" s="46" t="s">
        <v>163</v>
      </c>
      <c r="F7" s="46" t="s">
        <v>101</v>
      </c>
      <c r="G7" s="46" t="s">
        <v>101</v>
      </c>
      <c r="H7" s="47">
        <v>45582</v>
      </c>
      <c r="I7" s="46" t="s">
        <v>101</v>
      </c>
      <c r="J7" s="46" t="s">
        <v>101</v>
      </c>
      <c r="K7" s="47">
        <v>45582</v>
      </c>
      <c r="L7" s="46" t="s">
        <v>433</v>
      </c>
      <c r="M7" s="46" t="s">
        <v>434</v>
      </c>
      <c r="N7" s="46" t="s">
        <v>101</v>
      </c>
      <c r="O7" s="46" t="s">
        <v>435</v>
      </c>
      <c r="P7" s="46" t="s">
        <v>167</v>
      </c>
      <c r="W7" s="32"/>
      <c r="X7" s="32"/>
    </row>
    <row r="8" spans="1:26" x14ac:dyDescent="0.25">
      <c r="A8" s="48" t="s">
        <v>101</v>
      </c>
      <c r="B8" s="48" t="s">
        <v>427</v>
      </c>
      <c r="C8" s="48" t="s">
        <v>101</v>
      </c>
      <c r="D8" s="49">
        <v>77.540000000000006</v>
      </c>
      <c r="E8" s="48" t="s">
        <v>163</v>
      </c>
      <c r="F8" s="48" t="s">
        <v>101</v>
      </c>
      <c r="G8" s="48" t="s">
        <v>101</v>
      </c>
      <c r="H8" s="50"/>
      <c r="I8" s="48" t="s">
        <v>101</v>
      </c>
      <c r="J8" s="48" t="s">
        <v>101</v>
      </c>
      <c r="K8" s="50"/>
      <c r="L8" s="48" t="s">
        <v>101</v>
      </c>
      <c r="M8" s="48" t="s">
        <v>101</v>
      </c>
      <c r="N8" s="48" t="s">
        <v>101</v>
      </c>
      <c r="O8" s="48" t="s">
        <v>101</v>
      </c>
      <c r="P8" s="48" t="s">
        <v>101</v>
      </c>
      <c r="W8" s="32"/>
      <c r="X8" s="32"/>
    </row>
    <row r="9" spans="1:26" x14ac:dyDescent="0.25">
      <c r="A9" s="46" t="s">
        <v>3</v>
      </c>
      <c r="B9" s="46" t="s">
        <v>103</v>
      </c>
      <c r="C9" s="46" t="s">
        <v>100</v>
      </c>
      <c r="D9" s="19">
        <v>9274.08</v>
      </c>
      <c r="E9" s="46" t="s">
        <v>163</v>
      </c>
      <c r="F9" s="46" t="s">
        <v>336</v>
      </c>
      <c r="G9" s="46" t="s">
        <v>436</v>
      </c>
      <c r="H9" s="47">
        <v>45576</v>
      </c>
      <c r="I9" s="46" t="s">
        <v>337</v>
      </c>
      <c r="J9" s="46" t="s">
        <v>368</v>
      </c>
      <c r="K9" s="47">
        <v>45576</v>
      </c>
      <c r="L9" s="46" t="s">
        <v>437</v>
      </c>
      <c r="M9" s="46" t="s">
        <v>438</v>
      </c>
      <c r="N9" s="46" t="s">
        <v>101</v>
      </c>
      <c r="O9" s="46" t="s">
        <v>246</v>
      </c>
      <c r="P9" s="46" t="s">
        <v>167</v>
      </c>
      <c r="W9" s="32"/>
      <c r="X9" s="32"/>
    </row>
    <row r="10" spans="1:26" x14ac:dyDescent="0.25">
      <c r="A10" s="46" t="s">
        <v>3</v>
      </c>
      <c r="B10" s="46" t="s">
        <v>103</v>
      </c>
      <c r="C10" s="46" t="s">
        <v>100</v>
      </c>
      <c r="D10" s="19">
        <v>-27</v>
      </c>
      <c r="E10" s="46" t="s">
        <v>163</v>
      </c>
      <c r="F10" s="46" t="s">
        <v>336</v>
      </c>
      <c r="G10" s="46" t="s">
        <v>101</v>
      </c>
      <c r="H10" s="47">
        <v>45576</v>
      </c>
      <c r="I10" s="46" t="s">
        <v>337</v>
      </c>
      <c r="J10" s="46" t="s">
        <v>368</v>
      </c>
      <c r="K10" s="47">
        <v>45565</v>
      </c>
      <c r="L10" s="46" t="s">
        <v>439</v>
      </c>
      <c r="M10" s="46" t="s">
        <v>440</v>
      </c>
      <c r="N10" s="46" t="s">
        <v>101</v>
      </c>
      <c r="O10" s="46" t="s">
        <v>284</v>
      </c>
      <c r="P10" s="46" t="s">
        <v>167</v>
      </c>
      <c r="W10" s="32"/>
      <c r="X10" s="32"/>
    </row>
    <row r="11" spans="1:26" x14ac:dyDescent="0.25">
      <c r="A11" s="46" t="s">
        <v>3</v>
      </c>
      <c r="B11" s="46" t="s">
        <v>103</v>
      </c>
      <c r="C11" s="46" t="s">
        <v>100</v>
      </c>
      <c r="D11" s="19">
        <v>16714.66</v>
      </c>
      <c r="E11" s="46" t="s">
        <v>163</v>
      </c>
      <c r="F11" s="46" t="s">
        <v>441</v>
      </c>
      <c r="G11" s="46" t="s">
        <v>442</v>
      </c>
      <c r="H11" s="47">
        <v>45595</v>
      </c>
      <c r="I11" s="46" t="s">
        <v>349</v>
      </c>
      <c r="J11" s="46" t="s">
        <v>443</v>
      </c>
      <c r="K11" s="47">
        <v>45594</v>
      </c>
      <c r="L11" s="46" t="s">
        <v>444</v>
      </c>
      <c r="M11" s="46" t="s">
        <v>445</v>
      </c>
      <c r="N11" s="46" t="s">
        <v>101</v>
      </c>
      <c r="O11" s="46" t="s">
        <v>246</v>
      </c>
      <c r="P11" s="46" t="s">
        <v>167</v>
      </c>
      <c r="W11" s="32"/>
      <c r="X11" s="32"/>
    </row>
    <row r="12" spans="1:26" x14ac:dyDescent="0.25">
      <c r="A12" s="48" t="s">
        <v>101</v>
      </c>
      <c r="B12" s="48" t="s">
        <v>103</v>
      </c>
      <c r="C12" s="48" t="s">
        <v>101</v>
      </c>
      <c r="D12" s="49">
        <v>25961.74</v>
      </c>
      <c r="E12" s="48" t="s">
        <v>163</v>
      </c>
      <c r="F12" s="48" t="s">
        <v>101</v>
      </c>
      <c r="G12" s="48" t="s">
        <v>101</v>
      </c>
      <c r="H12" s="50"/>
      <c r="I12" s="48" t="s">
        <v>101</v>
      </c>
      <c r="J12" s="48" t="s">
        <v>101</v>
      </c>
      <c r="K12" s="50"/>
      <c r="L12" s="48" t="s">
        <v>101</v>
      </c>
      <c r="M12" s="48" t="s">
        <v>101</v>
      </c>
      <c r="N12" s="48" t="s">
        <v>101</v>
      </c>
      <c r="O12" s="48" t="s">
        <v>101</v>
      </c>
      <c r="P12" s="48" t="s">
        <v>101</v>
      </c>
    </row>
    <row r="13" spans="1:26" x14ac:dyDescent="0.25">
      <c r="A13" s="46" t="s">
        <v>3</v>
      </c>
      <c r="B13" s="46" t="s">
        <v>446</v>
      </c>
      <c r="C13" s="46" t="s">
        <v>100</v>
      </c>
      <c r="D13" s="19">
        <v>230</v>
      </c>
      <c r="E13" s="46" t="s">
        <v>163</v>
      </c>
      <c r="F13" s="46" t="s">
        <v>447</v>
      </c>
      <c r="G13" s="46" t="s">
        <v>101</v>
      </c>
      <c r="H13" s="47">
        <v>45574</v>
      </c>
      <c r="I13" s="46" t="s">
        <v>101</v>
      </c>
      <c r="J13" s="46" t="s">
        <v>101</v>
      </c>
      <c r="K13" s="47">
        <v>45551</v>
      </c>
      <c r="L13" s="46" t="s">
        <v>448</v>
      </c>
      <c r="M13" s="46" t="s">
        <v>449</v>
      </c>
      <c r="N13" s="46" t="s">
        <v>101</v>
      </c>
      <c r="O13" s="46" t="s">
        <v>284</v>
      </c>
      <c r="P13" s="46" t="s">
        <v>167</v>
      </c>
    </row>
    <row r="14" spans="1:26" x14ac:dyDescent="0.25">
      <c r="A14" s="48" t="s">
        <v>101</v>
      </c>
      <c r="B14" s="48" t="s">
        <v>446</v>
      </c>
      <c r="C14" s="48" t="s">
        <v>101</v>
      </c>
      <c r="D14" s="49">
        <v>230</v>
      </c>
      <c r="E14" s="48" t="s">
        <v>163</v>
      </c>
      <c r="F14" s="48" t="s">
        <v>101</v>
      </c>
      <c r="G14" s="48" t="s">
        <v>101</v>
      </c>
      <c r="H14" s="50"/>
      <c r="I14" s="48" t="s">
        <v>101</v>
      </c>
      <c r="J14" s="48" t="s">
        <v>101</v>
      </c>
      <c r="K14" s="50"/>
      <c r="L14" s="48" t="s">
        <v>101</v>
      </c>
      <c r="M14" s="48" t="s">
        <v>101</v>
      </c>
      <c r="N14" s="48" t="s">
        <v>101</v>
      </c>
      <c r="O14" s="48" t="s">
        <v>101</v>
      </c>
      <c r="P14" s="48" t="s">
        <v>101</v>
      </c>
    </row>
    <row r="15" spans="1:26" x14ac:dyDescent="0.25">
      <c r="A15" s="46" t="s">
        <v>127</v>
      </c>
      <c r="B15" s="46" t="s">
        <v>128</v>
      </c>
      <c r="C15" s="46" t="s">
        <v>100</v>
      </c>
      <c r="D15" s="19">
        <v>860</v>
      </c>
      <c r="E15" s="46" t="s">
        <v>163</v>
      </c>
      <c r="F15" s="46" t="s">
        <v>376</v>
      </c>
      <c r="G15" s="46" t="s">
        <v>450</v>
      </c>
      <c r="H15" s="47">
        <v>45586</v>
      </c>
      <c r="I15" s="46" t="s">
        <v>377</v>
      </c>
      <c r="J15" s="46" t="s">
        <v>378</v>
      </c>
      <c r="K15" s="47">
        <v>45586</v>
      </c>
      <c r="L15" s="46" t="s">
        <v>451</v>
      </c>
      <c r="M15" s="46" t="s">
        <v>452</v>
      </c>
      <c r="N15" s="46" t="s">
        <v>101</v>
      </c>
      <c r="O15" s="46" t="s">
        <v>246</v>
      </c>
      <c r="P15" s="46" t="s">
        <v>167</v>
      </c>
    </row>
    <row r="16" spans="1:26" x14ac:dyDescent="0.25">
      <c r="A16" s="46" t="s">
        <v>127</v>
      </c>
      <c r="B16" s="46" t="s">
        <v>128</v>
      </c>
      <c r="C16" s="46" t="s">
        <v>100</v>
      </c>
      <c r="D16" s="19">
        <v>-860</v>
      </c>
      <c r="E16" s="46" t="s">
        <v>163</v>
      </c>
      <c r="F16" s="46" t="s">
        <v>376</v>
      </c>
      <c r="G16" s="46" t="s">
        <v>450</v>
      </c>
      <c r="H16" s="47">
        <v>45586</v>
      </c>
      <c r="I16" s="46" t="s">
        <v>377</v>
      </c>
      <c r="J16" s="46" t="s">
        <v>378</v>
      </c>
      <c r="K16" s="47">
        <v>45561</v>
      </c>
      <c r="L16" s="46" t="s">
        <v>453</v>
      </c>
      <c r="M16" s="46" t="s">
        <v>454</v>
      </c>
      <c r="N16" s="46" t="s">
        <v>101</v>
      </c>
      <c r="O16" s="46" t="s">
        <v>246</v>
      </c>
      <c r="P16" s="46" t="s">
        <v>167</v>
      </c>
    </row>
    <row r="17" spans="1:16" x14ac:dyDescent="0.25">
      <c r="A17" s="48" t="s">
        <v>101</v>
      </c>
      <c r="B17" s="48" t="s">
        <v>128</v>
      </c>
      <c r="C17" s="48" t="s">
        <v>101</v>
      </c>
      <c r="D17" s="49">
        <v>0</v>
      </c>
      <c r="E17" s="48" t="s">
        <v>163</v>
      </c>
      <c r="F17" s="48" t="s">
        <v>101</v>
      </c>
      <c r="G17" s="48" t="s">
        <v>101</v>
      </c>
      <c r="H17" s="50"/>
      <c r="I17" s="48" t="s">
        <v>101</v>
      </c>
      <c r="J17" s="48" t="s">
        <v>101</v>
      </c>
      <c r="K17" s="50"/>
      <c r="L17" s="48" t="s">
        <v>101</v>
      </c>
      <c r="M17" s="48" t="s">
        <v>101</v>
      </c>
      <c r="N17" s="48" t="s">
        <v>101</v>
      </c>
      <c r="O17" s="48" t="s">
        <v>101</v>
      </c>
      <c r="P17" s="48" t="s">
        <v>101</v>
      </c>
    </row>
    <row r="18" spans="1:16" x14ac:dyDescent="0.25">
      <c r="A18" s="46" t="s">
        <v>131</v>
      </c>
      <c r="B18" s="46" t="s">
        <v>143</v>
      </c>
      <c r="C18" s="46" t="s">
        <v>133</v>
      </c>
      <c r="D18" s="19">
        <v>45.99</v>
      </c>
      <c r="E18" s="46" t="s">
        <v>163</v>
      </c>
      <c r="F18" s="46" t="s">
        <v>101</v>
      </c>
      <c r="G18" s="46" t="s">
        <v>425</v>
      </c>
      <c r="H18" s="47">
        <v>45571</v>
      </c>
      <c r="I18" s="46" t="s">
        <v>101</v>
      </c>
      <c r="J18" s="46" t="s">
        <v>101</v>
      </c>
      <c r="K18" s="47">
        <v>45560</v>
      </c>
      <c r="L18" s="46" t="s">
        <v>455</v>
      </c>
      <c r="M18" s="46" t="s">
        <v>456</v>
      </c>
      <c r="N18" s="46" t="s">
        <v>101</v>
      </c>
      <c r="O18" s="46" t="s">
        <v>289</v>
      </c>
      <c r="P18" s="46" t="s">
        <v>167</v>
      </c>
    </row>
    <row r="19" spans="1:16" x14ac:dyDescent="0.25">
      <c r="A19" s="46" t="s">
        <v>131</v>
      </c>
      <c r="B19" s="46" t="s">
        <v>143</v>
      </c>
      <c r="C19" s="46" t="s">
        <v>150</v>
      </c>
      <c r="D19" s="19">
        <v>32.090000000000003</v>
      </c>
      <c r="E19" s="46" t="s">
        <v>163</v>
      </c>
      <c r="F19" s="46" t="s">
        <v>101</v>
      </c>
      <c r="G19" s="46" t="s">
        <v>457</v>
      </c>
      <c r="H19" s="47">
        <v>45571</v>
      </c>
      <c r="I19" s="46" t="s">
        <v>101</v>
      </c>
      <c r="J19" s="46" t="s">
        <v>101</v>
      </c>
      <c r="K19" s="47">
        <v>45560</v>
      </c>
      <c r="L19" s="46" t="s">
        <v>455</v>
      </c>
      <c r="M19" s="46" t="s">
        <v>456</v>
      </c>
      <c r="N19" s="46" t="s">
        <v>101</v>
      </c>
      <c r="O19" s="46" t="s">
        <v>289</v>
      </c>
      <c r="P19" s="46" t="s">
        <v>167</v>
      </c>
    </row>
    <row r="20" spans="1:16" x14ac:dyDescent="0.25">
      <c r="A20" s="48" t="s">
        <v>101</v>
      </c>
      <c r="B20" s="48" t="s">
        <v>143</v>
      </c>
      <c r="C20" s="48" t="s">
        <v>101</v>
      </c>
      <c r="D20" s="49">
        <v>78.08</v>
      </c>
      <c r="E20" s="48" t="s">
        <v>163</v>
      </c>
      <c r="F20" s="48" t="s">
        <v>101</v>
      </c>
      <c r="G20" s="48" t="s">
        <v>101</v>
      </c>
      <c r="H20" s="50"/>
      <c r="I20" s="48" t="s">
        <v>101</v>
      </c>
      <c r="J20" s="48" t="s">
        <v>101</v>
      </c>
      <c r="K20" s="50"/>
      <c r="L20" s="48" t="s">
        <v>101</v>
      </c>
      <c r="M20" s="48" t="s">
        <v>101</v>
      </c>
      <c r="N20" s="48" t="s">
        <v>101</v>
      </c>
      <c r="O20" s="48" t="s">
        <v>101</v>
      </c>
      <c r="P20" s="48" t="s">
        <v>101</v>
      </c>
    </row>
    <row r="21" spans="1:16" x14ac:dyDescent="0.25">
      <c r="A21" s="67" t="s">
        <v>101</v>
      </c>
      <c r="B21" s="67" t="s">
        <v>101</v>
      </c>
      <c r="C21" s="67" t="s">
        <v>101</v>
      </c>
      <c r="D21" s="68">
        <v>26347.360000000001</v>
      </c>
      <c r="E21" s="67" t="s">
        <v>163</v>
      </c>
      <c r="F21" s="67" t="s">
        <v>101</v>
      </c>
      <c r="G21" s="67" t="s">
        <v>101</v>
      </c>
      <c r="H21" s="69"/>
      <c r="I21" s="67" t="s">
        <v>101</v>
      </c>
      <c r="J21" s="67" t="s">
        <v>101</v>
      </c>
      <c r="K21" s="69"/>
      <c r="L21" s="67" t="s">
        <v>101</v>
      </c>
      <c r="M21" s="67" t="s">
        <v>101</v>
      </c>
      <c r="N21" s="67" t="s">
        <v>101</v>
      </c>
      <c r="O21" s="67" t="s">
        <v>101</v>
      </c>
      <c r="P21" s="67" t="s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42"/>
  <sheetViews>
    <sheetView topLeftCell="A7" workbookViewId="0">
      <selection activeCell="D7" sqref="D7"/>
    </sheetView>
  </sheetViews>
  <sheetFormatPr defaultColWidth="8.85546875" defaultRowHeight="15" outlineLevelRow="2" x14ac:dyDescent="0.25"/>
  <cols>
    <col min="1" max="1" width="12.7109375" style="46" bestFit="1" customWidth="1"/>
    <col min="2" max="2" width="15.42578125" style="46" bestFit="1" customWidth="1"/>
    <col min="3" max="3" width="12.28515625" style="46" bestFit="1" customWidth="1"/>
    <col min="4" max="4" width="15.28515625" style="46" bestFit="1" customWidth="1"/>
    <col min="5" max="5" width="8.28515625" style="46" bestFit="1" customWidth="1"/>
    <col min="6" max="6" width="32.28515625" style="46" bestFit="1" customWidth="1"/>
    <col min="7" max="7" width="35.7109375" style="46" bestFit="1" customWidth="1"/>
    <col min="8" max="8" width="11.7109375" style="46" bestFit="1" customWidth="1"/>
    <col min="9" max="9" width="19.85546875" style="46" bestFit="1" customWidth="1"/>
    <col min="10" max="10" width="38" style="46" bestFit="1" customWidth="1"/>
    <col min="11" max="11" width="14.42578125" style="46" bestFit="1" customWidth="1"/>
    <col min="12" max="12" width="17.7109375" style="46" bestFit="1" customWidth="1"/>
    <col min="13" max="13" width="9.7109375" style="46" bestFit="1" customWidth="1"/>
    <col min="14" max="14" width="13.5703125" style="46" bestFit="1" customWidth="1"/>
    <col min="15" max="15" width="13.28515625" style="46" bestFit="1" customWidth="1"/>
    <col min="16" max="16" width="10.7109375" style="46" bestFit="1" customWidth="1"/>
    <col min="17" max="16384" width="8.85546875" style="46"/>
  </cols>
  <sheetData>
    <row r="1" spans="1:16" ht="45" x14ac:dyDescent="0.25">
      <c r="A1" s="65" t="s">
        <v>91</v>
      </c>
      <c r="B1" s="65" t="s">
        <v>92</v>
      </c>
      <c r="C1" s="65" t="s">
        <v>93</v>
      </c>
      <c r="D1" s="65" t="s">
        <v>94</v>
      </c>
      <c r="E1" s="66" t="s">
        <v>159</v>
      </c>
      <c r="F1" s="65" t="s">
        <v>296</v>
      </c>
      <c r="G1" s="65" t="s">
        <v>302</v>
      </c>
      <c r="H1" s="65" t="s">
        <v>96</v>
      </c>
      <c r="I1" s="65" t="s">
        <v>297</v>
      </c>
      <c r="J1" s="65" t="s">
        <v>301</v>
      </c>
      <c r="K1" s="65" t="s">
        <v>97</v>
      </c>
      <c r="L1" s="65" t="s">
        <v>160</v>
      </c>
      <c r="M1" s="66" t="s">
        <v>98</v>
      </c>
      <c r="N1" s="65" t="s">
        <v>95</v>
      </c>
      <c r="O1" s="65" t="s">
        <v>245</v>
      </c>
      <c r="P1" s="66" t="s">
        <v>162</v>
      </c>
    </row>
    <row r="2" spans="1:16" outlineLevel="2" x14ac:dyDescent="0.25">
      <c r="A2" s="46" t="s">
        <v>3</v>
      </c>
      <c r="B2" s="46" t="s">
        <v>103</v>
      </c>
      <c r="C2" s="46" t="s">
        <v>100</v>
      </c>
      <c r="D2" s="19">
        <v>3393.6</v>
      </c>
      <c r="E2" s="46" t="s">
        <v>163</v>
      </c>
      <c r="F2" s="46" t="s">
        <v>441</v>
      </c>
      <c r="G2" s="46" t="s">
        <v>477</v>
      </c>
      <c r="H2" s="47">
        <v>45610</v>
      </c>
      <c r="I2" s="46" t="s">
        <v>349</v>
      </c>
      <c r="J2" s="46" t="s">
        <v>353</v>
      </c>
      <c r="K2" s="47">
        <v>45610</v>
      </c>
      <c r="L2" s="46" t="s">
        <v>532</v>
      </c>
      <c r="M2" s="46" t="s">
        <v>478</v>
      </c>
      <c r="N2" s="46" t="s">
        <v>101</v>
      </c>
      <c r="O2" s="46" t="s">
        <v>246</v>
      </c>
      <c r="P2" s="46" t="s">
        <v>167</v>
      </c>
    </row>
    <row r="3" spans="1:16" outlineLevel="2" x14ac:dyDescent="0.25">
      <c r="A3" s="46" t="s">
        <v>3</v>
      </c>
      <c r="B3" s="46" t="s">
        <v>103</v>
      </c>
      <c r="C3" s="46" t="s">
        <v>100</v>
      </c>
      <c r="D3" s="19">
        <v>3395</v>
      </c>
      <c r="E3" s="46" t="s">
        <v>163</v>
      </c>
      <c r="F3" s="46" t="s">
        <v>340</v>
      </c>
      <c r="G3" s="46" t="s">
        <v>533</v>
      </c>
      <c r="H3" s="47">
        <v>45621</v>
      </c>
      <c r="I3" s="46" t="s">
        <v>341</v>
      </c>
      <c r="J3" s="46" t="s">
        <v>343</v>
      </c>
      <c r="K3" s="47">
        <v>45621</v>
      </c>
      <c r="L3" s="46" t="s">
        <v>534</v>
      </c>
      <c r="M3" s="46" t="s">
        <v>535</v>
      </c>
      <c r="N3" s="46" t="s">
        <v>101</v>
      </c>
      <c r="O3" s="46" t="s">
        <v>246</v>
      </c>
      <c r="P3" s="46" t="s">
        <v>167</v>
      </c>
    </row>
    <row r="4" spans="1:16" outlineLevel="1" x14ac:dyDescent="0.25">
      <c r="A4" s="48" t="s">
        <v>101</v>
      </c>
      <c r="B4" s="48" t="s">
        <v>103</v>
      </c>
      <c r="C4" s="48" t="s">
        <v>101</v>
      </c>
      <c r="D4" s="49">
        <v>6788.6</v>
      </c>
      <c r="E4" s="48" t="s">
        <v>163</v>
      </c>
      <c r="F4" s="48" t="s">
        <v>101</v>
      </c>
      <c r="G4" s="48" t="s">
        <v>101</v>
      </c>
      <c r="H4" s="50"/>
      <c r="I4" s="48" t="s">
        <v>101</v>
      </c>
      <c r="J4" s="48" t="s">
        <v>101</v>
      </c>
      <c r="K4" s="50"/>
      <c r="L4" s="48" t="s">
        <v>101</v>
      </c>
      <c r="M4" s="48" t="s">
        <v>101</v>
      </c>
      <c r="N4" s="48" t="s">
        <v>101</v>
      </c>
      <c r="O4" s="48" t="s">
        <v>101</v>
      </c>
      <c r="P4" s="48" t="s">
        <v>101</v>
      </c>
    </row>
    <row r="5" spans="1:16" outlineLevel="2" x14ac:dyDescent="0.25">
      <c r="A5" s="46" t="s">
        <v>3</v>
      </c>
      <c r="B5" s="46" t="s">
        <v>115</v>
      </c>
      <c r="C5" s="46" t="s">
        <v>150</v>
      </c>
      <c r="D5" s="19">
        <v>128.38</v>
      </c>
      <c r="E5" s="46" t="s">
        <v>163</v>
      </c>
      <c r="F5" s="46" t="s">
        <v>101</v>
      </c>
      <c r="G5" s="46" t="s">
        <v>479</v>
      </c>
      <c r="H5" s="47">
        <v>45613</v>
      </c>
      <c r="I5" s="46" t="s">
        <v>101</v>
      </c>
      <c r="J5" s="46" t="s">
        <v>101</v>
      </c>
      <c r="K5" s="47">
        <v>45593</v>
      </c>
      <c r="L5" s="46" t="s">
        <v>536</v>
      </c>
      <c r="M5" s="46" t="s">
        <v>480</v>
      </c>
      <c r="N5" s="46" t="s">
        <v>101</v>
      </c>
      <c r="O5" s="46" t="s">
        <v>289</v>
      </c>
      <c r="P5" s="46" t="s">
        <v>167</v>
      </c>
    </row>
    <row r="6" spans="1:16" outlineLevel="1" x14ac:dyDescent="0.25">
      <c r="A6" s="48" t="s">
        <v>101</v>
      </c>
      <c r="B6" s="48" t="s">
        <v>115</v>
      </c>
      <c r="C6" s="48" t="s">
        <v>101</v>
      </c>
      <c r="D6" s="49">
        <v>128.38</v>
      </c>
      <c r="E6" s="48" t="s">
        <v>163</v>
      </c>
      <c r="F6" s="48" t="s">
        <v>101</v>
      </c>
      <c r="G6" s="48" t="s">
        <v>101</v>
      </c>
      <c r="H6" s="50"/>
      <c r="I6" s="48" t="s">
        <v>101</v>
      </c>
      <c r="J6" s="48" t="s">
        <v>101</v>
      </c>
      <c r="K6" s="50"/>
      <c r="L6" s="48" t="s">
        <v>101</v>
      </c>
      <c r="M6" s="48" t="s">
        <v>101</v>
      </c>
      <c r="N6" s="48" t="s">
        <v>101</v>
      </c>
      <c r="O6" s="48" t="s">
        <v>101</v>
      </c>
      <c r="P6" s="48" t="s">
        <v>101</v>
      </c>
    </row>
    <row r="7" spans="1:16" outlineLevel="2" x14ac:dyDescent="0.25">
      <c r="A7" s="46" t="s">
        <v>4</v>
      </c>
      <c r="B7" s="46" t="s">
        <v>537</v>
      </c>
      <c r="C7" s="46" t="s">
        <v>486</v>
      </c>
      <c r="D7" s="19">
        <v>6.65</v>
      </c>
      <c r="E7" s="46" t="s">
        <v>163</v>
      </c>
      <c r="F7" s="46" t="s">
        <v>101</v>
      </c>
      <c r="G7" s="46" t="s">
        <v>101</v>
      </c>
      <c r="H7" s="47">
        <v>45624</v>
      </c>
      <c r="I7" s="46" t="s">
        <v>101</v>
      </c>
      <c r="J7" s="46" t="s">
        <v>101</v>
      </c>
      <c r="K7" s="47">
        <v>45624</v>
      </c>
      <c r="L7" s="46" t="s">
        <v>538</v>
      </c>
      <c r="M7" s="46" t="s">
        <v>539</v>
      </c>
      <c r="N7" s="46" t="s">
        <v>497</v>
      </c>
      <c r="O7" s="46" t="s">
        <v>289</v>
      </c>
      <c r="P7" s="46" t="s">
        <v>540</v>
      </c>
    </row>
    <row r="8" spans="1:16" outlineLevel="2" x14ac:dyDescent="0.25">
      <c r="A8" s="46" t="s">
        <v>4</v>
      </c>
      <c r="B8" s="46" t="s">
        <v>537</v>
      </c>
      <c r="C8" s="46" t="s">
        <v>486</v>
      </c>
      <c r="D8" s="19">
        <v>31.8</v>
      </c>
      <c r="E8" s="46" t="s">
        <v>163</v>
      </c>
      <c r="F8" s="46" t="s">
        <v>101</v>
      </c>
      <c r="G8" s="46" t="s">
        <v>101</v>
      </c>
      <c r="H8" s="47">
        <v>45624</v>
      </c>
      <c r="I8" s="46" t="s">
        <v>101</v>
      </c>
      <c r="J8" s="46" t="s">
        <v>101</v>
      </c>
      <c r="K8" s="47">
        <v>45624</v>
      </c>
      <c r="L8" s="46" t="s">
        <v>541</v>
      </c>
      <c r="M8" s="46" t="s">
        <v>542</v>
      </c>
      <c r="N8" s="46" t="s">
        <v>508</v>
      </c>
      <c r="O8" s="46" t="s">
        <v>289</v>
      </c>
      <c r="P8" s="46" t="s">
        <v>540</v>
      </c>
    </row>
    <row r="9" spans="1:16" outlineLevel="2" x14ac:dyDescent="0.25">
      <c r="A9" s="46" t="s">
        <v>4</v>
      </c>
      <c r="B9" s="46" t="s">
        <v>537</v>
      </c>
      <c r="C9" s="46" t="s">
        <v>486</v>
      </c>
      <c r="D9" s="19">
        <v>50.45</v>
      </c>
      <c r="E9" s="46" t="s">
        <v>163</v>
      </c>
      <c r="F9" s="46" t="s">
        <v>101</v>
      </c>
      <c r="G9" s="46" t="s">
        <v>101</v>
      </c>
      <c r="H9" s="47">
        <v>45625</v>
      </c>
      <c r="I9" s="46" t="s">
        <v>101</v>
      </c>
      <c r="J9" s="46" t="s">
        <v>101</v>
      </c>
      <c r="K9" s="47">
        <v>45625</v>
      </c>
      <c r="L9" s="46" t="s">
        <v>543</v>
      </c>
      <c r="M9" s="46" t="s">
        <v>544</v>
      </c>
      <c r="N9" s="46" t="s">
        <v>545</v>
      </c>
      <c r="O9" s="46" t="s">
        <v>289</v>
      </c>
      <c r="P9" s="46" t="s">
        <v>540</v>
      </c>
    </row>
    <row r="10" spans="1:16" outlineLevel="2" x14ac:dyDescent="0.25">
      <c r="A10" s="46" t="s">
        <v>4</v>
      </c>
      <c r="B10" s="46" t="s">
        <v>537</v>
      </c>
      <c r="C10" s="46" t="s">
        <v>486</v>
      </c>
      <c r="D10" s="19">
        <v>46.52</v>
      </c>
      <c r="E10" s="46" t="s">
        <v>163</v>
      </c>
      <c r="F10" s="46" t="s">
        <v>101</v>
      </c>
      <c r="G10" s="46" t="s">
        <v>101</v>
      </c>
      <c r="H10" s="47">
        <v>45625</v>
      </c>
      <c r="I10" s="46" t="s">
        <v>101</v>
      </c>
      <c r="J10" s="46" t="s">
        <v>101</v>
      </c>
      <c r="K10" s="47">
        <v>45625</v>
      </c>
      <c r="L10" s="46" t="s">
        <v>546</v>
      </c>
      <c r="M10" s="46" t="s">
        <v>547</v>
      </c>
      <c r="N10" s="46" t="s">
        <v>548</v>
      </c>
      <c r="O10" s="46" t="s">
        <v>289</v>
      </c>
      <c r="P10" s="46" t="s">
        <v>540</v>
      </c>
    </row>
    <row r="11" spans="1:16" outlineLevel="2" x14ac:dyDescent="0.25">
      <c r="A11" s="46" t="s">
        <v>4</v>
      </c>
      <c r="B11" s="46" t="s">
        <v>537</v>
      </c>
      <c r="C11" s="46" t="s">
        <v>486</v>
      </c>
      <c r="D11" s="19">
        <v>46.52</v>
      </c>
      <c r="E11" s="46" t="s">
        <v>163</v>
      </c>
      <c r="F11" s="46" t="s">
        <v>101</v>
      </c>
      <c r="G11" s="46" t="s">
        <v>101</v>
      </c>
      <c r="H11" s="47">
        <v>45625</v>
      </c>
      <c r="I11" s="46" t="s">
        <v>101</v>
      </c>
      <c r="J11" s="46" t="s">
        <v>101</v>
      </c>
      <c r="K11" s="47">
        <v>45625</v>
      </c>
      <c r="L11" s="46" t="s">
        <v>549</v>
      </c>
      <c r="M11" s="46" t="s">
        <v>550</v>
      </c>
      <c r="N11" s="46" t="s">
        <v>548</v>
      </c>
      <c r="O11" s="46" t="s">
        <v>289</v>
      </c>
      <c r="P11" s="46" t="s">
        <v>540</v>
      </c>
    </row>
    <row r="12" spans="1:16" outlineLevel="2" x14ac:dyDescent="0.25">
      <c r="A12" s="46" t="s">
        <v>4</v>
      </c>
      <c r="B12" s="46" t="s">
        <v>537</v>
      </c>
      <c r="C12" s="46" t="s">
        <v>486</v>
      </c>
      <c r="D12" s="19">
        <v>13.31</v>
      </c>
      <c r="E12" s="46" t="s">
        <v>163</v>
      </c>
      <c r="F12" s="46" t="s">
        <v>101</v>
      </c>
      <c r="G12" s="46" t="s">
        <v>101</v>
      </c>
      <c r="H12" s="47">
        <v>45625</v>
      </c>
      <c r="I12" s="46" t="s">
        <v>101</v>
      </c>
      <c r="J12" s="46" t="s">
        <v>101</v>
      </c>
      <c r="K12" s="47">
        <v>45625</v>
      </c>
      <c r="L12" s="46" t="s">
        <v>551</v>
      </c>
      <c r="M12" s="46" t="s">
        <v>552</v>
      </c>
      <c r="N12" s="46" t="s">
        <v>497</v>
      </c>
      <c r="O12" s="46" t="s">
        <v>289</v>
      </c>
      <c r="P12" s="46" t="s">
        <v>540</v>
      </c>
    </row>
    <row r="13" spans="1:16" outlineLevel="2" x14ac:dyDescent="0.25">
      <c r="A13" s="46" t="s">
        <v>4</v>
      </c>
      <c r="B13" s="46" t="s">
        <v>537</v>
      </c>
      <c r="C13" s="46" t="s">
        <v>486</v>
      </c>
      <c r="D13" s="19">
        <v>19.88</v>
      </c>
      <c r="E13" s="46" t="s">
        <v>163</v>
      </c>
      <c r="F13" s="46" t="s">
        <v>101</v>
      </c>
      <c r="G13" s="46" t="s">
        <v>101</v>
      </c>
      <c r="H13" s="47">
        <v>45625</v>
      </c>
      <c r="I13" s="46" t="s">
        <v>101</v>
      </c>
      <c r="J13" s="46" t="s">
        <v>101</v>
      </c>
      <c r="K13" s="47">
        <v>45625</v>
      </c>
      <c r="L13" s="46" t="s">
        <v>553</v>
      </c>
      <c r="M13" s="46" t="s">
        <v>554</v>
      </c>
      <c r="N13" s="46" t="s">
        <v>508</v>
      </c>
      <c r="O13" s="46" t="s">
        <v>289</v>
      </c>
      <c r="P13" s="46" t="s">
        <v>540</v>
      </c>
    </row>
    <row r="14" spans="1:16" outlineLevel="1" x14ac:dyDescent="0.25">
      <c r="A14" s="48" t="s">
        <v>101</v>
      </c>
      <c r="B14" s="48" t="s">
        <v>537</v>
      </c>
      <c r="C14" s="48" t="s">
        <v>101</v>
      </c>
      <c r="D14" s="49">
        <v>215.13</v>
      </c>
      <c r="E14" s="48" t="s">
        <v>163</v>
      </c>
      <c r="F14" s="48" t="s">
        <v>101</v>
      </c>
      <c r="G14" s="48" t="s">
        <v>101</v>
      </c>
      <c r="H14" s="50"/>
      <c r="I14" s="48" t="s">
        <v>101</v>
      </c>
      <c r="J14" s="48" t="s">
        <v>101</v>
      </c>
      <c r="K14" s="50"/>
      <c r="L14" s="48" t="s">
        <v>101</v>
      </c>
      <c r="M14" s="48" t="s">
        <v>101</v>
      </c>
      <c r="N14" s="48" t="s">
        <v>101</v>
      </c>
      <c r="O14" s="48" t="s">
        <v>101</v>
      </c>
      <c r="P14" s="48" t="s">
        <v>101</v>
      </c>
    </row>
    <row r="15" spans="1:16" outlineLevel="2" x14ac:dyDescent="0.25">
      <c r="A15" s="46" t="s">
        <v>555</v>
      </c>
      <c r="B15" s="46" t="s">
        <v>556</v>
      </c>
      <c r="C15" s="46" t="s">
        <v>557</v>
      </c>
      <c r="D15" s="19">
        <v>10.92</v>
      </c>
      <c r="E15" s="46" t="s">
        <v>163</v>
      </c>
      <c r="F15" s="46" t="s">
        <v>101</v>
      </c>
      <c r="G15" s="46" t="s">
        <v>101</v>
      </c>
      <c r="H15" s="47">
        <v>45614</v>
      </c>
      <c r="I15" s="46" t="s">
        <v>101</v>
      </c>
      <c r="J15" s="46" t="s">
        <v>101</v>
      </c>
      <c r="K15" s="47">
        <v>45611</v>
      </c>
      <c r="L15" s="46" t="s">
        <v>558</v>
      </c>
      <c r="M15" s="46" t="s">
        <v>101</v>
      </c>
      <c r="N15" s="46" t="s">
        <v>559</v>
      </c>
      <c r="O15" s="46" t="s">
        <v>560</v>
      </c>
      <c r="P15" s="46" t="s">
        <v>540</v>
      </c>
    </row>
    <row r="16" spans="1:16" outlineLevel="2" x14ac:dyDescent="0.25">
      <c r="A16" s="46" t="s">
        <v>555</v>
      </c>
      <c r="B16" s="46" t="s">
        <v>556</v>
      </c>
      <c r="C16" s="46" t="s">
        <v>557</v>
      </c>
      <c r="D16" s="19">
        <v>42</v>
      </c>
      <c r="E16" s="46" t="s">
        <v>163</v>
      </c>
      <c r="F16" s="46" t="s">
        <v>101</v>
      </c>
      <c r="G16" s="46" t="s">
        <v>101</v>
      </c>
      <c r="H16" s="47">
        <v>45616</v>
      </c>
      <c r="I16" s="46" t="s">
        <v>101</v>
      </c>
      <c r="J16" s="46" t="s">
        <v>101</v>
      </c>
      <c r="K16" s="47">
        <v>45615</v>
      </c>
      <c r="L16" s="46" t="s">
        <v>561</v>
      </c>
      <c r="M16" s="46" t="s">
        <v>101</v>
      </c>
      <c r="N16" s="46" t="s">
        <v>559</v>
      </c>
      <c r="O16" s="46" t="s">
        <v>560</v>
      </c>
      <c r="P16" s="46" t="s">
        <v>540</v>
      </c>
    </row>
    <row r="17" spans="1:16" outlineLevel="2" x14ac:dyDescent="0.25">
      <c r="A17" s="46" t="s">
        <v>555</v>
      </c>
      <c r="B17" s="46" t="s">
        <v>556</v>
      </c>
      <c r="C17" s="46" t="s">
        <v>557</v>
      </c>
      <c r="D17" s="19">
        <v>10.5</v>
      </c>
      <c r="E17" s="46" t="s">
        <v>163</v>
      </c>
      <c r="F17" s="46" t="s">
        <v>101</v>
      </c>
      <c r="G17" s="46" t="s">
        <v>101</v>
      </c>
      <c r="H17" s="47">
        <v>45617</v>
      </c>
      <c r="I17" s="46" t="s">
        <v>101</v>
      </c>
      <c r="J17" s="46" t="s">
        <v>101</v>
      </c>
      <c r="K17" s="47">
        <v>45616</v>
      </c>
      <c r="L17" s="46" t="s">
        <v>562</v>
      </c>
      <c r="M17" s="46" t="s">
        <v>101</v>
      </c>
      <c r="N17" s="46" t="s">
        <v>563</v>
      </c>
      <c r="O17" s="46" t="s">
        <v>560</v>
      </c>
      <c r="P17" s="46" t="s">
        <v>540</v>
      </c>
    </row>
    <row r="18" spans="1:16" outlineLevel="2" x14ac:dyDescent="0.25">
      <c r="A18" s="46" t="s">
        <v>555</v>
      </c>
      <c r="B18" s="46" t="s">
        <v>556</v>
      </c>
      <c r="C18" s="46" t="s">
        <v>557</v>
      </c>
      <c r="D18" s="19">
        <v>10.5</v>
      </c>
      <c r="E18" s="46" t="s">
        <v>163</v>
      </c>
      <c r="F18" s="46" t="s">
        <v>101</v>
      </c>
      <c r="G18" s="46" t="s">
        <v>101</v>
      </c>
      <c r="H18" s="47">
        <v>45621</v>
      </c>
      <c r="I18" s="46" t="s">
        <v>101</v>
      </c>
      <c r="J18" s="46" t="s">
        <v>101</v>
      </c>
      <c r="K18" s="47">
        <v>45618</v>
      </c>
      <c r="L18" s="46" t="s">
        <v>564</v>
      </c>
      <c r="M18" s="46" t="s">
        <v>101</v>
      </c>
      <c r="N18" s="46" t="s">
        <v>563</v>
      </c>
      <c r="O18" s="46" t="s">
        <v>560</v>
      </c>
      <c r="P18" s="46" t="s">
        <v>540</v>
      </c>
    </row>
    <row r="19" spans="1:16" outlineLevel="1" x14ac:dyDescent="0.25">
      <c r="A19" s="48" t="s">
        <v>101</v>
      </c>
      <c r="B19" s="48" t="s">
        <v>556</v>
      </c>
      <c r="C19" s="48" t="s">
        <v>101</v>
      </c>
      <c r="D19" s="49">
        <v>73.92</v>
      </c>
      <c r="E19" s="48" t="s">
        <v>163</v>
      </c>
      <c r="F19" s="48" t="s">
        <v>101</v>
      </c>
      <c r="G19" s="48" t="s">
        <v>101</v>
      </c>
      <c r="H19" s="50"/>
      <c r="I19" s="48" t="s">
        <v>101</v>
      </c>
      <c r="J19" s="48" t="s">
        <v>101</v>
      </c>
      <c r="K19" s="50"/>
      <c r="L19" s="48" t="s">
        <v>101</v>
      </c>
      <c r="M19" s="48" t="s">
        <v>101</v>
      </c>
      <c r="N19" s="48" t="s">
        <v>101</v>
      </c>
      <c r="O19" s="48" t="s">
        <v>101</v>
      </c>
      <c r="P19" s="48" t="s">
        <v>101</v>
      </c>
    </row>
    <row r="20" spans="1:16" outlineLevel="2" x14ac:dyDescent="0.25">
      <c r="A20" s="46" t="s">
        <v>555</v>
      </c>
      <c r="B20" s="46" t="s">
        <v>484</v>
      </c>
      <c r="C20" s="46" t="s">
        <v>486</v>
      </c>
      <c r="D20" s="19">
        <v>41.25</v>
      </c>
      <c r="E20" s="46" t="s">
        <v>163</v>
      </c>
      <c r="F20" s="46" t="s">
        <v>101</v>
      </c>
      <c r="G20" s="46" t="s">
        <v>101</v>
      </c>
      <c r="H20" s="47">
        <v>45602</v>
      </c>
      <c r="I20" s="46" t="s">
        <v>101</v>
      </c>
      <c r="J20" s="46" t="s">
        <v>101</v>
      </c>
      <c r="K20" s="47">
        <v>45602</v>
      </c>
      <c r="L20" s="46" t="s">
        <v>565</v>
      </c>
      <c r="M20" s="46" t="s">
        <v>494</v>
      </c>
      <c r="N20" s="46" t="s">
        <v>491</v>
      </c>
      <c r="O20" s="46" t="s">
        <v>289</v>
      </c>
      <c r="P20" s="46" t="s">
        <v>540</v>
      </c>
    </row>
    <row r="21" spans="1:16" outlineLevel="2" x14ac:dyDescent="0.25">
      <c r="A21" s="46" t="s">
        <v>555</v>
      </c>
      <c r="B21" s="46" t="s">
        <v>484</v>
      </c>
      <c r="C21" s="46" t="s">
        <v>486</v>
      </c>
      <c r="D21" s="19">
        <v>6.65</v>
      </c>
      <c r="E21" s="46" t="s">
        <v>163</v>
      </c>
      <c r="F21" s="46" t="s">
        <v>101</v>
      </c>
      <c r="G21" s="46" t="s">
        <v>101</v>
      </c>
      <c r="H21" s="47">
        <v>45608</v>
      </c>
      <c r="I21" s="46" t="s">
        <v>101</v>
      </c>
      <c r="J21" s="46" t="s">
        <v>101</v>
      </c>
      <c r="K21" s="47">
        <v>45608</v>
      </c>
      <c r="L21" s="46" t="s">
        <v>566</v>
      </c>
      <c r="M21" s="46" t="s">
        <v>499</v>
      </c>
      <c r="N21" s="46" t="s">
        <v>497</v>
      </c>
      <c r="O21" s="46" t="s">
        <v>289</v>
      </c>
      <c r="P21" s="46" t="s">
        <v>540</v>
      </c>
    </row>
    <row r="22" spans="1:16" outlineLevel="2" x14ac:dyDescent="0.25">
      <c r="A22" s="46" t="s">
        <v>555</v>
      </c>
      <c r="B22" s="46" t="s">
        <v>484</v>
      </c>
      <c r="C22" s="46" t="s">
        <v>486</v>
      </c>
      <c r="D22" s="19">
        <v>15.17</v>
      </c>
      <c r="E22" s="46" t="s">
        <v>163</v>
      </c>
      <c r="F22" s="46" t="s">
        <v>101</v>
      </c>
      <c r="G22" s="46" t="s">
        <v>101</v>
      </c>
      <c r="H22" s="47">
        <v>45608</v>
      </c>
      <c r="I22" s="46" t="s">
        <v>101</v>
      </c>
      <c r="J22" s="46" t="s">
        <v>101</v>
      </c>
      <c r="K22" s="47">
        <v>45608</v>
      </c>
      <c r="L22" s="46" t="s">
        <v>567</v>
      </c>
      <c r="M22" s="46" t="s">
        <v>504</v>
      </c>
      <c r="N22" s="46" t="s">
        <v>502</v>
      </c>
      <c r="O22" s="46" t="s">
        <v>289</v>
      </c>
      <c r="P22" s="46" t="s">
        <v>540</v>
      </c>
    </row>
    <row r="23" spans="1:16" outlineLevel="2" x14ac:dyDescent="0.25">
      <c r="A23" s="46" t="s">
        <v>555</v>
      </c>
      <c r="B23" s="46" t="s">
        <v>484</v>
      </c>
      <c r="C23" s="46" t="s">
        <v>486</v>
      </c>
      <c r="D23" s="19">
        <v>3.33</v>
      </c>
      <c r="E23" s="46" t="s">
        <v>163</v>
      </c>
      <c r="F23" s="46" t="s">
        <v>101</v>
      </c>
      <c r="G23" s="46" t="s">
        <v>101</v>
      </c>
      <c r="H23" s="47">
        <v>45610</v>
      </c>
      <c r="I23" s="46" t="s">
        <v>101</v>
      </c>
      <c r="J23" s="46" t="s">
        <v>101</v>
      </c>
      <c r="K23" s="47">
        <v>45610</v>
      </c>
      <c r="L23" s="46" t="s">
        <v>568</v>
      </c>
      <c r="M23" s="46" t="s">
        <v>505</v>
      </c>
      <c r="N23" s="46" t="s">
        <v>497</v>
      </c>
      <c r="O23" s="46" t="s">
        <v>289</v>
      </c>
      <c r="P23" s="46" t="s">
        <v>540</v>
      </c>
    </row>
    <row r="24" spans="1:16" outlineLevel="2" x14ac:dyDescent="0.25">
      <c r="A24" s="46" t="s">
        <v>555</v>
      </c>
      <c r="B24" s="46" t="s">
        <v>484</v>
      </c>
      <c r="C24" s="46" t="s">
        <v>486</v>
      </c>
      <c r="D24" s="19">
        <v>35.78</v>
      </c>
      <c r="E24" s="46" t="s">
        <v>163</v>
      </c>
      <c r="F24" s="46" t="s">
        <v>101</v>
      </c>
      <c r="G24" s="46" t="s">
        <v>101</v>
      </c>
      <c r="H24" s="47">
        <v>45610</v>
      </c>
      <c r="I24" s="46" t="s">
        <v>101</v>
      </c>
      <c r="J24" s="46" t="s">
        <v>101</v>
      </c>
      <c r="K24" s="47">
        <v>45610</v>
      </c>
      <c r="L24" s="46" t="s">
        <v>569</v>
      </c>
      <c r="M24" s="46" t="s">
        <v>510</v>
      </c>
      <c r="N24" s="46" t="s">
        <v>508</v>
      </c>
      <c r="O24" s="46" t="s">
        <v>289</v>
      </c>
      <c r="P24" s="46" t="s">
        <v>540</v>
      </c>
    </row>
    <row r="25" spans="1:16" outlineLevel="2" x14ac:dyDescent="0.25">
      <c r="A25" s="46" t="s">
        <v>555</v>
      </c>
      <c r="B25" s="46" t="s">
        <v>484</v>
      </c>
      <c r="C25" s="46" t="s">
        <v>486</v>
      </c>
      <c r="D25" s="19">
        <v>34.979999999999997</v>
      </c>
      <c r="E25" s="46" t="s">
        <v>163</v>
      </c>
      <c r="F25" s="46" t="s">
        <v>101</v>
      </c>
      <c r="G25" s="46" t="s">
        <v>101</v>
      </c>
      <c r="H25" s="47">
        <v>45611</v>
      </c>
      <c r="I25" s="46" t="s">
        <v>101</v>
      </c>
      <c r="J25" s="46" t="s">
        <v>101</v>
      </c>
      <c r="K25" s="47">
        <v>45611</v>
      </c>
      <c r="L25" s="46" t="s">
        <v>570</v>
      </c>
      <c r="M25" s="46" t="s">
        <v>571</v>
      </c>
      <c r="N25" s="46" t="s">
        <v>545</v>
      </c>
      <c r="O25" s="46" t="s">
        <v>289</v>
      </c>
      <c r="P25" s="46" t="s">
        <v>540</v>
      </c>
    </row>
    <row r="26" spans="1:16" outlineLevel="2" x14ac:dyDescent="0.25">
      <c r="A26" s="46" t="s">
        <v>555</v>
      </c>
      <c r="B26" s="46" t="s">
        <v>484</v>
      </c>
      <c r="C26" s="46" t="s">
        <v>486</v>
      </c>
      <c r="D26" s="19">
        <v>31.01</v>
      </c>
      <c r="E26" s="46" t="s">
        <v>163</v>
      </c>
      <c r="F26" s="46" t="s">
        <v>101</v>
      </c>
      <c r="G26" s="46" t="s">
        <v>101</v>
      </c>
      <c r="H26" s="47">
        <v>45611</v>
      </c>
      <c r="I26" s="46" t="s">
        <v>101</v>
      </c>
      <c r="J26" s="46" t="s">
        <v>101</v>
      </c>
      <c r="K26" s="47">
        <v>45611</v>
      </c>
      <c r="L26" s="46" t="s">
        <v>572</v>
      </c>
      <c r="M26" s="46" t="s">
        <v>573</v>
      </c>
      <c r="N26" s="46" t="s">
        <v>548</v>
      </c>
      <c r="O26" s="46" t="s">
        <v>289</v>
      </c>
      <c r="P26" s="46" t="s">
        <v>540</v>
      </c>
    </row>
    <row r="27" spans="1:16" outlineLevel="2" x14ac:dyDescent="0.25">
      <c r="A27" s="46" t="s">
        <v>555</v>
      </c>
      <c r="B27" s="46" t="s">
        <v>484</v>
      </c>
      <c r="C27" s="46" t="s">
        <v>486</v>
      </c>
      <c r="D27" s="19">
        <v>31.01</v>
      </c>
      <c r="E27" s="46" t="s">
        <v>163</v>
      </c>
      <c r="F27" s="46" t="s">
        <v>101</v>
      </c>
      <c r="G27" s="46" t="s">
        <v>101</v>
      </c>
      <c r="H27" s="47">
        <v>45611</v>
      </c>
      <c r="I27" s="46" t="s">
        <v>101</v>
      </c>
      <c r="J27" s="46" t="s">
        <v>101</v>
      </c>
      <c r="K27" s="47">
        <v>45611</v>
      </c>
      <c r="L27" s="46" t="s">
        <v>574</v>
      </c>
      <c r="M27" s="46" t="s">
        <v>575</v>
      </c>
      <c r="N27" s="46" t="s">
        <v>548</v>
      </c>
      <c r="O27" s="46" t="s">
        <v>289</v>
      </c>
      <c r="P27" s="46" t="s">
        <v>540</v>
      </c>
    </row>
    <row r="28" spans="1:16" outlineLevel="2" x14ac:dyDescent="0.25">
      <c r="A28" s="46" t="s">
        <v>555</v>
      </c>
      <c r="B28" s="46" t="s">
        <v>484</v>
      </c>
      <c r="C28" s="46" t="s">
        <v>486</v>
      </c>
      <c r="D28" s="19">
        <v>134.52000000000001</v>
      </c>
      <c r="E28" s="46" t="s">
        <v>163</v>
      </c>
      <c r="F28" s="46" t="s">
        <v>101</v>
      </c>
      <c r="G28" s="46" t="s">
        <v>101</v>
      </c>
      <c r="H28" s="47">
        <v>45615</v>
      </c>
      <c r="I28" s="46" t="s">
        <v>101</v>
      </c>
      <c r="J28" s="46" t="s">
        <v>101</v>
      </c>
      <c r="K28" s="47">
        <v>45615</v>
      </c>
      <c r="L28" s="46" t="s">
        <v>576</v>
      </c>
      <c r="M28" s="46" t="s">
        <v>577</v>
      </c>
      <c r="N28" s="46" t="s">
        <v>545</v>
      </c>
      <c r="O28" s="46" t="s">
        <v>289</v>
      </c>
      <c r="P28" s="46" t="s">
        <v>540</v>
      </c>
    </row>
    <row r="29" spans="1:16" outlineLevel="2" x14ac:dyDescent="0.25">
      <c r="A29" s="46" t="s">
        <v>555</v>
      </c>
      <c r="B29" s="46" t="s">
        <v>484</v>
      </c>
      <c r="C29" s="46" t="s">
        <v>486</v>
      </c>
      <c r="D29" s="19">
        <v>124.04</v>
      </c>
      <c r="E29" s="46" t="s">
        <v>163</v>
      </c>
      <c r="F29" s="46" t="s">
        <v>101</v>
      </c>
      <c r="G29" s="46" t="s">
        <v>101</v>
      </c>
      <c r="H29" s="47">
        <v>45615</v>
      </c>
      <c r="I29" s="46" t="s">
        <v>101</v>
      </c>
      <c r="J29" s="46" t="s">
        <v>101</v>
      </c>
      <c r="K29" s="47">
        <v>45615</v>
      </c>
      <c r="L29" s="46" t="s">
        <v>578</v>
      </c>
      <c r="M29" s="46" t="s">
        <v>579</v>
      </c>
      <c r="N29" s="46" t="s">
        <v>548</v>
      </c>
      <c r="O29" s="46" t="s">
        <v>289</v>
      </c>
      <c r="P29" s="46" t="s">
        <v>540</v>
      </c>
    </row>
    <row r="30" spans="1:16" outlineLevel="2" x14ac:dyDescent="0.25">
      <c r="A30" s="46" t="s">
        <v>555</v>
      </c>
      <c r="B30" s="46" t="s">
        <v>484</v>
      </c>
      <c r="C30" s="46" t="s">
        <v>486</v>
      </c>
      <c r="D30" s="19">
        <v>124.04</v>
      </c>
      <c r="E30" s="46" t="s">
        <v>163</v>
      </c>
      <c r="F30" s="46" t="s">
        <v>101</v>
      </c>
      <c r="G30" s="46" t="s">
        <v>101</v>
      </c>
      <c r="H30" s="47">
        <v>45615</v>
      </c>
      <c r="I30" s="46" t="s">
        <v>101</v>
      </c>
      <c r="J30" s="46" t="s">
        <v>101</v>
      </c>
      <c r="K30" s="47">
        <v>45615</v>
      </c>
      <c r="L30" s="46" t="s">
        <v>580</v>
      </c>
      <c r="M30" s="46" t="s">
        <v>581</v>
      </c>
      <c r="N30" s="46" t="s">
        <v>548</v>
      </c>
      <c r="O30" s="46" t="s">
        <v>289</v>
      </c>
      <c r="P30" s="46" t="s">
        <v>540</v>
      </c>
    </row>
    <row r="31" spans="1:16" outlineLevel="2" x14ac:dyDescent="0.25">
      <c r="A31" s="46" t="s">
        <v>555</v>
      </c>
      <c r="B31" s="46" t="s">
        <v>484</v>
      </c>
      <c r="C31" s="46" t="s">
        <v>486</v>
      </c>
      <c r="D31" s="19">
        <v>33.630000000000003</v>
      </c>
      <c r="E31" s="46" t="s">
        <v>163</v>
      </c>
      <c r="F31" s="46" t="s">
        <v>101</v>
      </c>
      <c r="G31" s="46" t="s">
        <v>101</v>
      </c>
      <c r="H31" s="47">
        <v>45616</v>
      </c>
      <c r="I31" s="46" t="s">
        <v>101</v>
      </c>
      <c r="J31" s="46" t="s">
        <v>101</v>
      </c>
      <c r="K31" s="47">
        <v>45616</v>
      </c>
      <c r="L31" s="46" t="s">
        <v>582</v>
      </c>
      <c r="M31" s="46" t="s">
        <v>583</v>
      </c>
      <c r="N31" s="46" t="s">
        <v>545</v>
      </c>
      <c r="O31" s="46" t="s">
        <v>289</v>
      </c>
      <c r="P31" s="46" t="s">
        <v>540</v>
      </c>
    </row>
    <row r="32" spans="1:16" outlineLevel="2" x14ac:dyDescent="0.25">
      <c r="A32" s="46" t="s">
        <v>555</v>
      </c>
      <c r="B32" s="46" t="s">
        <v>484</v>
      </c>
      <c r="C32" s="46" t="s">
        <v>486</v>
      </c>
      <c r="D32" s="19">
        <v>31.01</v>
      </c>
      <c r="E32" s="46" t="s">
        <v>163</v>
      </c>
      <c r="F32" s="46" t="s">
        <v>101</v>
      </c>
      <c r="G32" s="46" t="s">
        <v>101</v>
      </c>
      <c r="H32" s="47">
        <v>45616</v>
      </c>
      <c r="I32" s="46" t="s">
        <v>101</v>
      </c>
      <c r="J32" s="46" t="s">
        <v>101</v>
      </c>
      <c r="K32" s="47">
        <v>45616</v>
      </c>
      <c r="L32" s="46" t="s">
        <v>584</v>
      </c>
      <c r="M32" s="46" t="s">
        <v>585</v>
      </c>
      <c r="N32" s="46" t="s">
        <v>548</v>
      </c>
      <c r="O32" s="46" t="s">
        <v>289</v>
      </c>
      <c r="P32" s="46" t="s">
        <v>540</v>
      </c>
    </row>
    <row r="33" spans="1:16" outlineLevel="2" x14ac:dyDescent="0.25">
      <c r="A33" s="46" t="s">
        <v>555</v>
      </c>
      <c r="B33" s="46" t="s">
        <v>484</v>
      </c>
      <c r="C33" s="46" t="s">
        <v>486</v>
      </c>
      <c r="D33" s="19">
        <v>33.630000000000003</v>
      </c>
      <c r="E33" s="46" t="s">
        <v>163</v>
      </c>
      <c r="F33" s="46" t="s">
        <v>101</v>
      </c>
      <c r="G33" s="46" t="s">
        <v>101</v>
      </c>
      <c r="H33" s="47">
        <v>45618</v>
      </c>
      <c r="I33" s="46" t="s">
        <v>101</v>
      </c>
      <c r="J33" s="46" t="s">
        <v>101</v>
      </c>
      <c r="K33" s="47">
        <v>45618</v>
      </c>
      <c r="L33" s="46" t="s">
        <v>586</v>
      </c>
      <c r="M33" s="46" t="s">
        <v>587</v>
      </c>
      <c r="N33" s="46" t="s">
        <v>545</v>
      </c>
      <c r="O33" s="46" t="s">
        <v>289</v>
      </c>
      <c r="P33" s="46" t="s">
        <v>540</v>
      </c>
    </row>
    <row r="34" spans="1:16" outlineLevel="2" x14ac:dyDescent="0.25">
      <c r="A34" s="46" t="s">
        <v>555</v>
      </c>
      <c r="B34" s="46" t="s">
        <v>484</v>
      </c>
      <c r="C34" s="46" t="s">
        <v>486</v>
      </c>
      <c r="D34" s="19">
        <v>62.02</v>
      </c>
      <c r="E34" s="46" t="s">
        <v>163</v>
      </c>
      <c r="F34" s="46" t="s">
        <v>101</v>
      </c>
      <c r="G34" s="46" t="s">
        <v>101</v>
      </c>
      <c r="H34" s="47">
        <v>45618</v>
      </c>
      <c r="I34" s="46" t="s">
        <v>101</v>
      </c>
      <c r="J34" s="46" t="s">
        <v>101</v>
      </c>
      <c r="K34" s="47">
        <v>45618</v>
      </c>
      <c r="L34" s="46" t="s">
        <v>588</v>
      </c>
      <c r="M34" s="46" t="s">
        <v>589</v>
      </c>
      <c r="N34" s="46" t="s">
        <v>548</v>
      </c>
      <c r="O34" s="46" t="s">
        <v>289</v>
      </c>
      <c r="P34" s="46" t="s">
        <v>540</v>
      </c>
    </row>
    <row r="35" spans="1:16" outlineLevel="1" x14ac:dyDescent="0.25">
      <c r="A35" s="48" t="s">
        <v>101</v>
      </c>
      <c r="B35" s="48" t="s">
        <v>484</v>
      </c>
      <c r="C35" s="48" t="s">
        <v>101</v>
      </c>
      <c r="D35" s="49">
        <v>742.07</v>
      </c>
      <c r="E35" s="48" t="s">
        <v>163</v>
      </c>
      <c r="F35" s="48" t="s">
        <v>101</v>
      </c>
      <c r="G35" s="48" t="s">
        <v>101</v>
      </c>
      <c r="H35" s="50"/>
      <c r="I35" s="48" t="s">
        <v>101</v>
      </c>
      <c r="J35" s="48" t="s">
        <v>101</v>
      </c>
      <c r="K35" s="50"/>
      <c r="L35" s="48" t="s">
        <v>101</v>
      </c>
      <c r="M35" s="48" t="s">
        <v>101</v>
      </c>
      <c r="N35" s="48" t="s">
        <v>101</v>
      </c>
      <c r="O35" s="48" t="s">
        <v>101</v>
      </c>
      <c r="P35" s="48" t="s">
        <v>101</v>
      </c>
    </row>
    <row r="36" spans="1:16" outlineLevel="2" x14ac:dyDescent="0.25">
      <c r="A36" s="46" t="s">
        <v>555</v>
      </c>
      <c r="B36" s="46" t="s">
        <v>590</v>
      </c>
      <c r="C36" s="46" t="s">
        <v>133</v>
      </c>
      <c r="D36" s="19">
        <v>1.94</v>
      </c>
      <c r="E36" s="46" t="s">
        <v>163</v>
      </c>
      <c r="F36" s="46" t="s">
        <v>101</v>
      </c>
      <c r="G36" s="46" t="s">
        <v>101</v>
      </c>
      <c r="H36" s="47">
        <v>45618</v>
      </c>
      <c r="I36" s="46" t="s">
        <v>101</v>
      </c>
      <c r="J36" s="46" t="s">
        <v>101</v>
      </c>
      <c r="K36" s="47">
        <v>45610</v>
      </c>
      <c r="L36" s="46" t="s">
        <v>591</v>
      </c>
      <c r="M36" s="46" t="s">
        <v>592</v>
      </c>
      <c r="N36" s="46" t="s">
        <v>101</v>
      </c>
      <c r="O36" s="46" t="s">
        <v>593</v>
      </c>
      <c r="P36" s="46" t="s">
        <v>167</v>
      </c>
    </row>
    <row r="37" spans="1:16" outlineLevel="1" x14ac:dyDescent="0.25">
      <c r="A37" s="48" t="s">
        <v>101</v>
      </c>
      <c r="B37" s="48" t="s">
        <v>590</v>
      </c>
      <c r="C37" s="48" t="s">
        <v>101</v>
      </c>
      <c r="D37" s="49">
        <v>1.94</v>
      </c>
      <c r="E37" s="48" t="s">
        <v>163</v>
      </c>
      <c r="F37" s="48" t="s">
        <v>101</v>
      </c>
      <c r="G37" s="48" t="s">
        <v>101</v>
      </c>
      <c r="H37" s="50"/>
      <c r="I37" s="48" t="s">
        <v>101</v>
      </c>
      <c r="J37" s="48" t="s">
        <v>101</v>
      </c>
      <c r="K37" s="50"/>
      <c r="L37" s="48" t="s">
        <v>101</v>
      </c>
      <c r="M37" s="48" t="s">
        <v>101</v>
      </c>
      <c r="N37" s="48" t="s">
        <v>101</v>
      </c>
      <c r="O37" s="48" t="s">
        <v>101</v>
      </c>
      <c r="P37" s="48" t="s">
        <v>101</v>
      </c>
    </row>
    <row r="38" spans="1:16" outlineLevel="2" x14ac:dyDescent="0.25">
      <c r="A38" s="46" t="s">
        <v>131</v>
      </c>
      <c r="B38" s="46" t="s">
        <v>511</v>
      </c>
      <c r="C38" s="46" t="s">
        <v>133</v>
      </c>
      <c r="D38" s="19">
        <v>19.239999999999998</v>
      </c>
      <c r="E38" s="46" t="s">
        <v>163</v>
      </c>
      <c r="F38" s="46" t="s">
        <v>101</v>
      </c>
      <c r="G38" s="46" t="s">
        <v>425</v>
      </c>
      <c r="H38" s="47">
        <v>45613</v>
      </c>
      <c r="I38" s="46" t="s">
        <v>101</v>
      </c>
      <c r="J38" s="46" t="s">
        <v>101</v>
      </c>
      <c r="K38" s="47">
        <v>45551</v>
      </c>
      <c r="L38" s="46" t="s">
        <v>594</v>
      </c>
      <c r="M38" s="46" t="s">
        <v>512</v>
      </c>
      <c r="N38" s="46" t="s">
        <v>101</v>
      </c>
      <c r="O38" s="46" t="s">
        <v>289</v>
      </c>
      <c r="P38" s="46" t="s">
        <v>167</v>
      </c>
    </row>
    <row r="39" spans="1:16" outlineLevel="2" x14ac:dyDescent="0.25">
      <c r="A39" s="46" t="s">
        <v>131</v>
      </c>
      <c r="B39" s="46" t="s">
        <v>511</v>
      </c>
      <c r="C39" s="46" t="s">
        <v>150</v>
      </c>
      <c r="D39" s="19">
        <v>38.93</v>
      </c>
      <c r="E39" s="46" t="s">
        <v>163</v>
      </c>
      <c r="F39" s="46" t="s">
        <v>101</v>
      </c>
      <c r="G39" s="46" t="s">
        <v>513</v>
      </c>
      <c r="H39" s="47">
        <v>45613</v>
      </c>
      <c r="I39" s="46" t="s">
        <v>101</v>
      </c>
      <c r="J39" s="46" t="s">
        <v>101</v>
      </c>
      <c r="K39" s="47">
        <v>45593</v>
      </c>
      <c r="L39" s="46" t="s">
        <v>536</v>
      </c>
      <c r="M39" s="46" t="s">
        <v>480</v>
      </c>
      <c r="N39" s="46" t="s">
        <v>101</v>
      </c>
      <c r="O39" s="46" t="s">
        <v>289</v>
      </c>
      <c r="P39" s="46" t="s">
        <v>167</v>
      </c>
    </row>
    <row r="40" spans="1:16" outlineLevel="2" x14ac:dyDescent="0.25">
      <c r="A40" s="46" t="s">
        <v>131</v>
      </c>
      <c r="B40" s="46" t="s">
        <v>511</v>
      </c>
      <c r="C40" s="46" t="s">
        <v>515</v>
      </c>
      <c r="D40" s="19">
        <v>28.65</v>
      </c>
      <c r="E40" s="46" t="s">
        <v>163</v>
      </c>
      <c r="F40" s="46" t="s">
        <v>101</v>
      </c>
      <c r="G40" s="46" t="s">
        <v>517</v>
      </c>
      <c r="H40" s="47">
        <v>45613</v>
      </c>
      <c r="I40" s="46" t="s">
        <v>101</v>
      </c>
      <c r="J40" s="46" t="s">
        <v>101</v>
      </c>
      <c r="K40" s="47">
        <v>45593</v>
      </c>
      <c r="L40" s="46" t="s">
        <v>536</v>
      </c>
      <c r="M40" s="46" t="s">
        <v>480</v>
      </c>
      <c r="N40" s="46" t="s">
        <v>101</v>
      </c>
      <c r="O40" s="46" t="s">
        <v>289</v>
      </c>
      <c r="P40" s="46" t="s">
        <v>167</v>
      </c>
    </row>
    <row r="41" spans="1:16" outlineLevel="1" x14ac:dyDescent="0.25">
      <c r="A41" s="48" t="s">
        <v>101</v>
      </c>
      <c r="B41" s="48" t="s">
        <v>511</v>
      </c>
      <c r="C41" s="48" t="s">
        <v>101</v>
      </c>
      <c r="D41" s="49">
        <v>86.82</v>
      </c>
      <c r="E41" s="48" t="s">
        <v>163</v>
      </c>
      <c r="F41" s="48" t="s">
        <v>101</v>
      </c>
      <c r="G41" s="48" t="s">
        <v>101</v>
      </c>
      <c r="H41" s="50"/>
      <c r="I41" s="48" t="s">
        <v>101</v>
      </c>
      <c r="J41" s="48" t="s">
        <v>101</v>
      </c>
      <c r="K41" s="50"/>
      <c r="L41" s="48" t="s">
        <v>101</v>
      </c>
      <c r="M41" s="48" t="s">
        <v>101</v>
      </c>
      <c r="N41" s="48" t="s">
        <v>101</v>
      </c>
      <c r="O41" s="48" t="s">
        <v>101</v>
      </c>
      <c r="P41" s="48" t="s">
        <v>101</v>
      </c>
    </row>
    <row r="42" spans="1:16" x14ac:dyDescent="0.25">
      <c r="A42" s="67" t="s">
        <v>101</v>
      </c>
      <c r="B42" s="67" t="s">
        <v>101</v>
      </c>
      <c r="C42" s="67" t="s">
        <v>101</v>
      </c>
      <c r="D42" s="68">
        <v>8036.86</v>
      </c>
      <c r="E42" s="67" t="s">
        <v>163</v>
      </c>
      <c r="F42" s="67" t="s">
        <v>101</v>
      </c>
      <c r="G42" s="67" t="s">
        <v>101</v>
      </c>
      <c r="H42" s="69"/>
      <c r="I42" s="67" t="s">
        <v>101</v>
      </c>
      <c r="J42" s="67" t="s">
        <v>101</v>
      </c>
      <c r="K42" s="69"/>
      <c r="L42" s="67" t="s">
        <v>101</v>
      </c>
      <c r="M42" s="67" t="s">
        <v>101</v>
      </c>
      <c r="N42" s="67" t="s">
        <v>101</v>
      </c>
      <c r="O42" s="67" t="s">
        <v>101</v>
      </c>
      <c r="P42" s="67" t="s">
        <v>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06"/>
  <sheetViews>
    <sheetView topLeftCell="A79" workbookViewId="0">
      <selection activeCell="D110" sqref="D110"/>
    </sheetView>
  </sheetViews>
  <sheetFormatPr defaultRowHeight="15" x14ac:dyDescent="0.25"/>
  <cols>
    <col min="1" max="1" width="12.7109375" bestFit="1" customWidth="1"/>
    <col min="2" max="2" width="15.42578125" bestFit="1" customWidth="1"/>
    <col min="3" max="3" width="12.28515625" bestFit="1" customWidth="1"/>
    <col min="4" max="4" width="15.28515625" bestFit="1" customWidth="1"/>
    <col min="5" max="5" width="8.28515625" bestFit="1" customWidth="1"/>
    <col min="6" max="6" width="32.28515625" bestFit="1" customWidth="1"/>
    <col min="7" max="7" width="41.85546875" bestFit="1" customWidth="1"/>
    <col min="8" max="8" width="11.7109375" bestFit="1" customWidth="1"/>
    <col min="9" max="9" width="19.85546875" bestFit="1" customWidth="1"/>
    <col min="10" max="10" width="38" bestFit="1" customWidth="1"/>
    <col min="11" max="11" width="14.42578125" bestFit="1" customWidth="1"/>
    <col min="12" max="12" width="17.7109375" bestFit="1" customWidth="1"/>
    <col min="13" max="13" width="11" bestFit="1" customWidth="1"/>
    <col min="14" max="14" width="13.5703125" bestFit="1" customWidth="1"/>
    <col min="15" max="15" width="13.28515625" bestFit="1" customWidth="1"/>
    <col min="16" max="16" width="8.5703125" bestFit="1" customWidth="1"/>
  </cols>
  <sheetData>
    <row r="1" spans="1:16" ht="60" x14ac:dyDescent="0.25">
      <c r="A1" s="65" t="s">
        <v>91</v>
      </c>
      <c r="B1" s="65" t="s">
        <v>92</v>
      </c>
      <c r="C1" s="65" t="s">
        <v>93</v>
      </c>
      <c r="D1" s="65" t="s">
        <v>94</v>
      </c>
      <c r="E1" s="66" t="s">
        <v>159</v>
      </c>
      <c r="F1" s="65" t="s">
        <v>296</v>
      </c>
      <c r="G1" s="65" t="s">
        <v>302</v>
      </c>
      <c r="H1" s="65" t="s">
        <v>96</v>
      </c>
      <c r="I1" s="65" t="s">
        <v>297</v>
      </c>
      <c r="J1" s="65" t="s">
        <v>301</v>
      </c>
      <c r="K1" s="65" t="s">
        <v>97</v>
      </c>
      <c r="L1" s="65" t="s">
        <v>160</v>
      </c>
      <c r="M1" s="66" t="s">
        <v>98</v>
      </c>
      <c r="N1" s="65" t="s">
        <v>95</v>
      </c>
      <c r="O1" s="65" t="s">
        <v>245</v>
      </c>
      <c r="P1" s="66" t="s">
        <v>162</v>
      </c>
    </row>
    <row r="2" spans="1:16" x14ac:dyDescent="0.25">
      <c r="A2" s="46" t="s">
        <v>2</v>
      </c>
      <c r="B2" s="46" t="s">
        <v>99</v>
      </c>
      <c r="C2" s="46" t="s">
        <v>133</v>
      </c>
      <c r="D2" s="19">
        <v>147.84</v>
      </c>
      <c r="E2" s="46" t="s">
        <v>163</v>
      </c>
      <c r="F2" s="46" t="s">
        <v>101</v>
      </c>
      <c r="G2" s="46" t="s">
        <v>425</v>
      </c>
      <c r="H2" s="47">
        <v>45655</v>
      </c>
      <c r="I2" s="46" t="s">
        <v>101</v>
      </c>
      <c r="J2" s="46" t="s">
        <v>101</v>
      </c>
      <c r="K2" s="47">
        <v>45622</v>
      </c>
      <c r="L2" s="46" t="s">
        <v>595</v>
      </c>
      <c r="M2" s="46" t="s">
        <v>596</v>
      </c>
      <c r="N2" s="46" t="s">
        <v>101</v>
      </c>
      <c r="O2" s="46" t="s">
        <v>289</v>
      </c>
      <c r="P2" s="46" t="s">
        <v>167</v>
      </c>
    </row>
    <row r="3" spans="1:16" x14ac:dyDescent="0.25">
      <c r="A3" s="46" t="s">
        <v>2</v>
      </c>
      <c r="B3" s="46" t="s">
        <v>99</v>
      </c>
      <c r="C3" s="46" t="s">
        <v>150</v>
      </c>
      <c r="D3" s="19">
        <v>6.01</v>
      </c>
      <c r="E3" s="46" t="s">
        <v>163</v>
      </c>
      <c r="F3" s="46" t="s">
        <v>101</v>
      </c>
      <c r="G3" s="46" t="s">
        <v>597</v>
      </c>
      <c r="H3" s="47">
        <v>45655</v>
      </c>
      <c r="I3" s="46" t="s">
        <v>101</v>
      </c>
      <c r="J3" s="46" t="s">
        <v>101</v>
      </c>
      <c r="K3" s="47">
        <v>45622</v>
      </c>
      <c r="L3" s="46" t="s">
        <v>595</v>
      </c>
      <c r="M3" s="46" t="s">
        <v>596</v>
      </c>
      <c r="N3" s="46" t="s">
        <v>101</v>
      </c>
      <c r="O3" s="46" t="s">
        <v>289</v>
      </c>
      <c r="P3" s="46" t="s">
        <v>167</v>
      </c>
    </row>
    <row r="4" spans="1:16" x14ac:dyDescent="0.25">
      <c r="A4" s="46" t="s">
        <v>2</v>
      </c>
      <c r="B4" s="46" t="s">
        <v>99</v>
      </c>
      <c r="C4" s="46" t="s">
        <v>150</v>
      </c>
      <c r="D4" s="19">
        <v>14.69</v>
      </c>
      <c r="E4" s="46" t="s">
        <v>163</v>
      </c>
      <c r="F4" s="46" t="s">
        <v>101</v>
      </c>
      <c r="G4" s="46" t="s">
        <v>416</v>
      </c>
      <c r="H4" s="47">
        <v>45655</v>
      </c>
      <c r="I4" s="46" t="s">
        <v>101</v>
      </c>
      <c r="J4" s="46" t="s">
        <v>101</v>
      </c>
      <c r="K4" s="47">
        <v>45622</v>
      </c>
      <c r="L4" s="46" t="s">
        <v>595</v>
      </c>
      <c r="M4" s="46" t="s">
        <v>596</v>
      </c>
      <c r="N4" s="46" t="s">
        <v>101</v>
      </c>
      <c r="O4" s="46" t="s">
        <v>289</v>
      </c>
      <c r="P4" s="46" t="s">
        <v>167</v>
      </c>
    </row>
    <row r="5" spans="1:16" x14ac:dyDescent="0.25">
      <c r="A5" s="48" t="s">
        <v>101</v>
      </c>
      <c r="B5" s="48" t="s">
        <v>99</v>
      </c>
      <c r="C5" s="48" t="s">
        <v>101</v>
      </c>
      <c r="D5" s="49">
        <v>168.54</v>
      </c>
      <c r="E5" s="48" t="s">
        <v>163</v>
      </c>
      <c r="F5" s="48" t="s">
        <v>101</v>
      </c>
      <c r="G5" s="48" t="s">
        <v>101</v>
      </c>
      <c r="H5" s="50"/>
      <c r="I5" s="48" t="s">
        <v>101</v>
      </c>
      <c r="J5" s="48" t="s">
        <v>101</v>
      </c>
      <c r="K5" s="50"/>
      <c r="L5" s="48" t="s">
        <v>101</v>
      </c>
      <c r="M5" s="48" t="s">
        <v>101</v>
      </c>
      <c r="N5" s="48" t="s">
        <v>101</v>
      </c>
      <c r="O5" s="48" t="s">
        <v>101</v>
      </c>
      <c r="P5" s="48" t="s">
        <v>101</v>
      </c>
    </row>
    <row r="6" spans="1:16" x14ac:dyDescent="0.25">
      <c r="A6" s="46" t="s">
        <v>3</v>
      </c>
      <c r="B6" s="46" t="s">
        <v>103</v>
      </c>
      <c r="C6" s="46" t="s">
        <v>100</v>
      </c>
      <c r="D6" s="19">
        <v>13242.15</v>
      </c>
      <c r="E6" s="46" t="s">
        <v>163</v>
      </c>
      <c r="F6" s="46" t="s">
        <v>336</v>
      </c>
      <c r="G6" s="46" t="s">
        <v>598</v>
      </c>
      <c r="H6" s="47">
        <v>45649</v>
      </c>
      <c r="I6" s="46" t="s">
        <v>337</v>
      </c>
      <c r="J6" s="46" t="s">
        <v>368</v>
      </c>
      <c r="K6" s="47">
        <v>45626</v>
      </c>
      <c r="L6" s="46" t="s">
        <v>599</v>
      </c>
      <c r="M6" s="46" t="s">
        <v>600</v>
      </c>
      <c r="N6" s="46" t="s">
        <v>101</v>
      </c>
      <c r="O6" s="46" t="s">
        <v>601</v>
      </c>
      <c r="P6" s="46" t="s">
        <v>167</v>
      </c>
    </row>
    <row r="7" spans="1:16" x14ac:dyDescent="0.25">
      <c r="A7" s="46" t="s">
        <v>3</v>
      </c>
      <c r="B7" s="46" t="s">
        <v>103</v>
      </c>
      <c r="C7" s="46" t="s">
        <v>100</v>
      </c>
      <c r="D7" s="19">
        <v>24632.18</v>
      </c>
      <c r="E7" s="46" t="s">
        <v>163</v>
      </c>
      <c r="F7" s="46" t="s">
        <v>441</v>
      </c>
      <c r="G7" s="46" t="s">
        <v>602</v>
      </c>
      <c r="H7" s="47">
        <v>45649</v>
      </c>
      <c r="I7" s="46" t="s">
        <v>349</v>
      </c>
      <c r="J7" s="46" t="s">
        <v>443</v>
      </c>
      <c r="K7" s="47">
        <v>45643</v>
      </c>
      <c r="L7" s="46" t="s">
        <v>603</v>
      </c>
      <c r="M7" s="46" t="s">
        <v>604</v>
      </c>
      <c r="N7" s="46" t="s">
        <v>101</v>
      </c>
      <c r="O7" s="46" t="s">
        <v>601</v>
      </c>
      <c r="P7" s="46" t="s">
        <v>167</v>
      </c>
    </row>
    <row r="8" spans="1:16" x14ac:dyDescent="0.25">
      <c r="A8" s="46" t="s">
        <v>3</v>
      </c>
      <c r="B8" s="46" t="s">
        <v>103</v>
      </c>
      <c r="C8" s="46" t="s">
        <v>100</v>
      </c>
      <c r="D8" s="19">
        <v>3395</v>
      </c>
      <c r="E8" s="46" t="s">
        <v>163</v>
      </c>
      <c r="F8" s="46" t="s">
        <v>340</v>
      </c>
      <c r="G8" s="46" t="s">
        <v>605</v>
      </c>
      <c r="H8" s="47">
        <v>45660</v>
      </c>
      <c r="I8" s="46" t="s">
        <v>341</v>
      </c>
      <c r="J8" s="46" t="s">
        <v>343</v>
      </c>
      <c r="K8" s="47">
        <v>45660</v>
      </c>
      <c r="L8" s="46" t="s">
        <v>606</v>
      </c>
      <c r="M8" s="46" t="s">
        <v>607</v>
      </c>
      <c r="N8" s="46" t="s">
        <v>101</v>
      </c>
      <c r="O8" s="46" t="s">
        <v>601</v>
      </c>
      <c r="P8" s="46" t="s">
        <v>167</v>
      </c>
    </row>
    <row r="9" spans="1:16" x14ac:dyDescent="0.25">
      <c r="A9" s="46" t="s">
        <v>3</v>
      </c>
      <c r="B9" s="46" t="s">
        <v>103</v>
      </c>
      <c r="C9" s="46" t="s">
        <v>100</v>
      </c>
      <c r="D9" s="19">
        <v>3395</v>
      </c>
      <c r="E9" s="46" t="s">
        <v>163</v>
      </c>
      <c r="F9" s="46" t="s">
        <v>340</v>
      </c>
      <c r="G9" s="46" t="s">
        <v>608</v>
      </c>
      <c r="H9" s="47">
        <v>45660</v>
      </c>
      <c r="I9" s="46" t="s">
        <v>341</v>
      </c>
      <c r="J9" s="46" t="s">
        <v>343</v>
      </c>
      <c r="K9" s="47">
        <v>45660</v>
      </c>
      <c r="L9" s="46" t="s">
        <v>609</v>
      </c>
      <c r="M9" s="46" t="s">
        <v>610</v>
      </c>
      <c r="N9" s="46" t="s">
        <v>101</v>
      </c>
      <c r="O9" s="46" t="s">
        <v>601</v>
      </c>
      <c r="P9" s="46" t="s">
        <v>167</v>
      </c>
    </row>
    <row r="10" spans="1:16" x14ac:dyDescent="0.25">
      <c r="A10" s="48" t="s">
        <v>101</v>
      </c>
      <c r="B10" s="48" t="s">
        <v>103</v>
      </c>
      <c r="C10" s="48" t="s">
        <v>101</v>
      </c>
      <c r="D10" s="49">
        <v>44664.33</v>
      </c>
      <c r="E10" s="48" t="s">
        <v>163</v>
      </c>
      <c r="F10" s="48" t="s">
        <v>101</v>
      </c>
      <c r="G10" s="48" t="s">
        <v>101</v>
      </c>
      <c r="H10" s="50"/>
      <c r="I10" s="48" t="s">
        <v>101</v>
      </c>
      <c r="J10" s="48" t="s">
        <v>101</v>
      </c>
      <c r="K10" s="50"/>
      <c r="L10" s="48" t="s">
        <v>101</v>
      </c>
      <c r="M10" s="48" t="s">
        <v>101</v>
      </c>
      <c r="N10" s="48" t="s">
        <v>101</v>
      </c>
      <c r="O10" s="48" t="s">
        <v>101</v>
      </c>
      <c r="P10" s="48" t="s">
        <v>101</v>
      </c>
    </row>
    <row r="11" spans="1:16" x14ac:dyDescent="0.25">
      <c r="A11" s="46" t="s">
        <v>3</v>
      </c>
      <c r="B11" s="46" t="s">
        <v>611</v>
      </c>
      <c r="C11" s="46" t="s">
        <v>100</v>
      </c>
      <c r="D11" s="19">
        <v>1139.1199999999999</v>
      </c>
      <c r="E11" s="46" t="s">
        <v>163</v>
      </c>
      <c r="F11" s="46" t="s">
        <v>612</v>
      </c>
      <c r="G11" s="46" t="s">
        <v>613</v>
      </c>
      <c r="H11" s="47">
        <v>45670</v>
      </c>
      <c r="I11" s="46" t="s">
        <v>614</v>
      </c>
      <c r="J11" s="46" t="s">
        <v>615</v>
      </c>
      <c r="K11" s="47">
        <v>45670</v>
      </c>
      <c r="L11" s="46" t="s">
        <v>616</v>
      </c>
      <c r="M11" s="46" t="s">
        <v>617</v>
      </c>
      <c r="N11" s="46" t="s">
        <v>101</v>
      </c>
      <c r="O11" s="46" t="s">
        <v>601</v>
      </c>
      <c r="P11" s="46" t="s">
        <v>167</v>
      </c>
    </row>
    <row r="12" spans="1:16" x14ac:dyDescent="0.25">
      <c r="A12" s="48" t="s">
        <v>101</v>
      </c>
      <c r="B12" s="48" t="s">
        <v>611</v>
      </c>
      <c r="C12" s="48" t="s">
        <v>101</v>
      </c>
      <c r="D12" s="49">
        <v>1139.1199999999999</v>
      </c>
      <c r="E12" s="48" t="s">
        <v>163</v>
      </c>
      <c r="F12" s="48" t="s">
        <v>101</v>
      </c>
      <c r="G12" s="48" t="s">
        <v>101</v>
      </c>
      <c r="H12" s="50"/>
      <c r="I12" s="48" t="s">
        <v>101</v>
      </c>
      <c r="J12" s="48" t="s">
        <v>101</v>
      </c>
      <c r="K12" s="50"/>
      <c r="L12" s="48" t="s">
        <v>101</v>
      </c>
      <c r="M12" s="48" t="s">
        <v>101</v>
      </c>
      <c r="N12" s="48" t="s">
        <v>101</v>
      </c>
      <c r="O12" s="48" t="s">
        <v>101</v>
      </c>
      <c r="P12" s="48" t="s">
        <v>101</v>
      </c>
    </row>
    <row r="13" spans="1:16" x14ac:dyDescent="0.25">
      <c r="A13" s="46" t="s">
        <v>3</v>
      </c>
      <c r="B13" s="46" t="s">
        <v>618</v>
      </c>
      <c r="C13" s="46" t="s">
        <v>133</v>
      </c>
      <c r="D13" s="19">
        <v>565.47</v>
      </c>
      <c r="E13" s="46" t="s">
        <v>163</v>
      </c>
      <c r="F13" s="46" t="s">
        <v>101</v>
      </c>
      <c r="G13" s="46" t="s">
        <v>619</v>
      </c>
      <c r="H13" s="47">
        <v>45655</v>
      </c>
      <c r="I13" s="46" t="s">
        <v>101</v>
      </c>
      <c r="J13" s="46" t="s">
        <v>101</v>
      </c>
      <c r="K13" s="47">
        <v>45622</v>
      </c>
      <c r="L13" s="46" t="s">
        <v>595</v>
      </c>
      <c r="M13" s="46" t="s">
        <v>596</v>
      </c>
      <c r="N13" s="46" t="s">
        <v>101</v>
      </c>
      <c r="O13" s="46" t="s">
        <v>289</v>
      </c>
      <c r="P13" s="46" t="s">
        <v>167</v>
      </c>
    </row>
    <row r="14" spans="1:16" x14ac:dyDescent="0.25">
      <c r="A14" s="48" t="s">
        <v>101</v>
      </c>
      <c r="B14" s="48" t="s">
        <v>618</v>
      </c>
      <c r="C14" s="48" t="s">
        <v>101</v>
      </c>
      <c r="D14" s="49">
        <v>565.47</v>
      </c>
      <c r="E14" s="48" t="s">
        <v>163</v>
      </c>
      <c r="F14" s="48" t="s">
        <v>101</v>
      </c>
      <c r="G14" s="48" t="s">
        <v>101</v>
      </c>
      <c r="H14" s="50"/>
      <c r="I14" s="48" t="s">
        <v>101</v>
      </c>
      <c r="J14" s="48" t="s">
        <v>101</v>
      </c>
      <c r="K14" s="50"/>
      <c r="L14" s="48" t="s">
        <v>101</v>
      </c>
      <c r="M14" s="48" t="s">
        <v>101</v>
      </c>
      <c r="N14" s="48" t="s">
        <v>101</v>
      </c>
      <c r="O14" s="48" t="s">
        <v>101</v>
      </c>
      <c r="P14" s="48" t="s">
        <v>101</v>
      </c>
    </row>
    <row r="15" spans="1:16" x14ac:dyDescent="0.25">
      <c r="A15" s="46" t="s">
        <v>3</v>
      </c>
      <c r="B15" s="46" t="s">
        <v>115</v>
      </c>
      <c r="C15" s="46" t="s">
        <v>100</v>
      </c>
      <c r="D15" s="19">
        <v>5100</v>
      </c>
      <c r="E15" s="46" t="s">
        <v>163</v>
      </c>
      <c r="F15" s="46" t="s">
        <v>336</v>
      </c>
      <c r="G15" s="46" t="s">
        <v>620</v>
      </c>
      <c r="H15" s="47">
        <v>45664</v>
      </c>
      <c r="I15" s="46" t="s">
        <v>337</v>
      </c>
      <c r="J15" s="46" t="s">
        <v>368</v>
      </c>
      <c r="K15" s="47">
        <v>45664</v>
      </c>
      <c r="L15" s="46" t="s">
        <v>621</v>
      </c>
      <c r="M15" s="46" t="s">
        <v>622</v>
      </c>
      <c r="N15" s="46" t="s">
        <v>101</v>
      </c>
      <c r="O15" s="46" t="s">
        <v>601</v>
      </c>
      <c r="P15" s="46" t="s">
        <v>167</v>
      </c>
    </row>
    <row r="16" spans="1:16" x14ac:dyDescent="0.25">
      <c r="A16" s="46" t="s">
        <v>3</v>
      </c>
      <c r="B16" s="46" t="s">
        <v>115</v>
      </c>
      <c r="C16" s="46" t="s">
        <v>100</v>
      </c>
      <c r="D16" s="19">
        <v>15015.74</v>
      </c>
      <c r="E16" s="46" t="s">
        <v>163</v>
      </c>
      <c r="F16" s="46" t="s">
        <v>441</v>
      </c>
      <c r="G16" s="46" t="s">
        <v>623</v>
      </c>
      <c r="H16" s="47">
        <v>45667</v>
      </c>
      <c r="I16" s="46" t="s">
        <v>349</v>
      </c>
      <c r="J16" s="46" t="s">
        <v>443</v>
      </c>
      <c r="K16" s="47">
        <v>45667</v>
      </c>
      <c r="L16" s="46" t="s">
        <v>624</v>
      </c>
      <c r="M16" s="46" t="s">
        <v>625</v>
      </c>
      <c r="N16" s="46" t="s">
        <v>101</v>
      </c>
      <c r="O16" s="46" t="s">
        <v>601</v>
      </c>
      <c r="P16" s="46" t="s">
        <v>167</v>
      </c>
    </row>
    <row r="17" spans="1:16" x14ac:dyDescent="0.25">
      <c r="A17" s="48" t="s">
        <v>101</v>
      </c>
      <c r="B17" s="48" t="s">
        <v>115</v>
      </c>
      <c r="C17" s="48" t="s">
        <v>101</v>
      </c>
      <c r="D17" s="49">
        <v>20115.740000000002</v>
      </c>
      <c r="E17" s="48" t="s">
        <v>163</v>
      </c>
      <c r="F17" s="48" t="s">
        <v>101</v>
      </c>
      <c r="G17" s="48" t="s">
        <v>101</v>
      </c>
      <c r="H17" s="50"/>
      <c r="I17" s="48" t="s">
        <v>101</v>
      </c>
      <c r="J17" s="48" t="s">
        <v>101</v>
      </c>
      <c r="K17" s="50"/>
      <c r="L17" s="48" t="s">
        <v>101</v>
      </c>
      <c r="M17" s="48" t="s">
        <v>101</v>
      </c>
      <c r="N17" s="48" t="s">
        <v>101</v>
      </c>
      <c r="O17" s="48" t="s">
        <v>101</v>
      </c>
      <c r="P17" s="48" t="s">
        <v>101</v>
      </c>
    </row>
    <row r="18" spans="1:16" x14ac:dyDescent="0.25">
      <c r="A18" s="46" t="s">
        <v>4</v>
      </c>
      <c r="B18" s="46" t="s">
        <v>119</v>
      </c>
      <c r="C18" s="46" t="s">
        <v>100</v>
      </c>
      <c r="D18" s="19">
        <v>17952</v>
      </c>
      <c r="E18" s="46" t="s">
        <v>163</v>
      </c>
      <c r="F18" s="46" t="s">
        <v>340</v>
      </c>
      <c r="G18" s="46" t="s">
        <v>626</v>
      </c>
      <c r="H18" s="47">
        <v>45660</v>
      </c>
      <c r="I18" s="46" t="s">
        <v>341</v>
      </c>
      <c r="J18" s="46" t="s">
        <v>343</v>
      </c>
      <c r="K18" s="47">
        <v>45660</v>
      </c>
      <c r="L18" s="46" t="s">
        <v>627</v>
      </c>
      <c r="M18" s="46" t="s">
        <v>628</v>
      </c>
      <c r="N18" s="46" t="s">
        <v>101</v>
      </c>
      <c r="O18" s="46" t="s">
        <v>601</v>
      </c>
      <c r="P18" s="46" t="s">
        <v>167</v>
      </c>
    </row>
    <row r="19" spans="1:16" x14ac:dyDescent="0.25">
      <c r="A19" s="48" t="s">
        <v>101</v>
      </c>
      <c r="B19" s="48" t="s">
        <v>119</v>
      </c>
      <c r="C19" s="48" t="s">
        <v>101</v>
      </c>
      <c r="D19" s="49">
        <v>17952</v>
      </c>
      <c r="E19" s="48" t="s">
        <v>163</v>
      </c>
      <c r="F19" s="48" t="s">
        <v>101</v>
      </c>
      <c r="G19" s="48" t="s">
        <v>101</v>
      </c>
      <c r="H19" s="50"/>
      <c r="I19" s="48" t="s">
        <v>101</v>
      </c>
      <c r="J19" s="48" t="s">
        <v>101</v>
      </c>
      <c r="K19" s="50"/>
      <c r="L19" s="48" t="s">
        <v>101</v>
      </c>
      <c r="M19" s="48" t="s">
        <v>101</v>
      </c>
      <c r="N19" s="48" t="s">
        <v>101</v>
      </c>
      <c r="O19" s="48" t="s">
        <v>101</v>
      </c>
      <c r="P19" s="48" t="s">
        <v>101</v>
      </c>
    </row>
    <row r="20" spans="1:16" x14ac:dyDescent="0.25">
      <c r="A20" s="46" t="s">
        <v>4</v>
      </c>
      <c r="B20" s="46" t="s">
        <v>629</v>
      </c>
      <c r="C20" s="46" t="s">
        <v>557</v>
      </c>
      <c r="D20" s="19">
        <v>15.53</v>
      </c>
      <c r="E20" s="46" t="s">
        <v>163</v>
      </c>
      <c r="F20" s="46" t="s">
        <v>101</v>
      </c>
      <c r="G20" s="46" t="s">
        <v>101</v>
      </c>
      <c r="H20" s="47">
        <v>45628</v>
      </c>
      <c r="I20" s="46" t="s">
        <v>101</v>
      </c>
      <c r="J20" s="46" t="s">
        <v>101</v>
      </c>
      <c r="K20" s="47">
        <v>45625</v>
      </c>
      <c r="L20" s="46" t="s">
        <v>630</v>
      </c>
      <c r="M20" s="46" t="s">
        <v>101</v>
      </c>
      <c r="N20" s="46" t="s">
        <v>631</v>
      </c>
      <c r="O20" s="46" t="s">
        <v>560</v>
      </c>
      <c r="P20" s="46" t="s">
        <v>540</v>
      </c>
    </row>
    <row r="21" spans="1:16" x14ac:dyDescent="0.25">
      <c r="A21" s="46" t="s">
        <v>4</v>
      </c>
      <c r="B21" s="46" t="s">
        <v>629</v>
      </c>
      <c r="C21" s="46" t="s">
        <v>557</v>
      </c>
      <c r="D21" s="19">
        <v>10.5</v>
      </c>
      <c r="E21" s="46" t="s">
        <v>163</v>
      </c>
      <c r="F21" s="46" t="s">
        <v>101</v>
      </c>
      <c r="G21" s="46" t="s">
        <v>101</v>
      </c>
      <c r="H21" s="47">
        <v>45629</v>
      </c>
      <c r="I21" s="46" t="s">
        <v>101</v>
      </c>
      <c r="J21" s="46" t="s">
        <v>101</v>
      </c>
      <c r="K21" s="47">
        <v>45628</v>
      </c>
      <c r="L21" s="46" t="s">
        <v>632</v>
      </c>
      <c r="M21" s="46" t="s">
        <v>101</v>
      </c>
      <c r="N21" s="46" t="s">
        <v>633</v>
      </c>
      <c r="O21" s="46" t="s">
        <v>560</v>
      </c>
      <c r="P21" s="46" t="s">
        <v>540</v>
      </c>
    </row>
    <row r="22" spans="1:16" x14ac:dyDescent="0.25">
      <c r="A22" s="46" t="s">
        <v>4</v>
      </c>
      <c r="B22" s="46" t="s">
        <v>629</v>
      </c>
      <c r="C22" s="46" t="s">
        <v>557</v>
      </c>
      <c r="D22" s="19">
        <v>31.5</v>
      </c>
      <c r="E22" s="46" t="s">
        <v>163</v>
      </c>
      <c r="F22" s="46" t="s">
        <v>101</v>
      </c>
      <c r="G22" s="46" t="s">
        <v>101</v>
      </c>
      <c r="H22" s="47">
        <v>45631</v>
      </c>
      <c r="I22" s="46" t="s">
        <v>101</v>
      </c>
      <c r="J22" s="46" t="s">
        <v>101</v>
      </c>
      <c r="K22" s="47">
        <v>45629</v>
      </c>
      <c r="L22" s="46" t="s">
        <v>634</v>
      </c>
      <c r="M22" s="46" t="s">
        <v>101</v>
      </c>
      <c r="N22" s="46" t="s">
        <v>559</v>
      </c>
      <c r="O22" s="46" t="s">
        <v>560</v>
      </c>
      <c r="P22" s="46" t="s">
        <v>540</v>
      </c>
    </row>
    <row r="23" spans="1:16" x14ac:dyDescent="0.25">
      <c r="A23" s="46" t="s">
        <v>4</v>
      </c>
      <c r="B23" s="46" t="s">
        <v>629</v>
      </c>
      <c r="C23" s="46" t="s">
        <v>557</v>
      </c>
      <c r="D23" s="19">
        <v>15.53</v>
      </c>
      <c r="E23" s="46" t="s">
        <v>163</v>
      </c>
      <c r="F23" s="46" t="s">
        <v>101</v>
      </c>
      <c r="G23" s="46" t="s">
        <v>101</v>
      </c>
      <c r="H23" s="47">
        <v>45631</v>
      </c>
      <c r="I23" s="46" t="s">
        <v>101</v>
      </c>
      <c r="J23" s="46" t="s">
        <v>101</v>
      </c>
      <c r="K23" s="47">
        <v>45630</v>
      </c>
      <c r="L23" s="46" t="s">
        <v>635</v>
      </c>
      <c r="M23" s="46" t="s">
        <v>101</v>
      </c>
      <c r="N23" s="46" t="s">
        <v>636</v>
      </c>
      <c r="O23" s="46" t="s">
        <v>560</v>
      </c>
      <c r="P23" s="46" t="s">
        <v>540</v>
      </c>
    </row>
    <row r="24" spans="1:16" x14ac:dyDescent="0.25">
      <c r="A24" s="46" t="s">
        <v>4</v>
      </c>
      <c r="B24" s="46" t="s">
        <v>629</v>
      </c>
      <c r="C24" s="46" t="s">
        <v>557</v>
      </c>
      <c r="D24" s="19">
        <v>21</v>
      </c>
      <c r="E24" s="46" t="s">
        <v>163</v>
      </c>
      <c r="F24" s="46" t="s">
        <v>101</v>
      </c>
      <c r="G24" s="46" t="s">
        <v>101</v>
      </c>
      <c r="H24" s="47">
        <v>45632</v>
      </c>
      <c r="I24" s="46" t="s">
        <v>101</v>
      </c>
      <c r="J24" s="46" t="s">
        <v>101</v>
      </c>
      <c r="K24" s="47">
        <v>45631</v>
      </c>
      <c r="L24" s="46" t="s">
        <v>637</v>
      </c>
      <c r="M24" s="46" t="s">
        <v>101</v>
      </c>
      <c r="N24" s="46" t="s">
        <v>638</v>
      </c>
      <c r="O24" s="46" t="s">
        <v>560</v>
      </c>
      <c r="P24" s="46" t="s">
        <v>540</v>
      </c>
    </row>
    <row r="25" spans="1:16" x14ac:dyDescent="0.25">
      <c r="A25" s="46" t="s">
        <v>4</v>
      </c>
      <c r="B25" s="46" t="s">
        <v>629</v>
      </c>
      <c r="C25" s="46" t="s">
        <v>557</v>
      </c>
      <c r="D25" s="19">
        <v>10.36</v>
      </c>
      <c r="E25" s="46" t="s">
        <v>163</v>
      </c>
      <c r="F25" s="46" t="s">
        <v>101</v>
      </c>
      <c r="G25" s="46" t="s">
        <v>101</v>
      </c>
      <c r="H25" s="47">
        <v>45636</v>
      </c>
      <c r="I25" s="46" t="s">
        <v>101</v>
      </c>
      <c r="J25" s="46" t="s">
        <v>101</v>
      </c>
      <c r="K25" s="47">
        <v>45632</v>
      </c>
      <c r="L25" s="46" t="s">
        <v>639</v>
      </c>
      <c r="M25" s="46" t="s">
        <v>101</v>
      </c>
      <c r="N25" s="46" t="s">
        <v>636</v>
      </c>
      <c r="O25" s="46" t="s">
        <v>560</v>
      </c>
      <c r="P25" s="46" t="s">
        <v>540</v>
      </c>
    </row>
    <row r="26" spans="1:16" x14ac:dyDescent="0.25">
      <c r="A26" s="46" t="s">
        <v>4</v>
      </c>
      <c r="B26" s="46" t="s">
        <v>629</v>
      </c>
      <c r="C26" s="46" t="s">
        <v>557</v>
      </c>
      <c r="D26" s="19">
        <v>10.77</v>
      </c>
      <c r="E26" s="46" t="s">
        <v>163</v>
      </c>
      <c r="F26" s="46" t="s">
        <v>101</v>
      </c>
      <c r="G26" s="46" t="s">
        <v>101</v>
      </c>
      <c r="H26" s="47">
        <v>45636</v>
      </c>
      <c r="I26" s="46" t="s">
        <v>101</v>
      </c>
      <c r="J26" s="46" t="s">
        <v>101</v>
      </c>
      <c r="K26" s="47">
        <v>45635</v>
      </c>
      <c r="L26" s="46" t="s">
        <v>640</v>
      </c>
      <c r="M26" s="46" t="s">
        <v>101</v>
      </c>
      <c r="N26" s="46" t="s">
        <v>636</v>
      </c>
      <c r="O26" s="46" t="s">
        <v>560</v>
      </c>
      <c r="P26" s="46" t="s">
        <v>540</v>
      </c>
    </row>
    <row r="27" spans="1:16" x14ac:dyDescent="0.25">
      <c r="A27" s="46" t="s">
        <v>4</v>
      </c>
      <c r="B27" s="46" t="s">
        <v>629</v>
      </c>
      <c r="C27" s="46" t="s">
        <v>557</v>
      </c>
      <c r="D27" s="19">
        <v>5.25</v>
      </c>
      <c r="E27" s="46" t="s">
        <v>163</v>
      </c>
      <c r="F27" s="46" t="s">
        <v>101</v>
      </c>
      <c r="G27" s="46" t="s">
        <v>101</v>
      </c>
      <c r="H27" s="47">
        <v>45637</v>
      </c>
      <c r="I27" s="46" t="s">
        <v>101</v>
      </c>
      <c r="J27" s="46" t="s">
        <v>101</v>
      </c>
      <c r="K27" s="47">
        <v>45636</v>
      </c>
      <c r="L27" s="46" t="s">
        <v>641</v>
      </c>
      <c r="M27" s="46" t="s">
        <v>101</v>
      </c>
      <c r="N27" s="46" t="s">
        <v>642</v>
      </c>
      <c r="O27" s="46" t="s">
        <v>560</v>
      </c>
      <c r="P27" s="46" t="s">
        <v>540</v>
      </c>
    </row>
    <row r="28" spans="1:16" x14ac:dyDescent="0.25">
      <c r="A28" s="46" t="s">
        <v>4</v>
      </c>
      <c r="B28" s="46" t="s">
        <v>629</v>
      </c>
      <c r="C28" s="46" t="s">
        <v>557</v>
      </c>
      <c r="D28" s="19">
        <v>10.92</v>
      </c>
      <c r="E28" s="46" t="s">
        <v>163</v>
      </c>
      <c r="F28" s="46" t="s">
        <v>101</v>
      </c>
      <c r="G28" s="46" t="s">
        <v>101</v>
      </c>
      <c r="H28" s="47">
        <v>45638</v>
      </c>
      <c r="I28" s="46" t="s">
        <v>101</v>
      </c>
      <c r="J28" s="46" t="s">
        <v>101</v>
      </c>
      <c r="K28" s="47">
        <v>45637</v>
      </c>
      <c r="L28" s="46" t="s">
        <v>643</v>
      </c>
      <c r="M28" s="46" t="s">
        <v>101</v>
      </c>
      <c r="N28" s="46" t="s">
        <v>644</v>
      </c>
      <c r="O28" s="46" t="s">
        <v>560</v>
      </c>
      <c r="P28" s="46" t="s">
        <v>540</v>
      </c>
    </row>
    <row r="29" spans="1:16" x14ac:dyDescent="0.25">
      <c r="A29" s="46" t="s">
        <v>4</v>
      </c>
      <c r="B29" s="46" t="s">
        <v>629</v>
      </c>
      <c r="C29" s="46" t="s">
        <v>557</v>
      </c>
      <c r="D29" s="19">
        <v>10.92</v>
      </c>
      <c r="E29" s="46" t="s">
        <v>163</v>
      </c>
      <c r="F29" s="46" t="s">
        <v>101</v>
      </c>
      <c r="G29" s="46" t="s">
        <v>101</v>
      </c>
      <c r="H29" s="47">
        <v>45642</v>
      </c>
      <c r="I29" s="46" t="s">
        <v>101</v>
      </c>
      <c r="J29" s="46" t="s">
        <v>101</v>
      </c>
      <c r="K29" s="47">
        <v>45638</v>
      </c>
      <c r="L29" s="46" t="s">
        <v>645</v>
      </c>
      <c r="M29" s="46" t="s">
        <v>101</v>
      </c>
      <c r="N29" s="46" t="s">
        <v>644</v>
      </c>
      <c r="O29" s="46" t="s">
        <v>560</v>
      </c>
      <c r="P29" s="46" t="s">
        <v>540</v>
      </c>
    </row>
    <row r="30" spans="1:16" x14ac:dyDescent="0.25">
      <c r="A30" s="48" t="s">
        <v>101</v>
      </c>
      <c r="B30" s="48" t="s">
        <v>629</v>
      </c>
      <c r="C30" s="48" t="s">
        <v>101</v>
      </c>
      <c r="D30" s="49">
        <v>142.28</v>
      </c>
      <c r="E30" s="48" t="s">
        <v>163</v>
      </c>
      <c r="F30" s="48" t="s">
        <v>101</v>
      </c>
      <c r="G30" s="48" t="s">
        <v>101</v>
      </c>
      <c r="H30" s="50"/>
      <c r="I30" s="48" t="s">
        <v>101</v>
      </c>
      <c r="J30" s="48" t="s">
        <v>101</v>
      </c>
      <c r="K30" s="50"/>
      <c r="L30" s="48" t="s">
        <v>101</v>
      </c>
      <c r="M30" s="48" t="s">
        <v>101</v>
      </c>
      <c r="N30" s="48" t="s">
        <v>101</v>
      </c>
      <c r="O30" s="48" t="s">
        <v>101</v>
      </c>
      <c r="P30" s="48" t="s">
        <v>101</v>
      </c>
    </row>
    <row r="31" spans="1:16" x14ac:dyDescent="0.25">
      <c r="A31" s="46" t="s">
        <v>4</v>
      </c>
      <c r="B31" s="46" t="s">
        <v>537</v>
      </c>
      <c r="C31" s="46" t="s">
        <v>486</v>
      </c>
      <c r="D31" s="19">
        <v>41.25</v>
      </c>
      <c r="E31" s="46" t="s">
        <v>163</v>
      </c>
      <c r="F31" s="46" t="s">
        <v>101</v>
      </c>
      <c r="G31" s="46" t="s">
        <v>101</v>
      </c>
      <c r="H31" s="47">
        <v>45628</v>
      </c>
      <c r="I31" s="46" t="s">
        <v>101</v>
      </c>
      <c r="J31" s="46" t="s">
        <v>101</v>
      </c>
      <c r="K31" s="47">
        <v>45628</v>
      </c>
      <c r="L31" s="46" t="s">
        <v>646</v>
      </c>
      <c r="M31" s="46" t="s">
        <v>647</v>
      </c>
      <c r="N31" s="46" t="s">
        <v>491</v>
      </c>
      <c r="O31" s="46" t="s">
        <v>289</v>
      </c>
      <c r="P31" s="46" t="s">
        <v>540</v>
      </c>
    </row>
    <row r="32" spans="1:16" x14ac:dyDescent="0.25">
      <c r="A32" s="46" t="s">
        <v>4</v>
      </c>
      <c r="B32" s="46" t="s">
        <v>537</v>
      </c>
      <c r="C32" s="46" t="s">
        <v>486</v>
      </c>
      <c r="D32" s="19">
        <v>33.630000000000003</v>
      </c>
      <c r="E32" s="46" t="s">
        <v>163</v>
      </c>
      <c r="F32" s="46" t="s">
        <v>101</v>
      </c>
      <c r="G32" s="46" t="s">
        <v>101</v>
      </c>
      <c r="H32" s="47">
        <v>45628</v>
      </c>
      <c r="I32" s="46" t="s">
        <v>101</v>
      </c>
      <c r="J32" s="46" t="s">
        <v>101</v>
      </c>
      <c r="K32" s="47">
        <v>45628</v>
      </c>
      <c r="L32" s="46" t="s">
        <v>648</v>
      </c>
      <c r="M32" s="46" t="s">
        <v>649</v>
      </c>
      <c r="N32" s="46" t="s">
        <v>545</v>
      </c>
      <c r="O32" s="46" t="s">
        <v>289</v>
      </c>
      <c r="P32" s="46" t="s">
        <v>540</v>
      </c>
    </row>
    <row r="33" spans="1:16" x14ac:dyDescent="0.25">
      <c r="A33" s="46" t="s">
        <v>4</v>
      </c>
      <c r="B33" s="46" t="s">
        <v>537</v>
      </c>
      <c r="C33" s="46" t="s">
        <v>486</v>
      </c>
      <c r="D33" s="19">
        <v>31.01</v>
      </c>
      <c r="E33" s="46" t="s">
        <v>163</v>
      </c>
      <c r="F33" s="46" t="s">
        <v>101</v>
      </c>
      <c r="G33" s="46" t="s">
        <v>101</v>
      </c>
      <c r="H33" s="47">
        <v>45628</v>
      </c>
      <c r="I33" s="46" t="s">
        <v>101</v>
      </c>
      <c r="J33" s="46" t="s">
        <v>101</v>
      </c>
      <c r="K33" s="47">
        <v>45628</v>
      </c>
      <c r="L33" s="46" t="s">
        <v>650</v>
      </c>
      <c r="M33" s="46" t="s">
        <v>651</v>
      </c>
      <c r="N33" s="46" t="s">
        <v>548</v>
      </c>
      <c r="O33" s="46" t="s">
        <v>289</v>
      </c>
      <c r="P33" s="46" t="s">
        <v>540</v>
      </c>
    </row>
    <row r="34" spans="1:16" x14ac:dyDescent="0.25">
      <c r="A34" s="46" t="s">
        <v>4</v>
      </c>
      <c r="B34" s="46" t="s">
        <v>537</v>
      </c>
      <c r="C34" s="46" t="s">
        <v>486</v>
      </c>
      <c r="D34" s="19">
        <v>6.65</v>
      </c>
      <c r="E34" s="46" t="s">
        <v>163</v>
      </c>
      <c r="F34" s="46" t="s">
        <v>101</v>
      </c>
      <c r="G34" s="46" t="s">
        <v>101</v>
      </c>
      <c r="H34" s="47">
        <v>45628</v>
      </c>
      <c r="I34" s="46" t="s">
        <v>101</v>
      </c>
      <c r="J34" s="46" t="s">
        <v>101</v>
      </c>
      <c r="K34" s="47">
        <v>45628</v>
      </c>
      <c r="L34" s="46" t="s">
        <v>652</v>
      </c>
      <c r="M34" s="46" t="s">
        <v>653</v>
      </c>
      <c r="N34" s="46" t="s">
        <v>497</v>
      </c>
      <c r="O34" s="46" t="s">
        <v>289</v>
      </c>
      <c r="P34" s="46" t="s">
        <v>540</v>
      </c>
    </row>
    <row r="35" spans="1:16" x14ac:dyDescent="0.25">
      <c r="A35" s="46" t="s">
        <v>4</v>
      </c>
      <c r="B35" s="46" t="s">
        <v>537</v>
      </c>
      <c r="C35" s="46" t="s">
        <v>486</v>
      </c>
      <c r="D35" s="19">
        <v>31.8</v>
      </c>
      <c r="E35" s="46" t="s">
        <v>163</v>
      </c>
      <c r="F35" s="46" t="s">
        <v>101</v>
      </c>
      <c r="G35" s="46" t="s">
        <v>101</v>
      </c>
      <c r="H35" s="47">
        <v>45628</v>
      </c>
      <c r="I35" s="46" t="s">
        <v>101</v>
      </c>
      <c r="J35" s="46" t="s">
        <v>101</v>
      </c>
      <c r="K35" s="47">
        <v>45628</v>
      </c>
      <c r="L35" s="46" t="s">
        <v>654</v>
      </c>
      <c r="M35" s="46" t="s">
        <v>655</v>
      </c>
      <c r="N35" s="46" t="s">
        <v>508</v>
      </c>
      <c r="O35" s="46" t="s">
        <v>289</v>
      </c>
      <c r="P35" s="46" t="s">
        <v>540</v>
      </c>
    </row>
    <row r="36" spans="1:16" x14ac:dyDescent="0.25">
      <c r="A36" s="46" t="s">
        <v>4</v>
      </c>
      <c r="B36" s="46" t="s">
        <v>537</v>
      </c>
      <c r="C36" s="46" t="s">
        <v>486</v>
      </c>
      <c r="D36" s="19">
        <v>100.89</v>
      </c>
      <c r="E36" s="46" t="s">
        <v>163</v>
      </c>
      <c r="F36" s="46" t="s">
        <v>101</v>
      </c>
      <c r="G36" s="46" t="s">
        <v>101</v>
      </c>
      <c r="H36" s="47">
        <v>45629</v>
      </c>
      <c r="I36" s="46" t="s">
        <v>101</v>
      </c>
      <c r="J36" s="46" t="s">
        <v>101</v>
      </c>
      <c r="K36" s="47">
        <v>45629</v>
      </c>
      <c r="L36" s="46" t="s">
        <v>656</v>
      </c>
      <c r="M36" s="46" t="s">
        <v>657</v>
      </c>
      <c r="N36" s="46" t="s">
        <v>545</v>
      </c>
      <c r="O36" s="46" t="s">
        <v>289</v>
      </c>
      <c r="P36" s="46" t="s">
        <v>540</v>
      </c>
    </row>
    <row r="37" spans="1:16" x14ac:dyDescent="0.25">
      <c r="A37" s="46" t="s">
        <v>4</v>
      </c>
      <c r="B37" s="46" t="s">
        <v>537</v>
      </c>
      <c r="C37" s="46" t="s">
        <v>486</v>
      </c>
      <c r="D37" s="19">
        <v>93.03</v>
      </c>
      <c r="E37" s="46" t="s">
        <v>163</v>
      </c>
      <c r="F37" s="46" t="s">
        <v>101</v>
      </c>
      <c r="G37" s="46" t="s">
        <v>101</v>
      </c>
      <c r="H37" s="47">
        <v>45629</v>
      </c>
      <c r="I37" s="46" t="s">
        <v>101</v>
      </c>
      <c r="J37" s="46" t="s">
        <v>101</v>
      </c>
      <c r="K37" s="47">
        <v>45629</v>
      </c>
      <c r="L37" s="46" t="s">
        <v>658</v>
      </c>
      <c r="M37" s="46" t="s">
        <v>659</v>
      </c>
      <c r="N37" s="46" t="s">
        <v>548</v>
      </c>
      <c r="O37" s="46" t="s">
        <v>289</v>
      </c>
      <c r="P37" s="46" t="s">
        <v>540</v>
      </c>
    </row>
    <row r="38" spans="1:16" x14ac:dyDescent="0.25">
      <c r="A38" s="46" t="s">
        <v>4</v>
      </c>
      <c r="B38" s="46" t="s">
        <v>537</v>
      </c>
      <c r="C38" s="46" t="s">
        <v>486</v>
      </c>
      <c r="D38" s="19">
        <v>50.45</v>
      </c>
      <c r="E38" s="46" t="s">
        <v>163</v>
      </c>
      <c r="F38" s="46" t="s">
        <v>101</v>
      </c>
      <c r="G38" s="46" t="s">
        <v>101</v>
      </c>
      <c r="H38" s="47">
        <v>45630</v>
      </c>
      <c r="I38" s="46" t="s">
        <v>101</v>
      </c>
      <c r="J38" s="46" t="s">
        <v>101</v>
      </c>
      <c r="K38" s="47">
        <v>45630</v>
      </c>
      <c r="L38" s="46" t="s">
        <v>660</v>
      </c>
      <c r="M38" s="46" t="s">
        <v>661</v>
      </c>
      <c r="N38" s="46" t="s">
        <v>545</v>
      </c>
      <c r="O38" s="46" t="s">
        <v>289</v>
      </c>
      <c r="P38" s="46" t="s">
        <v>540</v>
      </c>
    </row>
    <row r="39" spans="1:16" x14ac:dyDescent="0.25">
      <c r="A39" s="46" t="s">
        <v>4</v>
      </c>
      <c r="B39" s="46" t="s">
        <v>537</v>
      </c>
      <c r="C39" s="46" t="s">
        <v>486</v>
      </c>
      <c r="D39" s="19">
        <v>46.52</v>
      </c>
      <c r="E39" s="46" t="s">
        <v>163</v>
      </c>
      <c r="F39" s="46" t="s">
        <v>101</v>
      </c>
      <c r="G39" s="46" t="s">
        <v>101</v>
      </c>
      <c r="H39" s="47">
        <v>45630</v>
      </c>
      <c r="I39" s="46" t="s">
        <v>101</v>
      </c>
      <c r="J39" s="46" t="s">
        <v>101</v>
      </c>
      <c r="K39" s="47">
        <v>45630</v>
      </c>
      <c r="L39" s="46" t="s">
        <v>662</v>
      </c>
      <c r="M39" s="46" t="s">
        <v>663</v>
      </c>
      <c r="N39" s="46" t="s">
        <v>548</v>
      </c>
      <c r="O39" s="46" t="s">
        <v>289</v>
      </c>
      <c r="P39" s="46" t="s">
        <v>540</v>
      </c>
    </row>
    <row r="40" spans="1:16" x14ac:dyDescent="0.25">
      <c r="A40" s="46" t="s">
        <v>4</v>
      </c>
      <c r="B40" s="46" t="s">
        <v>537</v>
      </c>
      <c r="C40" s="46" t="s">
        <v>486</v>
      </c>
      <c r="D40" s="19">
        <v>6.65</v>
      </c>
      <c r="E40" s="46" t="s">
        <v>163</v>
      </c>
      <c r="F40" s="46" t="s">
        <v>101</v>
      </c>
      <c r="G40" s="46" t="s">
        <v>101</v>
      </c>
      <c r="H40" s="47">
        <v>45630</v>
      </c>
      <c r="I40" s="46" t="s">
        <v>101</v>
      </c>
      <c r="J40" s="46" t="s">
        <v>101</v>
      </c>
      <c r="K40" s="47">
        <v>45630</v>
      </c>
      <c r="L40" s="46" t="s">
        <v>664</v>
      </c>
      <c r="M40" s="46" t="s">
        <v>665</v>
      </c>
      <c r="N40" s="46" t="s">
        <v>497</v>
      </c>
      <c r="O40" s="46" t="s">
        <v>289</v>
      </c>
      <c r="P40" s="46" t="s">
        <v>540</v>
      </c>
    </row>
    <row r="41" spans="1:16" x14ac:dyDescent="0.25">
      <c r="A41" s="46" t="s">
        <v>4</v>
      </c>
      <c r="B41" s="46" t="s">
        <v>537</v>
      </c>
      <c r="C41" s="46" t="s">
        <v>486</v>
      </c>
      <c r="D41" s="19">
        <v>3.33</v>
      </c>
      <c r="E41" s="46" t="s">
        <v>163</v>
      </c>
      <c r="F41" s="46" t="s">
        <v>101</v>
      </c>
      <c r="G41" s="46" t="s">
        <v>101</v>
      </c>
      <c r="H41" s="47">
        <v>45631</v>
      </c>
      <c r="I41" s="46" t="s">
        <v>101</v>
      </c>
      <c r="J41" s="46" t="s">
        <v>101</v>
      </c>
      <c r="K41" s="47">
        <v>45631</v>
      </c>
      <c r="L41" s="46" t="s">
        <v>666</v>
      </c>
      <c r="M41" s="46" t="s">
        <v>667</v>
      </c>
      <c r="N41" s="46" t="s">
        <v>497</v>
      </c>
      <c r="O41" s="46" t="s">
        <v>289</v>
      </c>
      <c r="P41" s="46" t="s">
        <v>540</v>
      </c>
    </row>
    <row r="42" spans="1:16" x14ac:dyDescent="0.25">
      <c r="A42" s="46" t="s">
        <v>4</v>
      </c>
      <c r="B42" s="46" t="s">
        <v>537</v>
      </c>
      <c r="C42" s="46" t="s">
        <v>486</v>
      </c>
      <c r="D42" s="19">
        <v>31.8</v>
      </c>
      <c r="E42" s="46" t="s">
        <v>163</v>
      </c>
      <c r="F42" s="46" t="s">
        <v>101</v>
      </c>
      <c r="G42" s="46" t="s">
        <v>101</v>
      </c>
      <c r="H42" s="47">
        <v>45631</v>
      </c>
      <c r="I42" s="46" t="s">
        <v>101</v>
      </c>
      <c r="J42" s="46" t="s">
        <v>101</v>
      </c>
      <c r="K42" s="47">
        <v>45631</v>
      </c>
      <c r="L42" s="46" t="s">
        <v>668</v>
      </c>
      <c r="M42" s="46" t="s">
        <v>669</v>
      </c>
      <c r="N42" s="46" t="s">
        <v>508</v>
      </c>
      <c r="O42" s="46" t="s">
        <v>289</v>
      </c>
      <c r="P42" s="46" t="s">
        <v>540</v>
      </c>
    </row>
    <row r="43" spans="1:16" x14ac:dyDescent="0.25">
      <c r="A43" s="46" t="s">
        <v>4</v>
      </c>
      <c r="B43" s="46" t="s">
        <v>537</v>
      </c>
      <c r="C43" s="46" t="s">
        <v>486</v>
      </c>
      <c r="D43" s="19">
        <v>67.260000000000005</v>
      </c>
      <c r="E43" s="46" t="s">
        <v>163</v>
      </c>
      <c r="F43" s="46" t="s">
        <v>101</v>
      </c>
      <c r="G43" s="46" t="s">
        <v>101</v>
      </c>
      <c r="H43" s="47">
        <v>45631</v>
      </c>
      <c r="I43" s="46" t="s">
        <v>101</v>
      </c>
      <c r="J43" s="46" t="s">
        <v>101</v>
      </c>
      <c r="K43" s="47">
        <v>45631</v>
      </c>
      <c r="L43" s="46" t="s">
        <v>670</v>
      </c>
      <c r="M43" s="46" t="s">
        <v>671</v>
      </c>
      <c r="N43" s="46" t="s">
        <v>545</v>
      </c>
      <c r="O43" s="46" t="s">
        <v>289</v>
      </c>
      <c r="P43" s="46" t="s">
        <v>540</v>
      </c>
    </row>
    <row r="44" spans="1:16" x14ac:dyDescent="0.25">
      <c r="A44" s="46" t="s">
        <v>4</v>
      </c>
      <c r="B44" s="46" t="s">
        <v>537</v>
      </c>
      <c r="C44" s="46" t="s">
        <v>486</v>
      </c>
      <c r="D44" s="19">
        <v>62.02</v>
      </c>
      <c r="E44" s="46" t="s">
        <v>163</v>
      </c>
      <c r="F44" s="46" t="s">
        <v>101</v>
      </c>
      <c r="G44" s="46" t="s">
        <v>101</v>
      </c>
      <c r="H44" s="47">
        <v>45631</v>
      </c>
      <c r="I44" s="46" t="s">
        <v>101</v>
      </c>
      <c r="J44" s="46" t="s">
        <v>101</v>
      </c>
      <c r="K44" s="47">
        <v>45631</v>
      </c>
      <c r="L44" s="46" t="s">
        <v>672</v>
      </c>
      <c r="M44" s="46" t="s">
        <v>673</v>
      </c>
      <c r="N44" s="46" t="s">
        <v>548</v>
      </c>
      <c r="O44" s="46" t="s">
        <v>289</v>
      </c>
      <c r="P44" s="46" t="s">
        <v>540</v>
      </c>
    </row>
    <row r="45" spans="1:16" x14ac:dyDescent="0.25">
      <c r="A45" s="46" t="s">
        <v>4</v>
      </c>
      <c r="B45" s="46" t="s">
        <v>537</v>
      </c>
      <c r="C45" s="46" t="s">
        <v>486</v>
      </c>
      <c r="D45" s="19">
        <v>33.630000000000003</v>
      </c>
      <c r="E45" s="46" t="s">
        <v>163</v>
      </c>
      <c r="F45" s="46" t="s">
        <v>101</v>
      </c>
      <c r="G45" s="46" t="s">
        <v>101</v>
      </c>
      <c r="H45" s="47">
        <v>45632</v>
      </c>
      <c r="I45" s="46" t="s">
        <v>101</v>
      </c>
      <c r="J45" s="46" t="s">
        <v>101</v>
      </c>
      <c r="K45" s="47">
        <v>45632</v>
      </c>
      <c r="L45" s="46" t="s">
        <v>674</v>
      </c>
      <c r="M45" s="46" t="s">
        <v>675</v>
      </c>
      <c r="N45" s="46" t="s">
        <v>545</v>
      </c>
      <c r="O45" s="46" t="s">
        <v>289</v>
      </c>
      <c r="P45" s="46" t="s">
        <v>540</v>
      </c>
    </row>
    <row r="46" spans="1:16" x14ac:dyDescent="0.25">
      <c r="A46" s="46" t="s">
        <v>4</v>
      </c>
      <c r="B46" s="46" t="s">
        <v>537</v>
      </c>
      <c r="C46" s="46" t="s">
        <v>486</v>
      </c>
      <c r="D46" s="19">
        <v>31.01</v>
      </c>
      <c r="E46" s="46" t="s">
        <v>163</v>
      </c>
      <c r="F46" s="46" t="s">
        <v>101</v>
      </c>
      <c r="G46" s="46" t="s">
        <v>101</v>
      </c>
      <c r="H46" s="47">
        <v>45632</v>
      </c>
      <c r="I46" s="46" t="s">
        <v>101</v>
      </c>
      <c r="J46" s="46" t="s">
        <v>101</v>
      </c>
      <c r="K46" s="47">
        <v>45632</v>
      </c>
      <c r="L46" s="46" t="s">
        <v>676</v>
      </c>
      <c r="M46" s="46" t="s">
        <v>677</v>
      </c>
      <c r="N46" s="46" t="s">
        <v>548</v>
      </c>
      <c r="O46" s="46" t="s">
        <v>289</v>
      </c>
      <c r="P46" s="46" t="s">
        <v>540</v>
      </c>
    </row>
    <row r="47" spans="1:16" x14ac:dyDescent="0.25">
      <c r="A47" s="46" t="s">
        <v>4</v>
      </c>
      <c r="B47" s="46" t="s">
        <v>537</v>
      </c>
      <c r="C47" s="46" t="s">
        <v>486</v>
      </c>
      <c r="D47" s="19">
        <v>34.979999999999997</v>
      </c>
      <c r="E47" s="46" t="s">
        <v>163</v>
      </c>
      <c r="F47" s="46" t="s">
        <v>101</v>
      </c>
      <c r="G47" s="46" t="s">
        <v>101</v>
      </c>
      <c r="H47" s="47">
        <v>45635</v>
      </c>
      <c r="I47" s="46" t="s">
        <v>101</v>
      </c>
      <c r="J47" s="46" t="s">
        <v>101</v>
      </c>
      <c r="K47" s="47">
        <v>45635</v>
      </c>
      <c r="L47" s="46" t="s">
        <v>678</v>
      </c>
      <c r="M47" s="46" t="s">
        <v>679</v>
      </c>
      <c r="N47" s="46" t="s">
        <v>545</v>
      </c>
      <c r="O47" s="46" t="s">
        <v>289</v>
      </c>
      <c r="P47" s="46" t="s">
        <v>540</v>
      </c>
    </row>
    <row r="48" spans="1:16" x14ac:dyDescent="0.25">
      <c r="A48" s="46" t="s">
        <v>4</v>
      </c>
      <c r="B48" s="46" t="s">
        <v>537</v>
      </c>
      <c r="C48" s="46" t="s">
        <v>486</v>
      </c>
      <c r="D48" s="19">
        <v>32.25</v>
      </c>
      <c r="E48" s="46" t="s">
        <v>163</v>
      </c>
      <c r="F48" s="46" t="s">
        <v>101</v>
      </c>
      <c r="G48" s="46" t="s">
        <v>101</v>
      </c>
      <c r="H48" s="47">
        <v>45635</v>
      </c>
      <c r="I48" s="46" t="s">
        <v>101</v>
      </c>
      <c r="J48" s="46" t="s">
        <v>101</v>
      </c>
      <c r="K48" s="47">
        <v>45635</v>
      </c>
      <c r="L48" s="46" t="s">
        <v>680</v>
      </c>
      <c r="M48" s="46" t="s">
        <v>681</v>
      </c>
      <c r="N48" s="46" t="s">
        <v>548</v>
      </c>
      <c r="O48" s="46" t="s">
        <v>289</v>
      </c>
      <c r="P48" s="46" t="s">
        <v>540</v>
      </c>
    </row>
    <row r="49" spans="1:16" x14ac:dyDescent="0.25">
      <c r="A49" s="46" t="s">
        <v>4</v>
      </c>
      <c r="B49" s="46" t="s">
        <v>537</v>
      </c>
      <c r="C49" s="46" t="s">
        <v>486</v>
      </c>
      <c r="D49" s="19">
        <v>16.82</v>
      </c>
      <c r="E49" s="46" t="s">
        <v>163</v>
      </c>
      <c r="F49" s="46" t="s">
        <v>101</v>
      </c>
      <c r="G49" s="46" t="s">
        <v>101</v>
      </c>
      <c r="H49" s="47">
        <v>45636</v>
      </c>
      <c r="I49" s="46" t="s">
        <v>101</v>
      </c>
      <c r="J49" s="46" t="s">
        <v>101</v>
      </c>
      <c r="K49" s="47">
        <v>45636</v>
      </c>
      <c r="L49" s="46" t="s">
        <v>682</v>
      </c>
      <c r="M49" s="46" t="s">
        <v>683</v>
      </c>
      <c r="N49" s="46" t="s">
        <v>545</v>
      </c>
      <c r="O49" s="46" t="s">
        <v>289</v>
      </c>
      <c r="P49" s="46" t="s">
        <v>540</v>
      </c>
    </row>
    <row r="50" spans="1:16" x14ac:dyDescent="0.25">
      <c r="A50" s="46" t="s">
        <v>4</v>
      </c>
      <c r="B50" s="46" t="s">
        <v>537</v>
      </c>
      <c r="C50" s="46" t="s">
        <v>486</v>
      </c>
      <c r="D50" s="19">
        <v>15.51</v>
      </c>
      <c r="E50" s="46" t="s">
        <v>163</v>
      </c>
      <c r="F50" s="46" t="s">
        <v>101</v>
      </c>
      <c r="G50" s="46" t="s">
        <v>101</v>
      </c>
      <c r="H50" s="47">
        <v>45636</v>
      </c>
      <c r="I50" s="46" t="s">
        <v>101</v>
      </c>
      <c r="J50" s="46" t="s">
        <v>101</v>
      </c>
      <c r="K50" s="47">
        <v>45636</v>
      </c>
      <c r="L50" s="46" t="s">
        <v>684</v>
      </c>
      <c r="M50" s="46" t="s">
        <v>685</v>
      </c>
      <c r="N50" s="46" t="s">
        <v>548</v>
      </c>
      <c r="O50" s="46" t="s">
        <v>289</v>
      </c>
      <c r="P50" s="46" t="s">
        <v>540</v>
      </c>
    </row>
    <row r="51" spans="1:16" x14ac:dyDescent="0.25">
      <c r="A51" s="46" t="s">
        <v>4</v>
      </c>
      <c r="B51" s="46" t="s">
        <v>537</v>
      </c>
      <c r="C51" s="46" t="s">
        <v>486</v>
      </c>
      <c r="D51" s="19">
        <v>34.979999999999997</v>
      </c>
      <c r="E51" s="46" t="s">
        <v>163</v>
      </c>
      <c r="F51" s="46" t="s">
        <v>101</v>
      </c>
      <c r="G51" s="46" t="s">
        <v>101</v>
      </c>
      <c r="H51" s="47">
        <v>45637</v>
      </c>
      <c r="I51" s="46" t="s">
        <v>101</v>
      </c>
      <c r="J51" s="46" t="s">
        <v>101</v>
      </c>
      <c r="K51" s="47">
        <v>45637</v>
      </c>
      <c r="L51" s="46" t="s">
        <v>686</v>
      </c>
      <c r="M51" s="46" t="s">
        <v>687</v>
      </c>
      <c r="N51" s="46" t="s">
        <v>545</v>
      </c>
      <c r="O51" s="46" t="s">
        <v>289</v>
      </c>
      <c r="P51" s="46" t="s">
        <v>540</v>
      </c>
    </row>
    <row r="52" spans="1:16" x14ac:dyDescent="0.25">
      <c r="A52" s="46" t="s">
        <v>4</v>
      </c>
      <c r="B52" s="46" t="s">
        <v>537</v>
      </c>
      <c r="C52" s="46" t="s">
        <v>486</v>
      </c>
      <c r="D52" s="19">
        <v>31.01</v>
      </c>
      <c r="E52" s="46" t="s">
        <v>163</v>
      </c>
      <c r="F52" s="46" t="s">
        <v>101</v>
      </c>
      <c r="G52" s="46" t="s">
        <v>101</v>
      </c>
      <c r="H52" s="47">
        <v>45637</v>
      </c>
      <c r="I52" s="46" t="s">
        <v>101</v>
      </c>
      <c r="J52" s="46" t="s">
        <v>101</v>
      </c>
      <c r="K52" s="47">
        <v>45637</v>
      </c>
      <c r="L52" s="46" t="s">
        <v>688</v>
      </c>
      <c r="M52" s="46" t="s">
        <v>689</v>
      </c>
      <c r="N52" s="46" t="s">
        <v>548</v>
      </c>
      <c r="O52" s="46" t="s">
        <v>289</v>
      </c>
      <c r="P52" s="46" t="s">
        <v>540</v>
      </c>
    </row>
    <row r="53" spans="1:16" x14ac:dyDescent="0.25">
      <c r="A53" s="46" t="s">
        <v>4</v>
      </c>
      <c r="B53" s="46" t="s">
        <v>537</v>
      </c>
      <c r="C53" s="46" t="s">
        <v>486</v>
      </c>
      <c r="D53" s="19">
        <v>34.979999999999997</v>
      </c>
      <c r="E53" s="46" t="s">
        <v>163</v>
      </c>
      <c r="F53" s="46" t="s">
        <v>101</v>
      </c>
      <c r="G53" s="46" t="s">
        <v>101</v>
      </c>
      <c r="H53" s="47">
        <v>45638</v>
      </c>
      <c r="I53" s="46" t="s">
        <v>101</v>
      </c>
      <c r="J53" s="46" t="s">
        <v>101</v>
      </c>
      <c r="K53" s="47">
        <v>45638</v>
      </c>
      <c r="L53" s="46" t="s">
        <v>690</v>
      </c>
      <c r="M53" s="46" t="s">
        <v>691</v>
      </c>
      <c r="N53" s="46" t="s">
        <v>545</v>
      </c>
      <c r="O53" s="46" t="s">
        <v>289</v>
      </c>
      <c r="P53" s="46" t="s">
        <v>540</v>
      </c>
    </row>
    <row r="54" spans="1:16" x14ac:dyDescent="0.25">
      <c r="A54" s="46" t="s">
        <v>4</v>
      </c>
      <c r="B54" s="46" t="s">
        <v>537</v>
      </c>
      <c r="C54" s="46" t="s">
        <v>486</v>
      </c>
      <c r="D54" s="19">
        <v>31.01</v>
      </c>
      <c r="E54" s="46" t="s">
        <v>163</v>
      </c>
      <c r="F54" s="46" t="s">
        <v>101</v>
      </c>
      <c r="G54" s="46" t="s">
        <v>101</v>
      </c>
      <c r="H54" s="47">
        <v>45638</v>
      </c>
      <c r="I54" s="46" t="s">
        <v>101</v>
      </c>
      <c r="J54" s="46" t="s">
        <v>101</v>
      </c>
      <c r="K54" s="47">
        <v>45638</v>
      </c>
      <c r="L54" s="46" t="s">
        <v>692</v>
      </c>
      <c r="M54" s="46" t="s">
        <v>693</v>
      </c>
      <c r="N54" s="46" t="s">
        <v>548</v>
      </c>
      <c r="O54" s="46" t="s">
        <v>289</v>
      </c>
      <c r="P54" s="46" t="s">
        <v>540</v>
      </c>
    </row>
    <row r="55" spans="1:16" x14ac:dyDescent="0.25">
      <c r="A55" s="48" t="s">
        <v>101</v>
      </c>
      <c r="B55" s="48" t="s">
        <v>537</v>
      </c>
      <c r="C55" s="48" t="s">
        <v>101</v>
      </c>
      <c r="D55" s="49">
        <v>902.47</v>
      </c>
      <c r="E55" s="48" t="s">
        <v>163</v>
      </c>
      <c r="F55" s="48" t="s">
        <v>101</v>
      </c>
      <c r="G55" s="48" t="s">
        <v>101</v>
      </c>
      <c r="H55" s="50"/>
      <c r="I55" s="48" t="s">
        <v>101</v>
      </c>
      <c r="J55" s="48" t="s">
        <v>101</v>
      </c>
      <c r="K55" s="50"/>
      <c r="L55" s="48" t="s">
        <v>101</v>
      </c>
      <c r="M55" s="48" t="s">
        <v>101</v>
      </c>
      <c r="N55" s="48" t="s">
        <v>101</v>
      </c>
      <c r="O55" s="48" t="s">
        <v>101</v>
      </c>
      <c r="P55" s="48" t="s">
        <v>101</v>
      </c>
    </row>
    <row r="56" spans="1:16" x14ac:dyDescent="0.25">
      <c r="A56" s="46" t="s">
        <v>4</v>
      </c>
      <c r="B56" s="46" t="s">
        <v>694</v>
      </c>
      <c r="C56" s="46" t="s">
        <v>133</v>
      </c>
      <c r="D56" s="19">
        <v>1.71</v>
      </c>
      <c r="E56" s="46" t="s">
        <v>163</v>
      </c>
      <c r="F56" s="46" t="s">
        <v>101</v>
      </c>
      <c r="G56" s="46" t="s">
        <v>101</v>
      </c>
      <c r="H56" s="47">
        <v>45628</v>
      </c>
      <c r="I56" s="46" t="s">
        <v>101</v>
      </c>
      <c r="J56" s="46" t="s">
        <v>101</v>
      </c>
      <c r="K56" s="47">
        <v>45624</v>
      </c>
      <c r="L56" s="46" t="s">
        <v>695</v>
      </c>
      <c r="M56" s="46" t="s">
        <v>696</v>
      </c>
      <c r="N56" s="46" t="s">
        <v>101</v>
      </c>
      <c r="O56" s="46" t="s">
        <v>593</v>
      </c>
      <c r="P56" s="46" t="s">
        <v>167</v>
      </c>
    </row>
    <row r="57" spans="1:16" x14ac:dyDescent="0.25">
      <c r="A57" s="46" t="s">
        <v>4</v>
      </c>
      <c r="B57" s="46" t="s">
        <v>694</v>
      </c>
      <c r="C57" s="46" t="s">
        <v>133</v>
      </c>
      <c r="D57" s="19">
        <v>0.32</v>
      </c>
      <c r="E57" s="46" t="s">
        <v>163</v>
      </c>
      <c r="F57" s="46" t="s">
        <v>101</v>
      </c>
      <c r="G57" s="46" t="s">
        <v>101</v>
      </c>
      <c r="H57" s="47">
        <v>45628</v>
      </c>
      <c r="I57" s="46" t="s">
        <v>101</v>
      </c>
      <c r="J57" s="46" t="s">
        <v>101</v>
      </c>
      <c r="K57" s="47">
        <v>45624</v>
      </c>
      <c r="L57" s="46" t="s">
        <v>695</v>
      </c>
      <c r="M57" s="46" t="s">
        <v>696</v>
      </c>
      <c r="N57" s="46" t="s">
        <v>101</v>
      </c>
      <c r="O57" s="46" t="s">
        <v>593</v>
      </c>
      <c r="P57" s="46" t="s">
        <v>167</v>
      </c>
    </row>
    <row r="58" spans="1:16" x14ac:dyDescent="0.25">
      <c r="A58" s="46" t="s">
        <v>4</v>
      </c>
      <c r="B58" s="46" t="s">
        <v>694</v>
      </c>
      <c r="C58" s="46" t="s">
        <v>133</v>
      </c>
      <c r="D58" s="19">
        <v>0.97</v>
      </c>
      <c r="E58" s="46" t="s">
        <v>163</v>
      </c>
      <c r="F58" s="46" t="s">
        <v>101</v>
      </c>
      <c r="G58" s="46" t="s">
        <v>101</v>
      </c>
      <c r="H58" s="47">
        <v>45629</v>
      </c>
      <c r="I58" s="46" t="s">
        <v>101</v>
      </c>
      <c r="J58" s="46" t="s">
        <v>101</v>
      </c>
      <c r="K58" s="47">
        <v>45625</v>
      </c>
      <c r="L58" s="46" t="s">
        <v>697</v>
      </c>
      <c r="M58" s="46" t="s">
        <v>698</v>
      </c>
      <c r="N58" s="46" t="s">
        <v>101</v>
      </c>
      <c r="O58" s="46" t="s">
        <v>593</v>
      </c>
      <c r="P58" s="46" t="s">
        <v>167</v>
      </c>
    </row>
    <row r="59" spans="1:16" x14ac:dyDescent="0.25">
      <c r="A59" s="46" t="s">
        <v>4</v>
      </c>
      <c r="B59" s="46" t="s">
        <v>694</v>
      </c>
      <c r="C59" s="46" t="s">
        <v>133</v>
      </c>
      <c r="D59" s="19">
        <v>0.11</v>
      </c>
      <c r="E59" s="46" t="s">
        <v>163</v>
      </c>
      <c r="F59" s="46" t="s">
        <v>101</v>
      </c>
      <c r="G59" s="46" t="s">
        <v>101</v>
      </c>
      <c r="H59" s="47">
        <v>45629</v>
      </c>
      <c r="I59" s="46" t="s">
        <v>101</v>
      </c>
      <c r="J59" s="46" t="s">
        <v>101</v>
      </c>
      <c r="K59" s="47">
        <v>45625</v>
      </c>
      <c r="L59" s="46" t="s">
        <v>697</v>
      </c>
      <c r="M59" s="46" t="s">
        <v>698</v>
      </c>
      <c r="N59" s="46" t="s">
        <v>101</v>
      </c>
      <c r="O59" s="46" t="s">
        <v>593</v>
      </c>
      <c r="P59" s="46" t="s">
        <v>167</v>
      </c>
    </row>
    <row r="60" spans="1:16" x14ac:dyDescent="0.25">
      <c r="A60" s="46" t="s">
        <v>4</v>
      </c>
      <c r="B60" s="46" t="s">
        <v>694</v>
      </c>
      <c r="C60" s="46" t="s">
        <v>133</v>
      </c>
      <c r="D60" s="19">
        <v>1.36</v>
      </c>
      <c r="E60" s="46" t="s">
        <v>163</v>
      </c>
      <c r="F60" s="46" t="s">
        <v>101</v>
      </c>
      <c r="G60" s="46" t="s">
        <v>101</v>
      </c>
      <c r="H60" s="47">
        <v>45630</v>
      </c>
      <c r="I60" s="46" t="s">
        <v>101</v>
      </c>
      <c r="J60" s="46" t="s">
        <v>101</v>
      </c>
      <c r="K60" s="47">
        <v>45628</v>
      </c>
      <c r="L60" s="46" t="s">
        <v>699</v>
      </c>
      <c r="M60" s="46" t="s">
        <v>700</v>
      </c>
      <c r="N60" s="46" t="s">
        <v>101</v>
      </c>
      <c r="O60" s="46" t="s">
        <v>593</v>
      </c>
      <c r="P60" s="46" t="s">
        <v>167</v>
      </c>
    </row>
    <row r="61" spans="1:16" x14ac:dyDescent="0.25">
      <c r="A61" s="46" t="s">
        <v>4</v>
      </c>
      <c r="B61" s="46" t="s">
        <v>694</v>
      </c>
      <c r="C61" s="46" t="s">
        <v>133</v>
      </c>
      <c r="D61" s="19">
        <v>1.36</v>
      </c>
      <c r="E61" s="46" t="s">
        <v>163</v>
      </c>
      <c r="F61" s="46" t="s">
        <v>101</v>
      </c>
      <c r="G61" s="46" t="s">
        <v>101</v>
      </c>
      <c r="H61" s="47">
        <v>45631</v>
      </c>
      <c r="I61" s="46" t="s">
        <v>101</v>
      </c>
      <c r="J61" s="46" t="s">
        <v>101</v>
      </c>
      <c r="K61" s="47">
        <v>45630</v>
      </c>
      <c r="L61" s="46" t="s">
        <v>701</v>
      </c>
      <c r="M61" s="46" t="s">
        <v>702</v>
      </c>
      <c r="N61" s="46" t="s">
        <v>101</v>
      </c>
      <c r="O61" s="46" t="s">
        <v>593</v>
      </c>
      <c r="P61" s="46" t="s">
        <v>167</v>
      </c>
    </row>
    <row r="62" spans="1:16" x14ac:dyDescent="0.25">
      <c r="A62" s="46" t="s">
        <v>4</v>
      </c>
      <c r="B62" s="46" t="s">
        <v>694</v>
      </c>
      <c r="C62" s="46" t="s">
        <v>133</v>
      </c>
      <c r="D62" s="19">
        <v>1.36</v>
      </c>
      <c r="E62" s="46" t="s">
        <v>163</v>
      </c>
      <c r="F62" s="46" t="s">
        <v>101</v>
      </c>
      <c r="G62" s="46" t="s">
        <v>101</v>
      </c>
      <c r="H62" s="47">
        <v>45636</v>
      </c>
      <c r="I62" s="46" t="s">
        <v>101</v>
      </c>
      <c r="J62" s="46" t="s">
        <v>101</v>
      </c>
      <c r="K62" s="47">
        <v>45631</v>
      </c>
      <c r="L62" s="46" t="s">
        <v>703</v>
      </c>
      <c r="M62" s="46" t="s">
        <v>704</v>
      </c>
      <c r="N62" s="46" t="s">
        <v>101</v>
      </c>
      <c r="O62" s="46" t="s">
        <v>593</v>
      </c>
      <c r="P62" s="46" t="s">
        <v>167</v>
      </c>
    </row>
    <row r="63" spans="1:16" x14ac:dyDescent="0.25">
      <c r="A63" s="48" t="s">
        <v>101</v>
      </c>
      <c r="B63" s="48" t="s">
        <v>694</v>
      </c>
      <c r="C63" s="48" t="s">
        <v>101</v>
      </c>
      <c r="D63" s="49">
        <v>7.19</v>
      </c>
      <c r="E63" s="48" t="s">
        <v>163</v>
      </c>
      <c r="F63" s="48" t="s">
        <v>101</v>
      </c>
      <c r="G63" s="48" t="s">
        <v>101</v>
      </c>
      <c r="H63" s="50"/>
      <c r="I63" s="48" t="s">
        <v>101</v>
      </c>
      <c r="J63" s="48" t="s">
        <v>101</v>
      </c>
      <c r="K63" s="50"/>
      <c r="L63" s="48" t="s">
        <v>101</v>
      </c>
      <c r="M63" s="48" t="s">
        <v>101</v>
      </c>
      <c r="N63" s="48" t="s">
        <v>101</v>
      </c>
      <c r="O63" s="48" t="s">
        <v>101</v>
      </c>
      <c r="P63" s="48" t="s">
        <v>101</v>
      </c>
    </row>
    <row r="64" spans="1:16" x14ac:dyDescent="0.25">
      <c r="A64" s="46" t="s">
        <v>127</v>
      </c>
      <c r="B64" s="46" t="s">
        <v>705</v>
      </c>
      <c r="C64" s="46" t="s">
        <v>100</v>
      </c>
      <c r="D64" s="19">
        <v>1720</v>
      </c>
      <c r="E64" s="46" t="s">
        <v>163</v>
      </c>
      <c r="F64" s="46" t="s">
        <v>376</v>
      </c>
      <c r="G64" s="46" t="s">
        <v>706</v>
      </c>
      <c r="H64" s="47">
        <v>45670</v>
      </c>
      <c r="I64" s="46" t="s">
        <v>707</v>
      </c>
      <c r="J64" s="46" t="s">
        <v>708</v>
      </c>
      <c r="K64" s="47">
        <v>45670</v>
      </c>
      <c r="L64" s="46" t="s">
        <v>709</v>
      </c>
      <c r="M64" s="46" t="s">
        <v>710</v>
      </c>
      <c r="N64" s="46" t="s">
        <v>101</v>
      </c>
      <c r="O64" s="46" t="s">
        <v>601</v>
      </c>
      <c r="P64" s="46" t="s">
        <v>167</v>
      </c>
    </row>
    <row r="65" spans="1:16" x14ac:dyDescent="0.25">
      <c r="A65" s="46" t="s">
        <v>127</v>
      </c>
      <c r="B65" s="46" t="s">
        <v>705</v>
      </c>
      <c r="C65" s="46" t="s">
        <v>100</v>
      </c>
      <c r="D65" s="19">
        <v>1397.5</v>
      </c>
      <c r="E65" s="46" t="s">
        <v>163</v>
      </c>
      <c r="F65" s="46" t="s">
        <v>376</v>
      </c>
      <c r="G65" s="46" t="s">
        <v>711</v>
      </c>
      <c r="H65" s="47">
        <v>45671</v>
      </c>
      <c r="I65" s="46" t="s">
        <v>707</v>
      </c>
      <c r="J65" s="46" t="s">
        <v>708</v>
      </c>
      <c r="K65" s="47">
        <v>45671</v>
      </c>
      <c r="L65" s="46" t="s">
        <v>712</v>
      </c>
      <c r="M65" s="46" t="s">
        <v>713</v>
      </c>
      <c r="N65" s="46" t="s">
        <v>101</v>
      </c>
      <c r="O65" s="46" t="s">
        <v>601</v>
      </c>
      <c r="P65" s="46" t="s">
        <v>167</v>
      </c>
    </row>
    <row r="66" spans="1:16" x14ac:dyDescent="0.25">
      <c r="A66" s="48" t="s">
        <v>101</v>
      </c>
      <c r="B66" s="48" t="s">
        <v>705</v>
      </c>
      <c r="C66" s="48" t="s">
        <v>101</v>
      </c>
      <c r="D66" s="49">
        <v>3117.5</v>
      </c>
      <c r="E66" s="48" t="s">
        <v>163</v>
      </c>
      <c r="F66" s="48" t="s">
        <v>101</v>
      </c>
      <c r="G66" s="48" t="s">
        <v>101</v>
      </c>
      <c r="H66" s="50"/>
      <c r="I66" s="48" t="s">
        <v>101</v>
      </c>
      <c r="J66" s="48" t="s">
        <v>101</v>
      </c>
      <c r="K66" s="50"/>
      <c r="L66" s="48" t="s">
        <v>101</v>
      </c>
      <c r="M66" s="48" t="s">
        <v>101</v>
      </c>
      <c r="N66" s="48" t="s">
        <v>101</v>
      </c>
      <c r="O66" s="48" t="s">
        <v>101</v>
      </c>
      <c r="P66" s="48" t="s">
        <v>101</v>
      </c>
    </row>
    <row r="67" spans="1:16" x14ac:dyDescent="0.25">
      <c r="A67" s="46" t="s">
        <v>127</v>
      </c>
      <c r="B67" s="46" t="s">
        <v>714</v>
      </c>
      <c r="C67" s="46" t="s">
        <v>100</v>
      </c>
      <c r="D67" s="19">
        <v>2193</v>
      </c>
      <c r="E67" s="46" t="s">
        <v>163</v>
      </c>
      <c r="F67" s="46" t="s">
        <v>376</v>
      </c>
      <c r="G67" s="46" t="s">
        <v>715</v>
      </c>
      <c r="H67" s="47">
        <v>45666</v>
      </c>
      <c r="I67" s="46" t="s">
        <v>707</v>
      </c>
      <c r="J67" s="46" t="s">
        <v>708</v>
      </c>
      <c r="K67" s="47">
        <v>45666</v>
      </c>
      <c r="L67" s="46" t="s">
        <v>716</v>
      </c>
      <c r="M67" s="46" t="s">
        <v>717</v>
      </c>
      <c r="N67" s="46" t="s">
        <v>101</v>
      </c>
      <c r="O67" s="46" t="s">
        <v>601</v>
      </c>
      <c r="P67" s="46" t="s">
        <v>167</v>
      </c>
    </row>
    <row r="68" spans="1:16" x14ac:dyDescent="0.25">
      <c r="A68" s="48" t="s">
        <v>101</v>
      </c>
      <c r="B68" s="48" t="s">
        <v>714</v>
      </c>
      <c r="C68" s="48" t="s">
        <v>101</v>
      </c>
      <c r="D68" s="49">
        <v>2193</v>
      </c>
      <c r="E68" s="48" t="s">
        <v>163</v>
      </c>
      <c r="F68" s="48" t="s">
        <v>101</v>
      </c>
      <c r="G68" s="48" t="s">
        <v>101</v>
      </c>
      <c r="H68" s="50"/>
      <c r="I68" s="48" t="s">
        <v>101</v>
      </c>
      <c r="J68" s="48" t="s">
        <v>101</v>
      </c>
      <c r="K68" s="50"/>
      <c r="L68" s="48" t="s">
        <v>101</v>
      </c>
      <c r="M68" s="48" t="s">
        <v>101</v>
      </c>
      <c r="N68" s="48" t="s">
        <v>101</v>
      </c>
      <c r="O68" s="48" t="s">
        <v>101</v>
      </c>
      <c r="P68" s="48" t="s">
        <v>101</v>
      </c>
    </row>
    <row r="69" spans="1:16" x14ac:dyDescent="0.25">
      <c r="A69" s="46" t="s">
        <v>127</v>
      </c>
      <c r="B69" s="46" t="s">
        <v>128</v>
      </c>
      <c r="C69" s="46" t="s">
        <v>100</v>
      </c>
      <c r="D69" s="19">
        <v>1770</v>
      </c>
      <c r="E69" s="46" t="s">
        <v>163</v>
      </c>
      <c r="F69" s="46" t="s">
        <v>376</v>
      </c>
      <c r="G69" s="46" t="s">
        <v>718</v>
      </c>
      <c r="H69" s="47">
        <v>45670</v>
      </c>
      <c r="I69" s="46" t="s">
        <v>707</v>
      </c>
      <c r="J69" s="46" t="s">
        <v>708</v>
      </c>
      <c r="K69" s="47">
        <v>45670</v>
      </c>
      <c r="L69" s="46" t="s">
        <v>719</v>
      </c>
      <c r="M69" s="46" t="s">
        <v>720</v>
      </c>
      <c r="N69" s="46" t="s">
        <v>101</v>
      </c>
      <c r="O69" s="46" t="s">
        <v>601</v>
      </c>
      <c r="P69" s="46" t="s">
        <v>167</v>
      </c>
    </row>
    <row r="70" spans="1:16" x14ac:dyDescent="0.25">
      <c r="A70" s="46" t="s">
        <v>127</v>
      </c>
      <c r="B70" s="46" t="s">
        <v>128</v>
      </c>
      <c r="C70" s="46" t="s">
        <v>721</v>
      </c>
      <c r="D70" s="19">
        <v>155</v>
      </c>
      <c r="E70" s="46" t="s">
        <v>163</v>
      </c>
      <c r="F70" s="46" t="s">
        <v>101</v>
      </c>
      <c r="G70" s="46" t="s">
        <v>722</v>
      </c>
      <c r="H70" s="47">
        <v>45657</v>
      </c>
      <c r="I70" s="46" t="s">
        <v>101</v>
      </c>
      <c r="J70" s="46" t="s">
        <v>101</v>
      </c>
      <c r="K70" s="47">
        <v>45638</v>
      </c>
      <c r="L70" s="46" t="s">
        <v>723</v>
      </c>
      <c r="M70" s="46" t="s">
        <v>724</v>
      </c>
      <c r="N70" s="46" t="s">
        <v>101</v>
      </c>
      <c r="O70" s="46" t="s">
        <v>725</v>
      </c>
      <c r="P70" s="46" t="s">
        <v>167</v>
      </c>
    </row>
    <row r="71" spans="1:16" x14ac:dyDescent="0.25">
      <c r="A71" s="46" t="s">
        <v>127</v>
      </c>
      <c r="B71" s="46" t="s">
        <v>128</v>
      </c>
      <c r="C71" s="46" t="s">
        <v>721</v>
      </c>
      <c r="D71" s="19">
        <v>465</v>
      </c>
      <c r="E71" s="46" t="s">
        <v>163</v>
      </c>
      <c r="F71" s="46" t="s">
        <v>101</v>
      </c>
      <c r="G71" s="46" t="s">
        <v>726</v>
      </c>
      <c r="H71" s="47">
        <v>45657</v>
      </c>
      <c r="I71" s="46" t="s">
        <v>101</v>
      </c>
      <c r="J71" s="46" t="s">
        <v>101</v>
      </c>
      <c r="K71" s="47">
        <v>45639</v>
      </c>
      <c r="L71" s="46" t="s">
        <v>727</v>
      </c>
      <c r="M71" s="46" t="s">
        <v>728</v>
      </c>
      <c r="N71" s="46" t="s">
        <v>101</v>
      </c>
      <c r="O71" s="46" t="s">
        <v>725</v>
      </c>
      <c r="P71" s="46" t="s">
        <v>167</v>
      </c>
    </row>
    <row r="72" spans="1:16" x14ac:dyDescent="0.25">
      <c r="A72" s="48" t="s">
        <v>101</v>
      </c>
      <c r="B72" s="48" t="s">
        <v>128</v>
      </c>
      <c r="C72" s="48" t="s">
        <v>101</v>
      </c>
      <c r="D72" s="49">
        <v>2390</v>
      </c>
      <c r="E72" s="48" t="s">
        <v>163</v>
      </c>
      <c r="F72" s="48" t="s">
        <v>101</v>
      </c>
      <c r="G72" s="48" t="s">
        <v>101</v>
      </c>
      <c r="H72" s="50"/>
      <c r="I72" s="48" t="s">
        <v>101</v>
      </c>
      <c r="J72" s="48" t="s">
        <v>101</v>
      </c>
      <c r="K72" s="50"/>
      <c r="L72" s="48" t="s">
        <v>101</v>
      </c>
      <c r="M72" s="48" t="s">
        <v>101</v>
      </c>
      <c r="N72" s="48" t="s">
        <v>101</v>
      </c>
      <c r="O72" s="48" t="s">
        <v>101</v>
      </c>
      <c r="P72" s="48" t="s">
        <v>101</v>
      </c>
    </row>
    <row r="73" spans="1:16" x14ac:dyDescent="0.25">
      <c r="A73" s="46" t="s">
        <v>127</v>
      </c>
      <c r="B73" s="46" t="s">
        <v>729</v>
      </c>
      <c r="C73" s="46" t="s">
        <v>557</v>
      </c>
      <c r="D73" s="19">
        <v>21.42</v>
      </c>
      <c r="E73" s="46" t="s">
        <v>163</v>
      </c>
      <c r="F73" s="46" t="s">
        <v>101</v>
      </c>
      <c r="G73" s="46" t="s">
        <v>101</v>
      </c>
      <c r="H73" s="47">
        <v>45637</v>
      </c>
      <c r="I73" s="46" t="s">
        <v>101</v>
      </c>
      <c r="J73" s="46" t="s">
        <v>101</v>
      </c>
      <c r="K73" s="47">
        <v>45636</v>
      </c>
      <c r="L73" s="46" t="s">
        <v>641</v>
      </c>
      <c r="M73" s="46" t="s">
        <v>101</v>
      </c>
      <c r="N73" s="46" t="s">
        <v>642</v>
      </c>
      <c r="O73" s="46" t="s">
        <v>560</v>
      </c>
      <c r="P73" s="46" t="s">
        <v>540</v>
      </c>
    </row>
    <row r="74" spans="1:16" x14ac:dyDescent="0.25">
      <c r="A74" s="46" t="s">
        <v>127</v>
      </c>
      <c r="B74" s="46" t="s">
        <v>729</v>
      </c>
      <c r="C74" s="46" t="s">
        <v>557</v>
      </c>
      <c r="D74" s="19">
        <v>21</v>
      </c>
      <c r="E74" s="46" t="s">
        <v>163</v>
      </c>
      <c r="F74" s="46" t="s">
        <v>101</v>
      </c>
      <c r="G74" s="46" t="s">
        <v>101</v>
      </c>
      <c r="H74" s="47">
        <v>45638</v>
      </c>
      <c r="I74" s="46" t="s">
        <v>101</v>
      </c>
      <c r="J74" s="46" t="s">
        <v>101</v>
      </c>
      <c r="K74" s="47">
        <v>45637</v>
      </c>
      <c r="L74" s="46" t="s">
        <v>643</v>
      </c>
      <c r="M74" s="46" t="s">
        <v>101</v>
      </c>
      <c r="N74" s="46" t="s">
        <v>644</v>
      </c>
      <c r="O74" s="46" t="s">
        <v>560</v>
      </c>
      <c r="P74" s="46" t="s">
        <v>540</v>
      </c>
    </row>
    <row r="75" spans="1:16" x14ac:dyDescent="0.25">
      <c r="A75" s="46" t="s">
        <v>127</v>
      </c>
      <c r="B75" s="46" t="s">
        <v>729</v>
      </c>
      <c r="C75" s="46" t="s">
        <v>557</v>
      </c>
      <c r="D75" s="19">
        <v>10.77</v>
      </c>
      <c r="E75" s="46" t="s">
        <v>163</v>
      </c>
      <c r="F75" s="46" t="s">
        <v>101</v>
      </c>
      <c r="G75" s="46" t="s">
        <v>101</v>
      </c>
      <c r="H75" s="47">
        <v>45643</v>
      </c>
      <c r="I75" s="46" t="s">
        <v>101</v>
      </c>
      <c r="J75" s="46" t="s">
        <v>101</v>
      </c>
      <c r="K75" s="47">
        <v>45639</v>
      </c>
      <c r="L75" s="46" t="s">
        <v>730</v>
      </c>
      <c r="M75" s="46" t="s">
        <v>101</v>
      </c>
      <c r="N75" s="46" t="s">
        <v>636</v>
      </c>
      <c r="O75" s="46" t="s">
        <v>560</v>
      </c>
      <c r="P75" s="46" t="s">
        <v>540</v>
      </c>
    </row>
    <row r="76" spans="1:16" x14ac:dyDescent="0.25">
      <c r="A76" s="46" t="s">
        <v>127</v>
      </c>
      <c r="B76" s="46" t="s">
        <v>729</v>
      </c>
      <c r="C76" s="46" t="s">
        <v>557</v>
      </c>
      <c r="D76" s="19">
        <v>10.5</v>
      </c>
      <c r="E76" s="46" t="s">
        <v>163</v>
      </c>
      <c r="F76" s="46" t="s">
        <v>101</v>
      </c>
      <c r="G76" s="46" t="s">
        <v>101</v>
      </c>
      <c r="H76" s="47">
        <v>45643</v>
      </c>
      <c r="I76" s="46" t="s">
        <v>101</v>
      </c>
      <c r="J76" s="46" t="s">
        <v>101</v>
      </c>
      <c r="K76" s="47">
        <v>45642</v>
      </c>
      <c r="L76" s="46" t="s">
        <v>731</v>
      </c>
      <c r="M76" s="46" t="s">
        <v>101</v>
      </c>
      <c r="N76" s="46" t="s">
        <v>732</v>
      </c>
      <c r="O76" s="46" t="s">
        <v>560</v>
      </c>
      <c r="P76" s="46" t="s">
        <v>540</v>
      </c>
    </row>
    <row r="77" spans="1:16" x14ac:dyDescent="0.25">
      <c r="A77" s="48" t="s">
        <v>101</v>
      </c>
      <c r="B77" s="48" t="s">
        <v>729</v>
      </c>
      <c r="C77" s="48" t="s">
        <v>101</v>
      </c>
      <c r="D77" s="49">
        <v>63.69</v>
      </c>
      <c r="E77" s="48" t="s">
        <v>163</v>
      </c>
      <c r="F77" s="48" t="s">
        <v>101</v>
      </c>
      <c r="G77" s="48" t="s">
        <v>101</v>
      </c>
      <c r="H77" s="50"/>
      <c r="I77" s="48" t="s">
        <v>101</v>
      </c>
      <c r="J77" s="48" t="s">
        <v>101</v>
      </c>
      <c r="K77" s="50"/>
      <c r="L77" s="48" t="s">
        <v>101</v>
      </c>
      <c r="M77" s="48" t="s">
        <v>101</v>
      </c>
      <c r="N77" s="48" t="s">
        <v>101</v>
      </c>
      <c r="O77" s="48" t="s">
        <v>101</v>
      </c>
      <c r="P77" s="48" t="s">
        <v>101</v>
      </c>
    </row>
    <row r="78" spans="1:16" x14ac:dyDescent="0.25">
      <c r="A78" s="46" t="s">
        <v>127</v>
      </c>
      <c r="B78" s="46" t="s">
        <v>733</v>
      </c>
      <c r="C78" s="46" t="s">
        <v>486</v>
      </c>
      <c r="D78" s="19">
        <v>19.96</v>
      </c>
      <c r="E78" s="46" t="s">
        <v>163</v>
      </c>
      <c r="F78" s="46" t="s">
        <v>101</v>
      </c>
      <c r="G78" s="46" t="s">
        <v>101</v>
      </c>
      <c r="H78" s="47">
        <v>45631</v>
      </c>
      <c r="I78" s="46" t="s">
        <v>101</v>
      </c>
      <c r="J78" s="46" t="s">
        <v>101</v>
      </c>
      <c r="K78" s="47">
        <v>45631</v>
      </c>
      <c r="L78" s="46" t="s">
        <v>734</v>
      </c>
      <c r="M78" s="46" t="s">
        <v>735</v>
      </c>
      <c r="N78" s="46" t="s">
        <v>497</v>
      </c>
      <c r="O78" s="46" t="s">
        <v>289</v>
      </c>
      <c r="P78" s="46" t="s">
        <v>540</v>
      </c>
    </row>
    <row r="79" spans="1:16" x14ac:dyDescent="0.25">
      <c r="A79" s="46" t="s">
        <v>127</v>
      </c>
      <c r="B79" s="46" t="s">
        <v>733</v>
      </c>
      <c r="C79" s="46" t="s">
        <v>486</v>
      </c>
      <c r="D79" s="19">
        <v>19.96</v>
      </c>
      <c r="E79" s="46" t="s">
        <v>163</v>
      </c>
      <c r="F79" s="46" t="s">
        <v>101</v>
      </c>
      <c r="G79" s="46" t="s">
        <v>101</v>
      </c>
      <c r="H79" s="47">
        <v>45632</v>
      </c>
      <c r="I79" s="46" t="s">
        <v>101</v>
      </c>
      <c r="J79" s="46" t="s">
        <v>101</v>
      </c>
      <c r="K79" s="47">
        <v>45632</v>
      </c>
      <c r="L79" s="46" t="s">
        <v>736</v>
      </c>
      <c r="M79" s="46" t="s">
        <v>737</v>
      </c>
      <c r="N79" s="46" t="s">
        <v>497</v>
      </c>
      <c r="O79" s="46" t="s">
        <v>289</v>
      </c>
      <c r="P79" s="46" t="s">
        <v>540</v>
      </c>
    </row>
    <row r="80" spans="1:16" x14ac:dyDescent="0.25">
      <c r="A80" s="46" t="s">
        <v>127</v>
      </c>
      <c r="B80" s="46" t="s">
        <v>733</v>
      </c>
      <c r="C80" s="46" t="s">
        <v>486</v>
      </c>
      <c r="D80" s="19">
        <v>19.88</v>
      </c>
      <c r="E80" s="46" t="s">
        <v>163</v>
      </c>
      <c r="F80" s="46" t="s">
        <v>101</v>
      </c>
      <c r="G80" s="46" t="s">
        <v>101</v>
      </c>
      <c r="H80" s="47">
        <v>45632</v>
      </c>
      <c r="I80" s="46" t="s">
        <v>101</v>
      </c>
      <c r="J80" s="46" t="s">
        <v>101</v>
      </c>
      <c r="K80" s="47">
        <v>45632</v>
      </c>
      <c r="L80" s="46" t="s">
        <v>738</v>
      </c>
      <c r="M80" s="46" t="s">
        <v>739</v>
      </c>
      <c r="N80" s="46" t="s">
        <v>508</v>
      </c>
      <c r="O80" s="46" t="s">
        <v>289</v>
      </c>
      <c r="P80" s="46" t="s">
        <v>540</v>
      </c>
    </row>
    <row r="81" spans="1:16" x14ac:dyDescent="0.25">
      <c r="A81" s="46" t="s">
        <v>127</v>
      </c>
      <c r="B81" s="46" t="s">
        <v>733</v>
      </c>
      <c r="C81" s="46" t="s">
        <v>486</v>
      </c>
      <c r="D81" s="19">
        <v>34.979999999999997</v>
      </c>
      <c r="E81" s="46" t="s">
        <v>163</v>
      </c>
      <c r="F81" s="46" t="s">
        <v>101</v>
      </c>
      <c r="G81" s="46" t="s">
        <v>101</v>
      </c>
      <c r="H81" s="47">
        <v>45636</v>
      </c>
      <c r="I81" s="46" t="s">
        <v>101</v>
      </c>
      <c r="J81" s="46" t="s">
        <v>101</v>
      </c>
      <c r="K81" s="47">
        <v>45636</v>
      </c>
      <c r="L81" s="46" t="s">
        <v>740</v>
      </c>
      <c r="M81" s="46" t="s">
        <v>741</v>
      </c>
      <c r="N81" s="46" t="s">
        <v>545</v>
      </c>
      <c r="O81" s="46" t="s">
        <v>289</v>
      </c>
      <c r="P81" s="46" t="s">
        <v>540</v>
      </c>
    </row>
    <row r="82" spans="1:16" x14ac:dyDescent="0.25">
      <c r="A82" s="46" t="s">
        <v>127</v>
      </c>
      <c r="B82" s="46" t="s">
        <v>733</v>
      </c>
      <c r="C82" s="46" t="s">
        <v>486</v>
      </c>
      <c r="D82" s="19">
        <v>33.630000000000003</v>
      </c>
      <c r="E82" s="46" t="s">
        <v>163</v>
      </c>
      <c r="F82" s="46" t="s">
        <v>101</v>
      </c>
      <c r="G82" s="46" t="s">
        <v>101</v>
      </c>
      <c r="H82" s="47">
        <v>45636</v>
      </c>
      <c r="I82" s="46" t="s">
        <v>101</v>
      </c>
      <c r="J82" s="46" t="s">
        <v>101</v>
      </c>
      <c r="K82" s="47">
        <v>45636</v>
      </c>
      <c r="L82" s="46" t="s">
        <v>742</v>
      </c>
      <c r="M82" s="46" t="s">
        <v>743</v>
      </c>
      <c r="N82" s="46" t="s">
        <v>545</v>
      </c>
      <c r="O82" s="46" t="s">
        <v>289</v>
      </c>
      <c r="P82" s="46" t="s">
        <v>540</v>
      </c>
    </row>
    <row r="83" spans="1:16" x14ac:dyDescent="0.25">
      <c r="A83" s="46" t="s">
        <v>127</v>
      </c>
      <c r="B83" s="46" t="s">
        <v>733</v>
      </c>
      <c r="C83" s="46" t="s">
        <v>486</v>
      </c>
      <c r="D83" s="19">
        <v>32.25</v>
      </c>
      <c r="E83" s="46" t="s">
        <v>163</v>
      </c>
      <c r="F83" s="46" t="s">
        <v>101</v>
      </c>
      <c r="G83" s="46" t="s">
        <v>101</v>
      </c>
      <c r="H83" s="47">
        <v>45636</v>
      </c>
      <c r="I83" s="46" t="s">
        <v>101</v>
      </c>
      <c r="J83" s="46" t="s">
        <v>101</v>
      </c>
      <c r="K83" s="47">
        <v>45636</v>
      </c>
      <c r="L83" s="46" t="s">
        <v>744</v>
      </c>
      <c r="M83" s="46" t="s">
        <v>745</v>
      </c>
      <c r="N83" s="46" t="s">
        <v>548</v>
      </c>
      <c r="O83" s="46" t="s">
        <v>289</v>
      </c>
      <c r="P83" s="46" t="s">
        <v>540</v>
      </c>
    </row>
    <row r="84" spans="1:16" x14ac:dyDescent="0.25">
      <c r="A84" s="46" t="s">
        <v>127</v>
      </c>
      <c r="B84" s="46" t="s">
        <v>733</v>
      </c>
      <c r="C84" s="46" t="s">
        <v>486</v>
      </c>
      <c r="D84" s="19">
        <v>31.01</v>
      </c>
      <c r="E84" s="46" t="s">
        <v>163</v>
      </c>
      <c r="F84" s="46" t="s">
        <v>101</v>
      </c>
      <c r="G84" s="46" t="s">
        <v>101</v>
      </c>
      <c r="H84" s="47">
        <v>45636</v>
      </c>
      <c r="I84" s="46" t="s">
        <v>101</v>
      </c>
      <c r="J84" s="46" t="s">
        <v>101</v>
      </c>
      <c r="K84" s="47">
        <v>45636</v>
      </c>
      <c r="L84" s="46" t="s">
        <v>746</v>
      </c>
      <c r="M84" s="46" t="s">
        <v>747</v>
      </c>
      <c r="N84" s="46" t="s">
        <v>548</v>
      </c>
      <c r="O84" s="46" t="s">
        <v>289</v>
      </c>
      <c r="P84" s="46" t="s">
        <v>540</v>
      </c>
    </row>
    <row r="85" spans="1:16" x14ac:dyDescent="0.25">
      <c r="A85" s="46" t="s">
        <v>127</v>
      </c>
      <c r="B85" s="46" t="s">
        <v>733</v>
      </c>
      <c r="C85" s="46" t="s">
        <v>486</v>
      </c>
      <c r="D85" s="19">
        <v>67.260000000000005</v>
      </c>
      <c r="E85" s="46" t="s">
        <v>163</v>
      </c>
      <c r="F85" s="46" t="s">
        <v>101</v>
      </c>
      <c r="G85" s="46" t="s">
        <v>101</v>
      </c>
      <c r="H85" s="47">
        <v>45637</v>
      </c>
      <c r="I85" s="46" t="s">
        <v>101</v>
      </c>
      <c r="J85" s="46" t="s">
        <v>101</v>
      </c>
      <c r="K85" s="47">
        <v>45637</v>
      </c>
      <c r="L85" s="46" t="s">
        <v>748</v>
      </c>
      <c r="M85" s="46" t="s">
        <v>749</v>
      </c>
      <c r="N85" s="46" t="s">
        <v>545</v>
      </c>
      <c r="O85" s="46" t="s">
        <v>289</v>
      </c>
      <c r="P85" s="46" t="s">
        <v>540</v>
      </c>
    </row>
    <row r="86" spans="1:16" x14ac:dyDescent="0.25">
      <c r="A86" s="46" t="s">
        <v>127</v>
      </c>
      <c r="B86" s="46" t="s">
        <v>733</v>
      </c>
      <c r="C86" s="46" t="s">
        <v>486</v>
      </c>
      <c r="D86" s="19">
        <v>62.02</v>
      </c>
      <c r="E86" s="46" t="s">
        <v>163</v>
      </c>
      <c r="F86" s="46" t="s">
        <v>101</v>
      </c>
      <c r="G86" s="46" t="s">
        <v>101</v>
      </c>
      <c r="H86" s="47">
        <v>45637</v>
      </c>
      <c r="I86" s="46" t="s">
        <v>101</v>
      </c>
      <c r="J86" s="46" t="s">
        <v>101</v>
      </c>
      <c r="K86" s="47">
        <v>45637</v>
      </c>
      <c r="L86" s="46" t="s">
        <v>750</v>
      </c>
      <c r="M86" s="46" t="s">
        <v>751</v>
      </c>
      <c r="N86" s="46" t="s">
        <v>548</v>
      </c>
      <c r="O86" s="46" t="s">
        <v>289</v>
      </c>
      <c r="P86" s="46" t="s">
        <v>540</v>
      </c>
    </row>
    <row r="87" spans="1:16" x14ac:dyDescent="0.25">
      <c r="A87" s="46" t="s">
        <v>127</v>
      </c>
      <c r="B87" s="46" t="s">
        <v>733</v>
      </c>
      <c r="C87" s="46" t="s">
        <v>486</v>
      </c>
      <c r="D87" s="19">
        <v>34.979999999999997</v>
      </c>
      <c r="E87" s="46" t="s">
        <v>163</v>
      </c>
      <c r="F87" s="46" t="s">
        <v>101</v>
      </c>
      <c r="G87" s="46" t="s">
        <v>101</v>
      </c>
      <c r="H87" s="47">
        <v>45639</v>
      </c>
      <c r="I87" s="46" t="s">
        <v>101</v>
      </c>
      <c r="J87" s="46" t="s">
        <v>101</v>
      </c>
      <c r="K87" s="47">
        <v>45639</v>
      </c>
      <c r="L87" s="46" t="s">
        <v>752</v>
      </c>
      <c r="M87" s="46" t="s">
        <v>753</v>
      </c>
      <c r="N87" s="46" t="s">
        <v>545</v>
      </c>
      <c r="O87" s="46" t="s">
        <v>289</v>
      </c>
      <c r="P87" s="46" t="s">
        <v>540</v>
      </c>
    </row>
    <row r="88" spans="1:16" x14ac:dyDescent="0.25">
      <c r="A88" s="46" t="s">
        <v>127</v>
      </c>
      <c r="B88" s="46" t="s">
        <v>733</v>
      </c>
      <c r="C88" s="46" t="s">
        <v>486</v>
      </c>
      <c r="D88" s="19">
        <v>31.01</v>
      </c>
      <c r="E88" s="46" t="s">
        <v>163</v>
      </c>
      <c r="F88" s="46" t="s">
        <v>101</v>
      </c>
      <c r="G88" s="46" t="s">
        <v>101</v>
      </c>
      <c r="H88" s="47">
        <v>45639</v>
      </c>
      <c r="I88" s="46" t="s">
        <v>101</v>
      </c>
      <c r="J88" s="46" t="s">
        <v>101</v>
      </c>
      <c r="K88" s="47">
        <v>45639</v>
      </c>
      <c r="L88" s="46" t="s">
        <v>754</v>
      </c>
      <c r="M88" s="46" t="s">
        <v>755</v>
      </c>
      <c r="N88" s="46" t="s">
        <v>548</v>
      </c>
      <c r="O88" s="46" t="s">
        <v>289</v>
      </c>
      <c r="P88" s="46" t="s">
        <v>540</v>
      </c>
    </row>
    <row r="89" spans="1:16" x14ac:dyDescent="0.25">
      <c r="A89" s="46" t="s">
        <v>127</v>
      </c>
      <c r="B89" s="46" t="s">
        <v>733</v>
      </c>
      <c r="C89" s="46" t="s">
        <v>486</v>
      </c>
      <c r="D89" s="19">
        <v>34.979999999999997</v>
      </c>
      <c r="E89" s="46" t="s">
        <v>163</v>
      </c>
      <c r="F89" s="46" t="s">
        <v>101</v>
      </c>
      <c r="G89" s="46" t="s">
        <v>101</v>
      </c>
      <c r="H89" s="47">
        <v>45642</v>
      </c>
      <c r="I89" s="46" t="s">
        <v>101</v>
      </c>
      <c r="J89" s="46" t="s">
        <v>101</v>
      </c>
      <c r="K89" s="47">
        <v>45642</v>
      </c>
      <c r="L89" s="46" t="s">
        <v>756</v>
      </c>
      <c r="M89" s="46" t="s">
        <v>757</v>
      </c>
      <c r="N89" s="46" t="s">
        <v>545</v>
      </c>
      <c r="O89" s="46" t="s">
        <v>289</v>
      </c>
      <c r="P89" s="46" t="s">
        <v>540</v>
      </c>
    </row>
    <row r="90" spans="1:16" x14ac:dyDescent="0.25">
      <c r="A90" s="46" t="s">
        <v>127</v>
      </c>
      <c r="B90" s="46" t="s">
        <v>733</v>
      </c>
      <c r="C90" s="46" t="s">
        <v>486</v>
      </c>
      <c r="D90" s="19">
        <v>33.630000000000003</v>
      </c>
      <c r="E90" s="46" t="s">
        <v>163</v>
      </c>
      <c r="F90" s="46" t="s">
        <v>101</v>
      </c>
      <c r="G90" s="46" t="s">
        <v>101</v>
      </c>
      <c r="H90" s="47">
        <v>45642</v>
      </c>
      <c r="I90" s="46" t="s">
        <v>101</v>
      </c>
      <c r="J90" s="46" t="s">
        <v>101</v>
      </c>
      <c r="K90" s="47">
        <v>45642</v>
      </c>
      <c r="L90" s="46" t="s">
        <v>758</v>
      </c>
      <c r="M90" s="46" t="s">
        <v>759</v>
      </c>
      <c r="N90" s="46" t="s">
        <v>545</v>
      </c>
      <c r="O90" s="46" t="s">
        <v>289</v>
      </c>
      <c r="P90" s="46" t="s">
        <v>540</v>
      </c>
    </row>
    <row r="91" spans="1:16" x14ac:dyDescent="0.25">
      <c r="A91" s="46" t="s">
        <v>127</v>
      </c>
      <c r="B91" s="46" t="s">
        <v>733</v>
      </c>
      <c r="C91" s="46" t="s">
        <v>486</v>
      </c>
      <c r="D91" s="19">
        <v>62.02</v>
      </c>
      <c r="E91" s="46" t="s">
        <v>163</v>
      </c>
      <c r="F91" s="46" t="s">
        <v>101</v>
      </c>
      <c r="G91" s="46" t="s">
        <v>101</v>
      </c>
      <c r="H91" s="47">
        <v>45642</v>
      </c>
      <c r="I91" s="46" t="s">
        <v>101</v>
      </c>
      <c r="J91" s="46" t="s">
        <v>101</v>
      </c>
      <c r="K91" s="47">
        <v>45642</v>
      </c>
      <c r="L91" s="46" t="s">
        <v>760</v>
      </c>
      <c r="M91" s="46" t="s">
        <v>761</v>
      </c>
      <c r="N91" s="46" t="s">
        <v>548</v>
      </c>
      <c r="O91" s="46" t="s">
        <v>289</v>
      </c>
      <c r="P91" s="46" t="s">
        <v>540</v>
      </c>
    </row>
    <row r="92" spans="1:16" x14ac:dyDescent="0.25">
      <c r="A92" s="48" t="s">
        <v>101</v>
      </c>
      <c r="B92" s="48" t="s">
        <v>733</v>
      </c>
      <c r="C92" s="48" t="s">
        <v>101</v>
      </c>
      <c r="D92" s="49">
        <v>517.57000000000005</v>
      </c>
      <c r="E92" s="48" t="s">
        <v>163</v>
      </c>
      <c r="F92" s="48" t="s">
        <v>101</v>
      </c>
      <c r="G92" s="48" t="s">
        <v>101</v>
      </c>
      <c r="H92" s="50"/>
      <c r="I92" s="48" t="s">
        <v>101</v>
      </c>
      <c r="J92" s="48" t="s">
        <v>101</v>
      </c>
      <c r="K92" s="50"/>
      <c r="L92" s="48" t="s">
        <v>101</v>
      </c>
      <c r="M92" s="48" t="s">
        <v>101</v>
      </c>
      <c r="N92" s="48" t="s">
        <v>101</v>
      </c>
      <c r="O92" s="48" t="s">
        <v>101</v>
      </c>
      <c r="P92" s="48" t="s">
        <v>101</v>
      </c>
    </row>
    <row r="93" spans="1:16" x14ac:dyDescent="0.25">
      <c r="A93" s="46" t="s">
        <v>127</v>
      </c>
      <c r="B93" s="46" t="s">
        <v>762</v>
      </c>
      <c r="C93" s="46" t="s">
        <v>133</v>
      </c>
      <c r="D93" s="19">
        <v>8.1300000000000008</v>
      </c>
      <c r="E93" s="46" t="s">
        <v>163</v>
      </c>
      <c r="F93" s="46" t="s">
        <v>101</v>
      </c>
      <c r="G93" s="46" t="s">
        <v>101</v>
      </c>
      <c r="H93" s="47">
        <v>45636</v>
      </c>
      <c r="I93" s="46" t="s">
        <v>101</v>
      </c>
      <c r="J93" s="46" t="s">
        <v>101</v>
      </c>
      <c r="K93" s="47">
        <v>45631</v>
      </c>
      <c r="L93" s="46" t="s">
        <v>703</v>
      </c>
      <c r="M93" s="46" t="s">
        <v>704</v>
      </c>
      <c r="N93" s="46" t="s">
        <v>101</v>
      </c>
      <c r="O93" s="46" t="s">
        <v>593</v>
      </c>
      <c r="P93" s="46" t="s">
        <v>167</v>
      </c>
    </row>
    <row r="94" spans="1:16" x14ac:dyDescent="0.25">
      <c r="A94" s="46" t="s">
        <v>127</v>
      </c>
      <c r="B94" s="46" t="s">
        <v>762</v>
      </c>
      <c r="C94" s="46" t="s">
        <v>133</v>
      </c>
      <c r="D94" s="19">
        <v>0.43</v>
      </c>
      <c r="E94" s="46" t="s">
        <v>163</v>
      </c>
      <c r="F94" s="46" t="s">
        <v>101</v>
      </c>
      <c r="G94" s="46" t="s">
        <v>101</v>
      </c>
      <c r="H94" s="47">
        <v>45636</v>
      </c>
      <c r="I94" s="46" t="s">
        <v>101</v>
      </c>
      <c r="J94" s="46" t="s">
        <v>101</v>
      </c>
      <c r="K94" s="47">
        <v>45631</v>
      </c>
      <c r="L94" s="46" t="s">
        <v>703</v>
      </c>
      <c r="M94" s="46" t="s">
        <v>704</v>
      </c>
      <c r="N94" s="46" t="s">
        <v>101</v>
      </c>
      <c r="O94" s="46" t="s">
        <v>593</v>
      </c>
      <c r="P94" s="46" t="s">
        <v>167</v>
      </c>
    </row>
    <row r="95" spans="1:16" x14ac:dyDescent="0.25">
      <c r="A95" s="46" t="s">
        <v>127</v>
      </c>
      <c r="B95" s="46" t="s">
        <v>762</v>
      </c>
      <c r="C95" s="46" t="s">
        <v>133</v>
      </c>
      <c r="D95" s="19">
        <v>4.84</v>
      </c>
      <c r="E95" s="46" t="s">
        <v>163</v>
      </c>
      <c r="F95" s="46" t="s">
        <v>101</v>
      </c>
      <c r="G95" s="46" t="s">
        <v>101</v>
      </c>
      <c r="H95" s="47">
        <v>45636</v>
      </c>
      <c r="I95" s="46" t="s">
        <v>101</v>
      </c>
      <c r="J95" s="46" t="s">
        <v>101</v>
      </c>
      <c r="K95" s="47">
        <v>45632</v>
      </c>
      <c r="L95" s="46" t="s">
        <v>763</v>
      </c>
      <c r="M95" s="46" t="s">
        <v>764</v>
      </c>
      <c r="N95" s="46" t="s">
        <v>101</v>
      </c>
      <c r="O95" s="46" t="s">
        <v>593</v>
      </c>
      <c r="P95" s="46" t="s">
        <v>167</v>
      </c>
    </row>
    <row r="96" spans="1:16" x14ac:dyDescent="0.25">
      <c r="A96" s="48" t="s">
        <v>101</v>
      </c>
      <c r="B96" s="48" t="s">
        <v>762</v>
      </c>
      <c r="C96" s="48" t="s">
        <v>101</v>
      </c>
      <c r="D96" s="49">
        <v>13.4</v>
      </c>
      <c r="E96" s="48" t="s">
        <v>163</v>
      </c>
      <c r="F96" s="48" t="s">
        <v>101</v>
      </c>
      <c r="G96" s="48" t="s">
        <v>101</v>
      </c>
      <c r="H96" s="50"/>
      <c r="I96" s="48" t="s">
        <v>101</v>
      </c>
      <c r="J96" s="48" t="s">
        <v>101</v>
      </c>
      <c r="K96" s="50"/>
      <c r="L96" s="48" t="s">
        <v>101</v>
      </c>
      <c r="M96" s="48" t="s">
        <v>101</v>
      </c>
      <c r="N96" s="48" t="s">
        <v>101</v>
      </c>
      <c r="O96" s="48" t="s">
        <v>101</v>
      </c>
      <c r="P96" s="48" t="s">
        <v>101</v>
      </c>
    </row>
    <row r="97" spans="1:16" x14ac:dyDescent="0.25">
      <c r="A97" s="46" t="s">
        <v>127</v>
      </c>
      <c r="B97" s="46" t="s">
        <v>765</v>
      </c>
      <c r="C97" s="46" t="s">
        <v>100</v>
      </c>
      <c r="D97" s="19">
        <v>1800</v>
      </c>
      <c r="E97" s="46" t="s">
        <v>163</v>
      </c>
      <c r="F97" s="46" t="s">
        <v>766</v>
      </c>
      <c r="G97" s="46" t="s">
        <v>767</v>
      </c>
      <c r="H97" s="47">
        <v>45635</v>
      </c>
      <c r="I97" s="46" t="s">
        <v>768</v>
      </c>
      <c r="J97" s="46" t="s">
        <v>769</v>
      </c>
      <c r="K97" s="47">
        <v>45626</v>
      </c>
      <c r="L97" s="46" t="s">
        <v>770</v>
      </c>
      <c r="M97" s="46" t="s">
        <v>771</v>
      </c>
      <c r="N97" s="46" t="s">
        <v>101</v>
      </c>
      <c r="O97" s="46" t="s">
        <v>246</v>
      </c>
      <c r="P97" s="46" t="s">
        <v>167</v>
      </c>
    </row>
    <row r="98" spans="1:16" x14ac:dyDescent="0.25">
      <c r="A98" s="46" t="s">
        <v>127</v>
      </c>
      <c r="B98" s="46" t="s">
        <v>765</v>
      </c>
      <c r="C98" s="46" t="s">
        <v>100</v>
      </c>
      <c r="D98" s="19">
        <v>1046.27</v>
      </c>
      <c r="E98" s="46" t="s">
        <v>163</v>
      </c>
      <c r="F98" s="46" t="s">
        <v>766</v>
      </c>
      <c r="G98" s="46" t="s">
        <v>772</v>
      </c>
      <c r="H98" s="47">
        <v>45664</v>
      </c>
      <c r="I98" s="46" t="s">
        <v>768</v>
      </c>
      <c r="J98" s="46" t="s">
        <v>769</v>
      </c>
      <c r="K98" s="47">
        <v>45664</v>
      </c>
      <c r="L98" s="46" t="s">
        <v>773</v>
      </c>
      <c r="M98" s="46" t="s">
        <v>774</v>
      </c>
      <c r="N98" s="46" t="s">
        <v>101</v>
      </c>
      <c r="O98" s="46" t="s">
        <v>601</v>
      </c>
      <c r="P98" s="46" t="s">
        <v>167</v>
      </c>
    </row>
    <row r="99" spans="1:16" x14ac:dyDescent="0.25">
      <c r="A99" s="46" t="s">
        <v>127</v>
      </c>
      <c r="B99" s="46" t="s">
        <v>765</v>
      </c>
      <c r="C99" s="46" t="s">
        <v>100</v>
      </c>
      <c r="D99" s="19">
        <v>225</v>
      </c>
      <c r="E99" s="46" t="s">
        <v>163</v>
      </c>
      <c r="F99" s="46" t="s">
        <v>766</v>
      </c>
      <c r="G99" s="46" t="s">
        <v>775</v>
      </c>
      <c r="H99" s="47">
        <v>45671</v>
      </c>
      <c r="I99" s="46" t="s">
        <v>768</v>
      </c>
      <c r="J99" s="46" t="s">
        <v>769</v>
      </c>
      <c r="K99" s="47">
        <v>45671</v>
      </c>
      <c r="L99" s="46" t="s">
        <v>776</v>
      </c>
      <c r="M99" s="46" t="s">
        <v>777</v>
      </c>
      <c r="N99" s="46" t="s">
        <v>101</v>
      </c>
      <c r="O99" s="46" t="s">
        <v>601</v>
      </c>
      <c r="P99" s="46" t="s">
        <v>167</v>
      </c>
    </row>
    <row r="100" spans="1:16" x14ac:dyDescent="0.25">
      <c r="A100" s="46" t="s">
        <v>127</v>
      </c>
      <c r="B100" s="46" t="s">
        <v>765</v>
      </c>
      <c r="C100" s="46" t="s">
        <v>100</v>
      </c>
      <c r="D100" s="19">
        <v>-225</v>
      </c>
      <c r="E100" s="46" t="s">
        <v>163</v>
      </c>
      <c r="F100" s="46" t="s">
        <v>766</v>
      </c>
      <c r="G100" s="46" t="s">
        <v>775</v>
      </c>
      <c r="H100" s="47">
        <v>45671</v>
      </c>
      <c r="I100" s="46" t="s">
        <v>768</v>
      </c>
      <c r="J100" s="46" t="s">
        <v>769</v>
      </c>
      <c r="K100" s="47">
        <v>45671</v>
      </c>
      <c r="L100" s="46" t="s">
        <v>778</v>
      </c>
      <c r="M100" s="46" t="s">
        <v>779</v>
      </c>
      <c r="N100" s="46" t="s">
        <v>101</v>
      </c>
      <c r="O100" s="46" t="s">
        <v>601</v>
      </c>
      <c r="P100" s="46" t="s">
        <v>167</v>
      </c>
    </row>
    <row r="101" spans="1:16" x14ac:dyDescent="0.25">
      <c r="A101" s="46" t="s">
        <v>127</v>
      </c>
      <c r="B101" s="46" t="s">
        <v>765</v>
      </c>
      <c r="C101" s="46" t="s">
        <v>100</v>
      </c>
      <c r="D101" s="19">
        <v>100</v>
      </c>
      <c r="E101" s="46" t="s">
        <v>163</v>
      </c>
      <c r="F101" s="46" t="s">
        <v>766</v>
      </c>
      <c r="G101" s="46" t="s">
        <v>775</v>
      </c>
      <c r="H101" s="47">
        <v>45671</v>
      </c>
      <c r="I101" s="46" t="s">
        <v>768</v>
      </c>
      <c r="J101" s="46" t="s">
        <v>769</v>
      </c>
      <c r="K101" s="47">
        <v>45671</v>
      </c>
      <c r="L101" s="46" t="s">
        <v>780</v>
      </c>
      <c r="M101" s="46" t="s">
        <v>781</v>
      </c>
      <c r="N101" s="46" t="s">
        <v>101</v>
      </c>
      <c r="O101" s="46" t="s">
        <v>601</v>
      </c>
      <c r="P101" s="46" t="s">
        <v>167</v>
      </c>
    </row>
    <row r="102" spans="1:16" x14ac:dyDescent="0.25">
      <c r="A102" s="46" t="s">
        <v>127</v>
      </c>
      <c r="B102" s="46" t="s">
        <v>765</v>
      </c>
      <c r="C102" s="46" t="s">
        <v>100</v>
      </c>
      <c r="D102" s="19">
        <v>133.75</v>
      </c>
      <c r="E102" s="46" t="s">
        <v>163</v>
      </c>
      <c r="F102" s="46" t="s">
        <v>766</v>
      </c>
      <c r="G102" s="46" t="s">
        <v>775</v>
      </c>
      <c r="H102" s="47">
        <v>45671</v>
      </c>
      <c r="I102" s="46" t="s">
        <v>768</v>
      </c>
      <c r="J102" s="46" t="s">
        <v>769</v>
      </c>
      <c r="K102" s="47">
        <v>45671</v>
      </c>
      <c r="L102" s="46" t="s">
        <v>780</v>
      </c>
      <c r="M102" s="46" t="s">
        <v>781</v>
      </c>
      <c r="N102" s="46" t="s">
        <v>101</v>
      </c>
      <c r="O102" s="46" t="s">
        <v>601</v>
      </c>
      <c r="P102" s="46" t="s">
        <v>167</v>
      </c>
    </row>
    <row r="103" spans="1:16" x14ac:dyDescent="0.25">
      <c r="A103" s="48" t="s">
        <v>101</v>
      </c>
      <c r="B103" s="48" t="s">
        <v>765</v>
      </c>
      <c r="C103" s="48" t="s">
        <v>101</v>
      </c>
      <c r="D103" s="49">
        <v>3080.02</v>
      </c>
      <c r="E103" s="48" t="s">
        <v>163</v>
      </c>
      <c r="F103" s="48" t="s">
        <v>101</v>
      </c>
      <c r="G103" s="48" t="s">
        <v>101</v>
      </c>
      <c r="H103" s="50"/>
      <c r="I103" s="48" t="s">
        <v>101</v>
      </c>
      <c r="J103" s="48" t="s">
        <v>101</v>
      </c>
      <c r="K103" s="50"/>
      <c r="L103" s="48" t="s">
        <v>101</v>
      </c>
      <c r="M103" s="48" t="s">
        <v>101</v>
      </c>
      <c r="N103" s="48" t="s">
        <v>101</v>
      </c>
      <c r="O103" s="48" t="s">
        <v>101</v>
      </c>
      <c r="P103" s="48" t="s">
        <v>101</v>
      </c>
    </row>
    <row r="104" spans="1:16" x14ac:dyDescent="0.25">
      <c r="A104" s="46" t="s">
        <v>555</v>
      </c>
      <c r="B104" s="46" t="s">
        <v>782</v>
      </c>
      <c r="C104" s="46" t="s">
        <v>100</v>
      </c>
      <c r="D104" s="19">
        <v>675</v>
      </c>
      <c r="E104" s="46" t="s">
        <v>163</v>
      </c>
      <c r="F104" s="46" t="s">
        <v>766</v>
      </c>
      <c r="G104" s="46" t="s">
        <v>783</v>
      </c>
      <c r="H104" s="47">
        <v>45635</v>
      </c>
      <c r="I104" s="46" t="s">
        <v>768</v>
      </c>
      <c r="J104" s="46" t="s">
        <v>769</v>
      </c>
      <c r="K104" s="47">
        <v>45635</v>
      </c>
      <c r="L104" s="46" t="s">
        <v>784</v>
      </c>
      <c r="M104" s="46" t="s">
        <v>785</v>
      </c>
      <c r="N104" s="46" t="s">
        <v>101</v>
      </c>
      <c r="O104" s="46" t="s">
        <v>246</v>
      </c>
      <c r="P104" s="46" t="s">
        <v>167</v>
      </c>
    </row>
    <row r="105" spans="1:16" x14ac:dyDescent="0.25">
      <c r="A105" s="48" t="s">
        <v>101</v>
      </c>
      <c r="B105" s="48" t="s">
        <v>782</v>
      </c>
      <c r="C105" s="48" t="s">
        <v>101</v>
      </c>
      <c r="D105" s="49">
        <v>675</v>
      </c>
      <c r="E105" s="48" t="s">
        <v>163</v>
      </c>
      <c r="F105" s="48" t="s">
        <v>101</v>
      </c>
      <c r="G105" s="48" t="s">
        <v>101</v>
      </c>
      <c r="H105" s="50"/>
      <c r="I105" s="48" t="s">
        <v>101</v>
      </c>
      <c r="J105" s="48" t="s">
        <v>101</v>
      </c>
      <c r="K105" s="50"/>
      <c r="L105" s="48" t="s">
        <v>101</v>
      </c>
      <c r="M105" s="48" t="s">
        <v>101</v>
      </c>
      <c r="N105" s="48" t="s">
        <v>101</v>
      </c>
      <c r="O105" s="48" t="s">
        <v>101</v>
      </c>
      <c r="P105" s="48" t="s">
        <v>101</v>
      </c>
    </row>
    <row r="106" spans="1:16" x14ac:dyDescent="0.25">
      <c r="A106" s="67" t="s">
        <v>101</v>
      </c>
      <c r="B106" s="67" t="s">
        <v>101</v>
      </c>
      <c r="C106" s="67" t="s">
        <v>101</v>
      </c>
      <c r="D106" s="68">
        <v>97707.32</v>
      </c>
      <c r="E106" s="67" t="s">
        <v>163</v>
      </c>
      <c r="F106" s="67" t="s">
        <v>101</v>
      </c>
      <c r="G106" s="67" t="s">
        <v>101</v>
      </c>
      <c r="H106" s="69"/>
      <c r="I106" s="67" t="s">
        <v>101</v>
      </c>
      <c r="J106" s="67" t="s">
        <v>101</v>
      </c>
      <c r="K106" s="69"/>
      <c r="L106" s="67" t="s">
        <v>101</v>
      </c>
      <c r="M106" s="67" t="s">
        <v>101</v>
      </c>
      <c r="N106" s="67" t="s">
        <v>101</v>
      </c>
      <c r="O106" s="67" t="s">
        <v>101</v>
      </c>
      <c r="P106" s="67" t="s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BE737-9041-4651-B555-6A41382D845F}">
  <dimension ref="A1:J219"/>
  <sheetViews>
    <sheetView topLeftCell="A2" workbookViewId="0">
      <selection activeCell="E2" sqref="E2"/>
    </sheetView>
  </sheetViews>
  <sheetFormatPr defaultColWidth="8.85546875" defaultRowHeight="12.75" x14ac:dyDescent="0.25"/>
  <cols>
    <col min="1" max="1" width="11.7109375" style="73" bestFit="1" customWidth="1"/>
    <col min="2" max="2" width="13.42578125" style="73" bestFit="1" customWidth="1"/>
    <col min="3" max="3" width="42" style="73" bestFit="1" customWidth="1"/>
    <col min="4" max="4" width="37" style="73" bestFit="1" customWidth="1"/>
    <col min="5" max="5" width="17.7109375" style="73" customWidth="1"/>
    <col min="6" max="7" width="42" style="73" bestFit="1" customWidth="1"/>
    <col min="8" max="8" width="8.7109375" style="73" customWidth="1"/>
    <col min="9" max="9" width="14" style="73" bestFit="1" customWidth="1"/>
    <col min="10" max="10" width="16.42578125" style="73" customWidth="1"/>
    <col min="11" max="16384" width="8.85546875" style="73"/>
  </cols>
  <sheetData>
    <row r="1" spans="1:10" x14ac:dyDescent="0.25">
      <c r="A1" s="71" t="s">
        <v>92</v>
      </c>
      <c r="B1" s="71" t="s">
        <v>852</v>
      </c>
      <c r="C1" s="71" t="s">
        <v>292</v>
      </c>
      <c r="D1" s="71" t="s">
        <v>296</v>
      </c>
      <c r="E1" s="71" t="s">
        <v>866</v>
      </c>
      <c r="F1" s="71" t="s">
        <v>301</v>
      </c>
      <c r="G1" s="71" t="s">
        <v>302</v>
      </c>
      <c r="H1" s="71" t="s">
        <v>307</v>
      </c>
      <c r="I1" s="71" t="s">
        <v>96</v>
      </c>
      <c r="J1" s="71" t="s">
        <v>97</v>
      </c>
    </row>
    <row r="2" spans="1:10" x14ac:dyDescent="0.25">
      <c r="A2" s="73" t="s">
        <v>11</v>
      </c>
      <c r="B2" s="73" t="s">
        <v>2</v>
      </c>
      <c r="C2" s="73" t="s">
        <v>311</v>
      </c>
      <c r="D2" s="73" t="s">
        <v>853</v>
      </c>
      <c r="E2" s="75">
        <v>52.47</v>
      </c>
      <c r="F2" s="73" t="s">
        <v>101</v>
      </c>
      <c r="G2" s="73" t="s">
        <v>421</v>
      </c>
      <c r="H2" s="73" t="s">
        <v>370</v>
      </c>
      <c r="I2" s="76">
        <v>45557</v>
      </c>
      <c r="J2" s="76">
        <v>45527</v>
      </c>
    </row>
    <row r="3" spans="1:10" x14ac:dyDescent="0.25">
      <c r="A3" s="73" t="s">
        <v>11</v>
      </c>
      <c r="B3" s="73" t="s">
        <v>2</v>
      </c>
      <c r="C3" s="73" t="s">
        <v>311</v>
      </c>
      <c r="D3" s="73" t="s">
        <v>854</v>
      </c>
      <c r="E3" s="75">
        <v>14.85</v>
      </c>
      <c r="F3" s="73" t="s">
        <v>101</v>
      </c>
      <c r="G3" s="73" t="s">
        <v>101</v>
      </c>
      <c r="H3" s="73" t="s">
        <v>316</v>
      </c>
      <c r="I3" s="76">
        <v>45582</v>
      </c>
      <c r="J3" s="76">
        <v>45582</v>
      </c>
    </row>
    <row r="4" spans="1:10" x14ac:dyDescent="0.25">
      <c r="A4" s="73" t="s">
        <v>11</v>
      </c>
      <c r="B4" s="73" t="s">
        <v>2</v>
      </c>
      <c r="C4" s="73" t="s">
        <v>311</v>
      </c>
      <c r="D4" s="73" t="s">
        <v>854</v>
      </c>
      <c r="E4" s="75">
        <v>28.35</v>
      </c>
      <c r="F4" s="73" t="s">
        <v>101</v>
      </c>
      <c r="G4" s="73" t="s">
        <v>101</v>
      </c>
      <c r="H4" s="73" t="s">
        <v>316</v>
      </c>
      <c r="I4" s="76">
        <v>45582</v>
      </c>
      <c r="J4" s="76">
        <v>45582</v>
      </c>
    </row>
    <row r="5" spans="1:10" x14ac:dyDescent="0.25">
      <c r="A5" s="73" t="s">
        <v>11</v>
      </c>
      <c r="B5" s="73" t="s">
        <v>2</v>
      </c>
      <c r="C5" s="73" t="s">
        <v>311</v>
      </c>
      <c r="D5" s="73" t="s">
        <v>854</v>
      </c>
      <c r="E5" s="75">
        <v>29.62</v>
      </c>
      <c r="F5" s="73" t="s">
        <v>101</v>
      </c>
      <c r="G5" s="73" t="s">
        <v>101</v>
      </c>
      <c r="H5" s="73" t="s">
        <v>316</v>
      </c>
      <c r="I5" s="76">
        <v>45582</v>
      </c>
      <c r="J5" s="76">
        <v>45582</v>
      </c>
    </row>
    <row r="6" spans="1:10" x14ac:dyDescent="0.25">
      <c r="A6" s="73" t="s">
        <v>11</v>
      </c>
      <c r="B6" s="73" t="s">
        <v>2</v>
      </c>
      <c r="C6" s="73" t="s">
        <v>311</v>
      </c>
      <c r="D6" s="73" t="s">
        <v>854</v>
      </c>
      <c r="E6" s="75">
        <v>4.72</v>
      </c>
      <c r="F6" s="73" t="s">
        <v>101</v>
      </c>
      <c r="G6" s="73" t="s">
        <v>101</v>
      </c>
      <c r="H6" s="73" t="s">
        <v>316</v>
      </c>
      <c r="I6" s="76">
        <v>45582</v>
      </c>
      <c r="J6" s="76">
        <v>45582</v>
      </c>
    </row>
    <row r="7" spans="1:10" x14ac:dyDescent="0.25">
      <c r="A7" s="73" t="s">
        <v>11</v>
      </c>
      <c r="B7" s="73" t="s">
        <v>2</v>
      </c>
      <c r="C7" s="73" t="s">
        <v>311</v>
      </c>
      <c r="D7" s="73" t="s">
        <v>854</v>
      </c>
      <c r="E7" s="75">
        <v>85.6</v>
      </c>
      <c r="F7" s="73" t="s">
        <v>101</v>
      </c>
      <c r="G7" s="73" t="s">
        <v>101</v>
      </c>
      <c r="H7" s="73" t="s">
        <v>316</v>
      </c>
      <c r="I7" s="76">
        <v>45582</v>
      </c>
      <c r="J7" s="76">
        <v>45582</v>
      </c>
    </row>
    <row r="8" spans="1:10" x14ac:dyDescent="0.25">
      <c r="A8" s="73" t="s">
        <v>11</v>
      </c>
      <c r="B8" s="73" t="s">
        <v>2</v>
      </c>
      <c r="C8" s="73" t="s">
        <v>311</v>
      </c>
      <c r="D8" s="73" t="s">
        <v>854</v>
      </c>
      <c r="E8" s="75">
        <v>-85.6</v>
      </c>
      <c r="F8" s="73" t="s">
        <v>101</v>
      </c>
      <c r="G8" s="73" t="s">
        <v>101</v>
      </c>
      <c r="H8" s="73" t="s">
        <v>316</v>
      </c>
      <c r="I8" s="76">
        <v>45582</v>
      </c>
      <c r="J8" s="76">
        <v>45582</v>
      </c>
    </row>
    <row r="9" spans="1:10" x14ac:dyDescent="0.25">
      <c r="A9" s="73" t="s">
        <v>11</v>
      </c>
      <c r="B9" s="73" t="s">
        <v>2</v>
      </c>
      <c r="C9" s="73" t="s">
        <v>311</v>
      </c>
      <c r="D9" s="73" t="s">
        <v>855</v>
      </c>
      <c r="E9" s="75">
        <v>147.84</v>
      </c>
      <c r="F9" s="73" t="s">
        <v>101</v>
      </c>
      <c r="G9" s="73" t="s">
        <v>425</v>
      </c>
      <c r="H9" s="73" t="s">
        <v>786</v>
      </c>
      <c r="I9" s="76">
        <v>45655</v>
      </c>
      <c r="J9" s="76">
        <v>45622</v>
      </c>
    </row>
    <row r="10" spans="1:10" x14ac:dyDescent="0.25">
      <c r="A10" s="73" t="s">
        <v>11</v>
      </c>
      <c r="B10" s="73" t="s">
        <v>2</v>
      </c>
      <c r="C10" s="73" t="s">
        <v>311</v>
      </c>
      <c r="D10" s="73" t="s">
        <v>314</v>
      </c>
      <c r="E10" s="75">
        <v>4253.25</v>
      </c>
      <c r="F10" s="73" t="s">
        <v>318</v>
      </c>
      <c r="G10" s="73" t="s">
        <v>319</v>
      </c>
      <c r="H10" s="73" t="s">
        <v>321</v>
      </c>
      <c r="I10" s="76">
        <v>45296</v>
      </c>
      <c r="J10" s="76">
        <v>45296</v>
      </c>
    </row>
    <row r="11" spans="1:10" x14ac:dyDescent="0.25">
      <c r="A11" s="73" t="s">
        <v>11</v>
      </c>
      <c r="B11" s="73" t="s">
        <v>2</v>
      </c>
      <c r="C11" s="73" t="s">
        <v>311</v>
      </c>
      <c r="D11" s="73" t="s">
        <v>856</v>
      </c>
      <c r="E11" s="75">
        <v>6.01</v>
      </c>
      <c r="F11" s="73" t="s">
        <v>101</v>
      </c>
      <c r="G11" s="73" t="s">
        <v>597</v>
      </c>
      <c r="H11" s="73" t="s">
        <v>786</v>
      </c>
      <c r="I11" s="76">
        <v>45655</v>
      </c>
      <c r="J11" s="76">
        <v>45622</v>
      </c>
    </row>
    <row r="12" spans="1:10" x14ac:dyDescent="0.25">
      <c r="A12" s="73" t="s">
        <v>11</v>
      </c>
      <c r="B12" s="73" t="s">
        <v>2</v>
      </c>
      <c r="C12" s="73" t="s">
        <v>311</v>
      </c>
      <c r="D12" s="73" t="s">
        <v>857</v>
      </c>
      <c r="E12" s="75">
        <v>14.69</v>
      </c>
      <c r="F12" s="73" t="s">
        <v>101</v>
      </c>
      <c r="G12" s="73" t="s">
        <v>416</v>
      </c>
      <c r="H12" s="73" t="s">
        <v>786</v>
      </c>
      <c r="I12" s="76">
        <v>45655</v>
      </c>
      <c r="J12" s="76">
        <v>45622</v>
      </c>
    </row>
    <row r="13" spans="1:10" x14ac:dyDescent="0.25">
      <c r="A13" s="73" t="s">
        <v>13</v>
      </c>
      <c r="B13" s="73" t="s">
        <v>2</v>
      </c>
      <c r="C13" s="73" t="s">
        <v>324</v>
      </c>
      <c r="D13" s="73" t="s">
        <v>158</v>
      </c>
      <c r="E13" s="75">
        <v>4303.3500000000004</v>
      </c>
      <c r="F13" s="73" t="s">
        <v>327</v>
      </c>
      <c r="G13" s="73" t="s">
        <v>328</v>
      </c>
      <c r="H13" s="73" t="s">
        <v>329</v>
      </c>
      <c r="I13" s="76">
        <v>45512</v>
      </c>
      <c r="J13" s="76">
        <v>45512</v>
      </c>
    </row>
    <row r="14" spans="1:10" x14ac:dyDescent="0.25">
      <c r="A14" s="73" t="s">
        <v>13</v>
      </c>
      <c r="B14" s="73" t="s">
        <v>2</v>
      </c>
      <c r="C14" s="73" t="s">
        <v>324</v>
      </c>
      <c r="D14" s="73" t="s">
        <v>158</v>
      </c>
      <c r="E14" s="75">
        <v>-4303.3500000000004</v>
      </c>
      <c r="F14" s="73" t="s">
        <v>327</v>
      </c>
      <c r="G14" s="73" t="s">
        <v>328</v>
      </c>
      <c r="H14" s="73" t="s">
        <v>329</v>
      </c>
      <c r="I14" s="76">
        <v>45512</v>
      </c>
      <c r="J14" s="76">
        <v>45496</v>
      </c>
    </row>
    <row r="15" spans="1:10" x14ac:dyDescent="0.25">
      <c r="A15" s="73" t="s">
        <v>13</v>
      </c>
      <c r="B15" s="73" t="s">
        <v>2</v>
      </c>
      <c r="C15" s="73" t="s">
        <v>324</v>
      </c>
      <c r="D15" s="73" t="s">
        <v>158</v>
      </c>
      <c r="E15" s="75">
        <v>4303.3500000000004</v>
      </c>
      <c r="F15" s="73" t="s">
        <v>327</v>
      </c>
      <c r="G15" s="73" t="s">
        <v>328</v>
      </c>
      <c r="H15" s="73" t="s">
        <v>329</v>
      </c>
      <c r="I15" s="76">
        <v>45512</v>
      </c>
      <c r="J15" s="76">
        <v>45496</v>
      </c>
    </row>
    <row r="16" spans="1:10" x14ac:dyDescent="0.25">
      <c r="A16" s="73" t="s">
        <v>13</v>
      </c>
      <c r="B16" s="73" t="s">
        <v>2</v>
      </c>
      <c r="C16" s="73" t="s">
        <v>324</v>
      </c>
      <c r="D16" s="73" t="s">
        <v>158</v>
      </c>
      <c r="E16" s="75">
        <v>-4303.3500000000004</v>
      </c>
      <c r="F16" s="73" t="s">
        <v>327</v>
      </c>
      <c r="G16" s="73" t="s">
        <v>328</v>
      </c>
      <c r="H16" s="73" t="s">
        <v>329</v>
      </c>
      <c r="I16" s="76">
        <v>45512</v>
      </c>
      <c r="J16" s="76">
        <v>45496</v>
      </c>
    </row>
    <row r="17" spans="1:10" x14ac:dyDescent="0.25">
      <c r="A17" s="73" t="s">
        <v>13</v>
      </c>
      <c r="B17" s="73" t="s">
        <v>2</v>
      </c>
      <c r="C17" s="73" t="s">
        <v>324</v>
      </c>
      <c r="D17" s="73" t="s">
        <v>158</v>
      </c>
      <c r="E17" s="75">
        <v>4303.3500000000004</v>
      </c>
      <c r="F17" s="73" t="s">
        <v>327</v>
      </c>
      <c r="G17" s="73" t="s">
        <v>328</v>
      </c>
      <c r="H17" s="73" t="s">
        <v>329</v>
      </c>
      <c r="I17" s="76">
        <v>45512</v>
      </c>
      <c r="J17" s="76">
        <v>45496</v>
      </c>
    </row>
    <row r="18" spans="1:10" x14ac:dyDescent="0.25">
      <c r="A18" s="73" t="s">
        <v>13</v>
      </c>
      <c r="B18" s="73" t="s">
        <v>2</v>
      </c>
      <c r="C18" s="73" t="s">
        <v>324</v>
      </c>
      <c r="D18" s="73" t="s">
        <v>158</v>
      </c>
      <c r="E18" s="75">
        <v>-4303.3500000000004</v>
      </c>
      <c r="F18" s="73" t="s">
        <v>327</v>
      </c>
      <c r="G18" s="73" t="s">
        <v>328</v>
      </c>
      <c r="H18" s="73" t="s">
        <v>329</v>
      </c>
      <c r="I18" s="76">
        <v>45512</v>
      </c>
      <c r="J18" s="76">
        <v>45496</v>
      </c>
    </row>
    <row r="19" spans="1:10" x14ac:dyDescent="0.25">
      <c r="A19" s="73" t="s">
        <v>13</v>
      </c>
      <c r="B19" s="73" t="s">
        <v>2</v>
      </c>
      <c r="C19" s="73" t="s">
        <v>324</v>
      </c>
      <c r="D19" s="73" t="s">
        <v>158</v>
      </c>
      <c r="E19" s="75">
        <v>4303.3500000000004</v>
      </c>
      <c r="F19" s="73" t="s">
        <v>327</v>
      </c>
      <c r="G19" s="73" t="s">
        <v>328</v>
      </c>
      <c r="H19" s="73" t="s">
        <v>329</v>
      </c>
      <c r="I19" s="76">
        <v>45512</v>
      </c>
      <c r="J19" s="76">
        <v>45496</v>
      </c>
    </row>
    <row r="20" spans="1:10" x14ac:dyDescent="0.25">
      <c r="A20" s="73" t="s">
        <v>13</v>
      </c>
      <c r="B20" s="73" t="s">
        <v>2</v>
      </c>
      <c r="C20" s="73" t="s">
        <v>324</v>
      </c>
      <c r="D20" s="73" t="s">
        <v>158</v>
      </c>
      <c r="E20" s="75">
        <v>-4303.3500000000004</v>
      </c>
      <c r="F20" s="73" t="s">
        <v>327</v>
      </c>
      <c r="G20" s="73" t="s">
        <v>328</v>
      </c>
      <c r="H20" s="73" t="s">
        <v>329</v>
      </c>
      <c r="I20" s="76">
        <v>45512</v>
      </c>
      <c r="J20" s="76">
        <v>45496</v>
      </c>
    </row>
    <row r="21" spans="1:10" x14ac:dyDescent="0.25">
      <c r="A21" s="73" t="s">
        <v>13</v>
      </c>
      <c r="B21" s="73" t="s">
        <v>2</v>
      </c>
      <c r="C21" s="73" t="s">
        <v>324</v>
      </c>
      <c r="D21" s="73" t="s">
        <v>158</v>
      </c>
      <c r="E21" s="75">
        <v>4303.3500000000004</v>
      </c>
      <c r="F21" s="73" t="s">
        <v>327</v>
      </c>
      <c r="G21" s="73" t="s">
        <v>328</v>
      </c>
      <c r="H21" s="73" t="s">
        <v>329</v>
      </c>
      <c r="I21" s="76">
        <v>45512</v>
      </c>
      <c r="J21" s="76">
        <v>45496</v>
      </c>
    </row>
    <row r="22" spans="1:10" x14ac:dyDescent="0.25">
      <c r="A22" s="73" t="s">
        <v>13</v>
      </c>
      <c r="B22" s="73" t="s">
        <v>2</v>
      </c>
      <c r="C22" s="73" t="s">
        <v>324</v>
      </c>
      <c r="D22" s="73" t="s">
        <v>158</v>
      </c>
      <c r="E22" s="75">
        <v>-4303.3500000000004</v>
      </c>
      <c r="F22" s="73" t="s">
        <v>327</v>
      </c>
      <c r="G22" s="73" t="s">
        <v>328</v>
      </c>
      <c r="H22" s="73" t="s">
        <v>329</v>
      </c>
      <c r="I22" s="76">
        <v>45512</v>
      </c>
      <c r="J22" s="76">
        <v>45496</v>
      </c>
    </row>
    <row r="23" spans="1:10" x14ac:dyDescent="0.25">
      <c r="A23" s="73" t="s">
        <v>13</v>
      </c>
      <c r="B23" s="73" t="s">
        <v>2</v>
      </c>
      <c r="C23" s="73" t="s">
        <v>324</v>
      </c>
      <c r="D23" s="73" t="s">
        <v>158</v>
      </c>
      <c r="E23" s="75">
        <v>4303.3500000000004</v>
      </c>
      <c r="F23" s="73" t="s">
        <v>327</v>
      </c>
      <c r="G23" s="73" t="s">
        <v>328</v>
      </c>
      <c r="H23" s="73" t="s">
        <v>329</v>
      </c>
      <c r="I23" s="76">
        <v>45512</v>
      </c>
      <c r="J23" s="76">
        <v>45496</v>
      </c>
    </row>
    <row r="24" spans="1:10" x14ac:dyDescent="0.25">
      <c r="A24" s="73" t="s">
        <v>13</v>
      </c>
      <c r="B24" s="73" t="s">
        <v>2</v>
      </c>
      <c r="C24" s="73" t="s">
        <v>324</v>
      </c>
      <c r="D24" s="73" t="s">
        <v>158</v>
      </c>
      <c r="E24" s="75">
        <v>-4303.3500000000004</v>
      </c>
      <c r="F24" s="73" t="s">
        <v>327</v>
      </c>
      <c r="G24" s="73" t="s">
        <v>328</v>
      </c>
      <c r="H24" s="73" t="s">
        <v>329</v>
      </c>
      <c r="I24" s="76">
        <v>45512</v>
      </c>
      <c r="J24" s="76">
        <v>45496</v>
      </c>
    </row>
    <row r="25" spans="1:10" x14ac:dyDescent="0.25">
      <c r="A25" s="73" t="s">
        <v>13</v>
      </c>
      <c r="B25" s="73" t="s">
        <v>2</v>
      </c>
      <c r="C25" s="73" t="s">
        <v>324</v>
      </c>
      <c r="D25" s="73" t="s">
        <v>158</v>
      </c>
      <c r="E25" s="75">
        <v>4303.3500000000004</v>
      </c>
      <c r="F25" s="73" t="s">
        <v>327</v>
      </c>
      <c r="G25" s="73" t="s">
        <v>328</v>
      </c>
      <c r="H25" s="73" t="s">
        <v>329</v>
      </c>
      <c r="I25" s="76">
        <v>45512</v>
      </c>
      <c r="J25" s="76">
        <v>45496</v>
      </c>
    </row>
    <row r="26" spans="1:10" x14ac:dyDescent="0.25">
      <c r="A26" s="73" t="s">
        <v>13</v>
      </c>
      <c r="B26" s="73" t="s">
        <v>2</v>
      </c>
      <c r="C26" s="73" t="s">
        <v>324</v>
      </c>
      <c r="D26" s="73" t="s">
        <v>158</v>
      </c>
      <c r="E26" s="75">
        <v>-4303.3500000000004</v>
      </c>
      <c r="F26" s="73" t="s">
        <v>327</v>
      </c>
      <c r="G26" s="73" t="s">
        <v>328</v>
      </c>
      <c r="H26" s="73" t="s">
        <v>329</v>
      </c>
      <c r="I26" s="76">
        <v>45512</v>
      </c>
      <c r="J26" s="76">
        <v>45496</v>
      </c>
    </row>
    <row r="27" spans="1:10" x14ac:dyDescent="0.25">
      <c r="A27" s="73" t="s">
        <v>13</v>
      </c>
      <c r="B27" s="73" t="s">
        <v>2</v>
      </c>
      <c r="C27" s="73" t="s">
        <v>324</v>
      </c>
      <c r="D27" s="73" t="s">
        <v>158</v>
      </c>
      <c r="E27" s="75">
        <v>4303.3500000000004</v>
      </c>
      <c r="F27" s="73" t="s">
        <v>327</v>
      </c>
      <c r="G27" s="73" t="s">
        <v>328</v>
      </c>
      <c r="H27" s="73" t="s">
        <v>329</v>
      </c>
      <c r="I27" s="76">
        <v>45512</v>
      </c>
      <c r="J27" s="76">
        <v>45496</v>
      </c>
    </row>
    <row r="28" spans="1:10" x14ac:dyDescent="0.25">
      <c r="A28" s="73" t="s">
        <v>13</v>
      </c>
      <c r="B28" s="73" t="s">
        <v>2</v>
      </c>
      <c r="C28" s="73" t="s">
        <v>324</v>
      </c>
      <c r="D28" s="73" t="s">
        <v>158</v>
      </c>
      <c r="E28" s="75">
        <v>-4303.3500000000004</v>
      </c>
      <c r="F28" s="73" t="s">
        <v>327</v>
      </c>
      <c r="G28" s="73" t="s">
        <v>328</v>
      </c>
      <c r="H28" s="73" t="s">
        <v>329</v>
      </c>
      <c r="I28" s="76">
        <v>45512</v>
      </c>
      <c r="J28" s="76">
        <v>45496</v>
      </c>
    </row>
    <row r="29" spans="1:10" x14ac:dyDescent="0.25">
      <c r="A29" s="73" t="s">
        <v>13</v>
      </c>
      <c r="B29" s="73" t="s">
        <v>2</v>
      </c>
      <c r="C29" s="73" t="s">
        <v>324</v>
      </c>
      <c r="D29" s="73" t="s">
        <v>158</v>
      </c>
      <c r="E29" s="75">
        <v>4604.59</v>
      </c>
      <c r="F29" s="73" t="s">
        <v>327</v>
      </c>
      <c r="G29" s="73" t="s">
        <v>328</v>
      </c>
      <c r="H29" s="73" t="s">
        <v>329</v>
      </c>
      <c r="I29" s="76">
        <v>45512</v>
      </c>
      <c r="J29" s="76">
        <v>45496</v>
      </c>
    </row>
    <row r="30" spans="1:10" x14ac:dyDescent="0.25">
      <c r="A30" s="73" t="s">
        <v>13</v>
      </c>
      <c r="B30" s="73" t="s">
        <v>2</v>
      </c>
      <c r="C30" s="73" t="s">
        <v>324</v>
      </c>
      <c r="D30" s="73" t="s">
        <v>158</v>
      </c>
      <c r="E30" s="75">
        <v>-108.31</v>
      </c>
      <c r="F30" s="73" t="s">
        <v>327</v>
      </c>
      <c r="G30" s="73" t="s">
        <v>101</v>
      </c>
      <c r="H30" s="73" t="s">
        <v>329</v>
      </c>
      <c r="I30" s="76">
        <v>45531</v>
      </c>
      <c r="J30" s="76">
        <v>45496</v>
      </c>
    </row>
    <row r="31" spans="1:10" x14ac:dyDescent="0.25">
      <c r="A31" s="73" t="s">
        <v>19</v>
      </c>
      <c r="B31" s="73" t="s">
        <v>3</v>
      </c>
      <c r="C31" s="73" t="s">
        <v>334</v>
      </c>
      <c r="D31" s="73" t="s">
        <v>336</v>
      </c>
      <c r="E31" s="75">
        <v>10322.219999999999</v>
      </c>
      <c r="F31" s="73" t="s">
        <v>338</v>
      </c>
      <c r="G31" s="73" t="s">
        <v>339</v>
      </c>
      <c r="H31" s="73" t="s">
        <v>321</v>
      </c>
      <c r="I31" s="76">
        <v>45301</v>
      </c>
      <c r="J31" s="76">
        <v>45301</v>
      </c>
    </row>
    <row r="32" spans="1:10" x14ac:dyDescent="0.25">
      <c r="A32" s="73" t="s">
        <v>19</v>
      </c>
      <c r="B32" s="73" t="s">
        <v>3</v>
      </c>
      <c r="C32" s="73" t="s">
        <v>334</v>
      </c>
      <c r="D32" s="73" t="s">
        <v>336</v>
      </c>
      <c r="E32" s="75">
        <v>-10322.219999999999</v>
      </c>
      <c r="F32" s="73" t="s">
        <v>338</v>
      </c>
      <c r="G32" s="73" t="s">
        <v>339</v>
      </c>
      <c r="H32" s="73" t="s">
        <v>321</v>
      </c>
      <c r="I32" s="76">
        <v>45301</v>
      </c>
      <c r="J32" s="76">
        <v>45301</v>
      </c>
    </row>
    <row r="33" spans="1:10" x14ac:dyDescent="0.25">
      <c r="A33" s="73" t="s">
        <v>19</v>
      </c>
      <c r="B33" s="73" t="s">
        <v>3</v>
      </c>
      <c r="C33" s="73" t="s">
        <v>334</v>
      </c>
      <c r="D33" s="73" t="s">
        <v>340</v>
      </c>
      <c r="E33" s="75">
        <v>3395</v>
      </c>
      <c r="F33" s="73" t="s">
        <v>343</v>
      </c>
      <c r="G33" s="73" t="s">
        <v>344</v>
      </c>
      <c r="H33" s="73" t="s">
        <v>331</v>
      </c>
      <c r="I33" s="76">
        <v>45352</v>
      </c>
      <c r="J33" s="76">
        <v>45352</v>
      </c>
    </row>
    <row r="34" spans="1:10" x14ac:dyDescent="0.25">
      <c r="A34" s="73" t="s">
        <v>19</v>
      </c>
      <c r="B34" s="73" t="s">
        <v>3</v>
      </c>
      <c r="C34" s="73" t="s">
        <v>334</v>
      </c>
      <c r="D34" s="73" t="s">
        <v>340</v>
      </c>
      <c r="E34" s="75">
        <v>-3395</v>
      </c>
      <c r="F34" s="73" t="s">
        <v>343</v>
      </c>
      <c r="G34" s="73" t="s">
        <v>344</v>
      </c>
      <c r="H34" s="73" t="s">
        <v>331</v>
      </c>
      <c r="I34" s="76">
        <v>45352</v>
      </c>
      <c r="J34" s="76">
        <v>45352</v>
      </c>
    </row>
    <row r="35" spans="1:10" x14ac:dyDescent="0.25">
      <c r="A35" s="73" t="s">
        <v>19</v>
      </c>
      <c r="B35" s="73" t="s">
        <v>3</v>
      </c>
      <c r="C35" s="73" t="s">
        <v>334</v>
      </c>
      <c r="D35" s="73" t="s">
        <v>340</v>
      </c>
      <c r="E35" s="75">
        <v>3395</v>
      </c>
      <c r="F35" s="73" t="s">
        <v>343</v>
      </c>
      <c r="G35" s="73" t="s">
        <v>344</v>
      </c>
      <c r="H35" s="73" t="s">
        <v>331</v>
      </c>
      <c r="I35" s="76">
        <v>45352</v>
      </c>
      <c r="J35" s="76">
        <v>45352</v>
      </c>
    </row>
    <row r="36" spans="1:10" x14ac:dyDescent="0.25">
      <c r="A36" s="73" t="s">
        <v>19</v>
      </c>
      <c r="B36" s="73" t="s">
        <v>3</v>
      </c>
      <c r="C36" s="73" t="s">
        <v>334</v>
      </c>
      <c r="D36" s="73" t="s">
        <v>340</v>
      </c>
      <c r="E36" s="75">
        <v>3395</v>
      </c>
      <c r="F36" s="73" t="s">
        <v>343</v>
      </c>
      <c r="G36" s="73" t="s">
        <v>101</v>
      </c>
      <c r="H36" s="73" t="s">
        <v>331</v>
      </c>
      <c r="I36" s="76">
        <v>45363</v>
      </c>
      <c r="J36" s="76">
        <v>45351</v>
      </c>
    </row>
    <row r="37" spans="1:10" x14ac:dyDescent="0.25">
      <c r="A37" s="73" t="s">
        <v>19</v>
      </c>
      <c r="B37" s="73" t="s">
        <v>3</v>
      </c>
      <c r="C37" s="73" t="s">
        <v>334</v>
      </c>
      <c r="D37" s="73" t="s">
        <v>441</v>
      </c>
      <c r="E37" s="75">
        <v>15216</v>
      </c>
      <c r="F37" s="73" t="s">
        <v>350</v>
      </c>
      <c r="G37" s="73" t="s">
        <v>351</v>
      </c>
      <c r="H37" s="73" t="s">
        <v>331</v>
      </c>
      <c r="I37" s="76">
        <v>45372</v>
      </c>
      <c r="J37" s="76">
        <v>45366</v>
      </c>
    </row>
    <row r="38" spans="1:10" x14ac:dyDescent="0.25">
      <c r="A38" s="73" t="s">
        <v>19</v>
      </c>
      <c r="B38" s="73" t="s">
        <v>3</v>
      </c>
      <c r="C38" s="73" t="s">
        <v>334</v>
      </c>
      <c r="D38" s="73" t="s">
        <v>441</v>
      </c>
      <c r="E38" s="75">
        <v>4700</v>
      </c>
      <c r="F38" s="73" t="s">
        <v>353</v>
      </c>
      <c r="G38" s="73" t="s">
        <v>354</v>
      </c>
      <c r="H38" s="73" t="s">
        <v>355</v>
      </c>
      <c r="I38" s="76">
        <v>45397</v>
      </c>
      <c r="J38" s="76">
        <v>45397</v>
      </c>
    </row>
    <row r="39" spans="1:10" x14ac:dyDescent="0.25">
      <c r="A39" s="73" t="s">
        <v>19</v>
      </c>
      <c r="B39" s="73" t="s">
        <v>3</v>
      </c>
      <c r="C39" s="73" t="s">
        <v>334</v>
      </c>
      <c r="D39" s="73" t="s">
        <v>441</v>
      </c>
      <c r="E39" s="75">
        <v>-4700</v>
      </c>
      <c r="F39" s="73" t="s">
        <v>353</v>
      </c>
      <c r="G39" s="73" t="s">
        <v>354</v>
      </c>
      <c r="H39" s="73" t="s">
        <v>355</v>
      </c>
      <c r="I39" s="76">
        <v>45397</v>
      </c>
      <c r="J39" s="76">
        <v>45393</v>
      </c>
    </row>
    <row r="40" spans="1:10" x14ac:dyDescent="0.25">
      <c r="A40" s="73" t="s">
        <v>19</v>
      </c>
      <c r="B40" s="73" t="s">
        <v>3</v>
      </c>
      <c r="C40" s="73" t="s">
        <v>334</v>
      </c>
      <c r="D40" s="73" t="s">
        <v>336</v>
      </c>
      <c r="E40" s="75">
        <v>7513.38</v>
      </c>
      <c r="F40" s="73" t="s">
        <v>338</v>
      </c>
      <c r="G40" s="73" t="s">
        <v>356</v>
      </c>
      <c r="H40" s="73" t="s">
        <v>357</v>
      </c>
      <c r="I40" s="76">
        <v>45422</v>
      </c>
      <c r="J40" s="76">
        <v>45422</v>
      </c>
    </row>
    <row r="41" spans="1:10" x14ac:dyDescent="0.25">
      <c r="A41" s="73" t="s">
        <v>19</v>
      </c>
      <c r="B41" s="73" t="s">
        <v>3</v>
      </c>
      <c r="C41" s="73" t="s">
        <v>334</v>
      </c>
      <c r="D41" s="73" t="s">
        <v>441</v>
      </c>
      <c r="E41" s="75">
        <v>10894.52</v>
      </c>
      <c r="F41" s="73" t="s">
        <v>353</v>
      </c>
      <c r="G41" s="73" t="s">
        <v>358</v>
      </c>
      <c r="H41" s="73" t="s">
        <v>357</v>
      </c>
      <c r="I41" s="76">
        <v>45434</v>
      </c>
      <c r="J41" s="76">
        <v>45434</v>
      </c>
    </row>
    <row r="42" spans="1:10" x14ac:dyDescent="0.25">
      <c r="A42" s="73" t="s">
        <v>19</v>
      </c>
      <c r="B42" s="73" t="s">
        <v>3</v>
      </c>
      <c r="C42" s="73" t="s">
        <v>334</v>
      </c>
      <c r="D42" s="73" t="s">
        <v>441</v>
      </c>
      <c r="E42" s="75">
        <v>4700</v>
      </c>
      <c r="F42" s="73" t="s">
        <v>353</v>
      </c>
      <c r="G42" s="73" t="s">
        <v>359</v>
      </c>
      <c r="H42" s="73" t="s">
        <v>357</v>
      </c>
      <c r="I42" s="76">
        <v>45434</v>
      </c>
      <c r="J42" s="76">
        <v>45434</v>
      </c>
    </row>
    <row r="43" spans="1:10" x14ac:dyDescent="0.25">
      <c r="A43" s="73" t="s">
        <v>19</v>
      </c>
      <c r="B43" s="73" t="s">
        <v>3</v>
      </c>
      <c r="C43" s="73" t="s">
        <v>334</v>
      </c>
      <c r="D43" s="73" t="s">
        <v>441</v>
      </c>
      <c r="E43" s="75">
        <v>-4700</v>
      </c>
      <c r="F43" s="73" t="s">
        <v>353</v>
      </c>
      <c r="G43" s="73" t="s">
        <v>359</v>
      </c>
      <c r="H43" s="73" t="s">
        <v>357</v>
      </c>
      <c r="I43" s="76">
        <v>45434</v>
      </c>
      <c r="J43" s="76">
        <v>45433</v>
      </c>
    </row>
    <row r="44" spans="1:10" x14ac:dyDescent="0.25">
      <c r="A44" s="73" t="s">
        <v>19</v>
      </c>
      <c r="B44" s="73" t="s">
        <v>3</v>
      </c>
      <c r="C44" s="73" t="s">
        <v>334</v>
      </c>
      <c r="D44" s="73" t="s">
        <v>336</v>
      </c>
      <c r="E44" s="75">
        <v>5954.1</v>
      </c>
      <c r="F44" s="73" t="s">
        <v>338</v>
      </c>
      <c r="G44" s="73" t="s">
        <v>360</v>
      </c>
      <c r="H44" s="73" t="s">
        <v>361</v>
      </c>
      <c r="I44" s="76">
        <v>45476</v>
      </c>
      <c r="J44" s="76">
        <v>45476</v>
      </c>
    </row>
    <row r="45" spans="1:10" x14ac:dyDescent="0.25">
      <c r="A45" s="73" t="s">
        <v>19</v>
      </c>
      <c r="B45" s="73" t="s">
        <v>3</v>
      </c>
      <c r="C45" s="73" t="s">
        <v>334</v>
      </c>
      <c r="D45" s="73" t="s">
        <v>336</v>
      </c>
      <c r="E45" s="75">
        <v>-5954.1</v>
      </c>
      <c r="F45" s="73" t="s">
        <v>338</v>
      </c>
      <c r="G45" s="73" t="s">
        <v>360</v>
      </c>
      <c r="H45" s="73" t="s">
        <v>361</v>
      </c>
      <c r="I45" s="76">
        <v>45476</v>
      </c>
      <c r="J45" s="76">
        <v>45443</v>
      </c>
    </row>
    <row r="46" spans="1:10" x14ac:dyDescent="0.25">
      <c r="A46" s="73" t="s">
        <v>19</v>
      </c>
      <c r="B46" s="73" t="s">
        <v>3</v>
      </c>
      <c r="C46" s="73" t="s">
        <v>334</v>
      </c>
      <c r="D46" s="73" t="s">
        <v>336</v>
      </c>
      <c r="E46" s="75">
        <v>5954.1</v>
      </c>
      <c r="F46" s="73" t="s">
        <v>338</v>
      </c>
      <c r="G46" s="73" t="s">
        <v>360</v>
      </c>
      <c r="H46" s="73" t="s">
        <v>361</v>
      </c>
      <c r="I46" s="76">
        <v>45476</v>
      </c>
      <c r="J46" s="76">
        <v>45443</v>
      </c>
    </row>
    <row r="47" spans="1:10" x14ac:dyDescent="0.25">
      <c r="A47" s="73" t="s">
        <v>19</v>
      </c>
      <c r="B47" s="73" t="s">
        <v>3</v>
      </c>
      <c r="C47" s="73" t="s">
        <v>334</v>
      </c>
      <c r="D47" s="73" t="s">
        <v>441</v>
      </c>
      <c r="E47" s="75">
        <v>15480.15</v>
      </c>
      <c r="F47" s="73" t="s">
        <v>353</v>
      </c>
      <c r="G47" s="73" t="s">
        <v>362</v>
      </c>
      <c r="H47" s="73" t="s">
        <v>329</v>
      </c>
      <c r="I47" s="76">
        <v>45506</v>
      </c>
      <c r="J47" s="76">
        <v>45506</v>
      </c>
    </row>
    <row r="48" spans="1:10" x14ac:dyDescent="0.25">
      <c r="A48" s="73" t="s">
        <v>19</v>
      </c>
      <c r="B48" s="73" t="s">
        <v>3</v>
      </c>
      <c r="C48" s="73" t="s">
        <v>334</v>
      </c>
      <c r="D48" s="73" t="s">
        <v>336</v>
      </c>
      <c r="E48" s="75">
        <v>9274.08</v>
      </c>
      <c r="F48" s="73" t="s">
        <v>368</v>
      </c>
      <c r="G48" s="73" t="s">
        <v>436</v>
      </c>
      <c r="H48" s="73" t="s">
        <v>316</v>
      </c>
      <c r="I48" s="76">
        <v>45576</v>
      </c>
      <c r="J48" s="76">
        <v>45576</v>
      </c>
    </row>
    <row r="49" spans="1:10" x14ac:dyDescent="0.25">
      <c r="A49" s="73" t="s">
        <v>19</v>
      </c>
      <c r="B49" s="73" t="s">
        <v>3</v>
      </c>
      <c r="C49" s="73" t="s">
        <v>334</v>
      </c>
      <c r="D49" s="73" t="s">
        <v>336</v>
      </c>
      <c r="E49" s="75">
        <v>-27</v>
      </c>
      <c r="F49" s="73" t="s">
        <v>368</v>
      </c>
      <c r="G49" s="73" t="s">
        <v>101</v>
      </c>
      <c r="H49" s="73" t="s">
        <v>316</v>
      </c>
      <c r="I49" s="76">
        <v>45576</v>
      </c>
      <c r="J49" s="76">
        <v>45565</v>
      </c>
    </row>
    <row r="50" spans="1:10" x14ac:dyDescent="0.25">
      <c r="A50" s="73" t="s">
        <v>19</v>
      </c>
      <c r="B50" s="73" t="s">
        <v>3</v>
      </c>
      <c r="C50" s="73" t="s">
        <v>334</v>
      </c>
      <c r="D50" s="73" t="s">
        <v>441</v>
      </c>
      <c r="E50" s="75">
        <v>16714.66</v>
      </c>
      <c r="F50" s="73" t="s">
        <v>443</v>
      </c>
      <c r="G50" s="73" t="s">
        <v>442</v>
      </c>
      <c r="H50" s="73" t="s">
        <v>316</v>
      </c>
      <c r="I50" s="76">
        <v>45595</v>
      </c>
      <c r="J50" s="76">
        <v>45594</v>
      </c>
    </row>
    <row r="51" spans="1:10" x14ac:dyDescent="0.25">
      <c r="A51" s="73" t="s">
        <v>19</v>
      </c>
      <c r="B51" s="73" t="s">
        <v>3</v>
      </c>
      <c r="C51" s="73" t="s">
        <v>334</v>
      </c>
      <c r="D51" s="73" t="s">
        <v>441</v>
      </c>
      <c r="E51" s="75">
        <v>3393.6</v>
      </c>
      <c r="F51" s="73" t="s">
        <v>353</v>
      </c>
      <c r="G51" s="73" t="s">
        <v>477</v>
      </c>
      <c r="H51" s="73" t="s">
        <v>413</v>
      </c>
      <c r="I51" s="76">
        <v>45610</v>
      </c>
      <c r="J51" s="76">
        <v>45610</v>
      </c>
    </row>
    <row r="52" spans="1:10" x14ac:dyDescent="0.25">
      <c r="A52" s="73" t="s">
        <v>19</v>
      </c>
      <c r="B52" s="73" t="s">
        <v>3</v>
      </c>
      <c r="C52" s="73" t="s">
        <v>334</v>
      </c>
      <c r="D52" s="73" t="s">
        <v>340</v>
      </c>
      <c r="E52" s="75">
        <v>3395</v>
      </c>
      <c r="F52" s="73" t="s">
        <v>343</v>
      </c>
      <c r="G52" s="73" t="s">
        <v>533</v>
      </c>
      <c r="H52" s="73" t="s">
        <v>413</v>
      </c>
      <c r="I52" s="76">
        <v>45621</v>
      </c>
      <c r="J52" s="76">
        <v>45621</v>
      </c>
    </row>
    <row r="53" spans="1:10" x14ac:dyDescent="0.25">
      <c r="A53" s="73" t="s">
        <v>19</v>
      </c>
      <c r="B53" s="73" t="s">
        <v>3</v>
      </c>
      <c r="C53" s="73" t="s">
        <v>334</v>
      </c>
      <c r="D53" s="73" t="s">
        <v>336</v>
      </c>
      <c r="E53" s="75">
        <v>13242.15</v>
      </c>
      <c r="F53" s="73" t="s">
        <v>368</v>
      </c>
      <c r="G53" s="73" t="s">
        <v>598</v>
      </c>
      <c r="H53" s="73" t="s">
        <v>786</v>
      </c>
      <c r="I53" s="76">
        <v>45649</v>
      </c>
      <c r="J53" s="76">
        <v>45626</v>
      </c>
    </row>
    <row r="54" spans="1:10" x14ac:dyDescent="0.25">
      <c r="A54" s="73" t="s">
        <v>19</v>
      </c>
      <c r="B54" s="73" t="s">
        <v>3</v>
      </c>
      <c r="C54" s="73" t="s">
        <v>334</v>
      </c>
      <c r="D54" s="73" t="s">
        <v>441</v>
      </c>
      <c r="E54" s="75">
        <v>24632.18</v>
      </c>
      <c r="F54" s="73" t="s">
        <v>443</v>
      </c>
      <c r="G54" s="73" t="s">
        <v>602</v>
      </c>
      <c r="H54" s="73" t="s">
        <v>786</v>
      </c>
      <c r="I54" s="76">
        <v>45649</v>
      </c>
      <c r="J54" s="76">
        <v>45643</v>
      </c>
    </row>
    <row r="55" spans="1:10" x14ac:dyDescent="0.25">
      <c r="A55" s="73" t="s">
        <v>19</v>
      </c>
      <c r="B55" s="73" t="s">
        <v>3</v>
      </c>
      <c r="C55" s="73" t="s">
        <v>334</v>
      </c>
      <c r="D55" s="73" t="s">
        <v>340</v>
      </c>
      <c r="E55" s="75">
        <v>3395</v>
      </c>
      <c r="F55" s="73" t="s">
        <v>343</v>
      </c>
      <c r="G55" s="73" t="s">
        <v>605</v>
      </c>
      <c r="H55" s="73" t="s">
        <v>321</v>
      </c>
      <c r="I55" s="76">
        <v>45660</v>
      </c>
      <c r="J55" s="76">
        <v>45660</v>
      </c>
    </row>
    <row r="56" spans="1:10" x14ac:dyDescent="0.25">
      <c r="A56" s="73" t="s">
        <v>19</v>
      </c>
      <c r="B56" s="73" t="s">
        <v>3</v>
      </c>
      <c r="C56" s="73" t="s">
        <v>334</v>
      </c>
      <c r="D56" s="73" t="s">
        <v>340</v>
      </c>
      <c r="E56" s="75">
        <v>3395</v>
      </c>
      <c r="F56" s="73" t="s">
        <v>343</v>
      </c>
      <c r="G56" s="73" t="s">
        <v>608</v>
      </c>
      <c r="H56" s="73" t="s">
        <v>321</v>
      </c>
      <c r="I56" s="76">
        <v>45660</v>
      </c>
      <c r="J56" s="76">
        <v>45660</v>
      </c>
    </row>
    <row r="57" spans="1:10" x14ac:dyDescent="0.25">
      <c r="A57" s="73" t="s">
        <v>21</v>
      </c>
      <c r="B57" s="73" t="s">
        <v>3</v>
      </c>
      <c r="C57" s="73" t="s">
        <v>363</v>
      </c>
      <c r="D57" s="73" t="s">
        <v>612</v>
      </c>
      <c r="E57" s="75">
        <v>1139.1199999999999</v>
      </c>
      <c r="F57" s="73" t="s">
        <v>615</v>
      </c>
      <c r="G57" s="73" t="s">
        <v>613</v>
      </c>
      <c r="H57" s="73" t="s">
        <v>321</v>
      </c>
      <c r="I57" s="76">
        <v>45670</v>
      </c>
      <c r="J57" s="76">
        <v>45670</v>
      </c>
    </row>
    <row r="58" spans="1:10" x14ac:dyDescent="0.25">
      <c r="A58" s="73" t="s">
        <v>21</v>
      </c>
      <c r="B58" s="73" t="s">
        <v>3</v>
      </c>
      <c r="C58" s="73" t="s">
        <v>363</v>
      </c>
      <c r="D58" s="73" t="s">
        <v>858</v>
      </c>
      <c r="E58" s="75">
        <v>565.47</v>
      </c>
      <c r="F58" s="73" t="s">
        <v>101</v>
      </c>
      <c r="G58" s="73" t="s">
        <v>619</v>
      </c>
      <c r="H58" s="73" t="s">
        <v>786</v>
      </c>
      <c r="I58" s="76">
        <v>45655</v>
      </c>
      <c r="J58" s="76">
        <v>45622</v>
      </c>
    </row>
    <row r="59" spans="1:10" x14ac:dyDescent="0.25">
      <c r="A59" s="73" t="s">
        <v>21</v>
      </c>
      <c r="B59" s="73" t="s">
        <v>3</v>
      </c>
      <c r="C59" s="73" t="s">
        <v>363</v>
      </c>
      <c r="D59" s="73" t="s">
        <v>441</v>
      </c>
      <c r="E59" s="75">
        <v>1798</v>
      </c>
      <c r="F59" s="73" t="s">
        <v>350</v>
      </c>
      <c r="G59" s="73" t="s">
        <v>364</v>
      </c>
      <c r="H59" s="73" t="s">
        <v>321</v>
      </c>
      <c r="I59" s="76">
        <v>45293</v>
      </c>
      <c r="J59" s="76">
        <v>45293</v>
      </c>
    </row>
    <row r="60" spans="1:10" x14ac:dyDescent="0.25">
      <c r="A60" s="73" t="s">
        <v>21</v>
      </c>
      <c r="B60" s="73" t="s">
        <v>3</v>
      </c>
      <c r="C60" s="73" t="s">
        <v>363</v>
      </c>
      <c r="D60" s="73" t="s">
        <v>441</v>
      </c>
      <c r="E60" s="75">
        <v>-1798</v>
      </c>
      <c r="F60" s="73" t="s">
        <v>350</v>
      </c>
      <c r="G60" s="73" t="s">
        <v>364</v>
      </c>
      <c r="H60" s="73" t="s">
        <v>321</v>
      </c>
      <c r="I60" s="76">
        <v>45293</v>
      </c>
      <c r="J60" s="76">
        <v>45293</v>
      </c>
    </row>
    <row r="61" spans="1:10" x14ac:dyDescent="0.25">
      <c r="A61" s="73" t="s">
        <v>21</v>
      </c>
      <c r="B61" s="73" t="s">
        <v>3</v>
      </c>
      <c r="C61" s="73" t="s">
        <v>363</v>
      </c>
      <c r="D61" s="73" t="s">
        <v>441</v>
      </c>
      <c r="E61" s="75">
        <v>1761</v>
      </c>
      <c r="F61" s="73" t="s">
        <v>350</v>
      </c>
      <c r="G61" s="73" t="s">
        <v>365</v>
      </c>
      <c r="H61" s="73" t="s">
        <v>331</v>
      </c>
      <c r="I61" s="76">
        <v>45372</v>
      </c>
      <c r="J61" s="76">
        <v>45372</v>
      </c>
    </row>
    <row r="62" spans="1:10" x14ac:dyDescent="0.25">
      <c r="A62" s="73" t="s">
        <v>21</v>
      </c>
      <c r="B62" s="73" t="s">
        <v>3</v>
      </c>
      <c r="C62" s="73" t="s">
        <v>363</v>
      </c>
      <c r="D62" s="73" t="s">
        <v>441</v>
      </c>
      <c r="E62" s="75">
        <v>680</v>
      </c>
      <c r="F62" s="73" t="s">
        <v>353</v>
      </c>
      <c r="G62" s="73" t="s">
        <v>366</v>
      </c>
      <c r="H62" s="73" t="s">
        <v>361</v>
      </c>
      <c r="I62" s="76">
        <v>45504</v>
      </c>
      <c r="J62" s="76">
        <v>45504</v>
      </c>
    </row>
    <row r="63" spans="1:10" x14ac:dyDescent="0.25">
      <c r="A63" s="73" t="s">
        <v>21</v>
      </c>
      <c r="B63" s="73" t="s">
        <v>3</v>
      </c>
      <c r="C63" s="73" t="s">
        <v>363</v>
      </c>
      <c r="D63" s="73" t="s">
        <v>441</v>
      </c>
      <c r="E63" s="75">
        <v>-680</v>
      </c>
      <c r="F63" s="73" t="s">
        <v>353</v>
      </c>
      <c r="G63" s="73" t="s">
        <v>366</v>
      </c>
      <c r="H63" s="73" t="s">
        <v>361</v>
      </c>
      <c r="I63" s="76">
        <v>45504</v>
      </c>
      <c r="J63" s="76">
        <v>45502</v>
      </c>
    </row>
    <row r="64" spans="1:10" x14ac:dyDescent="0.25">
      <c r="A64" s="73" t="s">
        <v>21</v>
      </c>
      <c r="B64" s="73" t="s">
        <v>3</v>
      </c>
      <c r="C64" s="73" t="s">
        <v>363</v>
      </c>
      <c r="D64" s="73" t="s">
        <v>441</v>
      </c>
      <c r="E64" s="75">
        <v>680</v>
      </c>
      <c r="F64" s="73" t="s">
        <v>353</v>
      </c>
      <c r="G64" s="73" t="s">
        <v>366</v>
      </c>
      <c r="H64" s="73" t="s">
        <v>361</v>
      </c>
      <c r="I64" s="76">
        <v>45504</v>
      </c>
      <c r="J64" s="76">
        <v>45502</v>
      </c>
    </row>
    <row r="65" spans="1:10" x14ac:dyDescent="0.25">
      <c r="A65" s="73" t="s">
        <v>21</v>
      </c>
      <c r="B65" s="73" t="s">
        <v>3</v>
      </c>
      <c r="C65" s="73" t="s">
        <v>363</v>
      </c>
      <c r="D65" s="73" t="s">
        <v>336</v>
      </c>
      <c r="E65" s="75">
        <v>180</v>
      </c>
      <c r="F65" s="73" t="s">
        <v>338</v>
      </c>
      <c r="G65" s="73" t="s">
        <v>367</v>
      </c>
      <c r="H65" s="73" t="s">
        <v>329</v>
      </c>
      <c r="I65" s="76">
        <v>45516</v>
      </c>
      <c r="J65" s="76">
        <v>45516</v>
      </c>
    </row>
    <row r="66" spans="1:10" x14ac:dyDescent="0.25">
      <c r="A66" s="73" t="s">
        <v>21</v>
      </c>
      <c r="B66" s="73" t="s">
        <v>3</v>
      </c>
      <c r="C66" s="73" t="s">
        <v>363</v>
      </c>
      <c r="D66" s="73" t="s">
        <v>336</v>
      </c>
      <c r="E66" s="75">
        <v>8032.91</v>
      </c>
      <c r="F66" s="73" t="s">
        <v>368</v>
      </c>
      <c r="G66" s="73" t="s">
        <v>369</v>
      </c>
      <c r="H66" s="73" t="s">
        <v>370</v>
      </c>
      <c r="I66" s="76">
        <v>45546</v>
      </c>
      <c r="J66" s="76">
        <v>45546</v>
      </c>
    </row>
    <row r="67" spans="1:10" x14ac:dyDescent="0.25">
      <c r="A67" s="73" t="s">
        <v>21</v>
      </c>
      <c r="B67" s="73" t="s">
        <v>3</v>
      </c>
      <c r="C67" s="73" t="s">
        <v>363</v>
      </c>
      <c r="D67" s="73" t="s">
        <v>336</v>
      </c>
      <c r="E67" s="75">
        <v>5100</v>
      </c>
      <c r="F67" s="73" t="s">
        <v>368</v>
      </c>
      <c r="G67" s="73" t="s">
        <v>620</v>
      </c>
      <c r="H67" s="73" t="s">
        <v>321</v>
      </c>
      <c r="I67" s="76">
        <v>45664</v>
      </c>
      <c r="J67" s="76">
        <v>45664</v>
      </c>
    </row>
    <row r="68" spans="1:10" x14ac:dyDescent="0.25">
      <c r="A68" s="73" t="s">
        <v>21</v>
      </c>
      <c r="B68" s="73" t="s">
        <v>3</v>
      </c>
      <c r="C68" s="73" t="s">
        <v>363</v>
      </c>
      <c r="D68" s="73" t="s">
        <v>441</v>
      </c>
      <c r="E68" s="75">
        <v>15015.74</v>
      </c>
      <c r="F68" s="73" t="s">
        <v>443</v>
      </c>
      <c r="G68" s="73" t="s">
        <v>623</v>
      </c>
      <c r="H68" s="73" t="s">
        <v>321</v>
      </c>
      <c r="I68" s="76">
        <v>45667</v>
      </c>
      <c r="J68" s="76">
        <v>45667</v>
      </c>
    </row>
    <row r="69" spans="1:10" x14ac:dyDescent="0.25">
      <c r="A69" s="73" t="s">
        <v>21</v>
      </c>
      <c r="B69" s="73" t="s">
        <v>3</v>
      </c>
      <c r="C69" s="73" t="s">
        <v>363</v>
      </c>
      <c r="D69" s="73" t="s">
        <v>859</v>
      </c>
      <c r="E69" s="75">
        <v>128.38</v>
      </c>
      <c r="F69" s="73" t="s">
        <v>101</v>
      </c>
      <c r="G69" s="73" t="s">
        <v>479</v>
      </c>
      <c r="H69" s="73" t="s">
        <v>413</v>
      </c>
      <c r="I69" s="76">
        <v>45613</v>
      </c>
      <c r="J69" s="76">
        <v>45593</v>
      </c>
    </row>
    <row r="70" spans="1:10" x14ac:dyDescent="0.25">
      <c r="A70" s="73" t="s">
        <v>23</v>
      </c>
      <c r="B70" s="73" t="s">
        <v>3</v>
      </c>
      <c r="C70" s="73" t="s">
        <v>481</v>
      </c>
      <c r="D70" s="73" t="s">
        <v>447</v>
      </c>
      <c r="E70" s="75">
        <v>230</v>
      </c>
      <c r="F70" s="73" t="s">
        <v>101</v>
      </c>
      <c r="G70" s="73" t="s">
        <v>101</v>
      </c>
      <c r="H70" s="73" t="s">
        <v>316</v>
      </c>
      <c r="I70" s="76">
        <v>45574</v>
      </c>
      <c r="J70" s="76">
        <v>45551</v>
      </c>
    </row>
    <row r="71" spans="1:10" x14ac:dyDescent="0.25">
      <c r="A71" s="73" t="s">
        <v>29</v>
      </c>
      <c r="B71" s="73" t="s">
        <v>4</v>
      </c>
      <c r="C71" s="73" t="s">
        <v>371</v>
      </c>
      <c r="D71" s="73" t="s">
        <v>340</v>
      </c>
      <c r="E71" s="75">
        <v>200</v>
      </c>
      <c r="F71" s="73" t="s">
        <v>343</v>
      </c>
      <c r="G71" s="73" t="s">
        <v>372</v>
      </c>
      <c r="H71" s="73" t="s">
        <v>331</v>
      </c>
      <c r="I71" s="76">
        <v>45352</v>
      </c>
      <c r="J71" s="76">
        <v>45352</v>
      </c>
    </row>
    <row r="72" spans="1:10" x14ac:dyDescent="0.25">
      <c r="A72" s="73" t="s">
        <v>29</v>
      </c>
      <c r="B72" s="73" t="s">
        <v>4</v>
      </c>
      <c r="C72" s="73" t="s">
        <v>371</v>
      </c>
      <c r="D72" s="73" t="s">
        <v>340</v>
      </c>
      <c r="E72" s="75">
        <v>3395</v>
      </c>
      <c r="F72" s="73" t="s">
        <v>343</v>
      </c>
      <c r="G72" s="73" t="s">
        <v>344</v>
      </c>
      <c r="H72" s="73" t="s">
        <v>331</v>
      </c>
      <c r="I72" s="76">
        <v>45352</v>
      </c>
      <c r="J72" s="76">
        <v>45352</v>
      </c>
    </row>
    <row r="73" spans="1:10" x14ac:dyDescent="0.25">
      <c r="A73" s="73" t="s">
        <v>29</v>
      </c>
      <c r="B73" s="73" t="s">
        <v>4</v>
      </c>
      <c r="C73" s="73" t="s">
        <v>371</v>
      </c>
      <c r="D73" s="73" t="s">
        <v>340</v>
      </c>
      <c r="E73" s="75">
        <v>-200</v>
      </c>
      <c r="F73" s="73" t="s">
        <v>343</v>
      </c>
      <c r="G73" s="73" t="s">
        <v>372</v>
      </c>
      <c r="H73" s="73" t="s">
        <v>331</v>
      </c>
      <c r="I73" s="76">
        <v>45352</v>
      </c>
      <c r="J73" s="76">
        <v>45352</v>
      </c>
    </row>
    <row r="74" spans="1:10" x14ac:dyDescent="0.25">
      <c r="A74" s="73" t="s">
        <v>29</v>
      </c>
      <c r="B74" s="73" t="s">
        <v>4</v>
      </c>
      <c r="C74" s="73" t="s">
        <v>371</v>
      </c>
      <c r="D74" s="73" t="s">
        <v>340</v>
      </c>
      <c r="E74" s="75">
        <v>-3395</v>
      </c>
      <c r="F74" s="73" t="s">
        <v>343</v>
      </c>
      <c r="G74" s="73" t="s">
        <v>344</v>
      </c>
      <c r="H74" s="73" t="s">
        <v>331</v>
      </c>
      <c r="I74" s="76">
        <v>45352</v>
      </c>
      <c r="J74" s="76">
        <v>45352</v>
      </c>
    </row>
    <row r="75" spans="1:10" x14ac:dyDescent="0.25">
      <c r="A75" s="73" t="s">
        <v>29</v>
      </c>
      <c r="B75" s="73" t="s">
        <v>4</v>
      </c>
      <c r="C75" s="73" t="s">
        <v>371</v>
      </c>
      <c r="D75" s="73" t="s">
        <v>340</v>
      </c>
      <c r="E75" s="75">
        <v>100</v>
      </c>
      <c r="F75" s="73" t="s">
        <v>343</v>
      </c>
      <c r="G75" s="73" t="s">
        <v>344</v>
      </c>
      <c r="H75" s="73" t="s">
        <v>331</v>
      </c>
      <c r="I75" s="76">
        <v>45352</v>
      </c>
      <c r="J75" s="76">
        <v>45352</v>
      </c>
    </row>
    <row r="76" spans="1:10" x14ac:dyDescent="0.25">
      <c r="A76" s="73" t="s">
        <v>29</v>
      </c>
      <c r="B76" s="73" t="s">
        <v>4</v>
      </c>
      <c r="C76" s="73" t="s">
        <v>371</v>
      </c>
      <c r="D76" s="73" t="s">
        <v>340</v>
      </c>
      <c r="E76" s="75">
        <v>-100</v>
      </c>
      <c r="F76" s="73" t="s">
        <v>343</v>
      </c>
      <c r="G76" s="73" t="s">
        <v>344</v>
      </c>
      <c r="H76" s="73" t="s">
        <v>331</v>
      </c>
      <c r="I76" s="76">
        <v>45352</v>
      </c>
      <c r="J76" s="76">
        <v>45352</v>
      </c>
    </row>
    <row r="77" spans="1:10" x14ac:dyDescent="0.25">
      <c r="A77" s="73" t="s">
        <v>29</v>
      </c>
      <c r="B77" s="73" t="s">
        <v>4</v>
      </c>
      <c r="C77" s="73" t="s">
        <v>371</v>
      </c>
      <c r="D77" s="73" t="s">
        <v>340</v>
      </c>
      <c r="E77" s="75">
        <v>3395</v>
      </c>
      <c r="F77" s="73" t="s">
        <v>343</v>
      </c>
      <c r="G77" s="73" t="s">
        <v>373</v>
      </c>
      <c r="H77" s="73" t="s">
        <v>357</v>
      </c>
      <c r="I77" s="76">
        <v>45425</v>
      </c>
      <c r="J77" s="76">
        <v>45425</v>
      </c>
    </row>
    <row r="78" spans="1:10" x14ac:dyDescent="0.25">
      <c r="A78" s="73" t="s">
        <v>29</v>
      </c>
      <c r="B78" s="73" t="s">
        <v>4</v>
      </c>
      <c r="C78" s="73" t="s">
        <v>371</v>
      </c>
      <c r="D78" s="73" t="s">
        <v>340</v>
      </c>
      <c r="E78" s="75">
        <v>17952</v>
      </c>
      <c r="F78" s="73" t="s">
        <v>343</v>
      </c>
      <c r="G78" s="73" t="s">
        <v>626</v>
      </c>
      <c r="H78" s="73" t="s">
        <v>321</v>
      </c>
      <c r="I78" s="76">
        <v>45660</v>
      </c>
      <c r="J78" s="76">
        <v>45660</v>
      </c>
    </row>
    <row r="79" spans="1:10" x14ac:dyDescent="0.25">
      <c r="A79" s="73" t="s">
        <v>35</v>
      </c>
      <c r="B79" s="73" t="s">
        <v>4</v>
      </c>
      <c r="C79" s="73" t="s">
        <v>790</v>
      </c>
      <c r="D79" s="73" t="s">
        <v>860</v>
      </c>
      <c r="E79" s="75">
        <v>15.53</v>
      </c>
      <c r="F79" s="73" t="s">
        <v>101</v>
      </c>
      <c r="G79" s="73" t="s">
        <v>101</v>
      </c>
      <c r="H79" s="73" t="s">
        <v>786</v>
      </c>
      <c r="I79" s="76">
        <v>45628</v>
      </c>
      <c r="J79" s="76">
        <v>45625</v>
      </c>
    </row>
    <row r="80" spans="1:10" x14ac:dyDescent="0.25">
      <c r="A80" s="73" t="s">
        <v>35</v>
      </c>
      <c r="B80" s="73" t="s">
        <v>4</v>
      </c>
      <c r="C80" s="73" t="s">
        <v>790</v>
      </c>
      <c r="D80" s="73" t="s">
        <v>860</v>
      </c>
      <c r="E80" s="75">
        <v>10.5</v>
      </c>
      <c r="F80" s="73" t="s">
        <v>101</v>
      </c>
      <c r="G80" s="73" t="s">
        <v>101</v>
      </c>
      <c r="H80" s="73" t="s">
        <v>786</v>
      </c>
      <c r="I80" s="76">
        <v>45629</v>
      </c>
      <c r="J80" s="76">
        <v>45628</v>
      </c>
    </row>
    <row r="81" spans="1:10" x14ac:dyDescent="0.25">
      <c r="A81" s="73" t="s">
        <v>35</v>
      </c>
      <c r="B81" s="73" t="s">
        <v>4</v>
      </c>
      <c r="C81" s="73" t="s">
        <v>790</v>
      </c>
      <c r="D81" s="73" t="s">
        <v>860</v>
      </c>
      <c r="E81" s="75">
        <v>31.5</v>
      </c>
      <c r="F81" s="73" t="s">
        <v>101</v>
      </c>
      <c r="G81" s="73" t="s">
        <v>101</v>
      </c>
      <c r="H81" s="73" t="s">
        <v>786</v>
      </c>
      <c r="I81" s="76">
        <v>45631</v>
      </c>
      <c r="J81" s="76">
        <v>45629</v>
      </c>
    </row>
    <row r="82" spans="1:10" x14ac:dyDescent="0.25">
      <c r="A82" s="73" t="s">
        <v>35</v>
      </c>
      <c r="B82" s="73" t="s">
        <v>4</v>
      </c>
      <c r="C82" s="73" t="s">
        <v>790</v>
      </c>
      <c r="D82" s="73" t="s">
        <v>860</v>
      </c>
      <c r="E82" s="75">
        <v>15.53</v>
      </c>
      <c r="F82" s="73" t="s">
        <v>101</v>
      </c>
      <c r="G82" s="73" t="s">
        <v>101</v>
      </c>
      <c r="H82" s="73" t="s">
        <v>786</v>
      </c>
      <c r="I82" s="76">
        <v>45631</v>
      </c>
      <c r="J82" s="76">
        <v>45630</v>
      </c>
    </row>
    <row r="83" spans="1:10" x14ac:dyDescent="0.25">
      <c r="A83" s="73" t="s">
        <v>35</v>
      </c>
      <c r="B83" s="73" t="s">
        <v>4</v>
      </c>
      <c r="C83" s="73" t="s">
        <v>790</v>
      </c>
      <c r="D83" s="73" t="s">
        <v>860</v>
      </c>
      <c r="E83" s="75">
        <v>21</v>
      </c>
      <c r="F83" s="73" t="s">
        <v>101</v>
      </c>
      <c r="G83" s="73" t="s">
        <v>101</v>
      </c>
      <c r="H83" s="73" t="s">
        <v>786</v>
      </c>
      <c r="I83" s="76">
        <v>45632</v>
      </c>
      <c r="J83" s="76">
        <v>45631</v>
      </c>
    </row>
    <row r="84" spans="1:10" x14ac:dyDescent="0.25">
      <c r="A84" s="73" t="s">
        <v>35</v>
      </c>
      <c r="B84" s="73" t="s">
        <v>4</v>
      </c>
      <c r="C84" s="73" t="s">
        <v>790</v>
      </c>
      <c r="D84" s="73" t="s">
        <v>860</v>
      </c>
      <c r="E84" s="75">
        <v>10.36</v>
      </c>
      <c r="F84" s="73" t="s">
        <v>101</v>
      </c>
      <c r="G84" s="73" t="s">
        <v>101</v>
      </c>
      <c r="H84" s="73" t="s">
        <v>786</v>
      </c>
      <c r="I84" s="76">
        <v>45636</v>
      </c>
      <c r="J84" s="76">
        <v>45632</v>
      </c>
    </row>
    <row r="85" spans="1:10" x14ac:dyDescent="0.25">
      <c r="A85" s="73" t="s">
        <v>35</v>
      </c>
      <c r="B85" s="73" t="s">
        <v>4</v>
      </c>
      <c r="C85" s="73" t="s">
        <v>790</v>
      </c>
      <c r="D85" s="73" t="s">
        <v>860</v>
      </c>
      <c r="E85" s="75">
        <v>10.77</v>
      </c>
      <c r="F85" s="73" t="s">
        <v>101</v>
      </c>
      <c r="G85" s="73" t="s">
        <v>101</v>
      </c>
      <c r="H85" s="73" t="s">
        <v>786</v>
      </c>
      <c r="I85" s="76">
        <v>45636</v>
      </c>
      <c r="J85" s="76">
        <v>45635</v>
      </c>
    </row>
    <row r="86" spans="1:10" x14ac:dyDescent="0.25">
      <c r="A86" s="73" t="s">
        <v>35</v>
      </c>
      <c r="B86" s="73" t="s">
        <v>4</v>
      </c>
      <c r="C86" s="73" t="s">
        <v>790</v>
      </c>
      <c r="D86" s="73" t="s">
        <v>860</v>
      </c>
      <c r="E86" s="75">
        <v>5.25</v>
      </c>
      <c r="F86" s="73" t="s">
        <v>101</v>
      </c>
      <c r="G86" s="73" t="s">
        <v>101</v>
      </c>
      <c r="H86" s="73" t="s">
        <v>786</v>
      </c>
      <c r="I86" s="76">
        <v>45637</v>
      </c>
      <c r="J86" s="76">
        <v>45636</v>
      </c>
    </row>
    <row r="87" spans="1:10" x14ac:dyDescent="0.25">
      <c r="A87" s="73" t="s">
        <v>35</v>
      </c>
      <c r="B87" s="73" t="s">
        <v>4</v>
      </c>
      <c r="C87" s="73" t="s">
        <v>790</v>
      </c>
      <c r="D87" s="73" t="s">
        <v>860</v>
      </c>
      <c r="E87" s="75">
        <v>10.92</v>
      </c>
      <c r="F87" s="73" t="s">
        <v>101</v>
      </c>
      <c r="G87" s="73" t="s">
        <v>101</v>
      </c>
      <c r="H87" s="73" t="s">
        <v>786</v>
      </c>
      <c r="I87" s="76">
        <v>45638</v>
      </c>
      <c r="J87" s="76">
        <v>45637</v>
      </c>
    </row>
    <row r="88" spans="1:10" x14ac:dyDescent="0.25">
      <c r="A88" s="73" t="s">
        <v>35</v>
      </c>
      <c r="B88" s="73" t="s">
        <v>4</v>
      </c>
      <c r="C88" s="73" t="s">
        <v>790</v>
      </c>
      <c r="D88" s="73" t="s">
        <v>860</v>
      </c>
      <c r="E88" s="75">
        <v>10.92</v>
      </c>
      <c r="F88" s="73" t="s">
        <v>101</v>
      </c>
      <c r="G88" s="73" t="s">
        <v>101</v>
      </c>
      <c r="H88" s="73" t="s">
        <v>786</v>
      </c>
      <c r="I88" s="76">
        <v>45642</v>
      </c>
      <c r="J88" s="76">
        <v>45638</v>
      </c>
    </row>
    <row r="89" spans="1:10" x14ac:dyDescent="0.25">
      <c r="A89" s="73" t="s">
        <v>35</v>
      </c>
      <c r="B89" s="73" t="s">
        <v>4</v>
      </c>
      <c r="C89" s="73" t="s">
        <v>790</v>
      </c>
      <c r="D89" s="73" t="s">
        <v>860</v>
      </c>
      <c r="E89" s="75">
        <v>6.65</v>
      </c>
      <c r="F89" s="73" t="s">
        <v>101</v>
      </c>
      <c r="G89" s="73" t="s">
        <v>101</v>
      </c>
      <c r="H89" s="73" t="s">
        <v>413</v>
      </c>
      <c r="I89" s="76">
        <v>45624</v>
      </c>
      <c r="J89" s="76">
        <v>45624</v>
      </c>
    </row>
    <row r="90" spans="1:10" x14ac:dyDescent="0.25">
      <c r="A90" s="73" t="s">
        <v>35</v>
      </c>
      <c r="B90" s="73" t="s">
        <v>4</v>
      </c>
      <c r="C90" s="73" t="s">
        <v>790</v>
      </c>
      <c r="D90" s="73" t="s">
        <v>860</v>
      </c>
      <c r="E90" s="75">
        <v>31.8</v>
      </c>
      <c r="F90" s="73" t="s">
        <v>101</v>
      </c>
      <c r="G90" s="73" t="s">
        <v>101</v>
      </c>
      <c r="H90" s="73" t="s">
        <v>413</v>
      </c>
      <c r="I90" s="76">
        <v>45624</v>
      </c>
      <c r="J90" s="76">
        <v>45624</v>
      </c>
    </row>
    <row r="91" spans="1:10" x14ac:dyDescent="0.25">
      <c r="A91" s="73" t="s">
        <v>35</v>
      </c>
      <c r="B91" s="73" t="s">
        <v>4</v>
      </c>
      <c r="C91" s="73" t="s">
        <v>790</v>
      </c>
      <c r="D91" s="73" t="s">
        <v>860</v>
      </c>
      <c r="E91" s="75">
        <v>50.45</v>
      </c>
      <c r="F91" s="73" t="s">
        <v>101</v>
      </c>
      <c r="G91" s="73" t="s">
        <v>101</v>
      </c>
      <c r="H91" s="73" t="s">
        <v>413</v>
      </c>
      <c r="I91" s="76">
        <v>45625</v>
      </c>
      <c r="J91" s="76">
        <v>45625</v>
      </c>
    </row>
    <row r="92" spans="1:10" x14ac:dyDescent="0.25">
      <c r="A92" s="73" t="s">
        <v>35</v>
      </c>
      <c r="B92" s="73" t="s">
        <v>4</v>
      </c>
      <c r="C92" s="73" t="s">
        <v>790</v>
      </c>
      <c r="D92" s="73" t="s">
        <v>860</v>
      </c>
      <c r="E92" s="75">
        <v>46.52</v>
      </c>
      <c r="F92" s="73" t="s">
        <v>101</v>
      </c>
      <c r="G92" s="73" t="s">
        <v>101</v>
      </c>
      <c r="H92" s="73" t="s">
        <v>413</v>
      </c>
      <c r="I92" s="76">
        <v>45625</v>
      </c>
      <c r="J92" s="76">
        <v>45625</v>
      </c>
    </row>
    <row r="93" spans="1:10" x14ac:dyDescent="0.25">
      <c r="A93" s="73" t="s">
        <v>35</v>
      </c>
      <c r="B93" s="73" t="s">
        <v>4</v>
      </c>
      <c r="C93" s="73" t="s">
        <v>790</v>
      </c>
      <c r="D93" s="73" t="s">
        <v>860</v>
      </c>
      <c r="E93" s="75">
        <v>46.52</v>
      </c>
      <c r="F93" s="73" t="s">
        <v>101</v>
      </c>
      <c r="G93" s="73" t="s">
        <v>101</v>
      </c>
      <c r="H93" s="73" t="s">
        <v>413</v>
      </c>
      <c r="I93" s="76">
        <v>45625</v>
      </c>
      <c r="J93" s="76">
        <v>45625</v>
      </c>
    </row>
    <row r="94" spans="1:10" x14ac:dyDescent="0.25">
      <c r="A94" s="73" t="s">
        <v>35</v>
      </c>
      <c r="B94" s="73" t="s">
        <v>4</v>
      </c>
      <c r="C94" s="73" t="s">
        <v>790</v>
      </c>
      <c r="D94" s="73" t="s">
        <v>860</v>
      </c>
      <c r="E94" s="75">
        <v>13.31</v>
      </c>
      <c r="F94" s="73" t="s">
        <v>101</v>
      </c>
      <c r="G94" s="73" t="s">
        <v>101</v>
      </c>
      <c r="H94" s="73" t="s">
        <v>413</v>
      </c>
      <c r="I94" s="76">
        <v>45625</v>
      </c>
      <c r="J94" s="76">
        <v>45625</v>
      </c>
    </row>
    <row r="95" spans="1:10" x14ac:dyDescent="0.25">
      <c r="A95" s="73" t="s">
        <v>35</v>
      </c>
      <c r="B95" s="73" t="s">
        <v>4</v>
      </c>
      <c r="C95" s="73" t="s">
        <v>790</v>
      </c>
      <c r="D95" s="73" t="s">
        <v>860</v>
      </c>
      <c r="E95" s="75">
        <v>19.88</v>
      </c>
      <c r="F95" s="73" t="s">
        <v>101</v>
      </c>
      <c r="G95" s="73" t="s">
        <v>101</v>
      </c>
      <c r="H95" s="73" t="s">
        <v>413</v>
      </c>
      <c r="I95" s="76">
        <v>45625</v>
      </c>
      <c r="J95" s="76">
        <v>45625</v>
      </c>
    </row>
    <row r="96" spans="1:10" x14ac:dyDescent="0.25">
      <c r="A96" s="73" t="s">
        <v>35</v>
      </c>
      <c r="B96" s="73" t="s">
        <v>4</v>
      </c>
      <c r="C96" s="73" t="s">
        <v>790</v>
      </c>
      <c r="D96" s="73" t="s">
        <v>860</v>
      </c>
      <c r="E96" s="75">
        <v>41.25</v>
      </c>
      <c r="F96" s="73" t="s">
        <v>101</v>
      </c>
      <c r="G96" s="73" t="s">
        <v>101</v>
      </c>
      <c r="H96" s="73" t="s">
        <v>786</v>
      </c>
      <c r="I96" s="76">
        <v>45628</v>
      </c>
      <c r="J96" s="76">
        <v>45628</v>
      </c>
    </row>
    <row r="97" spans="1:10" x14ac:dyDescent="0.25">
      <c r="A97" s="73" t="s">
        <v>35</v>
      </c>
      <c r="B97" s="73" t="s">
        <v>4</v>
      </c>
      <c r="C97" s="73" t="s">
        <v>790</v>
      </c>
      <c r="D97" s="73" t="s">
        <v>860</v>
      </c>
      <c r="E97" s="75">
        <v>33.630000000000003</v>
      </c>
      <c r="F97" s="73" t="s">
        <v>101</v>
      </c>
      <c r="G97" s="73" t="s">
        <v>101</v>
      </c>
      <c r="H97" s="73" t="s">
        <v>786</v>
      </c>
      <c r="I97" s="76">
        <v>45628</v>
      </c>
      <c r="J97" s="76">
        <v>45628</v>
      </c>
    </row>
    <row r="98" spans="1:10" x14ac:dyDescent="0.25">
      <c r="A98" s="73" t="s">
        <v>35</v>
      </c>
      <c r="B98" s="73" t="s">
        <v>4</v>
      </c>
      <c r="C98" s="73" t="s">
        <v>790</v>
      </c>
      <c r="D98" s="73" t="s">
        <v>860</v>
      </c>
      <c r="E98" s="75">
        <v>31.01</v>
      </c>
      <c r="F98" s="73" t="s">
        <v>101</v>
      </c>
      <c r="G98" s="73" t="s">
        <v>101</v>
      </c>
      <c r="H98" s="73" t="s">
        <v>786</v>
      </c>
      <c r="I98" s="76">
        <v>45628</v>
      </c>
      <c r="J98" s="76">
        <v>45628</v>
      </c>
    </row>
    <row r="99" spans="1:10" x14ac:dyDescent="0.25">
      <c r="A99" s="73" t="s">
        <v>35</v>
      </c>
      <c r="B99" s="73" t="s">
        <v>4</v>
      </c>
      <c r="C99" s="73" t="s">
        <v>790</v>
      </c>
      <c r="D99" s="73" t="s">
        <v>860</v>
      </c>
      <c r="E99" s="75">
        <v>6.65</v>
      </c>
      <c r="F99" s="73" t="s">
        <v>101</v>
      </c>
      <c r="G99" s="73" t="s">
        <v>101</v>
      </c>
      <c r="H99" s="73" t="s">
        <v>786</v>
      </c>
      <c r="I99" s="76">
        <v>45628</v>
      </c>
      <c r="J99" s="76">
        <v>45628</v>
      </c>
    </row>
    <row r="100" spans="1:10" x14ac:dyDescent="0.25">
      <c r="A100" s="73" t="s">
        <v>35</v>
      </c>
      <c r="B100" s="73" t="s">
        <v>4</v>
      </c>
      <c r="C100" s="73" t="s">
        <v>790</v>
      </c>
      <c r="D100" s="73" t="s">
        <v>860</v>
      </c>
      <c r="E100" s="75">
        <v>31.8</v>
      </c>
      <c r="F100" s="73" t="s">
        <v>101</v>
      </c>
      <c r="G100" s="73" t="s">
        <v>101</v>
      </c>
      <c r="H100" s="73" t="s">
        <v>786</v>
      </c>
      <c r="I100" s="76">
        <v>45628</v>
      </c>
      <c r="J100" s="76">
        <v>45628</v>
      </c>
    </row>
    <row r="101" spans="1:10" x14ac:dyDescent="0.25">
      <c r="A101" s="73" t="s">
        <v>35</v>
      </c>
      <c r="B101" s="73" t="s">
        <v>4</v>
      </c>
      <c r="C101" s="73" t="s">
        <v>790</v>
      </c>
      <c r="D101" s="73" t="s">
        <v>860</v>
      </c>
      <c r="E101" s="75">
        <v>100.89</v>
      </c>
      <c r="F101" s="73" t="s">
        <v>101</v>
      </c>
      <c r="G101" s="73" t="s">
        <v>101</v>
      </c>
      <c r="H101" s="73" t="s">
        <v>786</v>
      </c>
      <c r="I101" s="76">
        <v>45629</v>
      </c>
      <c r="J101" s="76">
        <v>45629</v>
      </c>
    </row>
    <row r="102" spans="1:10" x14ac:dyDescent="0.25">
      <c r="A102" s="73" t="s">
        <v>35</v>
      </c>
      <c r="B102" s="73" t="s">
        <v>4</v>
      </c>
      <c r="C102" s="73" t="s">
        <v>790</v>
      </c>
      <c r="D102" s="73" t="s">
        <v>860</v>
      </c>
      <c r="E102" s="75">
        <v>93.03</v>
      </c>
      <c r="F102" s="73" t="s">
        <v>101</v>
      </c>
      <c r="G102" s="73" t="s">
        <v>101</v>
      </c>
      <c r="H102" s="73" t="s">
        <v>786</v>
      </c>
      <c r="I102" s="76">
        <v>45629</v>
      </c>
      <c r="J102" s="76">
        <v>45629</v>
      </c>
    </row>
    <row r="103" spans="1:10" x14ac:dyDescent="0.25">
      <c r="A103" s="73" t="s">
        <v>35</v>
      </c>
      <c r="B103" s="73" t="s">
        <v>4</v>
      </c>
      <c r="C103" s="73" t="s">
        <v>790</v>
      </c>
      <c r="D103" s="73" t="s">
        <v>860</v>
      </c>
      <c r="E103" s="75">
        <v>50.45</v>
      </c>
      <c r="F103" s="73" t="s">
        <v>101</v>
      </c>
      <c r="G103" s="73" t="s">
        <v>101</v>
      </c>
      <c r="H103" s="73" t="s">
        <v>786</v>
      </c>
      <c r="I103" s="76">
        <v>45630</v>
      </c>
      <c r="J103" s="76">
        <v>45630</v>
      </c>
    </row>
    <row r="104" spans="1:10" x14ac:dyDescent="0.25">
      <c r="A104" s="73" t="s">
        <v>35</v>
      </c>
      <c r="B104" s="73" t="s">
        <v>4</v>
      </c>
      <c r="C104" s="73" t="s">
        <v>790</v>
      </c>
      <c r="D104" s="73" t="s">
        <v>860</v>
      </c>
      <c r="E104" s="75">
        <v>46.52</v>
      </c>
      <c r="F104" s="73" t="s">
        <v>101</v>
      </c>
      <c r="G104" s="73" t="s">
        <v>101</v>
      </c>
      <c r="H104" s="73" t="s">
        <v>786</v>
      </c>
      <c r="I104" s="76">
        <v>45630</v>
      </c>
      <c r="J104" s="76">
        <v>45630</v>
      </c>
    </row>
    <row r="105" spans="1:10" x14ac:dyDescent="0.25">
      <c r="A105" s="73" t="s">
        <v>35</v>
      </c>
      <c r="B105" s="73" t="s">
        <v>4</v>
      </c>
      <c r="C105" s="73" t="s">
        <v>790</v>
      </c>
      <c r="D105" s="73" t="s">
        <v>860</v>
      </c>
      <c r="E105" s="75">
        <v>6.65</v>
      </c>
      <c r="F105" s="73" t="s">
        <v>101</v>
      </c>
      <c r="G105" s="73" t="s">
        <v>101</v>
      </c>
      <c r="H105" s="73" t="s">
        <v>786</v>
      </c>
      <c r="I105" s="76">
        <v>45630</v>
      </c>
      <c r="J105" s="76">
        <v>45630</v>
      </c>
    </row>
    <row r="106" spans="1:10" x14ac:dyDescent="0.25">
      <c r="A106" s="73" t="s">
        <v>35</v>
      </c>
      <c r="B106" s="73" t="s">
        <v>4</v>
      </c>
      <c r="C106" s="73" t="s">
        <v>790</v>
      </c>
      <c r="D106" s="73" t="s">
        <v>860</v>
      </c>
      <c r="E106" s="75">
        <v>3.33</v>
      </c>
      <c r="F106" s="73" t="s">
        <v>101</v>
      </c>
      <c r="G106" s="73" t="s">
        <v>101</v>
      </c>
      <c r="H106" s="73" t="s">
        <v>786</v>
      </c>
      <c r="I106" s="76">
        <v>45631</v>
      </c>
      <c r="J106" s="76">
        <v>45631</v>
      </c>
    </row>
    <row r="107" spans="1:10" x14ac:dyDescent="0.25">
      <c r="A107" s="73" t="s">
        <v>35</v>
      </c>
      <c r="B107" s="73" t="s">
        <v>4</v>
      </c>
      <c r="C107" s="73" t="s">
        <v>790</v>
      </c>
      <c r="D107" s="73" t="s">
        <v>860</v>
      </c>
      <c r="E107" s="75">
        <v>31.8</v>
      </c>
      <c r="F107" s="73" t="s">
        <v>101</v>
      </c>
      <c r="G107" s="73" t="s">
        <v>101</v>
      </c>
      <c r="H107" s="73" t="s">
        <v>786</v>
      </c>
      <c r="I107" s="76">
        <v>45631</v>
      </c>
      <c r="J107" s="76">
        <v>45631</v>
      </c>
    </row>
    <row r="108" spans="1:10" x14ac:dyDescent="0.25">
      <c r="A108" s="73" t="s">
        <v>35</v>
      </c>
      <c r="B108" s="73" t="s">
        <v>4</v>
      </c>
      <c r="C108" s="73" t="s">
        <v>790</v>
      </c>
      <c r="D108" s="73" t="s">
        <v>860</v>
      </c>
      <c r="E108" s="75">
        <v>67.260000000000005</v>
      </c>
      <c r="F108" s="73" t="s">
        <v>101</v>
      </c>
      <c r="G108" s="73" t="s">
        <v>101</v>
      </c>
      <c r="H108" s="73" t="s">
        <v>786</v>
      </c>
      <c r="I108" s="76">
        <v>45631</v>
      </c>
      <c r="J108" s="76">
        <v>45631</v>
      </c>
    </row>
    <row r="109" spans="1:10" x14ac:dyDescent="0.25">
      <c r="A109" s="73" t="s">
        <v>35</v>
      </c>
      <c r="B109" s="73" t="s">
        <v>4</v>
      </c>
      <c r="C109" s="73" t="s">
        <v>790</v>
      </c>
      <c r="D109" s="73" t="s">
        <v>860</v>
      </c>
      <c r="E109" s="75">
        <v>62.02</v>
      </c>
      <c r="F109" s="73" t="s">
        <v>101</v>
      </c>
      <c r="G109" s="73" t="s">
        <v>101</v>
      </c>
      <c r="H109" s="73" t="s">
        <v>786</v>
      </c>
      <c r="I109" s="76">
        <v>45631</v>
      </c>
      <c r="J109" s="76">
        <v>45631</v>
      </c>
    </row>
    <row r="110" spans="1:10" x14ac:dyDescent="0.25">
      <c r="A110" s="73" t="s">
        <v>35</v>
      </c>
      <c r="B110" s="73" t="s">
        <v>4</v>
      </c>
      <c r="C110" s="73" t="s">
        <v>790</v>
      </c>
      <c r="D110" s="73" t="s">
        <v>860</v>
      </c>
      <c r="E110" s="75">
        <v>33.630000000000003</v>
      </c>
      <c r="F110" s="73" t="s">
        <v>101</v>
      </c>
      <c r="G110" s="73" t="s">
        <v>101</v>
      </c>
      <c r="H110" s="73" t="s">
        <v>786</v>
      </c>
      <c r="I110" s="76">
        <v>45632</v>
      </c>
      <c r="J110" s="76">
        <v>45632</v>
      </c>
    </row>
    <row r="111" spans="1:10" x14ac:dyDescent="0.25">
      <c r="A111" s="73" t="s">
        <v>35</v>
      </c>
      <c r="B111" s="73" t="s">
        <v>4</v>
      </c>
      <c r="C111" s="73" t="s">
        <v>790</v>
      </c>
      <c r="D111" s="73" t="s">
        <v>860</v>
      </c>
      <c r="E111" s="75">
        <v>31.01</v>
      </c>
      <c r="F111" s="73" t="s">
        <v>101</v>
      </c>
      <c r="G111" s="73" t="s">
        <v>101</v>
      </c>
      <c r="H111" s="73" t="s">
        <v>786</v>
      </c>
      <c r="I111" s="76">
        <v>45632</v>
      </c>
      <c r="J111" s="76">
        <v>45632</v>
      </c>
    </row>
    <row r="112" spans="1:10" x14ac:dyDescent="0.25">
      <c r="A112" s="73" t="s">
        <v>35</v>
      </c>
      <c r="B112" s="73" t="s">
        <v>4</v>
      </c>
      <c r="C112" s="73" t="s">
        <v>790</v>
      </c>
      <c r="D112" s="73" t="s">
        <v>860</v>
      </c>
      <c r="E112" s="75">
        <v>34.979999999999997</v>
      </c>
      <c r="F112" s="73" t="s">
        <v>101</v>
      </c>
      <c r="G112" s="73" t="s">
        <v>101</v>
      </c>
      <c r="H112" s="73" t="s">
        <v>786</v>
      </c>
      <c r="I112" s="76">
        <v>45635</v>
      </c>
      <c r="J112" s="76">
        <v>45635</v>
      </c>
    </row>
    <row r="113" spans="1:10" x14ac:dyDescent="0.25">
      <c r="A113" s="73" t="s">
        <v>35</v>
      </c>
      <c r="B113" s="73" t="s">
        <v>4</v>
      </c>
      <c r="C113" s="73" t="s">
        <v>790</v>
      </c>
      <c r="D113" s="73" t="s">
        <v>860</v>
      </c>
      <c r="E113" s="75">
        <v>32.25</v>
      </c>
      <c r="F113" s="73" t="s">
        <v>101</v>
      </c>
      <c r="G113" s="73" t="s">
        <v>101</v>
      </c>
      <c r="H113" s="73" t="s">
        <v>786</v>
      </c>
      <c r="I113" s="76">
        <v>45635</v>
      </c>
      <c r="J113" s="76">
        <v>45635</v>
      </c>
    </row>
    <row r="114" spans="1:10" x14ac:dyDescent="0.25">
      <c r="A114" s="73" t="s">
        <v>35</v>
      </c>
      <c r="B114" s="73" t="s">
        <v>4</v>
      </c>
      <c r="C114" s="73" t="s">
        <v>790</v>
      </c>
      <c r="D114" s="73" t="s">
        <v>860</v>
      </c>
      <c r="E114" s="75">
        <v>16.82</v>
      </c>
      <c r="F114" s="73" t="s">
        <v>101</v>
      </c>
      <c r="G114" s="73" t="s">
        <v>101</v>
      </c>
      <c r="H114" s="73" t="s">
        <v>786</v>
      </c>
      <c r="I114" s="76">
        <v>45636</v>
      </c>
      <c r="J114" s="76">
        <v>45636</v>
      </c>
    </row>
    <row r="115" spans="1:10" x14ac:dyDescent="0.25">
      <c r="A115" s="73" t="s">
        <v>35</v>
      </c>
      <c r="B115" s="73" t="s">
        <v>4</v>
      </c>
      <c r="C115" s="73" t="s">
        <v>790</v>
      </c>
      <c r="D115" s="73" t="s">
        <v>860</v>
      </c>
      <c r="E115" s="75">
        <v>15.51</v>
      </c>
      <c r="F115" s="73" t="s">
        <v>101</v>
      </c>
      <c r="G115" s="73" t="s">
        <v>101</v>
      </c>
      <c r="H115" s="73" t="s">
        <v>786</v>
      </c>
      <c r="I115" s="76">
        <v>45636</v>
      </c>
      <c r="J115" s="76">
        <v>45636</v>
      </c>
    </row>
    <row r="116" spans="1:10" x14ac:dyDescent="0.25">
      <c r="A116" s="73" t="s">
        <v>35</v>
      </c>
      <c r="B116" s="73" t="s">
        <v>4</v>
      </c>
      <c r="C116" s="73" t="s">
        <v>790</v>
      </c>
      <c r="D116" s="73" t="s">
        <v>860</v>
      </c>
      <c r="E116" s="75">
        <v>34.979999999999997</v>
      </c>
      <c r="F116" s="73" t="s">
        <v>101</v>
      </c>
      <c r="G116" s="73" t="s">
        <v>101</v>
      </c>
      <c r="H116" s="73" t="s">
        <v>786</v>
      </c>
      <c r="I116" s="76">
        <v>45637</v>
      </c>
      <c r="J116" s="76">
        <v>45637</v>
      </c>
    </row>
    <row r="117" spans="1:10" x14ac:dyDescent="0.25">
      <c r="A117" s="73" t="s">
        <v>35</v>
      </c>
      <c r="B117" s="73" t="s">
        <v>4</v>
      </c>
      <c r="C117" s="73" t="s">
        <v>790</v>
      </c>
      <c r="D117" s="73" t="s">
        <v>860</v>
      </c>
      <c r="E117" s="75">
        <v>31.01</v>
      </c>
      <c r="F117" s="73" t="s">
        <v>101</v>
      </c>
      <c r="G117" s="73" t="s">
        <v>101</v>
      </c>
      <c r="H117" s="73" t="s">
        <v>786</v>
      </c>
      <c r="I117" s="76">
        <v>45637</v>
      </c>
      <c r="J117" s="76">
        <v>45637</v>
      </c>
    </row>
    <row r="118" spans="1:10" x14ac:dyDescent="0.25">
      <c r="A118" s="73" t="s">
        <v>35</v>
      </c>
      <c r="B118" s="73" t="s">
        <v>4</v>
      </c>
      <c r="C118" s="73" t="s">
        <v>790</v>
      </c>
      <c r="D118" s="73" t="s">
        <v>860</v>
      </c>
      <c r="E118" s="75">
        <v>34.979999999999997</v>
      </c>
      <c r="F118" s="73" t="s">
        <v>101</v>
      </c>
      <c r="G118" s="73" t="s">
        <v>101</v>
      </c>
      <c r="H118" s="73" t="s">
        <v>786</v>
      </c>
      <c r="I118" s="76">
        <v>45638</v>
      </c>
      <c r="J118" s="76">
        <v>45638</v>
      </c>
    </row>
    <row r="119" spans="1:10" x14ac:dyDescent="0.25">
      <c r="A119" s="73" t="s">
        <v>35</v>
      </c>
      <c r="B119" s="73" t="s">
        <v>4</v>
      </c>
      <c r="C119" s="73" t="s">
        <v>790</v>
      </c>
      <c r="D119" s="73" t="s">
        <v>860</v>
      </c>
      <c r="E119" s="75">
        <v>31.01</v>
      </c>
      <c r="F119" s="73" t="s">
        <v>101</v>
      </c>
      <c r="G119" s="73" t="s">
        <v>101</v>
      </c>
      <c r="H119" s="73" t="s">
        <v>786</v>
      </c>
      <c r="I119" s="76">
        <v>45638</v>
      </c>
      <c r="J119" s="76">
        <v>45638</v>
      </c>
    </row>
    <row r="120" spans="1:10" x14ac:dyDescent="0.25">
      <c r="A120" s="73" t="s">
        <v>35</v>
      </c>
      <c r="B120" s="73" t="s">
        <v>4</v>
      </c>
      <c r="C120" s="73" t="s">
        <v>790</v>
      </c>
      <c r="D120" s="73" t="s">
        <v>860</v>
      </c>
      <c r="E120" s="75">
        <v>1.71</v>
      </c>
      <c r="F120" s="73" t="s">
        <v>101</v>
      </c>
      <c r="G120" s="73" t="s">
        <v>101</v>
      </c>
      <c r="H120" s="73" t="s">
        <v>786</v>
      </c>
      <c r="I120" s="76">
        <v>45628</v>
      </c>
      <c r="J120" s="76">
        <v>45624</v>
      </c>
    </row>
    <row r="121" spans="1:10" x14ac:dyDescent="0.25">
      <c r="A121" s="73" t="s">
        <v>35</v>
      </c>
      <c r="B121" s="73" t="s">
        <v>4</v>
      </c>
      <c r="C121" s="73" t="s">
        <v>790</v>
      </c>
      <c r="D121" s="73" t="s">
        <v>860</v>
      </c>
      <c r="E121" s="75">
        <v>0.32</v>
      </c>
      <c r="F121" s="73" t="s">
        <v>101</v>
      </c>
      <c r="G121" s="73" t="s">
        <v>101</v>
      </c>
      <c r="H121" s="73" t="s">
        <v>786</v>
      </c>
      <c r="I121" s="76">
        <v>45628</v>
      </c>
      <c r="J121" s="76">
        <v>45624</v>
      </c>
    </row>
    <row r="122" spans="1:10" x14ac:dyDescent="0.25">
      <c r="A122" s="73" t="s">
        <v>35</v>
      </c>
      <c r="B122" s="73" t="s">
        <v>4</v>
      </c>
      <c r="C122" s="73" t="s">
        <v>790</v>
      </c>
      <c r="D122" s="73" t="s">
        <v>860</v>
      </c>
      <c r="E122" s="75">
        <v>0.97</v>
      </c>
      <c r="F122" s="73" t="s">
        <v>101</v>
      </c>
      <c r="G122" s="73" t="s">
        <v>101</v>
      </c>
      <c r="H122" s="73" t="s">
        <v>786</v>
      </c>
      <c r="I122" s="76">
        <v>45629</v>
      </c>
      <c r="J122" s="76">
        <v>45625</v>
      </c>
    </row>
    <row r="123" spans="1:10" x14ac:dyDescent="0.25">
      <c r="A123" s="73" t="s">
        <v>35</v>
      </c>
      <c r="B123" s="73" t="s">
        <v>4</v>
      </c>
      <c r="C123" s="73" t="s">
        <v>790</v>
      </c>
      <c r="D123" s="73" t="s">
        <v>860</v>
      </c>
      <c r="E123" s="75">
        <v>0.11</v>
      </c>
      <c r="F123" s="73" t="s">
        <v>101</v>
      </c>
      <c r="G123" s="73" t="s">
        <v>101</v>
      </c>
      <c r="H123" s="73" t="s">
        <v>786</v>
      </c>
      <c r="I123" s="76">
        <v>45629</v>
      </c>
      <c r="J123" s="76">
        <v>45625</v>
      </c>
    </row>
    <row r="124" spans="1:10" x14ac:dyDescent="0.25">
      <c r="A124" s="73" t="s">
        <v>35</v>
      </c>
      <c r="B124" s="73" t="s">
        <v>4</v>
      </c>
      <c r="C124" s="73" t="s">
        <v>790</v>
      </c>
      <c r="D124" s="73" t="s">
        <v>860</v>
      </c>
      <c r="E124" s="75">
        <v>1.36</v>
      </c>
      <c r="F124" s="73" t="s">
        <v>101</v>
      </c>
      <c r="G124" s="73" t="s">
        <v>101</v>
      </c>
      <c r="H124" s="73" t="s">
        <v>786</v>
      </c>
      <c r="I124" s="76">
        <v>45630</v>
      </c>
      <c r="J124" s="76">
        <v>45628</v>
      </c>
    </row>
    <row r="125" spans="1:10" x14ac:dyDescent="0.25">
      <c r="A125" s="73" t="s">
        <v>35</v>
      </c>
      <c r="B125" s="73" t="s">
        <v>4</v>
      </c>
      <c r="C125" s="73" t="s">
        <v>790</v>
      </c>
      <c r="D125" s="73" t="s">
        <v>860</v>
      </c>
      <c r="E125" s="75">
        <v>1.36</v>
      </c>
      <c r="F125" s="73" t="s">
        <v>101</v>
      </c>
      <c r="G125" s="73" t="s">
        <v>101</v>
      </c>
      <c r="H125" s="73" t="s">
        <v>786</v>
      </c>
      <c r="I125" s="76">
        <v>45631</v>
      </c>
      <c r="J125" s="76">
        <v>45630</v>
      </c>
    </row>
    <row r="126" spans="1:10" x14ac:dyDescent="0.25">
      <c r="A126" s="73" t="s">
        <v>35</v>
      </c>
      <c r="B126" s="73" t="s">
        <v>4</v>
      </c>
      <c r="C126" s="73" t="s">
        <v>790</v>
      </c>
      <c r="D126" s="73" t="s">
        <v>860</v>
      </c>
      <c r="E126" s="75">
        <v>1.36</v>
      </c>
      <c r="F126" s="73" t="s">
        <v>101</v>
      </c>
      <c r="G126" s="73" t="s">
        <v>101</v>
      </c>
      <c r="H126" s="73" t="s">
        <v>786</v>
      </c>
      <c r="I126" s="76">
        <v>45636</v>
      </c>
      <c r="J126" s="76">
        <v>45631</v>
      </c>
    </row>
    <row r="127" spans="1:10" x14ac:dyDescent="0.25">
      <c r="A127" s="73" t="s">
        <v>38</v>
      </c>
      <c r="B127" s="73" t="s">
        <v>127</v>
      </c>
      <c r="C127" s="73" t="s">
        <v>834</v>
      </c>
      <c r="D127" s="73" t="s">
        <v>376</v>
      </c>
      <c r="E127" s="75">
        <v>1720</v>
      </c>
      <c r="F127" s="73" t="s">
        <v>708</v>
      </c>
      <c r="G127" s="73" t="s">
        <v>706</v>
      </c>
      <c r="H127" s="73" t="s">
        <v>321</v>
      </c>
      <c r="I127" s="76">
        <v>45670</v>
      </c>
      <c r="J127" s="76">
        <v>45670</v>
      </c>
    </row>
    <row r="128" spans="1:10" x14ac:dyDescent="0.25">
      <c r="A128" s="73" t="s">
        <v>38</v>
      </c>
      <c r="B128" s="73" t="s">
        <v>127</v>
      </c>
      <c r="C128" s="73" t="s">
        <v>834</v>
      </c>
      <c r="D128" s="73" t="s">
        <v>376</v>
      </c>
      <c r="E128" s="75">
        <v>1397.5</v>
      </c>
      <c r="F128" s="73" t="s">
        <v>708</v>
      </c>
      <c r="G128" s="73" t="s">
        <v>711</v>
      </c>
      <c r="H128" s="73" t="s">
        <v>321</v>
      </c>
      <c r="I128" s="76">
        <v>45671</v>
      </c>
      <c r="J128" s="76">
        <v>45671</v>
      </c>
    </row>
    <row r="129" spans="1:10" x14ac:dyDescent="0.25">
      <c r="A129" s="73" t="s">
        <v>40</v>
      </c>
      <c r="B129" s="73" t="s">
        <v>127</v>
      </c>
      <c r="C129" s="73" t="s">
        <v>374</v>
      </c>
      <c r="D129" s="73" t="s">
        <v>376</v>
      </c>
      <c r="E129" s="75">
        <v>2193</v>
      </c>
      <c r="F129" s="73" t="s">
        <v>708</v>
      </c>
      <c r="G129" s="73" t="s">
        <v>715</v>
      </c>
      <c r="H129" s="73" t="s">
        <v>321</v>
      </c>
      <c r="I129" s="76">
        <v>45666</v>
      </c>
      <c r="J129" s="76">
        <v>45666</v>
      </c>
    </row>
    <row r="130" spans="1:10" x14ac:dyDescent="0.25">
      <c r="A130" s="73" t="s">
        <v>40</v>
      </c>
      <c r="B130" s="73" t="s">
        <v>127</v>
      </c>
      <c r="C130" s="73" t="s">
        <v>374</v>
      </c>
      <c r="D130" s="73" t="s">
        <v>376</v>
      </c>
      <c r="E130" s="75">
        <v>1189.44</v>
      </c>
      <c r="F130" s="73" t="s">
        <v>378</v>
      </c>
      <c r="G130" s="73" t="s">
        <v>379</v>
      </c>
      <c r="H130" s="73" t="s">
        <v>321</v>
      </c>
      <c r="I130" s="76">
        <v>45295</v>
      </c>
      <c r="J130" s="76">
        <v>45295</v>
      </c>
    </row>
    <row r="131" spans="1:10" x14ac:dyDescent="0.25">
      <c r="A131" s="73" t="s">
        <v>40</v>
      </c>
      <c r="B131" s="73" t="s">
        <v>127</v>
      </c>
      <c r="C131" s="73" t="s">
        <v>374</v>
      </c>
      <c r="D131" s="73" t="s">
        <v>376</v>
      </c>
      <c r="E131" s="75">
        <v>-1189.44</v>
      </c>
      <c r="F131" s="73" t="s">
        <v>378</v>
      </c>
      <c r="G131" s="73" t="s">
        <v>379</v>
      </c>
      <c r="H131" s="73" t="s">
        <v>321</v>
      </c>
      <c r="I131" s="76">
        <v>45295</v>
      </c>
      <c r="J131" s="76">
        <v>45295</v>
      </c>
    </row>
    <row r="132" spans="1:10" x14ac:dyDescent="0.25">
      <c r="A132" s="73" t="s">
        <v>40</v>
      </c>
      <c r="B132" s="73" t="s">
        <v>127</v>
      </c>
      <c r="C132" s="73" t="s">
        <v>374</v>
      </c>
      <c r="D132" s="73" t="s">
        <v>376</v>
      </c>
      <c r="E132" s="75">
        <v>860</v>
      </c>
      <c r="F132" s="73" t="s">
        <v>378</v>
      </c>
      <c r="G132" s="73" t="s">
        <v>450</v>
      </c>
      <c r="H132" s="73" t="s">
        <v>316</v>
      </c>
      <c r="I132" s="76">
        <v>45586</v>
      </c>
      <c r="J132" s="76">
        <v>45586</v>
      </c>
    </row>
    <row r="133" spans="1:10" x14ac:dyDescent="0.25">
      <c r="A133" s="73" t="s">
        <v>40</v>
      </c>
      <c r="B133" s="73" t="s">
        <v>127</v>
      </c>
      <c r="C133" s="73" t="s">
        <v>374</v>
      </c>
      <c r="D133" s="73" t="s">
        <v>376</v>
      </c>
      <c r="E133" s="75">
        <v>-860</v>
      </c>
      <c r="F133" s="73" t="s">
        <v>378</v>
      </c>
      <c r="G133" s="73" t="s">
        <v>450</v>
      </c>
      <c r="H133" s="73" t="s">
        <v>316</v>
      </c>
      <c r="I133" s="76">
        <v>45586</v>
      </c>
      <c r="J133" s="76">
        <v>45561</v>
      </c>
    </row>
    <row r="134" spans="1:10" x14ac:dyDescent="0.25">
      <c r="A134" s="73" t="s">
        <v>40</v>
      </c>
      <c r="B134" s="73" t="s">
        <v>127</v>
      </c>
      <c r="C134" s="73" t="s">
        <v>374</v>
      </c>
      <c r="D134" s="73" t="s">
        <v>376</v>
      </c>
      <c r="E134" s="75">
        <v>1770</v>
      </c>
      <c r="F134" s="73" t="s">
        <v>708</v>
      </c>
      <c r="G134" s="73" t="s">
        <v>718</v>
      </c>
      <c r="H134" s="73" t="s">
        <v>321</v>
      </c>
      <c r="I134" s="76">
        <v>45670</v>
      </c>
      <c r="J134" s="76">
        <v>45670</v>
      </c>
    </row>
    <row r="135" spans="1:10" x14ac:dyDescent="0.25">
      <c r="A135" s="73" t="s">
        <v>40</v>
      </c>
      <c r="B135" s="73" t="s">
        <v>127</v>
      </c>
      <c r="C135" s="73" t="s">
        <v>374</v>
      </c>
      <c r="D135" s="73" t="s">
        <v>860</v>
      </c>
      <c r="E135" s="75">
        <v>155</v>
      </c>
      <c r="F135" s="73" t="s">
        <v>101</v>
      </c>
      <c r="G135" s="73" t="s">
        <v>722</v>
      </c>
      <c r="H135" s="73" t="s">
        <v>786</v>
      </c>
      <c r="I135" s="76">
        <v>45657</v>
      </c>
      <c r="J135" s="76">
        <v>45638</v>
      </c>
    </row>
    <row r="136" spans="1:10" x14ac:dyDescent="0.25">
      <c r="A136" s="73" t="s">
        <v>40</v>
      </c>
      <c r="B136" s="73" t="s">
        <v>127</v>
      </c>
      <c r="C136" s="73" t="s">
        <v>374</v>
      </c>
      <c r="D136" s="73" t="s">
        <v>860</v>
      </c>
      <c r="E136" s="75">
        <v>465</v>
      </c>
      <c r="F136" s="73" t="s">
        <v>101</v>
      </c>
      <c r="G136" s="73" t="s">
        <v>726</v>
      </c>
      <c r="H136" s="73" t="s">
        <v>786</v>
      </c>
      <c r="I136" s="76">
        <v>45657</v>
      </c>
      <c r="J136" s="76">
        <v>45639</v>
      </c>
    </row>
    <row r="137" spans="1:10" x14ac:dyDescent="0.25">
      <c r="A137" s="73" t="s">
        <v>44</v>
      </c>
      <c r="B137" s="73" t="s">
        <v>127</v>
      </c>
      <c r="C137" s="73" t="s">
        <v>837</v>
      </c>
      <c r="D137" s="73" t="s">
        <v>860</v>
      </c>
      <c r="E137" s="75">
        <v>21.42</v>
      </c>
      <c r="F137" s="73" t="s">
        <v>101</v>
      </c>
      <c r="G137" s="73" t="s">
        <v>101</v>
      </c>
      <c r="H137" s="73" t="s">
        <v>786</v>
      </c>
      <c r="I137" s="76">
        <v>45637</v>
      </c>
      <c r="J137" s="76">
        <v>45636</v>
      </c>
    </row>
    <row r="138" spans="1:10" x14ac:dyDescent="0.25">
      <c r="A138" s="73" t="s">
        <v>44</v>
      </c>
      <c r="B138" s="73" t="s">
        <v>127</v>
      </c>
      <c r="C138" s="73" t="s">
        <v>837</v>
      </c>
      <c r="D138" s="73" t="s">
        <v>860</v>
      </c>
      <c r="E138" s="75">
        <v>21</v>
      </c>
      <c r="F138" s="73" t="s">
        <v>101</v>
      </c>
      <c r="G138" s="73" t="s">
        <v>101</v>
      </c>
      <c r="H138" s="73" t="s">
        <v>786</v>
      </c>
      <c r="I138" s="76">
        <v>45638</v>
      </c>
      <c r="J138" s="76">
        <v>45637</v>
      </c>
    </row>
    <row r="139" spans="1:10" x14ac:dyDescent="0.25">
      <c r="A139" s="73" t="s">
        <v>44</v>
      </c>
      <c r="B139" s="73" t="s">
        <v>127</v>
      </c>
      <c r="C139" s="73" t="s">
        <v>837</v>
      </c>
      <c r="D139" s="73" t="s">
        <v>860</v>
      </c>
      <c r="E139" s="75">
        <v>10.77</v>
      </c>
      <c r="F139" s="73" t="s">
        <v>101</v>
      </c>
      <c r="G139" s="73" t="s">
        <v>101</v>
      </c>
      <c r="H139" s="73" t="s">
        <v>786</v>
      </c>
      <c r="I139" s="76">
        <v>45643</v>
      </c>
      <c r="J139" s="76">
        <v>45639</v>
      </c>
    </row>
    <row r="140" spans="1:10" x14ac:dyDescent="0.25">
      <c r="A140" s="73" t="s">
        <v>44</v>
      </c>
      <c r="B140" s="73" t="s">
        <v>127</v>
      </c>
      <c r="C140" s="73" t="s">
        <v>837</v>
      </c>
      <c r="D140" s="73" t="s">
        <v>860</v>
      </c>
      <c r="E140" s="75">
        <v>10.5</v>
      </c>
      <c r="F140" s="73" t="s">
        <v>101</v>
      </c>
      <c r="G140" s="73" t="s">
        <v>101</v>
      </c>
      <c r="H140" s="73" t="s">
        <v>786</v>
      </c>
      <c r="I140" s="76">
        <v>45643</v>
      </c>
      <c r="J140" s="76">
        <v>45642</v>
      </c>
    </row>
    <row r="141" spans="1:10" x14ac:dyDescent="0.25">
      <c r="A141" s="73" t="s">
        <v>44</v>
      </c>
      <c r="B141" s="73" t="s">
        <v>127</v>
      </c>
      <c r="C141" s="73" t="s">
        <v>837</v>
      </c>
      <c r="D141" s="73" t="s">
        <v>860</v>
      </c>
      <c r="E141" s="75">
        <v>19.96</v>
      </c>
      <c r="F141" s="73" t="s">
        <v>101</v>
      </c>
      <c r="G141" s="73" t="s">
        <v>101</v>
      </c>
      <c r="H141" s="73" t="s">
        <v>786</v>
      </c>
      <c r="I141" s="76">
        <v>45631</v>
      </c>
      <c r="J141" s="76">
        <v>45631</v>
      </c>
    </row>
    <row r="142" spans="1:10" x14ac:dyDescent="0.25">
      <c r="A142" s="73" t="s">
        <v>44</v>
      </c>
      <c r="B142" s="73" t="s">
        <v>127</v>
      </c>
      <c r="C142" s="73" t="s">
        <v>837</v>
      </c>
      <c r="D142" s="73" t="s">
        <v>860</v>
      </c>
      <c r="E142" s="75">
        <v>19.96</v>
      </c>
      <c r="F142" s="73" t="s">
        <v>101</v>
      </c>
      <c r="G142" s="73" t="s">
        <v>101</v>
      </c>
      <c r="H142" s="73" t="s">
        <v>786</v>
      </c>
      <c r="I142" s="76">
        <v>45632</v>
      </c>
      <c r="J142" s="76">
        <v>45632</v>
      </c>
    </row>
    <row r="143" spans="1:10" x14ac:dyDescent="0.25">
      <c r="A143" s="73" t="s">
        <v>44</v>
      </c>
      <c r="B143" s="73" t="s">
        <v>127</v>
      </c>
      <c r="C143" s="73" t="s">
        <v>837</v>
      </c>
      <c r="D143" s="73" t="s">
        <v>860</v>
      </c>
      <c r="E143" s="75">
        <v>19.88</v>
      </c>
      <c r="F143" s="73" t="s">
        <v>101</v>
      </c>
      <c r="G143" s="73" t="s">
        <v>101</v>
      </c>
      <c r="H143" s="73" t="s">
        <v>786</v>
      </c>
      <c r="I143" s="76">
        <v>45632</v>
      </c>
      <c r="J143" s="76">
        <v>45632</v>
      </c>
    </row>
    <row r="144" spans="1:10" x14ac:dyDescent="0.25">
      <c r="A144" s="73" t="s">
        <v>44</v>
      </c>
      <c r="B144" s="73" t="s">
        <v>127</v>
      </c>
      <c r="C144" s="73" t="s">
        <v>837</v>
      </c>
      <c r="D144" s="73" t="s">
        <v>860</v>
      </c>
      <c r="E144" s="75">
        <v>34.979999999999997</v>
      </c>
      <c r="F144" s="73" t="s">
        <v>101</v>
      </c>
      <c r="G144" s="73" t="s">
        <v>101</v>
      </c>
      <c r="H144" s="73" t="s">
        <v>786</v>
      </c>
      <c r="I144" s="76">
        <v>45636</v>
      </c>
      <c r="J144" s="76">
        <v>45636</v>
      </c>
    </row>
    <row r="145" spans="1:10" x14ac:dyDescent="0.25">
      <c r="A145" s="73" t="s">
        <v>44</v>
      </c>
      <c r="B145" s="73" t="s">
        <v>127</v>
      </c>
      <c r="C145" s="73" t="s">
        <v>837</v>
      </c>
      <c r="D145" s="73" t="s">
        <v>860</v>
      </c>
      <c r="E145" s="75">
        <v>33.630000000000003</v>
      </c>
      <c r="F145" s="73" t="s">
        <v>101</v>
      </c>
      <c r="G145" s="73" t="s">
        <v>101</v>
      </c>
      <c r="H145" s="73" t="s">
        <v>786</v>
      </c>
      <c r="I145" s="76">
        <v>45636</v>
      </c>
      <c r="J145" s="76">
        <v>45636</v>
      </c>
    </row>
    <row r="146" spans="1:10" x14ac:dyDescent="0.25">
      <c r="A146" s="73" t="s">
        <v>44</v>
      </c>
      <c r="B146" s="73" t="s">
        <v>127</v>
      </c>
      <c r="C146" s="73" t="s">
        <v>837</v>
      </c>
      <c r="D146" s="73" t="s">
        <v>860</v>
      </c>
      <c r="E146" s="75">
        <v>32.25</v>
      </c>
      <c r="F146" s="73" t="s">
        <v>101</v>
      </c>
      <c r="G146" s="73" t="s">
        <v>101</v>
      </c>
      <c r="H146" s="73" t="s">
        <v>786</v>
      </c>
      <c r="I146" s="76">
        <v>45636</v>
      </c>
      <c r="J146" s="76">
        <v>45636</v>
      </c>
    </row>
    <row r="147" spans="1:10" x14ac:dyDescent="0.25">
      <c r="A147" s="73" t="s">
        <v>44</v>
      </c>
      <c r="B147" s="73" t="s">
        <v>127</v>
      </c>
      <c r="C147" s="73" t="s">
        <v>837</v>
      </c>
      <c r="D147" s="73" t="s">
        <v>860</v>
      </c>
      <c r="E147" s="75">
        <v>31.01</v>
      </c>
      <c r="F147" s="73" t="s">
        <v>101</v>
      </c>
      <c r="G147" s="73" t="s">
        <v>101</v>
      </c>
      <c r="H147" s="73" t="s">
        <v>786</v>
      </c>
      <c r="I147" s="76">
        <v>45636</v>
      </c>
      <c r="J147" s="76">
        <v>45636</v>
      </c>
    </row>
    <row r="148" spans="1:10" x14ac:dyDescent="0.25">
      <c r="A148" s="73" t="s">
        <v>44</v>
      </c>
      <c r="B148" s="73" t="s">
        <v>127</v>
      </c>
      <c r="C148" s="73" t="s">
        <v>837</v>
      </c>
      <c r="D148" s="73" t="s">
        <v>860</v>
      </c>
      <c r="E148" s="75">
        <v>67.260000000000005</v>
      </c>
      <c r="F148" s="73" t="s">
        <v>101</v>
      </c>
      <c r="G148" s="73" t="s">
        <v>101</v>
      </c>
      <c r="H148" s="73" t="s">
        <v>786</v>
      </c>
      <c r="I148" s="76">
        <v>45637</v>
      </c>
      <c r="J148" s="76">
        <v>45637</v>
      </c>
    </row>
    <row r="149" spans="1:10" x14ac:dyDescent="0.25">
      <c r="A149" s="73" t="s">
        <v>44</v>
      </c>
      <c r="B149" s="73" t="s">
        <v>127</v>
      </c>
      <c r="C149" s="73" t="s">
        <v>837</v>
      </c>
      <c r="D149" s="73" t="s">
        <v>860</v>
      </c>
      <c r="E149" s="75">
        <v>62.02</v>
      </c>
      <c r="F149" s="73" t="s">
        <v>101</v>
      </c>
      <c r="G149" s="73" t="s">
        <v>101</v>
      </c>
      <c r="H149" s="73" t="s">
        <v>786</v>
      </c>
      <c r="I149" s="76">
        <v>45637</v>
      </c>
      <c r="J149" s="76">
        <v>45637</v>
      </c>
    </row>
    <row r="150" spans="1:10" x14ac:dyDescent="0.25">
      <c r="A150" s="73" t="s">
        <v>44</v>
      </c>
      <c r="B150" s="73" t="s">
        <v>127</v>
      </c>
      <c r="C150" s="73" t="s">
        <v>837</v>
      </c>
      <c r="D150" s="73" t="s">
        <v>860</v>
      </c>
      <c r="E150" s="75">
        <v>34.979999999999997</v>
      </c>
      <c r="F150" s="73" t="s">
        <v>101</v>
      </c>
      <c r="G150" s="73" t="s">
        <v>101</v>
      </c>
      <c r="H150" s="73" t="s">
        <v>786</v>
      </c>
      <c r="I150" s="76">
        <v>45639</v>
      </c>
      <c r="J150" s="76">
        <v>45639</v>
      </c>
    </row>
    <row r="151" spans="1:10" x14ac:dyDescent="0.25">
      <c r="A151" s="73" t="s">
        <v>44</v>
      </c>
      <c r="B151" s="73" t="s">
        <v>127</v>
      </c>
      <c r="C151" s="73" t="s">
        <v>837</v>
      </c>
      <c r="D151" s="73" t="s">
        <v>860</v>
      </c>
      <c r="E151" s="75">
        <v>31.01</v>
      </c>
      <c r="F151" s="73" t="s">
        <v>101</v>
      </c>
      <c r="G151" s="73" t="s">
        <v>101</v>
      </c>
      <c r="H151" s="73" t="s">
        <v>786</v>
      </c>
      <c r="I151" s="76">
        <v>45639</v>
      </c>
      <c r="J151" s="76">
        <v>45639</v>
      </c>
    </row>
    <row r="152" spans="1:10" x14ac:dyDescent="0.25">
      <c r="A152" s="73" t="s">
        <v>44</v>
      </c>
      <c r="B152" s="73" t="s">
        <v>127</v>
      </c>
      <c r="C152" s="73" t="s">
        <v>837</v>
      </c>
      <c r="D152" s="73" t="s">
        <v>860</v>
      </c>
      <c r="E152" s="75">
        <v>34.979999999999997</v>
      </c>
      <c r="F152" s="73" t="s">
        <v>101</v>
      </c>
      <c r="G152" s="73" t="s">
        <v>101</v>
      </c>
      <c r="H152" s="73" t="s">
        <v>786</v>
      </c>
      <c r="I152" s="76">
        <v>45642</v>
      </c>
      <c r="J152" s="76">
        <v>45642</v>
      </c>
    </row>
    <row r="153" spans="1:10" x14ac:dyDescent="0.25">
      <c r="A153" s="73" t="s">
        <v>44</v>
      </c>
      <c r="B153" s="73" t="s">
        <v>127</v>
      </c>
      <c r="C153" s="73" t="s">
        <v>837</v>
      </c>
      <c r="D153" s="73" t="s">
        <v>860</v>
      </c>
      <c r="E153" s="75">
        <v>33.630000000000003</v>
      </c>
      <c r="F153" s="73" t="s">
        <v>101</v>
      </c>
      <c r="G153" s="73" t="s">
        <v>101</v>
      </c>
      <c r="H153" s="73" t="s">
        <v>786</v>
      </c>
      <c r="I153" s="76">
        <v>45642</v>
      </c>
      <c r="J153" s="76">
        <v>45642</v>
      </c>
    </row>
    <row r="154" spans="1:10" x14ac:dyDescent="0.25">
      <c r="A154" s="73" t="s">
        <v>44</v>
      </c>
      <c r="B154" s="73" t="s">
        <v>127</v>
      </c>
      <c r="C154" s="73" t="s">
        <v>837</v>
      </c>
      <c r="D154" s="73" t="s">
        <v>860</v>
      </c>
      <c r="E154" s="75">
        <v>62.02</v>
      </c>
      <c r="F154" s="73" t="s">
        <v>101</v>
      </c>
      <c r="G154" s="73" t="s">
        <v>101</v>
      </c>
      <c r="H154" s="73" t="s">
        <v>786</v>
      </c>
      <c r="I154" s="76">
        <v>45642</v>
      </c>
      <c r="J154" s="76">
        <v>45642</v>
      </c>
    </row>
    <row r="155" spans="1:10" x14ac:dyDescent="0.25">
      <c r="A155" s="73" t="s">
        <v>44</v>
      </c>
      <c r="B155" s="73" t="s">
        <v>127</v>
      </c>
      <c r="C155" s="73" t="s">
        <v>837</v>
      </c>
      <c r="D155" s="73" t="s">
        <v>860</v>
      </c>
      <c r="E155" s="75">
        <v>8.1300000000000008</v>
      </c>
      <c r="F155" s="73" t="s">
        <v>101</v>
      </c>
      <c r="G155" s="73" t="s">
        <v>101</v>
      </c>
      <c r="H155" s="73" t="s">
        <v>786</v>
      </c>
      <c r="I155" s="76">
        <v>45636</v>
      </c>
      <c r="J155" s="76">
        <v>45631</v>
      </c>
    </row>
    <row r="156" spans="1:10" x14ac:dyDescent="0.25">
      <c r="A156" s="73" t="s">
        <v>44</v>
      </c>
      <c r="B156" s="73" t="s">
        <v>127</v>
      </c>
      <c r="C156" s="73" t="s">
        <v>837</v>
      </c>
      <c r="D156" s="73" t="s">
        <v>860</v>
      </c>
      <c r="E156" s="75">
        <v>0.43</v>
      </c>
      <c r="F156" s="73" t="s">
        <v>101</v>
      </c>
      <c r="G156" s="73" t="s">
        <v>101</v>
      </c>
      <c r="H156" s="73" t="s">
        <v>786</v>
      </c>
      <c r="I156" s="76">
        <v>45636</v>
      </c>
      <c r="J156" s="76">
        <v>45631</v>
      </c>
    </row>
    <row r="157" spans="1:10" x14ac:dyDescent="0.25">
      <c r="A157" s="73" t="s">
        <v>44</v>
      </c>
      <c r="B157" s="73" t="s">
        <v>127</v>
      </c>
      <c r="C157" s="73" t="s">
        <v>837</v>
      </c>
      <c r="D157" s="73" t="s">
        <v>860</v>
      </c>
      <c r="E157" s="75">
        <v>4.84</v>
      </c>
      <c r="F157" s="73" t="s">
        <v>101</v>
      </c>
      <c r="G157" s="73" t="s">
        <v>101</v>
      </c>
      <c r="H157" s="73" t="s">
        <v>786</v>
      </c>
      <c r="I157" s="76">
        <v>45636</v>
      </c>
      <c r="J157" s="76">
        <v>45632</v>
      </c>
    </row>
    <row r="158" spans="1:10" x14ac:dyDescent="0.25">
      <c r="A158" s="73" t="s">
        <v>44</v>
      </c>
      <c r="B158" s="73" t="s">
        <v>127</v>
      </c>
      <c r="C158" s="73" t="s">
        <v>837</v>
      </c>
      <c r="D158" s="73" t="s">
        <v>766</v>
      </c>
      <c r="E158" s="75">
        <v>1800</v>
      </c>
      <c r="F158" s="73" t="s">
        <v>769</v>
      </c>
      <c r="G158" s="73" t="s">
        <v>767</v>
      </c>
      <c r="H158" s="73" t="s">
        <v>786</v>
      </c>
      <c r="I158" s="76">
        <v>45635</v>
      </c>
      <c r="J158" s="76">
        <v>45626</v>
      </c>
    </row>
    <row r="159" spans="1:10" x14ac:dyDescent="0.25">
      <c r="A159" s="73" t="s">
        <v>44</v>
      </c>
      <c r="B159" s="73" t="s">
        <v>127</v>
      </c>
      <c r="C159" s="73" t="s">
        <v>837</v>
      </c>
      <c r="D159" s="73" t="s">
        <v>766</v>
      </c>
      <c r="E159" s="75">
        <v>1046.27</v>
      </c>
      <c r="F159" s="73" t="s">
        <v>769</v>
      </c>
      <c r="G159" s="73" t="s">
        <v>772</v>
      </c>
      <c r="H159" s="73" t="s">
        <v>321</v>
      </c>
      <c r="I159" s="76">
        <v>45664</v>
      </c>
      <c r="J159" s="76">
        <v>45664</v>
      </c>
    </row>
    <row r="160" spans="1:10" x14ac:dyDescent="0.25">
      <c r="A160" s="73" t="s">
        <v>44</v>
      </c>
      <c r="B160" s="73" t="s">
        <v>127</v>
      </c>
      <c r="C160" s="73" t="s">
        <v>837</v>
      </c>
      <c r="D160" s="73" t="s">
        <v>766</v>
      </c>
      <c r="E160" s="75">
        <v>225</v>
      </c>
      <c r="F160" s="73" t="s">
        <v>769</v>
      </c>
      <c r="G160" s="73" t="s">
        <v>775</v>
      </c>
      <c r="H160" s="73" t="s">
        <v>321</v>
      </c>
      <c r="I160" s="76">
        <v>45671</v>
      </c>
      <c r="J160" s="76">
        <v>45671</v>
      </c>
    </row>
    <row r="161" spans="1:10" x14ac:dyDescent="0.25">
      <c r="A161" s="73" t="s">
        <v>44</v>
      </c>
      <c r="B161" s="73" t="s">
        <v>127</v>
      </c>
      <c r="C161" s="73" t="s">
        <v>837</v>
      </c>
      <c r="D161" s="73" t="s">
        <v>766</v>
      </c>
      <c r="E161" s="75">
        <v>-225</v>
      </c>
      <c r="F161" s="73" t="s">
        <v>769</v>
      </c>
      <c r="G161" s="73" t="s">
        <v>775</v>
      </c>
      <c r="H161" s="73" t="s">
        <v>321</v>
      </c>
      <c r="I161" s="76">
        <v>45671</v>
      </c>
      <c r="J161" s="76">
        <v>45671</v>
      </c>
    </row>
    <row r="162" spans="1:10" x14ac:dyDescent="0.25">
      <c r="A162" s="73" t="s">
        <v>44</v>
      </c>
      <c r="B162" s="73" t="s">
        <v>127</v>
      </c>
      <c r="C162" s="73" t="s">
        <v>837</v>
      </c>
      <c r="D162" s="73" t="s">
        <v>766</v>
      </c>
      <c r="E162" s="75">
        <v>100</v>
      </c>
      <c r="F162" s="73" t="s">
        <v>769</v>
      </c>
      <c r="G162" s="73" t="s">
        <v>775</v>
      </c>
      <c r="H162" s="73" t="s">
        <v>321</v>
      </c>
      <c r="I162" s="76">
        <v>45671</v>
      </c>
      <c r="J162" s="76">
        <v>45671</v>
      </c>
    </row>
    <row r="163" spans="1:10" x14ac:dyDescent="0.25">
      <c r="A163" s="73" t="s">
        <v>44</v>
      </c>
      <c r="B163" s="73" t="s">
        <v>127</v>
      </c>
      <c r="C163" s="73" t="s">
        <v>837</v>
      </c>
      <c r="D163" s="73" t="s">
        <v>766</v>
      </c>
      <c r="E163" s="75">
        <v>133.75</v>
      </c>
      <c r="F163" s="73" t="s">
        <v>769</v>
      </c>
      <c r="G163" s="73" t="s">
        <v>775</v>
      </c>
      <c r="H163" s="73" t="s">
        <v>321</v>
      </c>
      <c r="I163" s="76">
        <v>45671</v>
      </c>
      <c r="J163" s="76">
        <v>45671</v>
      </c>
    </row>
    <row r="164" spans="1:10" x14ac:dyDescent="0.25">
      <c r="A164" s="73" t="s">
        <v>54</v>
      </c>
      <c r="B164" s="73" t="s">
        <v>555</v>
      </c>
      <c r="C164" s="73" t="s">
        <v>485</v>
      </c>
      <c r="D164" s="73" t="s">
        <v>860</v>
      </c>
      <c r="E164" s="75">
        <v>10.92</v>
      </c>
      <c r="F164" s="73" t="s">
        <v>101</v>
      </c>
      <c r="G164" s="73" t="s">
        <v>101</v>
      </c>
      <c r="H164" s="73" t="s">
        <v>413</v>
      </c>
      <c r="I164" s="76">
        <v>45614</v>
      </c>
      <c r="J164" s="76">
        <v>45611</v>
      </c>
    </row>
    <row r="165" spans="1:10" x14ac:dyDescent="0.25">
      <c r="A165" s="73" t="s">
        <v>54</v>
      </c>
      <c r="B165" s="73" t="s">
        <v>555</v>
      </c>
      <c r="C165" s="73" t="s">
        <v>485</v>
      </c>
      <c r="D165" s="73" t="s">
        <v>860</v>
      </c>
      <c r="E165" s="75">
        <v>42</v>
      </c>
      <c r="F165" s="73" t="s">
        <v>101</v>
      </c>
      <c r="G165" s="73" t="s">
        <v>101</v>
      </c>
      <c r="H165" s="73" t="s">
        <v>413</v>
      </c>
      <c r="I165" s="76">
        <v>45616</v>
      </c>
      <c r="J165" s="76">
        <v>45615</v>
      </c>
    </row>
    <row r="166" spans="1:10" x14ac:dyDescent="0.25">
      <c r="A166" s="73" t="s">
        <v>54</v>
      </c>
      <c r="B166" s="73" t="s">
        <v>555</v>
      </c>
      <c r="C166" s="73" t="s">
        <v>485</v>
      </c>
      <c r="D166" s="73" t="s">
        <v>860</v>
      </c>
      <c r="E166" s="75">
        <v>10.5</v>
      </c>
      <c r="F166" s="73" t="s">
        <v>101</v>
      </c>
      <c r="G166" s="73" t="s">
        <v>101</v>
      </c>
      <c r="H166" s="73" t="s">
        <v>413</v>
      </c>
      <c r="I166" s="76">
        <v>45617</v>
      </c>
      <c r="J166" s="76">
        <v>45616</v>
      </c>
    </row>
    <row r="167" spans="1:10" x14ac:dyDescent="0.25">
      <c r="A167" s="73" t="s">
        <v>54</v>
      </c>
      <c r="B167" s="73" t="s">
        <v>555</v>
      </c>
      <c r="C167" s="73" t="s">
        <v>485</v>
      </c>
      <c r="D167" s="73" t="s">
        <v>860</v>
      </c>
      <c r="E167" s="75">
        <v>10.5</v>
      </c>
      <c r="F167" s="73" t="s">
        <v>101</v>
      </c>
      <c r="G167" s="73" t="s">
        <v>101</v>
      </c>
      <c r="H167" s="73" t="s">
        <v>413</v>
      </c>
      <c r="I167" s="76">
        <v>45621</v>
      </c>
      <c r="J167" s="76">
        <v>45618</v>
      </c>
    </row>
    <row r="168" spans="1:10" x14ac:dyDescent="0.25">
      <c r="A168" s="73" t="s">
        <v>54</v>
      </c>
      <c r="B168" s="73" t="s">
        <v>555</v>
      </c>
      <c r="C168" s="73" t="s">
        <v>485</v>
      </c>
      <c r="D168" s="73" t="s">
        <v>860</v>
      </c>
      <c r="E168" s="75">
        <v>41.25</v>
      </c>
      <c r="F168" s="73" t="s">
        <v>101</v>
      </c>
      <c r="G168" s="73" t="s">
        <v>101</v>
      </c>
      <c r="H168" s="73" t="s">
        <v>413</v>
      </c>
      <c r="I168" s="76">
        <v>45602</v>
      </c>
      <c r="J168" s="76">
        <v>45602</v>
      </c>
    </row>
    <row r="169" spans="1:10" x14ac:dyDescent="0.25">
      <c r="A169" s="73" t="s">
        <v>54</v>
      </c>
      <c r="B169" s="73" t="s">
        <v>555</v>
      </c>
      <c r="C169" s="73" t="s">
        <v>485</v>
      </c>
      <c r="D169" s="73" t="s">
        <v>860</v>
      </c>
      <c r="E169" s="75">
        <v>6.65</v>
      </c>
      <c r="F169" s="73" t="s">
        <v>101</v>
      </c>
      <c r="G169" s="73" t="s">
        <v>101</v>
      </c>
      <c r="H169" s="73" t="s">
        <v>413</v>
      </c>
      <c r="I169" s="76">
        <v>45608</v>
      </c>
      <c r="J169" s="76">
        <v>45608</v>
      </c>
    </row>
    <row r="170" spans="1:10" x14ac:dyDescent="0.25">
      <c r="A170" s="73" t="s">
        <v>54</v>
      </c>
      <c r="B170" s="73" t="s">
        <v>555</v>
      </c>
      <c r="C170" s="73" t="s">
        <v>485</v>
      </c>
      <c r="D170" s="73" t="s">
        <v>860</v>
      </c>
      <c r="E170" s="75">
        <v>15.17</v>
      </c>
      <c r="F170" s="73" t="s">
        <v>101</v>
      </c>
      <c r="G170" s="73" t="s">
        <v>101</v>
      </c>
      <c r="H170" s="73" t="s">
        <v>413</v>
      </c>
      <c r="I170" s="76">
        <v>45608</v>
      </c>
      <c r="J170" s="76">
        <v>45608</v>
      </c>
    </row>
    <row r="171" spans="1:10" x14ac:dyDescent="0.25">
      <c r="A171" s="73" t="s">
        <v>54</v>
      </c>
      <c r="B171" s="73" t="s">
        <v>555</v>
      </c>
      <c r="C171" s="73" t="s">
        <v>485</v>
      </c>
      <c r="D171" s="73" t="s">
        <v>860</v>
      </c>
      <c r="E171" s="75">
        <v>3.33</v>
      </c>
      <c r="F171" s="73" t="s">
        <v>101</v>
      </c>
      <c r="G171" s="73" t="s">
        <v>101</v>
      </c>
      <c r="H171" s="73" t="s">
        <v>413</v>
      </c>
      <c r="I171" s="76">
        <v>45610</v>
      </c>
      <c r="J171" s="76">
        <v>45610</v>
      </c>
    </row>
    <row r="172" spans="1:10" x14ac:dyDescent="0.25">
      <c r="A172" s="73" t="s">
        <v>54</v>
      </c>
      <c r="B172" s="73" t="s">
        <v>555</v>
      </c>
      <c r="C172" s="73" t="s">
        <v>485</v>
      </c>
      <c r="D172" s="73" t="s">
        <v>860</v>
      </c>
      <c r="E172" s="75">
        <v>35.78</v>
      </c>
      <c r="F172" s="73" t="s">
        <v>101</v>
      </c>
      <c r="G172" s="73" t="s">
        <v>101</v>
      </c>
      <c r="H172" s="73" t="s">
        <v>413</v>
      </c>
      <c r="I172" s="76">
        <v>45610</v>
      </c>
      <c r="J172" s="76">
        <v>45610</v>
      </c>
    </row>
    <row r="173" spans="1:10" x14ac:dyDescent="0.25">
      <c r="A173" s="73" t="s">
        <v>54</v>
      </c>
      <c r="B173" s="73" t="s">
        <v>555</v>
      </c>
      <c r="C173" s="73" t="s">
        <v>485</v>
      </c>
      <c r="D173" s="73" t="s">
        <v>860</v>
      </c>
      <c r="E173" s="75">
        <v>34.979999999999997</v>
      </c>
      <c r="F173" s="73" t="s">
        <v>101</v>
      </c>
      <c r="G173" s="73" t="s">
        <v>101</v>
      </c>
      <c r="H173" s="73" t="s">
        <v>413</v>
      </c>
      <c r="I173" s="76">
        <v>45611</v>
      </c>
      <c r="J173" s="76">
        <v>45611</v>
      </c>
    </row>
    <row r="174" spans="1:10" x14ac:dyDescent="0.25">
      <c r="A174" s="73" t="s">
        <v>54</v>
      </c>
      <c r="B174" s="73" t="s">
        <v>555</v>
      </c>
      <c r="C174" s="73" t="s">
        <v>485</v>
      </c>
      <c r="D174" s="73" t="s">
        <v>860</v>
      </c>
      <c r="E174" s="75">
        <v>31.01</v>
      </c>
      <c r="F174" s="73" t="s">
        <v>101</v>
      </c>
      <c r="G174" s="73" t="s">
        <v>101</v>
      </c>
      <c r="H174" s="73" t="s">
        <v>413</v>
      </c>
      <c r="I174" s="76">
        <v>45611</v>
      </c>
      <c r="J174" s="76">
        <v>45611</v>
      </c>
    </row>
    <row r="175" spans="1:10" x14ac:dyDescent="0.25">
      <c r="A175" s="73" t="s">
        <v>54</v>
      </c>
      <c r="B175" s="73" t="s">
        <v>555</v>
      </c>
      <c r="C175" s="73" t="s">
        <v>485</v>
      </c>
      <c r="D175" s="73" t="s">
        <v>860</v>
      </c>
      <c r="E175" s="75">
        <v>31.01</v>
      </c>
      <c r="F175" s="73" t="s">
        <v>101</v>
      </c>
      <c r="G175" s="73" t="s">
        <v>101</v>
      </c>
      <c r="H175" s="73" t="s">
        <v>413</v>
      </c>
      <c r="I175" s="76">
        <v>45611</v>
      </c>
      <c r="J175" s="76">
        <v>45611</v>
      </c>
    </row>
    <row r="176" spans="1:10" x14ac:dyDescent="0.25">
      <c r="A176" s="73" t="s">
        <v>54</v>
      </c>
      <c r="B176" s="73" t="s">
        <v>555</v>
      </c>
      <c r="C176" s="73" t="s">
        <v>485</v>
      </c>
      <c r="D176" s="73" t="s">
        <v>860</v>
      </c>
      <c r="E176" s="75">
        <v>134.52000000000001</v>
      </c>
      <c r="F176" s="73" t="s">
        <v>101</v>
      </c>
      <c r="G176" s="73" t="s">
        <v>101</v>
      </c>
      <c r="H176" s="73" t="s">
        <v>413</v>
      </c>
      <c r="I176" s="76">
        <v>45615</v>
      </c>
      <c r="J176" s="76">
        <v>45615</v>
      </c>
    </row>
    <row r="177" spans="1:10" x14ac:dyDescent="0.25">
      <c r="A177" s="73" t="s">
        <v>54</v>
      </c>
      <c r="B177" s="73" t="s">
        <v>555</v>
      </c>
      <c r="C177" s="73" t="s">
        <v>485</v>
      </c>
      <c r="D177" s="73" t="s">
        <v>860</v>
      </c>
      <c r="E177" s="75">
        <v>124.04</v>
      </c>
      <c r="F177" s="73" t="s">
        <v>101</v>
      </c>
      <c r="G177" s="73" t="s">
        <v>101</v>
      </c>
      <c r="H177" s="73" t="s">
        <v>413</v>
      </c>
      <c r="I177" s="76">
        <v>45615</v>
      </c>
      <c r="J177" s="76">
        <v>45615</v>
      </c>
    </row>
    <row r="178" spans="1:10" x14ac:dyDescent="0.25">
      <c r="A178" s="73" t="s">
        <v>54</v>
      </c>
      <c r="B178" s="73" t="s">
        <v>555</v>
      </c>
      <c r="C178" s="73" t="s">
        <v>485</v>
      </c>
      <c r="D178" s="73" t="s">
        <v>860</v>
      </c>
      <c r="E178" s="75">
        <v>124.04</v>
      </c>
      <c r="F178" s="73" t="s">
        <v>101</v>
      </c>
      <c r="G178" s="73" t="s">
        <v>101</v>
      </c>
      <c r="H178" s="73" t="s">
        <v>413</v>
      </c>
      <c r="I178" s="76">
        <v>45615</v>
      </c>
      <c r="J178" s="76">
        <v>45615</v>
      </c>
    </row>
    <row r="179" spans="1:10" x14ac:dyDescent="0.25">
      <c r="A179" s="73" t="s">
        <v>54</v>
      </c>
      <c r="B179" s="73" t="s">
        <v>555</v>
      </c>
      <c r="C179" s="73" t="s">
        <v>485</v>
      </c>
      <c r="D179" s="73" t="s">
        <v>860</v>
      </c>
      <c r="E179" s="75">
        <v>33.630000000000003</v>
      </c>
      <c r="F179" s="73" t="s">
        <v>101</v>
      </c>
      <c r="G179" s="73" t="s">
        <v>101</v>
      </c>
      <c r="H179" s="73" t="s">
        <v>413</v>
      </c>
      <c r="I179" s="76">
        <v>45616</v>
      </c>
      <c r="J179" s="76">
        <v>45616</v>
      </c>
    </row>
    <row r="180" spans="1:10" x14ac:dyDescent="0.25">
      <c r="A180" s="73" t="s">
        <v>54</v>
      </c>
      <c r="B180" s="73" t="s">
        <v>555</v>
      </c>
      <c r="C180" s="73" t="s">
        <v>485</v>
      </c>
      <c r="D180" s="73" t="s">
        <v>860</v>
      </c>
      <c r="E180" s="75">
        <v>31.01</v>
      </c>
      <c r="F180" s="73" t="s">
        <v>101</v>
      </c>
      <c r="G180" s="73" t="s">
        <v>101</v>
      </c>
      <c r="H180" s="73" t="s">
        <v>413</v>
      </c>
      <c r="I180" s="76">
        <v>45616</v>
      </c>
      <c r="J180" s="76">
        <v>45616</v>
      </c>
    </row>
    <row r="181" spans="1:10" x14ac:dyDescent="0.25">
      <c r="A181" s="73" t="s">
        <v>54</v>
      </c>
      <c r="B181" s="73" t="s">
        <v>555</v>
      </c>
      <c r="C181" s="73" t="s">
        <v>485</v>
      </c>
      <c r="D181" s="73" t="s">
        <v>860</v>
      </c>
      <c r="E181" s="75">
        <v>33.630000000000003</v>
      </c>
      <c r="F181" s="73" t="s">
        <v>101</v>
      </c>
      <c r="G181" s="73" t="s">
        <v>101</v>
      </c>
      <c r="H181" s="73" t="s">
        <v>413</v>
      </c>
      <c r="I181" s="76">
        <v>45618</v>
      </c>
      <c r="J181" s="76">
        <v>45618</v>
      </c>
    </row>
    <row r="182" spans="1:10" x14ac:dyDescent="0.25">
      <c r="A182" s="73" t="s">
        <v>54</v>
      </c>
      <c r="B182" s="73" t="s">
        <v>555</v>
      </c>
      <c r="C182" s="73" t="s">
        <v>485</v>
      </c>
      <c r="D182" s="73" t="s">
        <v>860</v>
      </c>
      <c r="E182" s="75">
        <v>62.02</v>
      </c>
      <c r="F182" s="73" t="s">
        <v>101</v>
      </c>
      <c r="G182" s="73" t="s">
        <v>101</v>
      </c>
      <c r="H182" s="73" t="s">
        <v>413</v>
      </c>
      <c r="I182" s="76">
        <v>45618</v>
      </c>
      <c r="J182" s="76">
        <v>45618</v>
      </c>
    </row>
    <row r="183" spans="1:10" x14ac:dyDescent="0.25">
      <c r="A183" s="73" t="s">
        <v>54</v>
      </c>
      <c r="B183" s="73" t="s">
        <v>555</v>
      </c>
      <c r="C183" s="73" t="s">
        <v>485</v>
      </c>
      <c r="D183" s="73" t="s">
        <v>860</v>
      </c>
      <c r="E183" s="75">
        <v>1.94</v>
      </c>
      <c r="F183" s="73" t="s">
        <v>101</v>
      </c>
      <c r="G183" s="73" t="s">
        <v>101</v>
      </c>
      <c r="H183" s="73" t="s">
        <v>413</v>
      </c>
      <c r="I183" s="76">
        <v>45618</v>
      </c>
      <c r="J183" s="76">
        <v>45610</v>
      </c>
    </row>
    <row r="184" spans="1:10" x14ac:dyDescent="0.25">
      <c r="A184" s="73" t="s">
        <v>54</v>
      </c>
      <c r="B184" s="73" t="s">
        <v>555</v>
      </c>
      <c r="C184" s="73" t="s">
        <v>485</v>
      </c>
      <c r="D184" s="73" t="s">
        <v>766</v>
      </c>
      <c r="E184" s="75">
        <v>675</v>
      </c>
      <c r="F184" s="73" t="s">
        <v>769</v>
      </c>
      <c r="G184" s="73" t="s">
        <v>783</v>
      </c>
      <c r="H184" s="73" t="s">
        <v>786</v>
      </c>
      <c r="I184" s="76">
        <v>45635</v>
      </c>
      <c r="J184" s="76">
        <v>45635</v>
      </c>
    </row>
    <row r="185" spans="1:10" x14ac:dyDescent="0.25">
      <c r="A185" s="73" t="s">
        <v>57</v>
      </c>
      <c r="B185" s="73" t="s">
        <v>131</v>
      </c>
      <c r="C185" s="73" t="s">
        <v>380</v>
      </c>
      <c r="D185" s="73" t="s">
        <v>383</v>
      </c>
      <c r="E185" s="75">
        <v>4461.24</v>
      </c>
      <c r="F185" s="73" t="s">
        <v>385</v>
      </c>
      <c r="G185" s="73" t="s">
        <v>386</v>
      </c>
      <c r="H185" s="73" t="s">
        <v>321</v>
      </c>
      <c r="I185" s="76">
        <v>45300</v>
      </c>
      <c r="J185" s="76">
        <v>45300</v>
      </c>
    </row>
    <row r="186" spans="1:10" x14ac:dyDescent="0.25">
      <c r="A186" s="73" t="s">
        <v>57</v>
      </c>
      <c r="B186" s="73" t="s">
        <v>131</v>
      </c>
      <c r="C186" s="73" t="s">
        <v>380</v>
      </c>
      <c r="D186" s="73" t="s">
        <v>340</v>
      </c>
      <c r="E186" s="75">
        <v>200</v>
      </c>
      <c r="F186" s="73" t="s">
        <v>385</v>
      </c>
      <c r="G186" s="73" t="s">
        <v>388</v>
      </c>
      <c r="H186" s="73" t="s">
        <v>321</v>
      </c>
      <c r="I186" s="76">
        <v>45303</v>
      </c>
      <c r="J186" s="76">
        <v>45303</v>
      </c>
    </row>
    <row r="187" spans="1:10" x14ac:dyDescent="0.25">
      <c r="A187" s="73" t="s">
        <v>57</v>
      </c>
      <c r="B187" s="73" t="s">
        <v>131</v>
      </c>
      <c r="C187" s="73" t="s">
        <v>380</v>
      </c>
      <c r="D187" s="73" t="s">
        <v>340</v>
      </c>
      <c r="E187" s="75">
        <v>-200</v>
      </c>
      <c r="F187" s="73" t="s">
        <v>385</v>
      </c>
      <c r="G187" s="73" t="s">
        <v>388</v>
      </c>
      <c r="H187" s="73" t="s">
        <v>321</v>
      </c>
      <c r="I187" s="76">
        <v>45303</v>
      </c>
      <c r="J187" s="76">
        <v>45303</v>
      </c>
    </row>
    <row r="188" spans="1:10" x14ac:dyDescent="0.25">
      <c r="A188" s="73" t="s">
        <v>57</v>
      </c>
      <c r="B188" s="73" t="s">
        <v>131</v>
      </c>
      <c r="C188" s="73" t="s">
        <v>380</v>
      </c>
      <c r="D188" s="73" t="s">
        <v>340</v>
      </c>
      <c r="E188" s="75">
        <v>800</v>
      </c>
      <c r="F188" s="73" t="s">
        <v>385</v>
      </c>
      <c r="G188" s="73" t="s">
        <v>389</v>
      </c>
      <c r="H188" s="73" t="s">
        <v>321</v>
      </c>
      <c r="I188" s="76">
        <v>45303</v>
      </c>
      <c r="J188" s="76">
        <v>45303</v>
      </c>
    </row>
    <row r="189" spans="1:10" x14ac:dyDescent="0.25">
      <c r="A189" s="73" t="s">
        <v>57</v>
      </c>
      <c r="B189" s="73" t="s">
        <v>131</v>
      </c>
      <c r="C189" s="73" t="s">
        <v>380</v>
      </c>
      <c r="D189" s="73" t="s">
        <v>340</v>
      </c>
      <c r="E189" s="75">
        <v>-800</v>
      </c>
      <c r="F189" s="73" t="s">
        <v>385</v>
      </c>
      <c r="G189" s="73" t="s">
        <v>389</v>
      </c>
      <c r="H189" s="73" t="s">
        <v>321</v>
      </c>
      <c r="I189" s="76">
        <v>45303</v>
      </c>
      <c r="J189" s="76">
        <v>45303</v>
      </c>
    </row>
    <row r="190" spans="1:10" x14ac:dyDescent="0.25">
      <c r="A190" s="73" t="s">
        <v>57</v>
      </c>
      <c r="B190" s="73" t="s">
        <v>131</v>
      </c>
      <c r="C190" s="73" t="s">
        <v>380</v>
      </c>
      <c r="D190" s="73" t="s">
        <v>340</v>
      </c>
      <c r="E190" s="75">
        <v>200</v>
      </c>
      <c r="F190" s="73" t="s">
        <v>385</v>
      </c>
      <c r="G190" s="73" t="s">
        <v>390</v>
      </c>
      <c r="H190" s="73" t="s">
        <v>331</v>
      </c>
      <c r="I190" s="76">
        <v>45355</v>
      </c>
      <c r="J190" s="76">
        <v>45355</v>
      </c>
    </row>
    <row r="191" spans="1:10" x14ac:dyDescent="0.25">
      <c r="A191" s="73" t="s">
        <v>57</v>
      </c>
      <c r="B191" s="73" t="s">
        <v>131</v>
      </c>
      <c r="C191" s="73" t="s">
        <v>380</v>
      </c>
      <c r="D191" s="73" t="s">
        <v>340</v>
      </c>
      <c r="E191" s="75">
        <v>200</v>
      </c>
      <c r="F191" s="73" t="s">
        <v>385</v>
      </c>
      <c r="G191" s="73" t="s">
        <v>391</v>
      </c>
      <c r="H191" s="73" t="s">
        <v>331</v>
      </c>
      <c r="I191" s="76">
        <v>45363</v>
      </c>
      <c r="J191" s="76">
        <v>45363</v>
      </c>
    </row>
    <row r="192" spans="1:10" x14ac:dyDescent="0.25">
      <c r="A192" s="73" t="s">
        <v>57</v>
      </c>
      <c r="B192" s="73" t="s">
        <v>131</v>
      </c>
      <c r="C192" s="73" t="s">
        <v>380</v>
      </c>
      <c r="D192" s="73" t="s">
        <v>340</v>
      </c>
      <c r="E192" s="75">
        <v>200</v>
      </c>
      <c r="F192" s="73" t="s">
        <v>343</v>
      </c>
      <c r="G192" s="73" t="s">
        <v>372</v>
      </c>
      <c r="H192" s="73" t="s">
        <v>331</v>
      </c>
      <c r="I192" s="76">
        <v>45352</v>
      </c>
      <c r="J192" s="76">
        <v>45352</v>
      </c>
    </row>
    <row r="193" spans="1:10" x14ac:dyDescent="0.25">
      <c r="A193" s="73" t="s">
        <v>57</v>
      </c>
      <c r="B193" s="73" t="s">
        <v>131</v>
      </c>
      <c r="C193" s="73" t="s">
        <v>380</v>
      </c>
      <c r="D193" s="73" t="s">
        <v>340</v>
      </c>
      <c r="E193" s="75">
        <v>-200</v>
      </c>
      <c r="F193" s="73" t="s">
        <v>343</v>
      </c>
      <c r="G193" s="73" t="s">
        <v>372</v>
      </c>
      <c r="H193" s="73" t="s">
        <v>331</v>
      </c>
      <c r="I193" s="76">
        <v>45352</v>
      </c>
      <c r="J193" s="76">
        <v>45352</v>
      </c>
    </row>
    <row r="194" spans="1:10" x14ac:dyDescent="0.25">
      <c r="A194" s="73" t="s">
        <v>57</v>
      </c>
      <c r="B194" s="73" t="s">
        <v>131</v>
      </c>
      <c r="C194" s="73" t="s">
        <v>380</v>
      </c>
      <c r="D194" s="73" t="s">
        <v>340</v>
      </c>
      <c r="E194" s="75">
        <v>300</v>
      </c>
      <c r="F194" s="73" t="s">
        <v>343</v>
      </c>
      <c r="G194" s="73" t="s">
        <v>344</v>
      </c>
      <c r="H194" s="73" t="s">
        <v>331</v>
      </c>
      <c r="I194" s="76">
        <v>45352</v>
      </c>
      <c r="J194" s="76">
        <v>45352</v>
      </c>
    </row>
    <row r="195" spans="1:10" x14ac:dyDescent="0.25">
      <c r="A195" s="73" t="s">
        <v>57</v>
      </c>
      <c r="B195" s="73" t="s">
        <v>131</v>
      </c>
      <c r="C195" s="73" t="s">
        <v>380</v>
      </c>
      <c r="D195" s="73" t="s">
        <v>340</v>
      </c>
      <c r="E195" s="75">
        <v>-300</v>
      </c>
      <c r="F195" s="73" t="s">
        <v>343</v>
      </c>
      <c r="G195" s="73" t="s">
        <v>344</v>
      </c>
      <c r="H195" s="73" t="s">
        <v>331</v>
      </c>
      <c r="I195" s="76">
        <v>45352</v>
      </c>
      <c r="J195" s="76">
        <v>45352</v>
      </c>
    </row>
    <row r="196" spans="1:10" x14ac:dyDescent="0.25">
      <c r="A196" s="73" t="s">
        <v>59</v>
      </c>
      <c r="B196" s="73" t="s">
        <v>131</v>
      </c>
      <c r="C196" s="73" t="s">
        <v>392</v>
      </c>
      <c r="D196" s="73" t="s">
        <v>855</v>
      </c>
      <c r="E196" s="75">
        <v>26.72</v>
      </c>
      <c r="F196" s="73" t="s">
        <v>101</v>
      </c>
      <c r="G196" s="73" t="s">
        <v>425</v>
      </c>
      <c r="H196" s="73" t="s">
        <v>370</v>
      </c>
      <c r="I196" s="76">
        <v>45557</v>
      </c>
      <c r="J196" s="76">
        <v>45527</v>
      </c>
    </row>
    <row r="197" spans="1:10" x14ac:dyDescent="0.25">
      <c r="A197" s="73" t="s">
        <v>59</v>
      </c>
      <c r="B197" s="73" t="s">
        <v>131</v>
      </c>
      <c r="C197" s="73" t="s">
        <v>392</v>
      </c>
      <c r="D197" s="73" t="s">
        <v>101</v>
      </c>
      <c r="E197" s="75">
        <v>9.0500000000000007</v>
      </c>
      <c r="F197" s="73" t="s">
        <v>101</v>
      </c>
      <c r="G197" s="73" t="s">
        <v>426</v>
      </c>
      <c r="H197" s="73" t="s">
        <v>370</v>
      </c>
      <c r="I197" s="76">
        <v>45557</v>
      </c>
      <c r="J197" s="76">
        <v>45527</v>
      </c>
    </row>
    <row r="198" spans="1:10" x14ac:dyDescent="0.25">
      <c r="A198" s="73" t="s">
        <v>59</v>
      </c>
      <c r="B198" s="73" t="s">
        <v>131</v>
      </c>
      <c r="C198" s="73" t="s">
        <v>392</v>
      </c>
      <c r="D198" s="73" t="s">
        <v>855</v>
      </c>
      <c r="E198" s="75">
        <v>19.239999999999998</v>
      </c>
      <c r="F198" s="73" t="s">
        <v>101</v>
      </c>
      <c r="G198" s="73" t="s">
        <v>425</v>
      </c>
      <c r="H198" s="73" t="s">
        <v>413</v>
      </c>
      <c r="I198" s="76">
        <v>45613</v>
      </c>
      <c r="J198" s="76">
        <v>45551</v>
      </c>
    </row>
    <row r="199" spans="1:10" x14ac:dyDescent="0.25">
      <c r="A199" s="73" t="s">
        <v>59</v>
      </c>
      <c r="B199" s="73" t="s">
        <v>131</v>
      </c>
      <c r="C199" s="73" t="s">
        <v>392</v>
      </c>
      <c r="D199" s="73" t="s">
        <v>855</v>
      </c>
      <c r="E199" s="75">
        <v>38.93</v>
      </c>
      <c r="F199" s="73" t="s">
        <v>101</v>
      </c>
      <c r="G199" s="73" t="s">
        <v>513</v>
      </c>
      <c r="H199" s="73" t="s">
        <v>413</v>
      </c>
      <c r="I199" s="76">
        <v>45613</v>
      </c>
      <c r="J199" s="76">
        <v>45593</v>
      </c>
    </row>
    <row r="200" spans="1:10" x14ac:dyDescent="0.25">
      <c r="A200" s="73" t="s">
        <v>59</v>
      </c>
      <c r="B200" s="73" t="s">
        <v>131</v>
      </c>
      <c r="C200" s="73" t="s">
        <v>392</v>
      </c>
      <c r="D200" s="73" t="s">
        <v>855</v>
      </c>
      <c r="E200" s="75">
        <v>28.65</v>
      </c>
      <c r="F200" s="73" t="s">
        <v>101</v>
      </c>
      <c r="G200" s="73" t="s">
        <v>517</v>
      </c>
      <c r="H200" s="73" t="s">
        <v>413</v>
      </c>
      <c r="I200" s="76">
        <v>45613</v>
      </c>
      <c r="J200" s="76">
        <v>45593</v>
      </c>
    </row>
    <row r="201" spans="1:10" x14ac:dyDescent="0.25">
      <c r="A201" s="73" t="s">
        <v>59</v>
      </c>
      <c r="B201" s="73" t="s">
        <v>131</v>
      </c>
      <c r="C201" s="73" t="s">
        <v>392</v>
      </c>
      <c r="D201" s="73" t="s">
        <v>855</v>
      </c>
      <c r="E201" s="75">
        <v>45.99</v>
      </c>
      <c r="F201" s="73" t="s">
        <v>101</v>
      </c>
      <c r="G201" s="73" t="s">
        <v>425</v>
      </c>
      <c r="H201" s="73" t="s">
        <v>316</v>
      </c>
      <c r="I201" s="76">
        <v>45571</v>
      </c>
      <c r="J201" s="76">
        <v>45560</v>
      </c>
    </row>
    <row r="202" spans="1:10" x14ac:dyDescent="0.25">
      <c r="A202" s="73" t="s">
        <v>59</v>
      </c>
      <c r="B202" s="73" t="s">
        <v>131</v>
      </c>
      <c r="C202" s="73" t="s">
        <v>392</v>
      </c>
      <c r="D202" s="73" t="s">
        <v>394</v>
      </c>
      <c r="E202" s="75">
        <v>5857.5</v>
      </c>
      <c r="F202" s="73" t="s">
        <v>396</v>
      </c>
      <c r="G202" s="73" t="s">
        <v>397</v>
      </c>
      <c r="H202" s="73" t="s">
        <v>398</v>
      </c>
      <c r="I202" s="76">
        <v>45462</v>
      </c>
      <c r="J202" s="76">
        <v>45462</v>
      </c>
    </row>
    <row r="203" spans="1:10" x14ac:dyDescent="0.25">
      <c r="A203" s="73" t="s">
        <v>59</v>
      </c>
      <c r="B203" s="73" t="s">
        <v>131</v>
      </c>
      <c r="C203" s="73" t="s">
        <v>392</v>
      </c>
      <c r="D203" s="73" t="s">
        <v>394</v>
      </c>
      <c r="E203" s="75">
        <v>6000</v>
      </c>
      <c r="F203" s="73" t="s">
        <v>396</v>
      </c>
      <c r="G203" s="73" t="s">
        <v>399</v>
      </c>
      <c r="H203" s="73" t="s">
        <v>361</v>
      </c>
      <c r="I203" s="76">
        <v>45490</v>
      </c>
      <c r="J203" s="76">
        <v>45489</v>
      </c>
    </row>
    <row r="204" spans="1:10" x14ac:dyDescent="0.25">
      <c r="A204" s="73" t="s">
        <v>59</v>
      </c>
      <c r="B204" s="73" t="s">
        <v>131</v>
      </c>
      <c r="C204" s="73" t="s">
        <v>392</v>
      </c>
      <c r="D204" s="73" t="s">
        <v>394</v>
      </c>
      <c r="E204" s="75">
        <v>-6000</v>
      </c>
      <c r="F204" s="73" t="s">
        <v>396</v>
      </c>
      <c r="G204" s="73" t="s">
        <v>399</v>
      </c>
      <c r="H204" s="73" t="s">
        <v>361</v>
      </c>
      <c r="I204" s="76">
        <v>45490</v>
      </c>
      <c r="J204" s="76">
        <v>45489</v>
      </c>
    </row>
    <row r="205" spans="1:10" x14ac:dyDescent="0.25">
      <c r="A205" s="73" t="s">
        <v>59</v>
      </c>
      <c r="B205" s="73" t="s">
        <v>131</v>
      </c>
      <c r="C205" s="73" t="s">
        <v>392</v>
      </c>
      <c r="D205" s="73" t="s">
        <v>394</v>
      </c>
      <c r="E205" s="75">
        <v>9400</v>
      </c>
      <c r="F205" s="73" t="s">
        <v>396</v>
      </c>
      <c r="G205" s="73" t="s">
        <v>400</v>
      </c>
      <c r="H205" s="73" t="s">
        <v>361</v>
      </c>
      <c r="I205" s="76">
        <v>45490</v>
      </c>
      <c r="J205" s="76">
        <v>45489</v>
      </c>
    </row>
    <row r="206" spans="1:10" x14ac:dyDescent="0.25">
      <c r="A206" s="73" t="s">
        <v>59</v>
      </c>
      <c r="B206" s="73" t="s">
        <v>131</v>
      </c>
      <c r="C206" s="73" t="s">
        <v>392</v>
      </c>
      <c r="D206" s="73" t="s">
        <v>861</v>
      </c>
      <c r="E206" s="75">
        <v>135.1</v>
      </c>
      <c r="F206" s="73" t="s">
        <v>101</v>
      </c>
      <c r="G206" s="73" t="s">
        <v>402</v>
      </c>
      <c r="H206" s="73" t="s">
        <v>398</v>
      </c>
      <c r="I206" s="76">
        <v>45445</v>
      </c>
      <c r="J206" s="76">
        <v>45435</v>
      </c>
    </row>
    <row r="207" spans="1:10" x14ac:dyDescent="0.25">
      <c r="A207" s="73" t="s">
        <v>59</v>
      </c>
      <c r="B207" s="73" t="s">
        <v>131</v>
      </c>
      <c r="C207" s="73" t="s">
        <v>392</v>
      </c>
      <c r="D207" s="73" t="s">
        <v>860</v>
      </c>
      <c r="E207" s="75">
        <v>292.38</v>
      </c>
      <c r="F207" s="73" t="s">
        <v>101</v>
      </c>
      <c r="G207" s="73" t="s">
        <v>863</v>
      </c>
      <c r="H207" s="73" t="s">
        <v>355</v>
      </c>
      <c r="I207" s="76">
        <v>45385</v>
      </c>
      <c r="J207" s="76">
        <v>45382</v>
      </c>
    </row>
    <row r="208" spans="1:10" x14ac:dyDescent="0.25">
      <c r="A208" s="73" t="s">
        <v>59</v>
      </c>
      <c r="B208" s="73" t="s">
        <v>131</v>
      </c>
      <c r="C208" s="73" t="s">
        <v>392</v>
      </c>
      <c r="D208" s="73" t="s">
        <v>862</v>
      </c>
      <c r="E208" s="75">
        <v>126</v>
      </c>
      <c r="F208" s="73" t="s">
        <v>101</v>
      </c>
      <c r="G208" s="73" t="s">
        <v>409</v>
      </c>
      <c r="H208" s="73" t="s">
        <v>357</v>
      </c>
      <c r="I208" s="76">
        <v>45417</v>
      </c>
      <c r="J208" s="76">
        <v>45404</v>
      </c>
    </row>
    <row r="209" spans="1:10" x14ac:dyDescent="0.25">
      <c r="A209" s="73" t="s">
        <v>59</v>
      </c>
      <c r="B209" s="73" t="s">
        <v>131</v>
      </c>
      <c r="C209" s="73" t="s">
        <v>392</v>
      </c>
      <c r="D209" s="73" t="s">
        <v>861</v>
      </c>
      <c r="E209" s="75">
        <v>12.41</v>
      </c>
      <c r="F209" s="73" t="s">
        <v>101</v>
      </c>
      <c r="G209" s="73" t="s">
        <v>412</v>
      </c>
      <c r="H209" s="73" t="s">
        <v>355</v>
      </c>
      <c r="I209" s="76">
        <v>45389</v>
      </c>
      <c r="J209" s="76">
        <v>45376</v>
      </c>
    </row>
    <row r="210" spans="1:10" x14ac:dyDescent="0.25">
      <c r="A210" s="73" t="s">
        <v>59</v>
      </c>
      <c r="B210" s="73" t="s">
        <v>131</v>
      </c>
      <c r="C210" s="73" t="s">
        <v>392</v>
      </c>
      <c r="D210" s="73" t="s">
        <v>861</v>
      </c>
      <c r="E210" s="75">
        <v>12.41</v>
      </c>
      <c r="F210" s="73" t="s">
        <v>101</v>
      </c>
      <c r="G210" s="73" t="s">
        <v>412</v>
      </c>
      <c r="H210" s="73" t="s">
        <v>355</v>
      </c>
      <c r="I210" s="76">
        <v>45389</v>
      </c>
      <c r="J210" s="76">
        <v>45376</v>
      </c>
    </row>
    <row r="211" spans="1:10" x14ac:dyDescent="0.25">
      <c r="A211" s="73" t="s">
        <v>59</v>
      </c>
      <c r="B211" s="73" t="s">
        <v>131</v>
      </c>
      <c r="C211" s="73" t="s">
        <v>392</v>
      </c>
      <c r="D211" s="73" t="s">
        <v>857</v>
      </c>
      <c r="E211" s="75">
        <v>31.3</v>
      </c>
      <c r="F211" s="73" t="s">
        <v>101</v>
      </c>
      <c r="G211" s="73" t="s">
        <v>416</v>
      </c>
      <c r="H211" s="73" t="s">
        <v>357</v>
      </c>
      <c r="I211" s="76">
        <v>45417</v>
      </c>
      <c r="J211" s="76">
        <v>45404</v>
      </c>
    </row>
    <row r="212" spans="1:10" x14ac:dyDescent="0.25">
      <c r="A212" s="73" t="s">
        <v>59</v>
      </c>
      <c r="B212" s="73" t="s">
        <v>131</v>
      </c>
      <c r="C212" s="73" t="s">
        <v>392</v>
      </c>
      <c r="D212" s="73" t="s">
        <v>855</v>
      </c>
      <c r="E212" s="75">
        <v>32.090000000000003</v>
      </c>
      <c r="F212" s="73" t="s">
        <v>101</v>
      </c>
      <c r="G212" s="73" t="s">
        <v>457</v>
      </c>
      <c r="H212" s="73" t="s">
        <v>316</v>
      </c>
      <c r="I212" s="76">
        <v>45571</v>
      </c>
      <c r="J212" s="76">
        <v>45560</v>
      </c>
    </row>
    <row r="213" spans="1:10" x14ac:dyDescent="0.25">
      <c r="A213" s="73" t="s">
        <v>63</v>
      </c>
      <c r="B213" s="73" t="s">
        <v>131</v>
      </c>
      <c r="C213" s="73" t="s">
        <v>417</v>
      </c>
      <c r="D213" s="73" t="s">
        <v>340</v>
      </c>
      <c r="E213" s="75">
        <v>200</v>
      </c>
      <c r="F213" s="73" t="s">
        <v>385</v>
      </c>
      <c r="G213" s="73" t="s">
        <v>418</v>
      </c>
      <c r="H213" s="73" t="s">
        <v>355</v>
      </c>
      <c r="I213" s="76">
        <v>45411</v>
      </c>
      <c r="J213" s="76">
        <v>45411</v>
      </c>
    </row>
    <row r="214" spans="1:10" x14ac:dyDescent="0.25">
      <c r="A214" s="73" t="s">
        <v>63</v>
      </c>
      <c r="B214" s="73" t="s">
        <v>131</v>
      </c>
      <c r="C214" s="73" t="s">
        <v>417</v>
      </c>
      <c r="D214" s="73" t="s">
        <v>340</v>
      </c>
      <c r="E214" s="75">
        <v>-200</v>
      </c>
      <c r="F214" s="73" t="s">
        <v>385</v>
      </c>
      <c r="G214" s="73" t="s">
        <v>418</v>
      </c>
      <c r="H214" s="73" t="s">
        <v>355</v>
      </c>
      <c r="I214" s="76">
        <v>45411</v>
      </c>
      <c r="J214" s="76">
        <v>45382</v>
      </c>
    </row>
    <row r="215" spans="1:10" x14ac:dyDescent="0.25">
      <c r="A215" s="73" t="s">
        <v>63</v>
      </c>
      <c r="B215" s="73" t="s">
        <v>131</v>
      </c>
      <c r="C215" s="73" t="s">
        <v>417</v>
      </c>
      <c r="D215" s="73" t="s">
        <v>340</v>
      </c>
      <c r="E215" s="75">
        <v>200</v>
      </c>
      <c r="F215" s="73" t="s">
        <v>385</v>
      </c>
      <c r="G215" s="73" t="s">
        <v>418</v>
      </c>
      <c r="H215" s="73" t="s">
        <v>355</v>
      </c>
      <c r="I215" s="76">
        <v>45411</v>
      </c>
      <c r="J215" s="76">
        <v>45382</v>
      </c>
    </row>
    <row r="216" spans="1:10" x14ac:dyDescent="0.25">
      <c r="A216" s="73" t="s">
        <v>63</v>
      </c>
      <c r="B216" s="73" t="s">
        <v>131</v>
      </c>
      <c r="C216" s="73" t="s">
        <v>417</v>
      </c>
      <c r="D216" s="73" t="s">
        <v>340</v>
      </c>
      <c r="E216" s="75">
        <v>3395</v>
      </c>
      <c r="F216" s="73" t="s">
        <v>343</v>
      </c>
      <c r="G216" s="73" t="s">
        <v>419</v>
      </c>
      <c r="H216" s="73" t="s">
        <v>355</v>
      </c>
      <c r="I216" s="76">
        <v>45411</v>
      </c>
      <c r="J216" s="76">
        <v>45382</v>
      </c>
    </row>
    <row r="217" spans="1:10" x14ac:dyDescent="0.25">
      <c r="A217" s="73" t="s">
        <v>63</v>
      </c>
      <c r="B217" s="73" t="s">
        <v>131</v>
      </c>
      <c r="C217" s="73" t="s">
        <v>417</v>
      </c>
      <c r="D217" s="73" t="s">
        <v>340</v>
      </c>
      <c r="E217" s="75">
        <v>-3395</v>
      </c>
      <c r="F217" s="73" t="s">
        <v>343</v>
      </c>
      <c r="G217" s="73" t="s">
        <v>419</v>
      </c>
      <c r="H217" s="73" t="s">
        <v>355</v>
      </c>
      <c r="I217" s="76">
        <v>45411</v>
      </c>
      <c r="J217" s="76">
        <v>45382</v>
      </c>
    </row>
    <row r="218" spans="1:10" x14ac:dyDescent="0.25">
      <c r="A218" s="73" t="s">
        <v>63</v>
      </c>
      <c r="B218" s="73" t="s">
        <v>131</v>
      </c>
      <c r="C218" s="73" t="s">
        <v>417</v>
      </c>
      <c r="D218" s="73" t="s">
        <v>340</v>
      </c>
      <c r="E218" s="75">
        <v>3395</v>
      </c>
      <c r="F218" s="73" t="s">
        <v>343</v>
      </c>
      <c r="G218" s="73" t="s">
        <v>419</v>
      </c>
      <c r="H218" s="73" t="s">
        <v>355</v>
      </c>
      <c r="I218" s="76">
        <v>45411</v>
      </c>
      <c r="J218" s="76">
        <v>45382</v>
      </c>
    </row>
    <row r="219" spans="1:10" x14ac:dyDescent="0.25">
      <c r="A219" s="94"/>
      <c r="B219" s="94"/>
      <c r="C219" s="94"/>
      <c r="D219" s="94"/>
      <c r="E219" s="96">
        <f>SUBTOTAL(109,Table46[Cost])</f>
        <v>241149.71</v>
      </c>
      <c r="F219" s="94"/>
      <c r="G219" s="94"/>
      <c r="H219" s="94"/>
      <c r="I219" s="97"/>
      <c r="J219" s="97"/>
    </row>
  </sheetData>
  <pageMargins left="0.75" right="0.75" top="1" bottom="1" header="0.5" footer="0.5"/>
  <headerFooter alignWithMargins="0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37F9-DE6C-4359-BF8F-B2F7E2D95D1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Analysis</vt:lpstr>
      <vt:lpstr>Summary</vt:lpstr>
      <vt:lpstr>YTD</vt:lpstr>
      <vt:lpstr>YTD2</vt:lpstr>
      <vt:lpstr>YTD3</vt:lpstr>
      <vt:lpstr>YTD4</vt:lpstr>
      <vt:lpstr>JAN</vt:lpstr>
      <vt:lpstr>FEB</vt:lpstr>
      <vt:lpstr>MAR</vt:lpstr>
      <vt:lpstr>APR</vt:lpstr>
      <vt:lpstr>MAY</vt:lpstr>
      <vt:lpstr>JUN</vt:lpstr>
      <vt:lpstr>JUL</vt:lpstr>
      <vt:lpstr>AUG</vt:lpstr>
      <vt:lpstr>SEP</vt:lpstr>
      <vt:lpstr>OCT</vt:lpstr>
      <vt:lpstr>NOV</vt:lpstr>
      <vt:lpstr>DEC</vt:lpstr>
      <vt:lpstr>YTD4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2025-10-02T15:38:28Z</dcterms:modified>
</cp:coreProperties>
</file>