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cion 6.2" sheetId="1" r:id="rId4"/>
    <sheet state="visible" name="Estimación 6.3" sheetId="2" r:id="rId5"/>
    <sheet state="visible" name="Estimación 6.4" sheetId="3" r:id="rId6"/>
    <sheet state="visible" name="Cálculo de defectos" sheetId="4" r:id="rId7"/>
  </sheets>
  <definedNames/>
  <calcPr/>
</workbook>
</file>

<file path=xl/sharedStrings.xml><?xml version="1.0" encoding="utf-8"?>
<sst xmlns="http://schemas.openxmlformats.org/spreadsheetml/2006/main" count="121" uniqueCount="70">
  <si>
    <t>EL TAMAÑO DEL PRODUCTO</t>
  </si>
  <si>
    <t>Tabla 6,2 Formato para estimar el tamaño del programa</t>
  </si>
  <si>
    <t>ESTUDIANTES</t>
  </si>
  <si>
    <t>Steven Achig</t>
  </si>
  <si>
    <t>PROFESOR</t>
  </si>
  <si>
    <t>Dario Morales</t>
  </si>
  <si>
    <t>FECHA</t>
  </si>
  <si>
    <t>Lisbeth Carvajal</t>
  </si>
  <si>
    <t>Alex Paguay</t>
  </si>
  <si>
    <t>CLASE</t>
  </si>
  <si>
    <t>Santiago Sañay</t>
  </si>
  <si>
    <t>https://github.com/StevenJossueAchig/2567_G3_ACSW/tree/main/parcial3</t>
  </si>
  <si>
    <t>Programa</t>
  </si>
  <si>
    <t>Tiempo de Desarrollo</t>
  </si>
  <si>
    <t>LOC</t>
  </si>
  <si>
    <t>Minutos/LOC</t>
  </si>
  <si>
    <t>MICROSERVICIO EQUIPOS</t>
  </si>
  <si>
    <t>MICROSERVICIO TORNEOS</t>
  </si>
  <si>
    <t>Totales</t>
  </si>
  <si>
    <t>Medias</t>
  </si>
  <si>
    <t>Tabla 6,3 Rangos de tamaños de programas</t>
  </si>
  <si>
    <t xml:space="preserve">Funciones </t>
  </si>
  <si>
    <t>Entidad modelo equipo</t>
  </si>
  <si>
    <t>Entidad de equipo repository con jpa</t>
  </si>
  <si>
    <t xml:space="preserve">Interfaz de equipos servicios la cual tiene la definicon de metodos </t>
  </si>
  <si>
    <t>Entidad equipo service implent, la cual da la logica a los servicios de la interfaz</t>
  </si>
  <si>
    <t>Controlador de los  Microservicios</t>
  </si>
  <si>
    <t>Entidad de clase modelo de torneo enlazado a la BD</t>
  </si>
  <si>
    <t>Entidad clase torneo equipo la cual representa la relacion de muchos a muchos entre la tabla torneo y la tabla equipo</t>
  </si>
  <si>
    <t xml:space="preserve">Controlador de la entidad equipo que permite interactuar con el microservicio equipo </t>
  </si>
  <si>
    <t>Entidad torneo repository la cual interacua con jpa para trabajar con la BD</t>
  </si>
  <si>
    <t>Interfaz Torneo service para definir los metodos a implemntarse</t>
  </si>
  <si>
    <t>Entidad torneo service implemts para dar la logica a los metodos de la interfaz</t>
  </si>
  <si>
    <t>Conexion feign client la cual nos permite comunicar con el micorservico esquipos</t>
  </si>
  <si>
    <t>Entidad torneo controller para definir los endpoints en nuestro microservicio</t>
  </si>
  <si>
    <t>Estimado</t>
  </si>
  <si>
    <t>Tabla 6,4 Formulario para estimar el tamaño del programa</t>
  </si>
  <si>
    <t>Funciones Anteriores</t>
  </si>
  <si>
    <t>Funciones Estimadas</t>
  </si>
  <si>
    <t>Mín.</t>
  </si>
  <si>
    <t>Media</t>
  </si>
  <si>
    <t>Máx.</t>
  </si>
  <si>
    <t>Entidad Equipo</t>
  </si>
  <si>
    <t>Entidad Equipo_Repository</t>
  </si>
  <si>
    <t>Entidad JPA con BD</t>
  </si>
  <si>
    <t>Interfaz Torneo - Equipo</t>
  </si>
  <si>
    <t>Modelo Torneo</t>
  </si>
  <si>
    <t xml:space="preserve">Relacion Equipo-Torneo </t>
  </si>
  <si>
    <t>Microservicios Equipo</t>
  </si>
  <si>
    <t>Entidad Repositorio</t>
  </si>
  <si>
    <t xml:space="preserve">Interfaz Torneo </t>
  </si>
  <si>
    <t>Controlador</t>
  </si>
  <si>
    <t>FeignClient</t>
  </si>
  <si>
    <t>Microservicios Torneo</t>
  </si>
  <si>
    <t xml:space="preserve">Estimado </t>
  </si>
  <si>
    <t>Tabla 15,1 Estimación de Defectos</t>
  </si>
  <si>
    <t xml:space="preserve">Numero de programas </t>
  </si>
  <si>
    <t>Defectos (D)</t>
  </si>
  <si>
    <t>LOC(N)</t>
  </si>
  <si>
    <t xml:space="preserve">Total hasta la fecha </t>
  </si>
  <si>
    <t>Estimando en un nuevo plan de programa., el número de defectos</t>
  </si>
  <si>
    <t>Dd plan= N plan + Dd plan /1000</t>
  </si>
  <si>
    <t>Cálculo de Dd planificado.</t>
  </si>
  <si>
    <t>Dd plan            =</t>
  </si>
  <si>
    <t>defectos/KLOC</t>
  </si>
  <si>
    <t>LOC= Nuevo programa</t>
  </si>
  <si>
    <t>199 LOC</t>
  </si>
  <si>
    <t xml:space="preserve">Dd plan </t>
  </si>
  <si>
    <t xml:space="preserve">Conclusión </t>
  </si>
  <si>
    <t xml:space="preserve">Por lo tanto son 44 defectos para un proyecto de 10 programas con un total de 199 LOC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</si>
</sst>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00"/>
  </numFmts>
  <fonts count="9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u/>
      <color rgb="FF0000FF"/>
    </font>
    <font>
      <b/>
      <color rgb="FF000000"/>
      <name val="Arial"/>
    </font>
    <font>
      <color rgb="FF000000"/>
      <name val="Arial"/>
    </font>
    <font>
      <u/>
      <color rgb="FF0000FF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4A86E8"/>
        <bgColor rgb="FF4A86E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1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3" numFmtId="0" xfId="0" applyBorder="1" applyFont="1"/>
    <xf borderId="7" fillId="0" fontId="3" numFmtId="0" xfId="0" applyBorder="1" applyFont="1"/>
    <xf borderId="2" fillId="0" fontId="4" numFmtId="0" xfId="0" applyAlignment="1" applyBorder="1" applyFont="1">
      <alignment horizontal="center" shrinkToFit="0" vertical="center" wrapText="0"/>
    </xf>
    <xf borderId="1" fillId="2" fontId="5" numFmtId="0" xfId="0" applyAlignment="1" applyBorder="1" applyFill="1" applyFont="1">
      <alignment horizontal="center" shrinkToFit="0" vertical="bottom" wrapText="0"/>
    </xf>
    <xf borderId="4" fillId="2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 shrinkToFit="0" vertical="bottom" wrapText="0"/>
    </xf>
    <xf borderId="7" fillId="2" fontId="6" numFmtId="0" xfId="0" applyAlignment="1" applyBorder="1" applyFont="1">
      <alignment horizontal="center" shrinkToFit="0" vertical="bottom" wrapText="0"/>
    </xf>
    <xf borderId="8" fillId="2" fontId="6" numFmtId="0" xfId="0" applyAlignment="1" applyBorder="1" applyFont="1">
      <alignment horizontal="center" shrinkToFit="0" vertical="bottom" wrapText="0"/>
    </xf>
    <xf borderId="2" fillId="4" fontId="5" numFmtId="0" xfId="0" applyAlignment="1" applyBorder="1" applyFill="1" applyFont="1">
      <alignment horizontal="center" shrinkToFit="0" vertical="bottom" wrapText="0"/>
    </xf>
    <xf borderId="1" fillId="0" fontId="2" numFmtId="0" xfId="0" applyBorder="1" applyFont="1"/>
    <xf borderId="1" fillId="0" fontId="1" numFmtId="0" xfId="0" applyAlignment="1" applyBorder="1" applyFont="1">
      <alignment horizontal="center"/>
    </xf>
    <xf borderId="1" fillId="0" fontId="1" numFmtId="165" xfId="0" applyAlignment="1" applyBorder="1" applyFont="1" applyNumberFormat="1">
      <alignment horizontal="center"/>
    </xf>
    <xf borderId="1" fillId="0" fontId="1" numFmtId="0" xfId="0" applyAlignment="1" applyBorder="1" applyFont="1">
      <alignment shrinkToFit="0" wrapText="1"/>
    </xf>
    <xf borderId="5" fillId="0" fontId="1" numFmtId="164" xfId="0" applyAlignment="1" applyBorder="1" applyFont="1" applyNumberForma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0" fillId="2" fontId="1" numFmtId="0" xfId="0" applyFont="1"/>
    <xf borderId="1" fillId="2" fontId="2" numFmtId="0" xfId="0" applyAlignment="1" applyBorder="1" applyFont="1">
      <alignment horizontal="center" shrinkToFit="0" wrapText="1"/>
    </xf>
    <xf borderId="1" fillId="2" fontId="6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shrinkToFit="0" wrapText="1"/>
    </xf>
    <xf borderId="1" fillId="2" fontId="2" numFmtId="0" xfId="0" applyAlignment="1" applyBorder="1" applyFont="1">
      <alignment shrinkToFit="0" wrapText="1"/>
    </xf>
    <xf borderId="1" fillId="2" fontId="5" numFmtId="0" xfId="0" applyAlignment="1" applyBorder="1" applyFont="1">
      <alignment horizontal="center" shrinkToFit="0" wrapText="1"/>
    </xf>
    <xf borderId="1" fillId="2" fontId="1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ont="1"/>
    <xf borderId="2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1" fillId="0" fontId="8" numFmtId="0" xfId="0" applyAlignment="1" applyBorder="1" applyFont="1">
      <alignment readingOrder="0"/>
    </xf>
    <xf borderId="1" fillId="0" fontId="8" numFmtId="0" xfId="0" applyAlignment="1" applyBorder="1" applyFont="1">
      <alignment horizontal="center" readingOrder="0"/>
    </xf>
    <xf borderId="1" fillId="0" fontId="8" numFmtId="0" xfId="0" applyBorder="1" applyFont="1"/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8" numFmtId="0" xfId="0" applyFont="1"/>
    <xf borderId="0" fillId="0" fontId="8" numFmtId="0" xfId="0" applyAlignment="1" applyFont="1">
      <alignment readingOrder="0" shrinkToFit="0" wrapText="1"/>
    </xf>
    <xf borderId="0" fillId="0" fontId="8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evenJossueAchig/2567_G3_ACSW/tree/main/parcial3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evenJossueAchig/2567_G3_ACSW/tree/main/parcial3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evenJossueAchig/2567_G3_ACSW/tree/main/parcial3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evenJossueAchig/2567_G3_ACSW/tree/main/parcial3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hidden="1" min="1" max="2" width="12.63"/>
    <col customWidth="1" min="3" max="3" width="12.63"/>
    <col customWidth="1" min="4" max="4" width="14.63"/>
    <col customWidth="1" min="5" max="5" width="17.75"/>
    <col customWidth="1" min="6" max="6" width="16.0"/>
    <col customWidth="1" min="7" max="7" width="15.88"/>
  </cols>
  <sheetData>
    <row r="1" ht="15.75" customHeight="1"/>
    <row r="2" ht="15.75" customHeight="1">
      <c r="D2" s="1"/>
      <c r="E2" s="2" t="s">
        <v>0</v>
      </c>
      <c r="F2" s="3"/>
      <c r="G2" s="3"/>
      <c r="H2" s="4"/>
      <c r="I2" s="1"/>
    </row>
    <row r="3" ht="15.75" customHeight="1">
      <c r="D3" s="5" t="s">
        <v>1</v>
      </c>
      <c r="E3" s="3"/>
      <c r="F3" s="3"/>
      <c r="G3" s="3"/>
      <c r="H3" s="3"/>
      <c r="I3" s="4"/>
    </row>
    <row r="4" ht="15.75" customHeight="1">
      <c r="D4" s="6" t="s">
        <v>2</v>
      </c>
      <c r="E4" s="7" t="s">
        <v>3</v>
      </c>
      <c r="F4" s="6" t="s">
        <v>4</v>
      </c>
      <c r="G4" s="8" t="s">
        <v>5</v>
      </c>
      <c r="H4" s="6" t="s">
        <v>6</v>
      </c>
      <c r="I4" s="9">
        <v>45691.0</v>
      </c>
    </row>
    <row r="5" ht="15.75" customHeight="1">
      <c r="D5" s="10"/>
      <c r="E5" s="7" t="s">
        <v>7</v>
      </c>
      <c r="F5" s="10"/>
      <c r="G5" s="10"/>
      <c r="H5" s="11"/>
      <c r="I5" s="11"/>
    </row>
    <row r="6" ht="15.75" customHeight="1">
      <c r="D6" s="10"/>
      <c r="E6" s="7" t="s">
        <v>8</v>
      </c>
      <c r="F6" s="10"/>
      <c r="G6" s="10"/>
      <c r="H6" s="6" t="s">
        <v>9</v>
      </c>
      <c r="I6" s="8"/>
    </row>
    <row r="7" ht="15.75" customHeight="1">
      <c r="D7" s="11"/>
      <c r="E7" s="7" t="s">
        <v>10</v>
      </c>
      <c r="F7" s="11"/>
      <c r="G7" s="11"/>
      <c r="H7" s="11"/>
      <c r="I7" s="11"/>
    </row>
    <row r="8" ht="15.75" customHeight="1">
      <c r="D8" s="12" t="s">
        <v>11</v>
      </c>
      <c r="E8" s="3"/>
      <c r="F8" s="3"/>
      <c r="G8" s="3"/>
      <c r="H8" s="3"/>
      <c r="I8" s="4"/>
    </row>
    <row r="9" ht="15.75" customHeight="1"/>
    <row r="10" ht="15.75" customHeight="1"/>
    <row r="11" ht="15.75" customHeight="1"/>
    <row r="12" ht="15.75" customHeight="1">
      <c r="D12" s="13" t="s">
        <v>12</v>
      </c>
      <c r="E12" s="14" t="s">
        <v>13</v>
      </c>
      <c r="F12" s="14" t="s">
        <v>14</v>
      </c>
      <c r="G12" s="14" t="s">
        <v>15</v>
      </c>
      <c r="H12" s="15"/>
    </row>
    <row r="13" ht="15.75" customHeight="1">
      <c r="D13" s="16" t="s">
        <v>16</v>
      </c>
      <c r="E13" s="3"/>
      <c r="F13" s="3"/>
      <c r="G13" s="4"/>
    </row>
    <row r="14" ht="15.75" customHeight="1">
      <c r="D14" s="17">
        <v>1.0</v>
      </c>
      <c r="E14" s="18">
        <v>20.0</v>
      </c>
      <c r="F14" s="18">
        <v>31.0</v>
      </c>
      <c r="G14" s="18">
        <f t="shared" ref="G14:G18" si="1">E14/F14</f>
        <v>0.6451612903</v>
      </c>
    </row>
    <row r="15" ht="15.75" customHeight="1">
      <c r="D15" s="17">
        <v>2.0</v>
      </c>
      <c r="E15" s="18">
        <v>7.0</v>
      </c>
      <c r="F15" s="18">
        <v>5.0</v>
      </c>
      <c r="G15" s="18">
        <f t="shared" si="1"/>
        <v>1.4</v>
      </c>
    </row>
    <row r="16" ht="15.75" customHeight="1">
      <c r="D16" s="17">
        <v>3.0</v>
      </c>
      <c r="E16" s="18">
        <v>7.0</v>
      </c>
      <c r="F16" s="18">
        <v>6.0</v>
      </c>
      <c r="G16" s="18">
        <f t="shared" si="1"/>
        <v>1.166666667</v>
      </c>
    </row>
    <row r="17" ht="15.75" customHeight="1">
      <c r="D17" s="17">
        <v>4.0</v>
      </c>
      <c r="E17" s="18">
        <v>16.0</v>
      </c>
      <c r="F17" s="18">
        <v>20.0</v>
      </c>
      <c r="G17" s="18">
        <f t="shared" si="1"/>
        <v>0.8</v>
      </c>
    </row>
    <row r="18" ht="15.75" customHeight="1">
      <c r="D18" s="17">
        <v>5.0</v>
      </c>
      <c r="E18" s="18">
        <v>45.0</v>
      </c>
      <c r="F18" s="18">
        <v>38.0</v>
      </c>
      <c r="G18" s="18">
        <f t="shared" si="1"/>
        <v>1.184210526</v>
      </c>
    </row>
    <row r="19" ht="15.75" customHeight="1">
      <c r="D19" s="19" t="s">
        <v>17</v>
      </c>
      <c r="E19" s="3"/>
      <c r="F19" s="3"/>
      <c r="G19" s="4"/>
    </row>
    <row r="20" ht="15.75" customHeight="1">
      <c r="D20" s="17">
        <v>6.0</v>
      </c>
      <c r="E20" s="18">
        <v>40.0</v>
      </c>
      <c r="F20" s="18">
        <v>30.0</v>
      </c>
      <c r="G20" s="18">
        <f t="shared" ref="G20:G27" si="2">E20/F20</f>
        <v>1.333333333</v>
      </c>
    </row>
    <row r="21" ht="15.75" customHeight="1">
      <c r="D21" s="17">
        <v>7.0</v>
      </c>
      <c r="E21" s="18">
        <v>40.0</v>
      </c>
      <c r="F21" s="18">
        <v>26.0</v>
      </c>
      <c r="G21" s="18">
        <f t="shared" si="2"/>
        <v>1.538461538</v>
      </c>
    </row>
    <row r="22" ht="15.75" customHeight="1">
      <c r="D22" s="17">
        <v>8.0</v>
      </c>
      <c r="E22" s="18">
        <v>20.0</v>
      </c>
      <c r="F22" s="18">
        <v>16.0</v>
      </c>
      <c r="G22" s="18">
        <f t="shared" si="2"/>
        <v>1.25</v>
      </c>
    </row>
    <row r="23" ht="15.75" customHeight="1">
      <c r="D23" s="17">
        <v>9.0</v>
      </c>
      <c r="E23" s="18">
        <v>15.0</v>
      </c>
      <c r="F23" s="18">
        <v>12.0</v>
      </c>
      <c r="G23" s="18">
        <f t="shared" si="2"/>
        <v>1.25</v>
      </c>
    </row>
    <row r="24" ht="15.75" customHeight="1">
      <c r="D24" s="17">
        <v>10.0</v>
      </c>
      <c r="E24" s="18">
        <v>45.0</v>
      </c>
      <c r="F24" s="18">
        <v>28.0</v>
      </c>
      <c r="G24" s="18">
        <f t="shared" si="2"/>
        <v>1.607142857</v>
      </c>
    </row>
    <row r="25" ht="15.75" customHeight="1">
      <c r="D25" s="17">
        <v>11.0</v>
      </c>
      <c r="E25" s="18">
        <v>180.0</v>
      </c>
      <c r="F25" s="18">
        <v>64.0</v>
      </c>
      <c r="G25" s="18">
        <f t="shared" si="2"/>
        <v>2.8125</v>
      </c>
    </row>
    <row r="26" ht="15.75" customHeight="1">
      <c r="D26" s="17">
        <v>12.0</v>
      </c>
      <c r="E26" s="18">
        <v>15.0</v>
      </c>
      <c r="F26" s="18">
        <v>8.0</v>
      </c>
      <c r="G26" s="18">
        <f t="shared" si="2"/>
        <v>1.875</v>
      </c>
    </row>
    <row r="27" ht="15.75" customHeight="1">
      <c r="D27" s="17">
        <v>13.0</v>
      </c>
      <c r="E27" s="18">
        <v>120.0</v>
      </c>
      <c r="F27" s="18">
        <v>45.0</v>
      </c>
      <c r="G27" s="18">
        <f t="shared" si="2"/>
        <v>2.666666667</v>
      </c>
    </row>
    <row r="28" ht="15.75" customHeight="1">
      <c r="D28" s="20" t="s">
        <v>18</v>
      </c>
      <c r="E28" s="21">
        <f>SUM(E14:E18)+SUM(E20:E27)</f>
        <v>570</v>
      </c>
      <c r="F28" s="21">
        <f>(SUM(F14:F18)+SUM(F20:F27))</f>
        <v>329</v>
      </c>
      <c r="G28" s="21"/>
    </row>
    <row r="29" ht="15.75" customHeight="1">
      <c r="D29" s="20" t="s">
        <v>19</v>
      </c>
      <c r="E29" s="22">
        <f t="shared" ref="E29:G29" si="3">AVERAGE(E14:E18,E20:E27)</f>
        <v>43.84615385</v>
      </c>
      <c r="F29" s="22">
        <f t="shared" si="3"/>
        <v>25.30769231</v>
      </c>
      <c r="G29" s="22">
        <f t="shared" si="3"/>
        <v>1.50224176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H6:H7"/>
    <mergeCell ref="I6:I7"/>
    <mergeCell ref="D8:I8"/>
    <mergeCell ref="D13:G13"/>
    <mergeCell ref="D19:G19"/>
    <mergeCell ref="E2:H2"/>
    <mergeCell ref="D3:I3"/>
    <mergeCell ref="D4:D7"/>
    <mergeCell ref="F4:F7"/>
    <mergeCell ref="G4:G7"/>
    <mergeCell ref="H4:H5"/>
    <mergeCell ref="I4:I5"/>
  </mergeCells>
  <hyperlinks>
    <hyperlink r:id="rId1" ref="D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hidden="1" min="1" max="2" width="12.63"/>
    <col customWidth="1" min="3" max="3" width="12.63"/>
    <col customWidth="1" min="4" max="4" width="14.63"/>
    <col customWidth="1" min="5" max="5" width="17.75"/>
    <col customWidth="1" min="6" max="6" width="16.0"/>
    <col customWidth="1" min="7" max="7" width="15.88"/>
    <col customWidth="1" min="8" max="8" width="27.13"/>
  </cols>
  <sheetData>
    <row r="1" ht="15.75" customHeight="1">
      <c r="D1" s="1"/>
      <c r="E1" s="2" t="s">
        <v>0</v>
      </c>
      <c r="F1" s="3"/>
      <c r="G1" s="3"/>
      <c r="H1" s="4"/>
      <c r="I1" s="23"/>
    </row>
    <row r="2" ht="15.75" customHeight="1">
      <c r="D2" s="5" t="s">
        <v>20</v>
      </c>
      <c r="E2" s="3"/>
      <c r="F2" s="3"/>
      <c r="G2" s="3"/>
      <c r="H2" s="3"/>
      <c r="I2" s="4"/>
    </row>
    <row r="3" ht="15.75" customHeight="1">
      <c r="D3" s="6" t="s">
        <v>2</v>
      </c>
      <c r="E3" s="7" t="s">
        <v>3</v>
      </c>
      <c r="F3" s="6" t="s">
        <v>4</v>
      </c>
      <c r="G3" s="8" t="s">
        <v>5</v>
      </c>
      <c r="H3" s="6" t="s">
        <v>6</v>
      </c>
      <c r="I3" s="24">
        <v>45691.0</v>
      </c>
    </row>
    <row r="4" ht="15.75" customHeight="1">
      <c r="D4" s="10"/>
      <c r="E4" s="7" t="s">
        <v>7</v>
      </c>
      <c r="F4" s="10"/>
      <c r="G4" s="10"/>
      <c r="H4" s="11"/>
      <c r="I4" s="11"/>
    </row>
    <row r="5" ht="15.75" customHeight="1">
      <c r="D5" s="10"/>
      <c r="E5" s="7" t="s">
        <v>8</v>
      </c>
      <c r="F5" s="10"/>
      <c r="G5" s="10"/>
      <c r="H5" s="6" t="s">
        <v>9</v>
      </c>
      <c r="I5" s="25"/>
    </row>
    <row r="6" ht="15.75" customHeight="1">
      <c r="D6" s="11"/>
      <c r="E6" s="7" t="s">
        <v>10</v>
      </c>
      <c r="F6" s="11"/>
      <c r="G6" s="11"/>
      <c r="H6" s="11"/>
      <c r="I6" s="11"/>
    </row>
    <row r="7" ht="15.75" customHeight="1">
      <c r="D7" s="26" t="s">
        <v>11</v>
      </c>
      <c r="E7" s="3"/>
      <c r="F7" s="3"/>
      <c r="G7" s="3"/>
      <c r="H7" s="3"/>
      <c r="I7" s="4"/>
    </row>
    <row r="8" ht="15.75" customHeight="1">
      <c r="C8" s="27"/>
      <c r="D8" s="13" t="s">
        <v>12</v>
      </c>
      <c r="E8" s="13" t="s">
        <v>13</v>
      </c>
      <c r="F8" s="13" t="s">
        <v>14</v>
      </c>
      <c r="G8" s="13" t="s">
        <v>15</v>
      </c>
      <c r="H8" s="28" t="s">
        <v>21</v>
      </c>
    </row>
    <row r="9" ht="15.75" customHeight="1">
      <c r="D9" s="16" t="s">
        <v>16</v>
      </c>
      <c r="E9" s="3"/>
      <c r="F9" s="3"/>
      <c r="G9" s="3"/>
      <c r="H9" s="4"/>
    </row>
    <row r="10" ht="15.75" customHeight="1">
      <c r="D10" s="29">
        <v>1.0</v>
      </c>
      <c r="E10" s="29">
        <f>'Estimacion 6.2'!E14</f>
        <v>20</v>
      </c>
      <c r="F10" s="29">
        <f>'Estimacion 6.2'!F14</f>
        <v>31</v>
      </c>
      <c r="G10" s="29">
        <f>'Estimacion 6.2'!G14</f>
        <v>0.6451612903</v>
      </c>
      <c r="H10" s="30" t="s">
        <v>22</v>
      </c>
    </row>
    <row r="11" ht="15.75" customHeight="1">
      <c r="D11" s="29">
        <v>2.0</v>
      </c>
      <c r="E11" s="29">
        <f>'Estimacion 6.2'!E15</f>
        <v>7</v>
      </c>
      <c r="F11" s="29">
        <f>'Estimacion 6.2'!F15</f>
        <v>5</v>
      </c>
      <c r="G11" s="29">
        <f>'Estimacion 6.2'!G15</f>
        <v>1.4</v>
      </c>
      <c r="H11" s="30" t="s">
        <v>23</v>
      </c>
    </row>
    <row r="12" ht="15.75" customHeight="1">
      <c r="D12" s="29">
        <v>3.0</v>
      </c>
      <c r="E12" s="29">
        <f>'Estimacion 6.2'!E16</f>
        <v>7</v>
      </c>
      <c r="F12" s="29">
        <f>'Estimacion 6.2'!F16</f>
        <v>6</v>
      </c>
      <c r="G12" s="29">
        <f>'Estimacion 6.2'!G16</f>
        <v>1.166666667</v>
      </c>
      <c r="H12" s="30" t="s">
        <v>24</v>
      </c>
    </row>
    <row r="13" ht="15.75" customHeight="1">
      <c r="D13" s="29">
        <v>4.0</v>
      </c>
      <c r="E13" s="29">
        <f>'Estimacion 6.2'!E17</f>
        <v>16</v>
      </c>
      <c r="F13" s="29">
        <f>'Estimacion 6.2'!F17</f>
        <v>20</v>
      </c>
      <c r="G13" s="29">
        <f>'Estimacion 6.2'!G17</f>
        <v>0.8</v>
      </c>
      <c r="H13" s="30" t="s">
        <v>25</v>
      </c>
    </row>
    <row r="14" ht="15.75" customHeight="1">
      <c r="D14" s="29">
        <v>5.0</v>
      </c>
      <c r="E14" s="29">
        <f>'Estimacion 6.2'!E18</f>
        <v>45</v>
      </c>
      <c r="F14" s="29">
        <f>'Estimacion 6.2'!F18</f>
        <v>38</v>
      </c>
      <c r="G14" s="29">
        <f>'Estimacion 6.2'!G18</f>
        <v>1.184210526</v>
      </c>
      <c r="H14" s="30" t="s">
        <v>26</v>
      </c>
    </row>
    <row r="15" ht="15.75" customHeight="1">
      <c r="D15" s="19" t="s">
        <v>17</v>
      </c>
      <c r="E15" s="3"/>
      <c r="F15" s="3"/>
      <c r="G15" s="3"/>
      <c r="H15" s="4"/>
    </row>
    <row r="16" ht="15.75" customHeight="1">
      <c r="D16" s="29">
        <v>6.0</v>
      </c>
      <c r="E16" s="29">
        <f>'Estimacion 6.2'!E20</f>
        <v>40</v>
      </c>
      <c r="F16" s="29">
        <f>'Estimacion 6.2'!F20</f>
        <v>30</v>
      </c>
      <c r="G16" s="29">
        <f>'Estimacion 6.2'!G20</f>
        <v>1.333333333</v>
      </c>
      <c r="H16" s="30" t="s">
        <v>27</v>
      </c>
    </row>
    <row r="17" ht="15.75" customHeight="1">
      <c r="D17" s="29">
        <v>7.0</v>
      </c>
      <c r="E17" s="29">
        <f>'Estimacion 6.2'!E21</f>
        <v>40</v>
      </c>
      <c r="F17" s="29">
        <f>'Estimacion 6.2'!F21</f>
        <v>26</v>
      </c>
      <c r="G17" s="29">
        <f>'Estimacion 6.2'!G21</f>
        <v>1.538461538</v>
      </c>
      <c r="H17" s="30" t="s">
        <v>28</v>
      </c>
    </row>
    <row r="18" ht="15.75" customHeight="1">
      <c r="D18" s="29">
        <v>8.0</v>
      </c>
      <c r="E18" s="29">
        <f>'Estimacion 6.2'!E22</f>
        <v>20</v>
      </c>
      <c r="F18" s="29">
        <f>'Estimacion 6.2'!F22</f>
        <v>16</v>
      </c>
      <c r="G18" s="29">
        <f>'Estimacion 6.2'!G22</f>
        <v>1.25</v>
      </c>
      <c r="H18" s="30" t="s">
        <v>29</v>
      </c>
    </row>
    <row r="19" ht="15.75" customHeight="1">
      <c r="D19" s="29">
        <v>9.0</v>
      </c>
      <c r="E19" s="29">
        <f>'Estimacion 6.2'!E23</f>
        <v>15</v>
      </c>
      <c r="F19" s="29">
        <f>'Estimacion 6.2'!F23</f>
        <v>12</v>
      </c>
      <c r="G19" s="29">
        <f>'Estimacion 6.2'!G23</f>
        <v>1.25</v>
      </c>
      <c r="H19" s="30" t="s">
        <v>30</v>
      </c>
    </row>
    <row r="20" ht="15.75" customHeight="1">
      <c r="D20" s="29">
        <v>10.0</v>
      </c>
      <c r="E20" s="29">
        <f>'Estimacion 6.2'!E24</f>
        <v>45</v>
      </c>
      <c r="F20" s="29">
        <f>'Estimacion 6.2'!F24</f>
        <v>28</v>
      </c>
      <c r="G20" s="29">
        <f>'Estimacion 6.2'!G24</f>
        <v>1.607142857</v>
      </c>
      <c r="H20" s="30" t="s">
        <v>31</v>
      </c>
    </row>
    <row r="21" ht="15.75" customHeight="1">
      <c r="D21" s="29">
        <v>11.0</v>
      </c>
      <c r="E21" s="29">
        <f>'Estimacion 6.2'!E25</f>
        <v>180</v>
      </c>
      <c r="F21" s="29">
        <f>'Estimacion 6.2'!F25</f>
        <v>64</v>
      </c>
      <c r="G21" s="29">
        <f>'Estimacion 6.2'!G25</f>
        <v>2.8125</v>
      </c>
      <c r="H21" s="30" t="s">
        <v>32</v>
      </c>
    </row>
    <row r="22" ht="15.75" customHeight="1">
      <c r="D22" s="29">
        <v>12.0</v>
      </c>
      <c r="E22" s="29">
        <f>'Estimacion 6.2'!E26</f>
        <v>15</v>
      </c>
      <c r="F22" s="29">
        <f>'Estimacion 6.2'!F26</f>
        <v>8</v>
      </c>
      <c r="G22" s="29">
        <f>'Estimacion 6.2'!G26</f>
        <v>1.875</v>
      </c>
      <c r="H22" s="30" t="s">
        <v>33</v>
      </c>
    </row>
    <row r="23" ht="15.75" customHeight="1">
      <c r="D23" s="29">
        <v>13.0</v>
      </c>
      <c r="E23" s="29">
        <f>'Estimacion 6.2'!E27</f>
        <v>120</v>
      </c>
      <c r="F23" s="29">
        <f>'Estimacion 6.2'!F27</f>
        <v>45</v>
      </c>
      <c r="G23" s="29">
        <f>'Estimacion 6.2'!G27</f>
        <v>2.666666667</v>
      </c>
      <c r="H23" s="30" t="s">
        <v>34</v>
      </c>
    </row>
    <row r="24" ht="15.75" customHeight="1">
      <c r="D24" s="20" t="s">
        <v>35</v>
      </c>
      <c r="E24" s="31">
        <f t="shared" ref="E24:G24" si="1">SUM(E16:E23)+SUM(E10:E14)</f>
        <v>570</v>
      </c>
      <c r="F24" s="31">
        <f t="shared" si="1"/>
        <v>329</v>
      </c>
      <c r="G24" s="31">
        <f t="shared" si="1"/>
        <v>19.52914288</v>
      </c>
      <c r="H24" s="32"/>
    </row>
    <row r="25" ht="15.75" customHeight="1">
      <c r="H25" s="32"/>
    </row>
    <row r="26" ht="15.75" customHeight="1">
      <c r="H26" s="32"/>
    </row>
    <row r="27" ht="15.75" customHeight="1">
      <c r="H27" s="32"/>
    </row>
    <row r="28" ht="15.75" customHeight="1">
      <c r="H28" s="32"/>
    </row>
    <row r="29" ht="15.75" customHeight="1">
      <c r="H29" s="32"/>
    </row>
    <row r="30" ht="15.75" customHeight="1">
      <c r="H30" s="32"/>
    </row>
    <row r="31" ht="15.75" customHeight="1">
      <c r="H31" s="32"/>
    </row>
    <row r="32" ht="15.75" customHeight="1">
      <c r="H32" s="32"/>
    </row>
    <row r="33" ht="15.75" customHeight="1">
      <c r="H33" s="32"/>
    </row>
    <row r="34" ht="15.75" customHeight="1">
      <c r="H34" s="32"/>
    </row>
    <row r="35" ht="15.75" customHeight="1">
      <c r="H35" s="32"/>
    </row>
    <row r="36" ht="15.75" customHeight="1">
      <c r="H36" s="32"/>
    </row>
    <row r="37" ht="15.75" customHeight="1">
      <c r="H37" s="32"/>
    </row>
    <row r="38" ht="15.75" customHeight="1">
      <c r="H38" s="32"/>
    </row>
    <row r="39" ht="15.75" customHeight="1">
      <c r="H39" s="32"/>
    </row>
    <row r="40" ht="15.75" customHeight="1">
      <c r="H40" s="32"/>
    </row>
    <row r="41" ht="15.75" customHeight="1">
      <c r="H41" s="32"/>
    </row>
    <row r="42" ht="15.75" customHeight="1">
      <c r="H42" s="32"/>
    </row>
    <row r="43" ht="15.75" customHeight="1">
      <c r="H43" s="32"/>
    </row>
    <row r="44" ht="15.75" customHeight="1">
      <c r="H44" s="32"/>
    </row>
    <row r="45" ht="15.75" customHeight="1">
      <c r="H45" s="32"/>
    </row>
    <row r="46" ht="15.75" customHeight="1">
      <c r="H46" s="32"/>
    </row>
    <row r="47" ht="15.75" customHeight="1">
      <c r="H47" s="32"/>
    </row>
    <row r="48" ht="15.75" customHeight="1">
      <c r="H48" s="32"/>
    </row>
    <row r="49" ht="15.75" customHeight="1">
      <c r="H49" s="32"/>
    </row>
    <row r="50" ht="15.75" customHeight="1">
      <c r="H50" s="32"/>
    </row>
    <row r="51" ht="15.75" customHeight="1">
      <c r="H51" s="32"/>
    </row>
    <row r="52" ht="15.75" customHeight="1">
      <c r="H52" s="32"/>
    </row>
    <row r="53" ht="15.75" customHeight="1">
      <c r="H53" s="32"/>
    </row>
    <row r="54" ht="15.75" customHeight="1">
      <c r="H54" s="32"/>
    </row>
    <row r="55" ht="15.75" customHeight="1">
      <c r="H55" s="32"/>
    </row>
    <row r="56" ht="15.75" customHeight="1">
      <c r="H56" s="32"/>
    </row>
    <row r="57" ht="15.75" customHeight="1">
      <c r="H57" s="32"/>
    </row>
    <row r="58" ht="15.75" customHeight="1">
      <c r="H58" s="32"/>
    </row>
    <row r="59" ht="15.75" customHeight="1">
      <c r="H59" s="32"/>
    </row>
    <row r="60" ht="15.75" customHeight="1">
      <c r="H60" s="32"/>
    </row>
    <row r="61" ht="15.75" customHeight="1">
      <c r="H61" s="32"/>
    </row>
    <row r="62" ht="15.75" customHeight="1">
      <c r="H62" s="32"/>
    </row>
    <row r="63" ht="15.75" customHeight="1">
      <c r="H63" s="32"/>
    </row>
    <row r="64" ht="15.75" customHeight="1">
      <c r="H64" s="32"/>
    </row>
    <row r="65" ht="15.75" customHeight="1">
      <c r="H65" s="32"/>
    </row>
    <row r="66" ht="15.75" customHeight="1">
      <c r="H66" s="32"/>
    </row>
    <row r="67" ht="15.75" customHeight="1">
      <c r="H67" s="32"/>
    </row>
    <row r="68" ht="15.75" customHeight="1">
      <c r="H68" s="32"/>
    </row>
    <row r="69" ht="15.75" customHeight="1">
      <c r="H69" s="32"/>
    </row>
    <row r="70" ht="15.75" customHeight="1">
      <c r="H70" s="32"/>
    </row>
    <row r="71" ht="15.75" customHeight="1">
      <c r="H71" s="32"/>
    </row>
    <row r="72" ht="15.75" customHeight="1">
      <c r="H72" s="32"/>
    </row>
    <row r="73" ht="15.75" customHeight="1">
      <c r="H73" s="32"/>
    </row>
    <row r="74" ht="15.75" customHeight="1">
      <c r="H74" s="32"/>
    </row>
    <row r="75" ht="15.75" customHeight="1">
      <c r="H75" s="32"/>
    </row>
    <row r="76" ht="15.75" customHeight="1">
      <c r="H76" s="32"/>
    </row>
    <row r="77" ht="15.75" customHeight="1">
      <c r="H77" s="32"/>
    </row>
    <row r="78" ht="15.75" customHeight="1">
      <c r="H78" s="32"/>
    </row>
    <row r="79" ht="15.75" customHeight="1">
      <c r="H79" s="32"/>
    </row>
    <row r="80" ht="15.75" customHeight="1">
      <c r="H80" s="32"/>
    </row>
    <row r="81" ht="15.75" customHeight="1">
      <c r="H81" s="32"/>
    </row>
    <row r="82" ht="15.75" customHeight="1">
      <c r="H82" s="32"/>
    </row>
    <row r="83" ht="15.75" customHeight="1">
      <c r="H83" s="32"/>
    </row>
    <row r="84" ht="15.75" customHeight="1">
      <c r="H84" s="32"/>
    </row>
    <row r="85" ht="15.75" customHeight="1">
      <c r="H85" s="32"/>
    </row>
    <row r="86" ht="15.75" customHeight="1">
      <c r="H86" s="32"/>
    </row>
    <row r="87" ht="15.75" customHeight="1">
      <c r="H87" s="32"/>
    </row>
    <row r="88" ht="15.75" customHeight="1">
      <c r="H88" s="32"/>
    </row>
    <row r="89" ht="15.75" customHeight="1">
      <c r="H89" s="32"/>
    </row>
    <row r="90" ht="15.75" customHeight="1">
      <c r="H90" s="32"/>
    </row>
    <row r="91" ht="15.75" customHeight="1">
      <c r="H91" s="32"/>
    </row>
    <row r="92" ht="15.75" customHeight="1">
      <c r="H92" s="32"/>
    </row>
    <row r="93" ht="15.75" customHeight="1">
      <c r="H93" s="32"/>
    </row>
    <row r="94" ht="15.75" customHeight="1">
      <c r="H94" s="32"/>
    </row>
    <row r="95" ht="15.75" customHeight="1">
      <c r="H95" s="32"/>
    </row>
    <row r="96" ht="15.75" customHeight="1">
      <c r="H96" s="32"/>
    </row>
    <row r="97" ht="15.75" customHeight="1">
      <c r="H97" s="32"/>
    </row>
    <row r="98" ht="15.75" customHeight="1">
      <c r="H98" s="32"/>
    </row>
    <row r="99" ht="15.75" customHeight="1">
      <c r="H99" s="32"/>
    </row>
    <row r="100" ht="15.75" customHeight="1">
      <c r="H100" s="32"/>
    </row>
    <row r="101" ht="15.75" customHeight="1">
      <c r="H101" s="32"/>
    </row>
    <row r="102" ht="15.75" customHeight="1">
      <c r="H102" s="32"/>
    </row>
    <row r="103" ht="15.75" customHeight="1">
      <c r="H103" s="32"/>
    </row>
    <row r="104" ht="15.75" customHeight="1">
      <c r="H104" s="32"/>
    </row>
    <row r="105" ht="15.75" customHeight="1">
      <c r="H105" s="32"/>
    </row>
    <row r="106" ht="15.75" customHeight="1">
      <c r="H106" s="32"/>
    </row>
    <row r="107" ht="15.75" customHeight="1">
      <c r="H107" s="32"/>
    </row>
    <row r="108" ht="15.75" customHeight="1">
      <c r="H108" s="32"/>
    </row>
    <row r="109" ht="15.75" customHeight="1">
      <c r="H109" s="32"/>
    </row>
    <row r="110" ht="15.75" customHeight="1">
      <c r="H110" s="32"/>
    </row>
    <row r="111" ht="15.75" customHeight="1">
      <c r="H111" s="32"/>
    </row>
    <row r="112" ht="15.75" customHeight="1">
      <c r="H112" s="32"/>
    </row>
    <row r="113" ht="15.75" customHeight="1">
      <c r="H113" s="32"/>
    </row>
    <row r="114" ht="15.75" customHeight="1">
      <c r="H114" s="32"/>
    </row>
    <row r="115" ht="15.75" customHeight="1">
      <c r="H115" s="32"/>
    </row>
    <row r="116" ht="15.75" customHeight="1">
      <c r="H116" s="32"/>
    </row>
    <row r="117" ht="15.75" customHeight="1">
      <c r="H117" s="32"/>
    </row>
    <row r="118" ht="15.75" customHeight="1">
      <c r="H118" s="32"/>
    </row>
    <row r="119" ht="15.75" customHeight="1">
      <c r="H119" s="32"/>
    </row>
    <row r="120" ht="15.75" customHeight="1">
      <c r="H120" s="32"/>
    </row>
    <row r="121" ht="15.75" customHeight="1">
      <c r="H121" s="32"/>
    </row>
    <row r="122" ht="15.75" customHeight="1">
      <c r="H122" s="32"/>
    </row>
    <row r="123" ht="15.75" customHeight="1">
      <c r="H123" s="32"/>
    </row>
    <row r="124" ht="15.75" customHeight="1">
      <c r="H124" s="32"/>
    </row>
    <row r="125" ht="15.75" customHeight="1">
      <c r="H125" s="32"/>
    </row>
    <row r="126" ht="15.75" customHeight="1">
      <c r="H126" s="32"/>
    </row>
    <row r="127" ht="15.75" customHeight="1">
      <c r="H127" s="32"/>
    </row>
    <row r="128" ht="15.75" customHeight="1">
      <c r="H128" s="32"/>
    </row>
    <row r="129" ht="15.75" customHeight="1">
      <c r="H129" s="32"/>
    </row>
    <row r="130" ht="15.75" customHeight="1">
      <c r="H130" s="32"/>
    </row>
    <row r="131" ht="15.75" customHeight="1">
      <c r="H131" s="32"/>
    </row>
    <row r="132" ht="15.75" customHeight="1">
      <c r="H132" s="32"/>
    </row>
    <row r="133" ht="15.75" customHeight="1">
      <c r="H133" s="32"/>
    </row>
    <row r="134" ht="15.75" customHeight="1">
      <c r="H134" s="32"/>
    </row>
    <row r="135" ht="15.75" customHeight="1">
      <c r="H135" s="32"/>
    </row>
    <row r="136" ht="15.75" customHeight="1">
      <c r="H136" s="32"/>
    </row>
    <row r="137" ht="15.75" customHeight="1">
      <c r="H137" s="32"/>
    </row>
    <row r="138" ht="15.75" customHeight="1">
      <c r="H138" s="32"/>
    </row>
    <row r="139" ht="15.75" customHeight="1">
      <c r="H139" s="32"/>
    </row>
    <row r="140" ht="15.75" customHeight="1">
      <c r="H140" s="32"/>
    </row>
    <row r="141" ht="15.75" customHeight="1">
      <c r="H141" s="32"/>
    </row>
    <row r="142" ht="15.75" customHeight="1">
      <c r="H142" s="32"/>
    </row>
    <row r="143" ht="15.75" customHeight="1">
      <c r="H143" s="32"/>
    </row>
    <row r="144" ht="15.75" customHeight="1">
      <c r="H144" s="32"/>
    </row>
    <row r="145" ht="15.75" customHeight="1">
      <c r="H145" s="32"/>
    </row>
    <row r="146" ht="15.75" customHeight="1">
      <c r="H146" s="32"/>
    </row>
    <row r="147" ht="15.75" customHeight="1">
      <c r="H147" s="32"/>
    </row>
    <row r="148" ht="15.75" customHeight="1">
      <c r="H148" s="32"/>
    </row>
    <row r="149" ht="15.75" customHeight="1">
      <c r="H149" s="32"/>
    </row>
    <row r="150" ht="15.75" customHeight="1">
      <c r="H150" s="32"/>
    </row>
    <row r="151" ht="15.75" customHeight="1">
      <c r="H151" s="32"/>
    </row>
    <row r="152" ht="15.75" customHeight="1">
      <c r="H152" s="32"/>
    </row>
    <row r="153" ht="15.75" customHeight="1">
      <c r="H153" s="32"/>
    </row>
    <row r="154" ht="15.75" customHeight="1">
      <c r="H154" s="32"/>
    </row>
    <row r="155" ht="15.75" customHeight="1">
      <c r="H155" s="32"/>
    </row>
    <row r="156" ht="15.75" customHeight="1">
      <c r="H156" s="32"/>
    </row>
    <row r="157" ht="15.75" customHeight="1">
      <c r="H157" s="32"/>
    </row>
    <row r="158" ht="15.75" customHeight="1">
      <c r="H158" s="32"/>
    </row>
    <row r="159" ht="15.75" customHeight="1">
      <c r="H159" s="32"/>
    </row>
    <row r="160" ht="15.75" customHeight="1">
      <c r="H160" s="32"/>
    </row>
    <row r="161" ht="15.75" customHeight="1">
      <c r="H161" s="32"/>
    </row>
    <row r="162" ht="15.75" customHeight="1">
      <c r="H162" s="32"/>
    </row>
    <row r="163" ht="15.75" customHeight="1">
      <c r="H163" s="32"/>
    </row>
    <row r="164" ht="15.75" customHeight="1">
      <c r="H164" s="32"/>
    </row>
    <row r="165" ht="15.75" customHeight="1">
      <c r="H165" s="32"/>
    </row>
    <row r="166" ht="15.75" customHeight="1">
      <c r="H166" s="32"/>
    </row>
    <row r="167" ht="15.75" customHeight="1">
      <c r="H167" s="32"/>
    </row>
    <row r="168" ht="15.75" customHeight="1">
      <c r="H168" s="32"/>
    </row>
    <row r="169" ht="15.75" customHeight="1">
      <c r="H169" s="32"/>
    </row>
    <row r="170" ht="15.75" customHeight="1">
      <c r="H170" s="32"/>
    </row>
    <row r="171" ht="15.75" customHeight="1">
      <c r="H171" s="32"/>
    </row>
    <row r="172" ht="15.75" customHeight="1">
      <c r="H172" s="32"/>
    </row>
    <row r="173" ht="15.75" customHeight="1">
      <c r="H173" s="32"/>
    </row>
    <row r="174" ht="15.75" customHeight="1">
      <c r="H174" s="32"/>
    </row>
    <row r="175" ht="15.75" customHeight="1">
      <c r="H175" s="32"/>
    </row>
    <row r="176" ht="15.75" customHeight="1">
      <c r="H176" s="32"/>
    </row>
    <row r="177" ht="15.75" customHeight="1">
      <c r="H177" s="32"/>
    </row>
    <row r="178" ht="15.75" customHeight="1">
      <c r="H178" s="32"/>
    </row>
    <row r="179" ht="15.75" customHeight="1">
      <c r="H179" s="32"/>
    </row>
    <row r="180" ht="15.75" customHeight="1">
      <c r="H180" s="32"/>
    </row>
    <row r="181" ht="15.75" customHeight="1">
      <c r="H181" s="32"/>
    </row>
    <row r="182" ht="15.75" customHeight="1">
      <c r="H182" s="32"/>
    </row>
    <row r="183" ht="15.75" customHeight="1">
      <c r="H183" s="32"/>
    </row>
    <row r="184" ht="15.75" customHeight="1">
      <c r="H184" s="32"/>
    </row>
    <row r="185" ht="15.75" customHeight="1">
      <c r="H185" s="32"/>
    </row>
    <row r="186" ht="15.75" customHeight="1">
      <c r="H186" s="32"/>
    </row>
    <row r="187" ht="15.75" customHeight="1">
      <c r="H187" s="32"/>
    </row>
    <row r="188" ht="15.75" customHeight="1">
      <c r="H188" s="32"/>
    </row>
    <row r="189" ht="15.75" customHeight="1">
      <c r="H189" s="32"/>
    </row>
    <row r="190" ht="15.75" customHeight="1">
      <c r="H190" s="32"/>
    </row>
    <row r="191" ht="15.75" customHeight="1">
      <c r="H191" s="32"/>
    </row>
    <row r="192" ht="15.75" customHeight="1">
      <c r="H192" s="32"/>
    </row>
    <row r="193" ht="15.75" customHeight="1">
      <c r="H193" s="32"/>
    </row>
    <row r="194" ht="15.75" customHeight="1">
      <c r="H194" s="32"/>
    </row>
    <row r="195" ht="15.75" customHeight="1">
      <c r="H195" s="32"/>
    </row>
    <row r="196" ht="15.75" customHeight="1">
      <c r="H196" s="32"/>
    </row>
    <row r="197" ht="15.75" customHeight="1">
      <c r="H197" s="32"/>
    </row>
    <row r="198" ht="15.75" customHeight="1">
      <c r="H198" s="32"/>
    </row>
    <row r="199" ht="15.75" customHeight="1">
      <c r="H199" s="32"/>
    </row>
    <row r="200" ht="15.75" customHeight="1">
      <c r="H200" s="32"/>
    </row>
    <row r="201" ht="15.75" customHeight="1">
      <c r="H201" s="32"/>
    </row>
    <row r="202" ht="15.75" customHeight="1">
      <c r="H202" s="32"/>
    </row>
    <row r="203" ht="15.75" customHeight="1">
      <c r="H203" s="32"/>
    </row>
    <row r="204" ht="15.75" customHeight="1">
      <c r="H204" s="32"/>
    </row>
    <row r="205" ht="15.75" customHeight="1">
      <c r="H205" s="32"/>
    </row>
    <row r="206" ht="15.75" customHeight="1">
      <c r="H206" s="32"/>
    </row>
    <row r="207" ht="15.75" customHeight="1">
      <c r="H207" s="32"/>
    </row>
    <row r="208" ht="15.75" customHeight="1">
      <c r="H208" s="32"/>
    </row>
    <row r="209" ht="15.75" customHeight="1">
      <c r="H209" s="32"/>
    </row>
    <row r="210" ht="15.75" customHeight="1">
      <c r="H210" s="32"/>
    </row>
    <row r="211" ht="15.75" customHeight="1">
      <c r="H211" s="32"/>
    </row>
    <row r="212" ht="15.75" customHeight="1">
      <c r="H212" s="32"/>
    </row>
    <row r="213" ht="15.75" customHeight="1">
      <c r="H213" s="32"/>
    </row>
    <row r="214" ht="15.75" customHeight="1">
      <c r="H214" s="32"/>
    </row>
    <row r="215" ht="15.75" customHeight="1">
      <c r="H215" s="32"/>
    </row>
    <row r="216" ht="15.75" customHeight="1">
      <c r="H216" s="32"/>
    </row>
    <row r="217" ht="15.75" customHeight="1">
      <c r="H217" s="32"/>
    </row>
    <row r="218" ht="15.75" customHeight="1">
      <c r="H218" s="32"/>
    </row>
    <row r="219" ht="15.75" customHeight="1">
      <c r="H219" s="32"/>
    </row>
    <row r="220" ht="15.75" customHeight="1">
      <c r="H220" s="32"/>
    </row>
    <row r="221" ht="15.75" customHeight="1">
      <c r="H221" s="32"/>
    </row>
    <row r="222" ht="15.75" customHeight="1">
      <c r="H222" s="32"/>
    </row>
    <row r="223" ht="15.75" customHeight="1">
      <c r="H223" s="32"/>
    </row>
    <row r="224" ht="15.75" customHeight="1">
      <c r="H224" s="32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H5:H6"/>
    <mergeCell ref="I5:I6"/>
    <mergeCell ref="D7:I7"/>
    <mergeCell ref="D9:H9"/>
    <mergeCell ref="D15:H15"/>
    <mergeCell ref="E1:H1"/>
    <mergeCell ref="D2:I2"/>
    <mergeCell ref="D3:D6"/>
    <mergeCell ref="F3:F6"/>
    <mergeCell ref="G3:G6"/>
    <mergeCell ref="H3:H4"/>
    <mergeCell ref="I3:I4"/>
  </mergeCells>
  <hyperlinks>
    <hyperlink r:id="rId1" ref="D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hidden="1" min="1" max="2" width="12.63"/>
    <col customWidth="1" min="3" max="3" width="12.63"/>
    <col customWidth="1" min="4" max="4" width="14.63"/>
    <col customWidth="1" hidden="1" min="5" max="5" width="17.75"/>
    <col customWidth="1" min="6" max="6" width="16.0"/>
    <col customWidth="1" hidden="1" min="7" max="7" width="15.88"/>
    <col customWidth="1" min="8" max="8" width="15.13"/>
    <col customWidth="1" min="9" max="9" width="22.13"/>
    <col customWidth="1" min="11" max="11" width="12.38"/>
    <col customWidth="1" min="12" max="12" width="11.63"/>
  </cols>
  <sheetData>
    <row r="1" ht="15.75" customHeight="1">
      <c r="D1" s="1"/>
      <c r="E1" s="2" t="s">
        <v>0</v>
      </c>
      <c r="F1" s="3"/>
      <c r="G1" s="3"/>
      <c r="H1" s="4"/>
      <c r="I1" s="23"/>
    </row>
    <row r="2" ht="15.75" customHeight="1">
      <c r="D2" s="5" t="s">
        <v>36</v>
      </c>
      <c r="E2" s="3"/>
      <c r="F2" s="3"/>
      <c r="G2" s="3"/>
      <c r="H2" s="3"/>
      <c r="I2" s="4"/>
    </row>
    <row r="3" ht="15.75" customHeight="1">
      <c r="D3" s="6" t="s">
        <v>2</v>
      </c>
      <c r="E3" s="7" t="s">
        <v>3</v>
      </c>
      <c r="F3" s="6" t="s">
        <v>4</v>
      </c>
      <c r="G3" s="8" t="s">
        <v>5</v>
      </c>
      <c r="H3" s="6" t="s">
        <v>6</v>
      </c>
      <c r="I3" s="24">
        <v>45691.0</v>
      </c>
    </row>
    <row r="4" ht="15.75" customHeight="1">
      <c r="D4" s="10"/>
      <c r="E4" s="7" t="s">
        <v>7</v>
      </c>
      <c r="F4" s="10"/>
      <c r="G4" s="10"/>
      <c r="H4" s="11"/>
      <c r="I4" s="11"/>
    </row>
    <row r="5" ht="15.75" customHeight="1">
      <c r="D5" s="10"/>
      <c r="E5" s="7" t="s">
        <v>8</v>
      </c>
      <c r="F5" s="10"/>
      <c r="G5" s="10"/>
      <c r="H5" s="6" t="s">
        <v>9</v>
      </c>
      <c r="I5" s="25"/>
    </row>
    <row r="6" ht="15.75" customHeight="1">
      <c r="D6" s="11"/>
      <c r="E6" s="7" t="s">
        <v>10</v>
      </c>
      <c r="F6" s="11"/>
      <c r="G6" s="11"/>
      <c r="H6" s="11"/>
      <c r="I6" s="11"/>
    </row>
    <row r="7" ht="15.75" customHeight="1">
      <c r="D7" s="12" t="s">
        <v>11</v>
      </c>
      <c r="E7" s="3"/>
      <c r="F7" s="3"/>
      <c r="G7" s="3"/>
      <c r="H7" s="3"/>
      <c r="I7" s="3"/>
      <c r="J7" s="4"/>
    </row>
    <row r="8" ht="15.75" customHeight="1">
      <c r="D8" s="13" t="s">
        <v>12</v>
      </c>
      <c r="E8" s="13" t="s">
        <v>13</v>
      </c>
      <c r="F8" s="13" t="s">
        <v>14</v>
      </c>
      <c r="G8" s="13" t="s">
        <v>15</v>
      </c>
      <c r="H8" s="33" t="s">
        <v>37</v>
      </c>
      <c r="I8" s="33" t="s">
        <v>38</v>
      </c>
      <c r="J8" s="34" t="s">
        <v>39</v>
      </c>
      <c r="K8" s="15" t="s">
        <v>40</v>
      </c>
      <c r="L8" s="15" t="s">
        <v>41</v>
      </c>
    </row>
    <row r="9" ht="15.75" customHeight="1">
      <c r="D9" s="16" t="s">
        <v>16</v>
      </c>
      <c r="E9" s="3"/>
      <c r="F9" s="3"/>
      <c r="G9" s="3"/>
      <c r="H9" s="3"/>
      <c r="I9" s="3"/>
      <c r="J9" s="3"/>
      <c r="K9" s="3"/>
      <c r="L9" s="4"/>
    </row>
    <row r="10" ht="15.75" customHeight="1">
      <c r="D10" s="29">
        <v>1.0</v>
      </c>
      <c r="E10" s="29">
        <f>'Estimacion 6.2'!E14</f>
        <v>20</v>
      </c>
      <c r="F10" s="29">
        <f>'Estimacion 6.2'!F14</f>
        <v>31</v>
      </c>
      <c r="G10" s="29">
        <f>'Estimacion 6.2'!G14</f>
        <v>0.6451612903</v>
      </c>
      <c r="H10" s="30" t="str">
        <f>'Estimación 6.3'!H16</f>
        <v>Entidad de clase modelo de torneo enlazado a la BD</v>
      </c>
      <c r="I10" s="30" t="s">
        <v>42</v>
      </c>
      <c r="J10" s="35">
        <v>15.0</v>
      </c>
      <c r="K10" s="35">
        <f>'Estimación 6.3'!E10</f>
        <v>20</v>
      </c>
      <c r="L10" s="35">
        <v>30.0</v>
      </c>
    </row>
    <row r="11" ht="15.75" customHeight="1">
      <c r="D11" s="29">
        <v>2.0</v>
      </c>
      <c r="E11" s="29">
        <f>'Estimacion 6.2'!E15</f>
        <v>7</v>
      </c>
      <c r="F11" s="29">
        <f>'Estimacion 6.2'!F15</f>
        <v>5</v>
      </c>
      <c r="G11" s="29">
        <f>'Estimacion 6.2'!G15</f>
        <v>1.4</v>
      </c>
      <c r="H11" s="30" t="str">
        <f>'Estimación 6.3'!H17</f>
        <v>Entidad clase torneo equipo la cual representa la relacion de muchos a muchos entre la tabla torneo y la tabla equipo</v>
      </c>
      <c r="I11" s="30" t="s">
        <v>43</v>
      </c>
      <c r="J11" s="35">
        <v>5.0</v>
      </c>
      <c r="K11" s="35">
        <f>'Estimación 6.3'!E11</f>
        <v>7</v>
      </c>
      <c r="L11" s="35">
        <v>10.0</v>
      </c>
    </row>
    <row r="12" ht="15.75" customHeight="1">
      <c r="D12" s="29">
        <v>3.0</v>
      </c>
      <c r="E12" s="29">
        <f>'Estimacion 6.2'!E16</f>
        <v>7</v>
      </c>
      <c r="F12" s="29">
        <f>'Estimacion 6.2'!F16</f>
        <v>6</v>
      </c>
      <c r="G12" s="29">
        <f>'Estimacion 6.2'!G16</f>
        <v>1.166666667</v>
      </c>
      <c r="H12" s="30" t="str">
        <f>'Estimación 6.3'!H18</f>
        <v>Controlador de la entidad equipo que permite interactuar con el microservicio equipo </v>
      </c>
      <c r="I12" s="30" t="s">
        <v>26</v>
      </c>
      <c r="J12" s="35">
        <v>5.0</v>
      </c>
      <c r="K12" s="35">
        <f>'Estimación 6.3'!E12</f>
        <v>7</v>
      </c>
      <c r="L12" s="35">
        <v>10.0</v>
      </c>
    </row>
    <row r="13" ht="15.75" customHeight="1">
      <c r="D13" s="29">
        <v>4.0</v>
      </c>
      <c r="E13" s="29">
        <f>'Estimacion 6.2'!E17</f>
        <v>16</v>
      </c>
      <c r="F13" s="29">
        <f>'Estimacion 6.2'!F17</f>
        <v>20</v>
      </c>
      <c r="G13" s="29">
        <f>'Estimacion 6.2'!G17</f>
        <v>0.8</v>
      </c>
      <c r="H13" s="30" t="str">
        <f>'Estimación 6.3'!H19</f>
        <v>Entidad torneo repository la cual interacua con jpa para trabajar con la BD</v>
      </c>
      <c r="I13" s="30" t="s">
        <v>44</v>
      </c>
      <c r="J13" s="35">
        <v>15.0</v>
      </c>
      <c r="K13" s="35">
        <f>'Estimación 6.3'!E13</f>
        <v>16</v>
      </c>
      <c r="L13" s="35">
        <v>30.0</v>
      </c>
    </row>
    <row r="14" ht="15.75" customHeight="1">
      <c r="D14" s="29">
        <v>5.0</v>
      </c>
      <c r="E14" s="29">
        <f>'Estimacion 6.2'!E18</f>
        <v>45</v>
      </c>
      <c r="F14" s="29">
        <f>'Estimacion 6.2'!F18</f>
        <v>38</v>
      </c>
      <c r="G14" s="29">
        <f>'Estimacion 6.2'!G18</f>
        <v>1.184210526</v>
      </c>
      <c r="H14" s="30" t="str">
        <f>'Estimación 6.3'!H20</f>
        <v>Interfaz Torneo service para definir los metodos a implemntarse</v>
      </c>
      <c r="I14" s="30" t="s">
        <v>45</v>
      </c>
      <c r="J14" s="35">
        <v>30.0</v>
      </c>
      <c r="K14" s="35">
        <f>'Estimación 6.3'!E14</f>
        <v>45</v>
      </c>
      <c r="L14" s="35">
        <v>60.0</v>
      </c>
    </row>
    <row r="15" ht="15.75" customHeight="1">
      <c r="D15" s="19" t="s">
        <v>17</v>
      </c>
      <c r="E15" s="3"/>
      <c r="F15" s="3"/>
      <c r="G15" s="3"/>
      <c r="H15" s="3"/>
      <c r="I15" s="3"/>
      <c r="J15" s="3"/>
      <c r="K15" s="3"/>
      <c r="L15" s="4"/>
    </row>
    <row r="16" ht="15.75" customHeight="1">
      <c r="D16" s="29">
        <v>6.0</v>
      </c>
      <c r="E16" s="29">
        <f>'Estimacion 6.2'!E20</f>
        <v>40</v>
      </c>
      <c r="F16" s="29">
        <f>'Estimacion 6.2'!F20</f>
        <v>30</v>
      </c>
      <c r="G16" s="29">
        <f>'Estimacion 6.2'!G20</f>
        <v>1.333333333</v>
      </c>
      <c r="H16" s="30" t="str">
        <f>'Estimación 6.3'!H16</f>
        <v>Entidad de clase modelo de torneo enlazado a la BD</v>
      </c>
      <c r="I16" s="30" t="s">
        <v>46</v>
      </c>
      <c r="J16" s="35">
        <v>30.0</v>
      </c>
      <c r="K16" s="35">
        <f>'Estimación 6.3'!E16</f>
        <v>40</v>
      </c>
      <c r="L16" s="35">
        <v>45.0</v>
      </c>
    </row>
    <row r="17" ht="15.75" customHeight="1">
      <c r="D17" s="29">
        <v>7.0</v>
      </c>
      <c r="E17" s="29">
        <f>'Estimacion 6.2'!E21</f>
        <v>40</v>
      </c>
      <c r="F17" s="29">
        <f>'Estimacion 6.2'!F21</f>
        <v>26</v>
      </c>
      <c r="G17" s="29">
        <f>'Estimacion 6.2'!G21</f>
        <v>1.538461538</v>
      </c>
      <c r="H17" s="30" t="str">
        <f>'Estimación 6.3'!H17</f>
        <v>Entidad clase torneo equipo la cual representa la relacion de muchos a muchos entre la tabla torneo y la tabla equipo</v>
      </c>
      <c r="I17" s="30" t="s">
        <v>47</v>
      </c>
      <c r="J17" s="35">
        <v>30.0</v>
      </c>
      <c r="K17" s="35">
        <f>'Estimación 6.3'!E17</f>
        <v>40</v>
      </c>
      <c r="L17" s="35">
        <v>45.0</v>
      </c>
    </row>
    <row r="18" ht="15.75" customHeight="1">
      <c r="D18" s="29">
        <v>8.0</v>
      </c>
      <c r="E18" s="29">
        <f>'Estimacion 6.2'!E22</f>
        <v>20</v>
      </c>
      <c r="F18" s="29">
        <f>'Estimacion 6.2'!F22</f>
        <v>16</v>
      </c>
      <c r="G18" s="29">
        <f>'Estimacion 6.2'!G22</f>
        <v>1.25</v>
      </c>
      <c r="H18" s="30" t="str">
        <f>'Estimación 6.3'!H18</f>
        <v>Controlador de la entidad equipo que permite interactuar con el microservicio equipo </v>
      </c>
      <c r="I18" s="30" t="s">
        <v>48</v>
      </c>
      <c r="J18" s="35">
        <v>15.0</v>
      </c>
      <c r="K18" s="35">
        <f>'Estimación 6.3'!E18</f>
        <v>20</v>
      </c>
      <c r="L18" s="35">
        <v>30.0</v>
      </c>
    </row>
    <row r="19" ht="15.75" customHeight="1">
      <c r="D19" s="29">
        <v>9.0</v>
      </c>
      <c r="E19" s="29">
        <f>'Estimacion 6.2'!E23</f>
        <v>15</v>
      </c>
      <c r="F19" s="29">
        <f>'Estimacion 6.2'!F23</f>
        <v>12</v>
      </c>
      <c r="G19" s="29">
        <f>'Estimacion 6.2'!G23</f>
        <v>1.25</v>
      </c>
      <c r="H19" s="30" t="str">
        <f>'Estimación 6.3'!H19</f>
        <v>Entidad torneo repository la cual interacua con jpa para trabajar con la BD</v>
      </c>
      <c r="I19" s="30" t="s">
        <v>49</v>
      </c>
      <c r="J19" s="35">
        <v>10.0</v>
      </c>
      <c r="K19" s="35">
        <f>'Estimación 6.3'!E19</f>
        <v>15</v>
      </c>
      <c r="L19" s="35">
        <v>20.0</v>
      </c>
    </row>
    <row r="20" ht="15.75" customHeight="1">
      <c r="D20" s="29">
        <v>10.0</v>
      </c>
      <c r="E20" s="29">
        <f>'Estimacion 6.2'!E24</f>
        <v>45</v>
      </c>
      <c r="F20" s="29">
        <f>'Estimacion 6.2'!F24</f>
        <v>28</v>
      </c>
      <c r="G20" s="29">
        <f>'Estimacion 6.2'!G24</f>
        <v>1.607142857</v>
      </c>
      <c r="H20" s="30" t="str">
        <f>'Estimación 6.3'!H20</f>
        <v>Interfaz Torneo service para definir los metodos a implemntarse</v>
      </c>
      <c r="I20" s="30" t="s">
        <v>50</v>
      </c>
      <c r="J20" s="35">
        <v>30.0</v>
      </c>
      <c r="K20" s="35">
        <f>'Estimación 6.3'!E20</f>
        <v>45</v>
      </c>
      <c r="L20" s="35">
        <v>60.0</v>
      </c>
    </row>
    <row r="21" ht="15.75" customHeight="1">
      <c r="D21" s="29">
        <v>11.0</v>
      </c>
      <c r="E21" s="29">
        <f>'Estimacion 6.2'!E25</f>
        <v>180</v>
      </c>
      <c r="F21" s="29">
        <f>'Estimacion 6.2'!F25</f>
        <v>64</v>
      </c>
      <c r="G21" s="29">
        <f>'Estimacion 6.2'!G25</f>
        <v>2.8125</v>
      </c>
      <c r="H21" s="30" t="str">
        <f>'Estimación 6.3'!H21</f>
        <v>Entidad torneo service implemts para dar la logica a los metodos de la interfaz</v>
      </c>
      <c r="I21" s="30" t="s">
        <v>51</v>
      </c>
      <c r="J21" s="35">
        <v>160.0</v>
      </c>
      <c r="K21" s="35">
        <f>'Estimación 6.3'!E21</f>
        <v>180</v>
      </c>
      <c r="L21" s="35">
        <v>200.0</v>
      </c>
    </row>
    <row r="22" ht="15.75" customHeight="1">
      <c r="D22" s="29">
        <v>12.0</v>
      </c>
      <c r="E22" s="29">
        <f>'Estimacion 6.2'!E26</f>
        <v>15</v>
      </c>
      <c r="F22" s="29">
        <f>'Estimacion 6.2'!F26</f>
        <v>8</v>
      </c>
      <c r="G22" s="29">
        <f>'Estimacion 6.2'!G26</f>
        <v>1.875</v>
      </c>
      <c r="H22" s="30" t="str">
        <f>'Estimación 6.3'!H22</f>
        <v>Conexion feign client la cual nos permite comunicar con el micorservico esquipos</v>
      </c>
      <c r="I22" s="30" t="s">
        <v>52</v>
      </c>
      <c r="J22" s="35">
        <v>10.0</v>
      </c>
      <c r="K22" s="35">
        <f>'Estimación 6.3'!E22</f>
        <v>15</v>
      </c>
      <c r="L22" s="35">
        <v>20.0</v>
      </c>
    </row>
    <row r="23" ht="15.75" customHeight="1">
      <c r="D23" s="29">
        <v>13.0</v>
      </c>
      <c r="E23" s="29">
        <f>'Estimacion 6.2'!E27</f>
        <v>120</v>
      </c>
      <c r="F23" s="29">
        <f>'Estimacion 6.2'!F27</f>
        <v>45</v>
      </c>
      <c r="G23" s="29">
        <f>'Estimacion 6.2'!G27</f>
        <v>2.666666667</v>
      </c>
      <c r="H23" s="30" t="str">
        <f>'Estimación 6.3'!H23</f>
        <v>Entidad torneo controller para definir los endpoints en nuestro microservicio</v>
      </c>
      <c r="I23" s="30" t="s">
        <v>53</v>
      </c>
      <c r="J23" s="35">
        <v>100.0</v>
      </c>
      <c r="K23" s="35">
        <f>'Estimación 6.3'!E23</f>
        <v>120</v>
      </c>
      <c r="L23" s="35">
        <v>140.0</v>
      </c>
    </row>
    <row r="24" ht="15.75" customHeight="1">
      <c r="D24" s="20" t="s">
        <v>54</v>
      </c>
      <c r="E24" s="20"/>
      <c r="F24" s="20">
        <f t="shared" ref="F24:J24" si="1">SUM(F16:F23)+SUM(F10:F14)</f>
        <v>329</v>
      </c>
      <c r="G24" s="20">
        <f t="shared" si="1"/>
        <v>19.52914288</v>
      </c>
      <c r="H24" s="20">
        <f t="shared" si="1"/>
        <v>0</v>
      </c>
      <c r="I24" s="36">
        <f t="shared" si="1"/>
        <v>0</v>
      </c>
      <c r="J24" s="20">
        <f t="shared" si="1"/>
        <v>455</v>
      </c>
      <c r="K24" s="37">
        <f>'Estimación 6.3'!E24</f>
        <v>570</v>
      </c>
      <c r="L24" s="20">
        <f>SUM(L16:L23)+SUM(L10:L14)</f>
        <v>700</v>
      </c>
    </row>
    <row r="25" ht="15.75" customHeight="1">
      <c r="H25" s="32"/>
      <c r="I25" s="32"/>
    </row>
    <row r="26" ht="15.75" customHeight="1">
      <c r="H26" s="32"/>
      <c r="I26" s="32"/>
    </row>
    <row r="27" ht="15.75" customHeight="1">
      <c r="H27" s="32"/>
      <c r="I27" s="32"/>
    </row>
    <row r="28" ht="15.75" customHeight="1">
      <c r="H28" s="32"/>
      <c r="I28" s="32"/>
    </row>
    <row r="29" ht="15.75" customHeight="1">
      <c r="H29" s="32"/>
      <c r="I29" s="32"/>
    </row>
    <row r="30" ht="15.75" customHeight="1">
      <c r="H30" s="32"/>
      <c r="I30" s="32"/>
    </row>
    <row r="31" ht="15.75" customHeight="1">
      <c r="H31" s="32"/>
      <c r="I31" s="32"/>
    </row>
    <row r="32" ht="15.75" customHeight="1">
      <c r="H32" s="32"/>
      <c r="I32" s="32"/>
    </row>
    <row r="33" ht="15.75" customHeight="1">
      <c r="H33" s="32"/>
      <c r="I33" s="32"/>
    </row>
    <row r="34" ht="15.75" customHeight="1">
      <c r="H34" s="32"/>
      <c r="I34" s="32"/>
    </row>
    <row r="35" ht="15.75" customHeight="1">
      <c r="H35" s="32"/>
      <c r="I35" s="32"/>
    </row>
    <row r="36" ht="15.75" customHeight="1">
      <c r="H36" s="32"/>
      <c r="I36" s="32"/>
    </row>
    <row r="37" ht="15.75" customHeight="1">
      <c r="H37" s="32"/>
      <c r="I37" s="32"/>
    </row>
    <row r="38" ht="15.75" customHeight="1">
      <c r="H38" s="32"/>
      <c r="I38" s="32"/>
    </row>
    <row r="39" ht="15.75" customHeight="1">
      <c r="H39" s="32"/>
      <c r="I39" s="32"/>
    </row>
    <row r="40" ht="15.75" customHeight="1">
      <c r="H40" s="32"/>
      <c r="I40" s="32"/>
    </row>
    <row r="41" ht="15.75" customHeight="1">
      <c r="H41" s="32"/>
      <c r="I41" s="32"/>
    </row>
    <row r="42" ht="15.75" customHeight="1">
      <c r="H42" s="32"/>
      <c r="I42" s="32"/>
    </row>
    <row r="43" ht="15.75" customHeight="1">
      <c r="H43" s="32"/>
      <c r="I43" s="32"/>
    </row>
    <row r="44" ht="15.75" customHeight="1">
      <c r="H44" s="32"/>
      <c r="I44" s="32"/>
    </row>
    <row r="45" ht="15.75" customHeight="1">
      <c r="H45" s="32"/>
      <c r="I45" s="32"/>
    </row>
    <row r="46" ht="15.75" customHeight="1">
      <c r="H46" s="32"/>
      <c r="I46" s="32"/>
    </row>
    <row r="47" ht="15.75" customHeight="1">
      <c r="H47" s="32"/>
      <c r="I47" s="32"/>
    </row>
    <row r="48" ht="15.75" customHeight="1">
      <c r="H48" s="32"/>
      <c r="I48" s="32"/>
    </row>
    <row r="49" ht="15.75" customHeight="1">
      <c r="H49" s="32"/>
      <c r="I49" s="32"/>
    </row>
    <row r="50" ht="15.75" customHeight="1">
      <c r="H50" s="32"/>
      <c r="I50" s="32"/>
    </row>
    <row r="51" ht="15.75" customHeight="1">
      <c r="H51" s="32"/>
      <c r="I51" s="32"/>
    </row>
    <row r="52" ht="15.75" customHeight="1">
      <c r="H52" s="32"/>
      <c r="I52" s="32"/>
    </row>
    <row r="53" ht="15.75" customHeight="1">
      <c r="H53" s="32"/>
      <c r="I53" s="32"/>
    </row>
    <row r="54" ht="15.75" customHeight="1">
      <c r="H54" s="32"/>
      <c r="I54" s="32"/>
    </row>
    <row r="55" ht="15.75" customHeight="1">
      <c r="H55" s="32"/>
      <c r="I55" s="32"/>
    </row>
    <row r="56" ht="15.75" customHeight="1">
      <c r="H56" s="32"/>
      <c r="I56" s="32"/>
    </row>
    <row r="57" ht="15.75" customHeight="1">
      <c r="H57" s="32"/>
      <c r="I57" s="32"/>
    </row>
    <row r="58" ht="15.75" customHeight="1">
      <c r="H58" s="32"/>
      <c r="I58" s="32"/>
    </row>
    <row r="59" ht="15.75" customHeight="1">
      <c r="H59" s="32"/>
      <c r="I59" s="32"/>
    </row>
    <row r="60" ht="15.75" customHeight="1">
      <c r="H60" s="32"/>
      <c r="I60" s="32"/>
    </row>
    <row r="61" ht="15.75" customHeight="1">
      <c r="H61" s="32"/>
      <c r="I61" s="32"/>
    </row>
    <row r="62" ht="15.75" customHeight="1">
      <c r="H62" s="32"/>
      <c r="I62" s="32"/>
    </row>
    <row r="63" ht="15.75" customHeight="1">
      <c r="H63" s="32"/>
      <c r="I63" s="32"/>
    </row>
    <row r="64" ht="15.75" customHeight="1">
      <c r="H64" s="32"/>
      <c r="I64" s="32"/>
    </row>
    <row r="65" ht="15.75" customHeight="1">
      <c r="H65" s="32"/>
      <c r="I65" s="32"/>
    </row>
    <row r="66" ht="15.75" customHeight="1">
      <c r="H66" s="32"/>
      <c r="I66" s="32"/>
    </row>
    <row r="67" ht="15.75" customHeight="1">
      <c r="H67" s="32"/>
      <c r="I67" s="32"/>
    </row>
    <row r="68" ht="15.75" customHeight="1">
      <c r="H68" s="32"/>
      <c r="I68" s="32"/>
    </row>
    <row r="69" ht="15.75" customHeight="1">
      <c r="H69" s="32"/>
      <c r="I69" s="32"/>
    </row>
    <row r="70" ht="15.75" customHeight="1">
      <c r="H70" s="32"/>
      <c r="I70" s="32"/>
    </row>
    <row r="71" ht="15.75" customHeight="1">
      <c r="H71" s="32"/>
      <c r="I71" s="32"/>
    </row>
    <row r="72" ht="15.75" customHeight="1">
      <c r="H72" s="32"/>
      <c r="I72" s="32"/>
    </row>
    <row r="73" ht="15.75" customHeight="1">
      <c r="H73" s="32"/>
      <c r="I73" s="32"/>
    </row>
    <row r="74" ht="15.75" customHeight="1">
      <c r="H74" s="32"/>
      <c r="I74" s="32"/>
    </row>
    <row r="75" ht="15.75" customHeight="1">
      <c r="H75" s="32"/>
      <c r="I75" s="32"/>
    </row>
    <row r="76" ht="15.75" customHeight="1">
      <c r="H76" s="32"/>
      <c r="I76" s="32"/>
    </row>
    <row r="77" ht="15.75" customHeight="1">
      <c r="H77" s="32"/>
      <c r="I77" s="32"/>
    </row>
    <row r="78" ht="15.75" customHeight="1">
      <c r="H78" s="32"/>
      <c r="I78" s="32"/>
    </row>
    <row r="79" ht="15.75" customHeight="1">
      <c r="H79" s="32"/>
      <c r="I79" s="32"/>
    </row>
    <row r="80" ht="15.75" customHeight="1">
      <c r="H80" s="32"/>
      <c r="I80" s="32"/>
    </row>
    <row r="81" ht="15.75" customHeight="1">
      <c r="H81" s="32"/>
      <c r="I81" s="32"/>
    </row>
    <row r="82" ht="15.75" customHeight="1">
      <c r="H82" s="32"/>
      <c r="I82" s="32"/>
    </row>
    <row r="83" ht="15.75" customHeight="1">
      <c r="H83" s="32"/>
      <c r="I83" s="32"/>
    </row>
    <row r="84" ht="15.75" customHeight="1">
      <c r="H84" s="32"/>
      <c r="I84" s="32"/>
    </row>
    <row r="85" ht="15.75" customHeight="1">
      <c r="H85" s="32"/>
      <c r="I85" s="32"/>
    </row>
    <row r="86" ht="15.75" customHeight="1">
      <c r="H86" s="32"/>
      <c r="I86" s="32"/>
    </row>
    <row r="87" ht="15.75" customHeight="1">
      <c r="H87" s="32"/>
      <c r="I87" s="32"/>
    </row>
    <row r="88" ht="15.75" customHeight="1">
      <c r="H88" s="32"/>
      <c r="I88" s="32"/>
    </row>
    <row r="89" ht="15.75" customHeight="1">
      <c r="H89" s="32"/>
      <c r="I89" s="32"/>
    </row>
    <row r="90" ht="15.75" customHeight="1">
      <c r="H90" s="32"/>
      <c r="I90" s="32"/>
    </row>
    <row r="91" ht="15.75" customHeight="1">
      <c r="H91" s="32"/>
      <c r="I91" s="32"/>
    </row>
    <row r="92" ht="15.75" customHeight="1">
      <c r="H92" s="32"/>
      <c r="I92" s="32"/>
    </row>
    <row r="93" ht="15.75" customHeight="1">
      <c r="H93" s="32"/>
      <c r="I93" s="32"/>
    </row>
    <row r="94" ht="15.75" customHeight="1">
      <c r="H94" s="32"/>
      <c r="I94" s="32"/>
    </row>
    <row r="95" ht="15.75" customHeight="1">
      <c r="H95" s="32"/>
      <c r="I95" s="32"/>
    </row>
    <row r="96" ht="15.75" customHeight="1">
      <c r="H96" s="32"/>
      <c r="I96" s="32"/>
    </row>
    <row r="97" ht="15.75" customHeight="1">
      <c r="H97" s="32"/>
      <c r="I97" s="32"/>
    </row>
    <row r="98" ht="15.75" customHeight="1">
      <c r="H98" s="32"/>
      <c r="I98" s="32"/>
    </row>
    <row r="99" ht="15.75" customHeight="1">
      <c r="H99" s="32"/>
      <c r="I99" s="32"/>
    </row>
    <row r="100" ht="15.75" customHeight="1">
      <c r="H100" s="32"/>
      <c r="I100" s="32"/>
    </row>
    <row r="101" ht="15.75" customHeight="1">
      <c r="H101" s="32"/>
      <c r="I101" s="32"/>
    </row>
    <row r="102" ht="15.75" customHeight="1">
      <c r="H102" s="32"/>
      <c r="I102" s="32"/>
    </row>
    <row r="103" ht="15.75" customHeight="1">
      <c r="H103" s="32"/>
      <c r="I103" s="32"/>
    </row>
    <row r="104" ht="15.75" customHeight="1">
      <c r="H104" s="32"/>
      <c r="I104" s="32"/>
    </row>
    <row r="105" ht="15.75" customHeight="1">
      <c r="H105" s="32"/>
      <c r="I105" s="32"/>
    </row>
    <row r="106" ht="15.75" customHeight="1">
      <c r="H106" s="32"/>
      <c r="I106" s="32"/>
    </row>
    <row r="107" ht="15.75" customHeight="1">
      <c r="H107" s="32"/>
      <c r="I107" s="32"/>
    </row>
    <row r="108" ht="15.75" customHeight="1">
      <c r="H108" s="32"/>
      <c r="I108" s="32"/>
    </row>
    <row r="109" ht="15.75" customHeight="1">
      <c r="H109" s="32"/>
      <c r="I109" s="32"/>
    </row>
    <row r="110" ht="15.75" customHeight="1">
      <c r="H110" s="32"/>
      <c r="I110" s="32"/>
    </row>
    <row r="111" ht="15.75" customHeight="1">
      <c r="H111" s="32"/>
      <c r="I111" s="32"/>
    </row>
    <row r="112" ht="15.75" customHeight="1">
      <c r="H112" s="32"/>
      <c r="I112" s="32"/>
    </row>
    <row r="113" ht="15.75" customHeight="1">
      <c r="H113" s="32"/>
      <c r="I113" s="32"/>
    </row>
    <row r="114" ht="15.75" customHeight="1">
      <c r="H114" s="32"/>
      <c r="I114" s="32"/>
    </row>
    <row r="115" ht="15.75" customHeight="1">
      <c r="H115" s="32"/>
      <c r="I115" s="32"/>
    </row>
    <row r="116" ht="15.75" customHeight="1">
      <c r="H116" s="32"/>
      <c r="I116" s="32"/>
    </row>
    <row r="117" ht="15.75" customHeight="1">
      <c r="H117" s="32"/>
      <c r="I117" s="32"/>
    </row>
    <row r="118" ht="15.75" customHeight="1">
      <c r="H118" s="32"/>
      <c r="I118" s="32"/>
    </row>
    <row r="119" ht="15.75" customHeight="1">
      <c r="H119" s="32"/>
      <c r="I119" s="32"/>
    </row>
    <row r="120" ht="15.75" customHeight="1">
      <c r="H120" s="32"/>
      <c r="I120" s="32"/>
    </row>
    <row r="121" ht="15.75" customHeight="1">
      <c r="H121" s="32"/>
      <c r="I121" s="32"/>
    </row>
    <row r="122" ht="15.75" customHeight="1">
      <c r="H122" s="32"/>
      <c r="I122" s="32"/>
    </row>
    <row r="123" ht="15.75" customHeight="1">
      <c r="H123" s="32"/>
      <c r="I123" s="32"/>
    </row>
    <row r="124" ht="15.75" customHeight="1">
      <c r="H124" s="32"/>
      <c r="I124" s="32"/>
    </row>
    <row r="125" ht="15.75" customHeight="1">
      <c r="H125" s="32"/>
      <c r="I125" s="32"/>
    </row>
    <row r="126" ht="15.75" customHeight="1">
      <c r="H126" s="32"/>
      <c r="I126" s="32"/>
    </row>
    <row r="127" ht="15.75" customHeight="1">
      <c r="H127" s="32"/>
      <c r="I127" s="32"/>
    </row>
    <row r="128" ht="15.75" customHeight="1">
      <c r="H128" s="32"/>
      <c r="I128" s="32"/>
    </row>
    <row r="129" ht="15.75" customHeight="1">
      <c r="H129" s="32"/>
      <c r="I129" s="32"/>
    </row>
    <row r="130" ht="15.75" customHeight="1">
      <c r="H130" s="32"/>
      <c r="I130" s="32"/>
    </row>
    <row r="131" ht="15.75" customHeight="1">
      <c r="H131" s="32"/>
      <c r="I131" s="32"/>
    </row>
    <row r="132" ht="15.75" customHeight="1">
      <c r="H132" s="32"/>
      <c r="I132" s="32"/>
    </row>
    <row r="133" ht="15.75" customHeight="1">
      <c r="H133" s="32"/>
      <c r="I133" s="32"/>
    </row>
    <row r="134" ht="15.75" customHeight="1">
      <c r="H134" s="32"/>
      <c r="I134" s="32"/>
    </row>
    <row r="135" ht="15.75" customHeight="1">
      <c r="H135" s="32"/>
      <c r="I135" s="32"/>
    </row>
    <row r="136" ht="15.75" customHeight="1">
      <c r="H136" s="32"/>
      <c r="I136" s="32"/>
    </row>
    <row r="137" ht="15.75" customHeight="1">
      <c r="H137" s="32"/>
      <c r="I137" s="32"/>
    </row>
    <row r="138" ht="15.75" customHeight="1">
      <c r="H138" s="32"/>
      <c r="I138" s="32"/>
    </row>
    <row r="139" ht="15.75" customHeight="1">
      <c r="H139" s="32"/>
      <c r="I139" s="32"/>
    </row>
    <row r="140" ht="15.75" customHeight="1">
      <c r="H140" s="32"/>
      <c r="I140" s="32"/>
    </row>
    <row r="141" ht="15.75" customHeight="1">
      <c r="H141" s="32"/>
      <c r="I141" s="32"/>
    </row>
    <row r="142" ht="15.75" customHeight="1">
      <c r="H142" s="32"/>
      <c r="I142" s="32"/>
    </row>
    <row r="143" ht="15.75" customHeight="1">
      <c r="H143" s="32"/>
      <c r="I143" s="32"/>
    </row>
    <row r="144" ht="15.75" customHeight="1">
      <c r="H144" s="32"/>
      <c r="I144" s="32"/>
    </row>
    <row r="145" ht="15.75" customHeight="1">
      <c r="H145" s="32"/>
      <c r="I145" s="32"/>
    </row>
    <row r="146" ht="15.75" customHeight="1">
      <c r="H146" s="32"/>
      <c r="I146" s="32"/>
    </row>
    <row r="147" ht="15.75" customHeight="1">
      <c r="H147" s="32"/>
      <c r="I147" s="32"/>
    </row>
    <row r="148" ht="15.75" customHeight="1">
      <c r="H148" s="32"/>
      <c r="I148" s="32"/>
    </row>
    <row r="149" ht="15.75" customHeight="1">
      <c r="H149" s="32"/>
      <c r="I149" s="32"/>
    </row>
    <row r="150" ht="15.75" customHeight="1">
      <c r="H150" s="32"/>
      <c r="I150" s="32"/>
    </row>
    <row r="151" ht="15.75" customHeight="1">
      <c r="H151" s="32"/>
      <c r="I151" s="32"/>
    </row>
    <row r="152" ht="15.75" customHeight="1">
      <c r="H152" s="32"/>
      <c r="I152" s="32"/>
    </row>
    <row r="153" ht="15.75" customHeight="1">
      <c r="H153" s="32"/>
      <c r="I153" s="32"/>
    </row>
    <row r="154" ht="15.75" customHeight="1">
      <c r="H154" s="32"/>
      <c r="I154" s="32"/>
    </row>
    <row r="155" ht="15.75" customHeight="1">
      <c r="H155" s="32"/>
      <c r="I155" s="32"/>
    </row>
    <row r="156" ht="15.75" customHeight="1">
      <c r="H156" s="32"/>
      <c r="I156" s="32"/>
    </row>
    <row r="157" ht="15.75" customHeight="1">
      <c r="H157" s="32"/>
      <c r="I157" s="32"/>
    </row>
    <row r="158" ht="15.75" customHeight="1">
      <c r="H158" s="32"/>
      <c r="I158" s="32"/>
    </row>
    <row r="159" ht="15.75" customHeight="1">
      <c r="H159" s="32"/>
      <c r="I159" s="32"/>
    </row>
    <row r="160" ht="15.75" customHeight="1">
      <c r="H160" s="32"/>
      <c r="I160" s="32"/>
    </row>
    <row r="161" ht="15.75" customHeight="1">
      <c r="H161" s="32"/>
      <c r="I161" s="32"/>
    </row>
    <row r="162" ht="15.75" customHeight="1">
      <c r="H162" s="32"/>
      <c r="I162" s="32"/>
    </row>
    <row r="163" ht="15.75" customHeight="1">
      <c r="H163" s="32"/>
      <c r="I163" s="32"/>
    </row>
    <row r="164" ht="15.75" customHeight="1">
      <c r="H164" s="32"/>
      <c r="I164" s="32"/>
    </row>
    <row r="165" ht="15.75" customHeight="1">
      <c r="H165" s="32"/>
      <c r="I165" s="32"/>
    </row>
    <row r="166" ht="15.75" customHeight="1">
      <c r="H166" s="32"/>
      <c r="I166" s="32"/>
    </row>
    <row r="167" ht="15.75" customHeight="1">
      <c r="H167" s="32"/>
      <c r="I167" s="32"/>
    </row>
    <row r="168" ht="15.75" customHeight="1">
      <c r="H168" s="32"/>
      <c r="I168" s="32"/>
    </row>
    <row r="169" ht="15.75" customHeight="1">
      <c r="H169" s="32"/>
      <c r="I169" s="32"/>
    </row>
    <row r="170" ht="15.75" customHeight="1">
      <c r="H170" s="32"/>
      <c r="I170" s="32"/>
    </row>
    <row r="171" ht="15.75" customHeight="1">
      <c r="H171" s="32"/>
      <c r="I171" s="32"/>
    </row>
    <row r="172" ht="15.75" customHeight="1">
      <c r="H172" s="32"/>
      <c r="I172" s="32"/>
    </row>
    <row r="173" ht="15.75" customHeight="1">
      <c r="H173" s="32"/>
      <c r="I173" s="32"/>
    </row>
    <row r="174" ht="15.75" customHeight="1">
      <c r="H174" s="32"/>
      <c r="I174" s="32"/>
    </row>
    <row r="175" ht="15.75" customHeight="1">
      <c r="H175" s="32"/>
      <c r="I175" s="32"/>
    </row>
    <row r="176" ht="15.75" customHeight="1">
      <c r="H176" s="32"/>
      <c r="I176" s="32"/>
    </row>
    <row r="177" ht="15.75" customHeight="1">
      <c r="H177" s="32"/>
      <c r="I177" s="32"/>
    </row>
    <row r="178" ht="15.75" customHeight="1">
      <c r="H178" s="32"/>
      <c r="I178" s="32"/>
    </row>
    <row r="179" ht="15.75" customHeight="1">
      <c r="H179" s="32"/>
      <c r="I179" s="32"/>
    </row>
    <row r="180" ht="15.75" customHeight="1">
      <c r="H180" s="32"/>
      <c r="I180" s="32"/>
    </row>
    <row r="181" ht="15.75" customHeight="1">
      <c r="H181" s="32"/>
      <c r="I181" s="32"/>
    </row>
    <row r="182" ht="15.75" customHeight="1">
      <c r="H182" s="32"/>
      <c r="I182" s="32"/>
    </row>
    <row r="183" ht="15.75" customHeight="1">
      <c r="H183" s="32"/>
      <c r="I183" s="32"/>
    </row>
    <row r="184" ht="15.75" customHeight="1">
      <c r="H184" s="32"/>
      <c r="I184" s="32"/>
    </row>
    <row r="185" ht="15.75" customHeight="1">
      <c r="H185" s="32"/>
      <c r="I185" s="32"/>
    </row>
    <row r="186" ht="15.75" customHeight="1">
      <c r="H186" s="32"/>
      <c r="I186" s="32"/>
    </row>
    <row r="187" ht="15.75" customHeight="1">
      <c r="H187" s="32"/>
      <c r="I187" s="32"/>
    </row>
    <row r="188" ht="15.75" customHeight="1">
      <c r="H188" s="32"/>
      <c r="I188" s="32"/>
    </row>
    <row r="189" ht="15.75" customHeight="1">
      <c r="H189" s="32"/>
      <c r="I189" s="32"/>
    </row>
    <row r="190" ht="15.75" customHeight="1">
      <c r="H190" s="32"/>
      <c r="I190" s="32"/>
    </row>
    <row r="191" ht="15.75" customHeight="1">
      <c r="H191" s="32"/>
      <c r="I191" s="32"/>
    </row>
    <row r="192" ht="15.75" customHeight="1">
      <c r="H192" s="32"/>
      <c r="I192" s="32"/>
    </row>
    <row r="193" ht="15.75" customHeight="1">
      <c r="H193" s="32"/>
      <c r="I193" s="32"/>
    </row>
    <row r="194" ht="15.75" customHeight="1">
      <c r="H194" s="32"/>
      <c r="I194" s="32"/>
    </row>
    <row r="195" ht="15.75" customHeight="1">
      <c r="H195" s="32"/>
      <c r="I195" s="32"/>
    </row>
    <row r="196" ht="15.75" customHeight="1">
      <c r="H196" s="32"/>
      <c r="I196" s="32"/>
    </row>
    <row r="197" ht="15.75" customHeight="1">
      <c r="H197" s="32"/>
      <c r="I197" s="32"/>
    </row>
    <row r="198" ht="15.75" customHeight="1">
      <c r="H198" s="32"/>
      <c r="I198" s="32"/>
    </row>
    <row r="199" ht="15.75" customHeight="1">
      <c r="H199" s="32"/>
      <c r="I199" s="32"/>
    </row>
    <row r="200" ht="15.75" customHeight="1">
      <c r="H200" s="32"/>
      <c r="I200" s="32"/>
    </row>
    <row r="201" ht="15.75" customHeight="1">
      <c r="H201" s="32"/>
      <c r="I201" s="32"/>
    </row>
    <row r="202" ht="15.75" customHeight="1">
      <c r="H202" s="32"/>
      <c r="I202" s="32"/>
    </row>
    <row r="203" ht="15.75" customHeight="1">
      <c r="H203" s="32"/>
      <c r="I203" s="32"/>
    </row>
    <row r="204" ht="15.75" customHeight="1">
      <c r="H204" s="32"/>
      <c r="I204" s="32"/>
    </row>
    <row r="205" ht="15.75" customHeight="1">
      <c r="H205" s="32"/>
      <c r="I205" s="32"/>
    </row>
    <row r="206" ht="15.75" customHeight="1">
      <c r="H206" s="32"/>
      <c r="I206" s="32"/>
    </row>
    <row r="207" ht="15.75" customHeight="1">
      <c r="H207" s="32"/>
      <c r="I207" s="32"/>
    </row>
    <row r="208" ht="15.75" customHeight="1">
      <c r="H208" s="32"/>
      <c r="I208" s="32"/>
    </row>
    <row r="209" ht="15.75" customHeight="1">
      <c r="H209" s="32"/>
      <c r="I209" s="32"/>
    </row>
    <row r="210" ht="15.75" customHeight="1">
      <c r="H210" s="32"/>
      <c r="I210" s="32"/>
    </row>
    <row r="211" ht="15.75" customHeight="1">
      <c r="H211" s="32"/>
      <c r="I211" s="32"/>
    </row>
    <row r="212" ht="15.75" customHeight="1">
      <c r="H212" s="32"/>
      <c r="I212" s="32"/>
    </row>
    <row r="213" ht="15.75" customHeight="1">
      <c r="H213" s="32"/>
      <c r="I213" s="32"/>
    </row>
    <row r="214" ht="15.75" customHeight="1">
      <c r="H214" s="32"/>
      <c r="I214" s="32"/>
    </row>
    <row r="215" ht="15.75" customHeight="1">
      <c r="H215" s="32"/>
      <c r="I215" s="32"/>
    </row>
    <row r="216" ht="15.75" customHeight="1">
      <c r="H216" s="32"/>
      <c r="I216" s="32"/>
    </row>
    <row r="217" ht="15.75" customHeight="1">
      <c r="H217" s="32"/>
      <c r="I217" s="32"/>
    </row>
    <row r="218" ht="15.75" customHeight="1">
      <c r="H218" s="32"/>
      <c r="I218" s="32"/>
    </row>
    <row r="219" ht="15.75" customHeight="1">
      <c r="H219" s="32"/>
      <c r="I219" s="32"/>
    </row>
    <row r="220" ht="15.75" customHeight="1">
      <c r="H220" s="32"/>
      <c r="I220" s="32"/>
    </row>
    <row r="221" ht="15.75" customHeight="1">
      <c r="H221" s="32"/>
      <c r="I221" s="32"/>
    </row>
    <row r="222" ht="15.75" customHeight="1">
      <c r="H222" s="32"/>
      <c r="I222" s="32"/>
    </row>
    <row r="223" ht="15.75" customHeight="1">
      <c r="H223" s="32"/>
      <c r="I223" s="32"/>
    </row>
    <row r="224" ht="15.75" customHeight="1">
      <c r="H224" s="32"/>
      <c r="I224" s="32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H5:H6"/>
    <mergeCell ref="I5:I6"/>
    <mergeCell ref="D7:J7"/>
    <mergeCell ref="D9:L9"/>
    <mergeCell ref="D15:L15"/>
    <mergeCell ref="E1:H1"/>
    <mergeCell ref="D2:I2"/>
    <mergeCell ref="D3:D6"/>
    <mergeCell ref="F3:F6"/>
    <mergeCell ref="G3:G6"/>
    <mergeCell ref="H3:H4"/>
    <mergeCell ref="I3:I4"/>
  </mergeCells>
  <hyperlinks>
    <hyperlink r:id="rId1" ref="D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13"/>
    <col customWidth="1" min="3" max="3" width="13.38"/>
    <col customWidth="1" min="7" max="7" width="18.13"/>
  </cols>
  <sheetData>
    <row r="2">
      <c r="B2" s="1"/>
      <c r="C2" s="2" t="s">
        <v>0</v>
      </c>
      <c r="D2" s="3"/>
      <c r="E2" s="3"/>
      <c r="F2" s="4"/>
      <c r="G2" s="1"/>
    </row>
    <row r="3">
      <c r="B3" s="38" t="s">
        <v>55</v>
      </c>
      <c r="C3" s="3"/>
      <c r="D3" s="3"/>
      <c r="E3" s="3"/>
      <c r="F3" s="3"/>
      <c r="G3" s="4"/>
    </row>
    <row r="4">
      <c r="B4" s="6" t="s">
        <v>2</v>
      </c>
      <c r="C4" s="7" t="s">
        <v>3</v>
      </c>
      <c r="D4" s="6" t="s">
        <v>4</v>
      </c>
      <c r="E4" s="8" t="s">
        <v>5</v>
      </c>
      <c r="F4" s="6" t="s">
        <v>6</v>
      </c>
      <c r="G4" s="39">
        <v>45698.0</v>
      </c>
    </row>
    <row r="5">
      <c r="B5" s="10"/>
      <c r="C5" s="7" t="s">
        <v>7</v>
      </c>
      <c r="D5" s="10"/>
      <c r="E5" s="10"/>
      <c r="F5" s="11"/>
      <c r="G5" s="11"/>
    </row>
    <row r="6">
      <c r="B6" s="10"/>
      <c r="C6" s="7" t="s">
        <v>8</v>
      </c>
      <c r="D6" s="10"/>
      <c r="E6" s="10"/>
      <c r="F6" s="6" t="s">
        <v>9</v>
      </c>
      <c r="G6" s="8"/>
    </row>
    <row r="7">
      <c r="B7" s="11"/>
      <c r="C7" s="7" t="s">
        <v>10</v>
      </c>
      <c r="D7" s="11"/>
      <c r="E7" s="11"/>
      <c r="F7" s="11"/>
      <c r="G7" s="11"/>
    </row>
    <row r="8">
      <c r="B8" s="12" t="s">
        <v>11</v>
      </c>
      <c r="C8" s="3"/>
      <c r="D8" s="3"/>
      <c r="E8" s="3"/>
      <c r="F8" s="3"/>
      <c r="G8" s="4"/>
    </row>
    <row r="10">
      <c r="B10" s="40" t="s">
        <v>56</v>
      </c>
      <c r="C10" s="40" t="s">
        <v>57</v>
      </c>
      <c r="D10" s="40" t="s">
        <v>58</v>
      </c>
      <c r="G10" s="40" t="s">
        <v>56</v>
      </c>
      <c r="H10" s="40" t="s">
        <v>57</v>
      </c>
      <c r="I10" s="40" t="s">
        <v>58</v>
      </c>
    </row>
    <row r="11">
      <c r="B11" s="41">
        <v>1.0</v>
      </c>
      <c r="C11" s="40">
        <v>5.0</v>
      </c>
      <c r="D11" s="42">
        <f>'Estimacion 6.2'!F14</f>
        <v>31</v>
      </c>
      <c r="G11" s="41">
        <v>1.0</v>
      </c>
      <c r="H11" s="40">
        <v>3.0</v>
      </c>
      <c r="I11" s="40">
        <v>28.0</v>
      </c>
    </row>
    <row r="12">
      <c r="B12" s="41">
        <v>2.0</v>
      </c>
      <c r="C12" s="40">
        <v>3.0</v>
      </c>
      <c r="D12" s="42">
        <f>'Estimacion 6.2'!F15</f>
        <v>5</v>
      </c>
      <c r="G12" s="41">
        <v>2.0</v>
      </c>
      <c r="H12" s="40">
        <v>1.0</v>
      </c>
      <c r="I12" s="40">
        <v>10.0</v>
      </c>
      <c r="K12" s="43">
        <v>1000.0</v>
      </c>
    </row>
    <row r="13">
      <c r="B13" s="41">
        <v>3.0</v>
      </c>
      <c r="C13" s="40">
        <v>1.0</v>
      </c>
      <c r="D13" s="42">
        <f>'Estimacion 6.2'!F16</f>
        <v>6</v>
      </c>
      <c r="G13" s="41">
        <v>3.0</v>
      </c>
      <c r="H13" s="40">
        <v>2.0</v>
      </c>
      <c r="I13" s="40">
        <v>15.0</v>
      </c>
    </row>
    <row r="14">
      <c r="B14" s="41">
        <v>4.0</v>
      </c>
      <c r="C14" s="40">
        <v>8.0</v>
      </c>
      <c r="D14" s="42">
        <f>'Estimacion 6.2'!F17</f>
        <v>20</v>
      </c>
      <c r="G14" s="41">
        <v>4.0</v>
      </c>
      <c r="H14" s="40">
        <v>4.0</v>
      </c>
      <c r="I14" s="40">
        <v>8.0</v>
      </c>
    </row>
    <row r="15">
      <c r="B15" s="41">
        <v>5.0</v>
      </c>
      <c r="C15" s="40">
        <v>10.0</v>
      </c>
      <c r="D15" s="42">
        <f>'Estimacion 6.2'!F18</f>
        <v>38</v>
      </c>
      <c r="G15" s="41">
        <v>5.0</v>
      </c>
      <c r="H15" s="40">
        <v>4.0</v>
      </c>
      <c r="I15" s="40">
        <v>25.0</v>
      </c>
    </row>
    <row r="16">
      <c r="B16" s="41">
        <v>6.0</v>
      </c>
      <c r="C16" s="40">
        <v>8.0</v>
      </c>
      <c r="D16" s="42">
        <f>'Estimacion 6.2'!F20</f>
        <v>30</v>
      </c>
      <c r="G16" s="41">
        <v>6.0</v>
      </c>
      <c r="H16" s="40">
        <v>2.0</v>
      </c>
      <c r="I16" s="40">
        <v>20.0</v>
      </c>
    </row>
    <row r="17">
      <c r="B17" s="41">
        <v>7.0</v>
      </c>
      <c r="C17" s="40">
        <v>11.0</v>
      </c>
      <c r="D17" s="42">
        <f>'Estimacion 6.2'!F21</f>
        <v>26</v>
      </c>
      <c r="G17" s="41">
        <v>7.0</v>
      </c>
      <c r="H17" s="40">
        <v>5.0</v>
      </c>
      <c r="I17" s="40">
        <v>50.0</v>
      </c>
    </row>
    <row r="18">
      <c r="B18" s="41">
        <v>8.0</v>
      </c>
      <c r="C18" s="40">
        <v>1.0</v>
      </c>
      <c r="D18" s="42">
        <f>'Estimacion 6.2'!F22</f>
        <v>16</v>
      </c>
      <c r="G18" s="41">
        <v>8.0</v>
      </c>
      <c r="H18" s="40">
        <v>2.0</v>
      </c>
      <c r="I18" s="40">
        <v>16.0</v>
      </c>
    </row>
    <row r="19">
      <c r="B19" s="41">
        <v>9.0</v>
      </c>
      <c r="C19" s="40">
        <v>1.0</v>
      </c>
      <c r="D19" s="42">
        <f>'Estimacion 6.2'!F23</f>
        <v>12</v>
      </c>
      <c r="G19" s="41">
        <v>9.0</v>
      </c>
      <c r="H19" s="40">
        <v>1.0</v>
      </c>
      <c r="I19" s="40">
        <v>18.0</v>
      </c>
    </row>
    <row r="20">
      <c r="B20" s="41">
        <v>10.0</v>
      </c>
      <c r="C20" s="40">
        <v>6.0</v>
      </c>
      <c r="D20" s="42">
        <f>'Estimacion 6.2'!F24</f>
        <v>28</v>
      </c>
      <c r="G20" s="41">
        <v>10.0</v>
      </c>
      <c r="H20" s="40">
        <v>6.0</v>
      </c>
      <c r="I20" s="40">
        <v>9.0</v>
      </c>
    </row>
    <row r="21">
      <c r="B21" s="41">
        <v>11.0</v>
      </c>
      <c r="C21" s="40">
        <v>10.0</v>
      </c>
      <c r="D21" s="42">
        <f>'Estimacion 6.2'!F25</f>
        <v>64</v>
      </c>
      <c r="G21" s="40" t="s">
        <v>59</v>
      </c>
      <c r="H21" s="40">
        <f t="shared" ref="H21:I21" si="1">SUM(H11:H20)</f>
        <v>30</v>
      </c>
      <c r="I21" s="42">
        <f t="shared" si="1"/>
        <v>199</v>
      </c>
    </row>
    <row r="22">
      <c r="B22" s="41">
        <v>12.0</v>
      </c>
      <c r="C22" s="40">
        <v>1.0</v>
      </c>
      <c r="D22" s="42">
        <f>'Estimacion 6.2'!F26</f>
        <v>8</v>
      </c>
      <c r="G22" s="44"/>
      <c r="H22" s="43"/>
      <c r="I22" s="45" t="str">
        <f>'Estimacion 6.2'!K26</f>
        <v/>
      </c>
    </row>
    <row r="23">
      <c r="B23" s="41">
        <v>13.0</v>
      </c>
      <c r="C23" s="40">
        <v>9.0</v>
      </c>
      <c r="D23" s="42">
        <f>'Estimacion 6.2'!F27</f>
        <v>45</v>
      </c>
      <c r="G23" s="44"/>
      <c r="H23" s="43"/>
      <c r="I23" s="45" t="str">
        <f>'Estimacion 6.2'!K27</f>
        <v/>
      </c>
    </row>
    <row r="24">
      <c r="B24" s="40" t="s">
        <v>59</v>
      </c>
      <c r="C24" s="42">
        <f>SUM(C11+C12+C13+C14+C15+C16+C17+C18+C19+C20+C21+C22+C23)</f>
        <v>74</v>
      </c>
      <c r="D24" s="42">
        <f>SUM(D11:D23)</f>
        <v>329</v>
      </c>
    </row>
    <row r="25">
      <c r="G25" s="46" t="s">
        <v>60</v>
      </c>
    </row>
    <row r="27">
      <c r="H27" s="43" t="s">
        <v>61</v>
      </c>
    </row>
    <row r="28">
      <c r="B28" s="46" t="s">
        <v>62</v>
      </c>
    </row>
    <row r="30">
      <c r="B30" s="43" t="s">
        <v>63</v>
      </c>
      <c r="C30" s="47">
        <f>1000*(C24)/(D24)</f>
        <v>224.9240122</v>
      </c>
      <c r="D30" s="43" t="s">
        <v>64</v>
      </c>
      <c r="G30" s="43" t="s">
        <v>65</v>
      </c>
      <c r="H30" s="43" t="s">
        <v>66</v>
      </c>
    </row>
    <row r="31">
      <c r="C31" s="47"/>
    </row>
    <row r="32">
      <c r="H32" s="43" t="s">
        <v>67</v>
      </c>
      <c r="I32" s="47">
        <f>(I21*C30)/1000</f>
        <v>44.75987842</v>
      </c>
      <c r="J32" s="43" t="s">
        <v>64</v>
      </c>
    </row>
    <row r="35">
      <c r="G35" s="43" t="s">
        <v>68</v>
      </c>
    </row>
    <row r="36">
      <c r="H36" s="43" t="s">
        <v>69</v>
      </c>
    </row>
  </sheetData>
  <mergeCells count="10">
    <mergeCell ref="F6:F7"/>
    <mergeCell ref="F4:F5"/>
    <mergeCell ref="G6:G7"/>
    <mergeCell ref="B8:G8"/>
    <mergeCell ref="C2:F2"/>
    <mergeCell ref="B3:G3"/>
    <mergeCell ref="B4:B7"/>
    <mergeCell ref="D4:D7"/>
    <mergeCell ref="E4:E7"/>
    <mergeCell ref="G4:G5"/>
  </mergeCells>
  <hyperlinks>
    <hyperlink r:id="rId1" ref="B8"/>
  </hyperlinks>
  <drawing r:id="rId2"/>
</worksheet>
</file>