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nud/Desktop/"/>
    </mc:Choice>
  </mc:AlternateContent>
  <xr:revisionPtr revIDLastSave="0" documentId="13_ncr:1_{45E5DA35-6943-7C42-BFD0-9BE103362F95}" xr6:coauthVersionLast="47" xr6:coauthVersionMax="47" xr10:uidLastSave="{00000000-0000-0000-0000-000000000000}"/>
  <bookViews>
    <workbookView xWindow="11580" yWindow="5460" windowWidth="28040" windowHeight="17440" xr2:uid="{996003AC-C8C9-D64B-A450-E9587B1B26C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" i="1" l="1"/>
  <c r="O2" i="1"/>
  <c r="N2" i="1"/>
  <c r="M2" i="1"/>
  <c r="L2" i="1"/>
  <c r="K2" i="1"/>
  <c r="J2" i="1"/>
  <c r="J15" i="1" s="1"/>
  <c r="I2" i="1"/>
  <c r="I9" i="1" s="1"/>
  <c r="H2" i="1"/>
  <c r="G2" i="1"/>
  <c r="B20" i="1"/>
  <c r="C20" i="1" s="1"/>
  <c r="B19" i="1"/>
  <c r="C19" i="1" s="1"/>
  <c r="B18" i="1"/>
  <c r="C18" i="1" s="1"/>
  <c r="B17" i="1"/>
  <c r="C17" i="1" s="1"/>
  <c r="B16" i="1"/>
  <c r="C16" i="1" s="1"/>
  <c r="B21" i="1"/>
  <c r="C21" i="1" s="1"/>
  <c r="C15" i="1"/>
  <c r="C14" i="1"/>
  <c r="C13" i="1"/>
  <c r="C12" i="1"/>
  <c r="C11" i="1"/>
  <c r="C10" i="1"/>
  <c r="C9" i="1"/>
  <c r="C8" i="1"/>
  <c r="C7" i="1"/>
  <c r="C6" i="1"/>
  <c r="C5" i="1"/>
  <c r="C4" i="1"/>
  <c r="D20" i="1"/>
  <c r="D19" i="1"/>
  <c r="D18" i="1"/>
  <c r="D17" i="1"/>
  <c r="D16" i="1"/>
  <c r="D15" i="1"/>
  <c r="E15" i="1" s="1"/>
  <c r="F15" i="1" s="1"/>
  <c r="D14" i="1"/>
  <c r="E14" i="1" s="1"/>
  <c r="F14" i="1" s="1"/>
  <c r="D13" i="1"/>
  <c r="E13" i="1" s="1"/>
  <c r="F13" i="1" s="1"/>
  <c r="D12" i="1"/>
  <c r="E12" i="1" s="1"/>
  <c r="F12" i="1" s="1"/>
  <c r="D11" i="1"/>
  <c r="E11" i="1" s="1"/>
  <c r="F11" i="1" s="1"/>
  <c r="D10" i="1"/>
  <c r="E10" i="1" s="1"/>
  <c r="F10" i="1" s="1"/>
  <c r="D9" i="1"/>
  <c r="E9" i="1" s="1"/>
  <c r="F9" i="1" s="1"/>
  <c r="D8" i="1"/>
  <c r="E8" i="1" s="1"/>
  <c r="F8" i="1" s="1"/>
  <c r="H8" i="1" s="1"/>
  <c r="D7" i="1"/>
  <c r="E7" i="1" s="1"/>
  <c r="F7" i="1" s="1"/>
  <c r="D6" i="1"/>
  <c r="E6" i="1" s="1"/>
  <c r="F6" i="1" s="1"/>
  <c r="D5" i="1"/>
  <c r="E5" i="1" s="1"/>
  <c r="F5" i="1" s="1"/>
  <c r="D4" i="1"/>
  <c r="E4" i="1" s="1"/>
  <c r="F4" i="1" s="1"/>
  <c r="H4" i="1" l="1"/>
  <c r="M4" i="1" s="1"/>
  <c r="I10" i="1"/>
  <c r="H5" i="1"/>
  <c r="I11" i="1"/>
  <c r="H6" i="1"/>
  <c r="M6" i="1" s="1"/>
  <c r="I12" i="1"/>
  <c r="H7" i="1"/>
  <c r="I13" i="1"/>
  <c r="H9" i="1"/>
  <c r="I15" i="1"/>
  <c r="J21" i="1"/>
  <c r="G4" i="1"/>
  <c r="L4" i="1" s="1"/>
  <c r="H10" i="1"/>
  <c r="M10" i="1" s="1"/>
  <c r="I16" i="1"/>
  <c r="K4" i="1"/>
  <c r="G5" i="1"/>
  <c r="L5" i="1" s="1"/>
  <c r="H11" i="1"/>
  <c r="K5" i="1"/>
  <c r="G6" i="1"/>
  <c r="H12" i="1"/>
  <c r="K6" i="1"/>
  <c r="I14" i="1"/>
  <c r="G7" i="1"/>
  <c r="L7" i="1" s="1"/>
  <c r="H13" i="1"/>
  <c r="K7" i="1"/>
  <c r="G8" i="1"/>
  <c r="L8" i="1" s="1"/>
  <c r="H14" i="1"/>
  <c r="M14" i="1" s="1"/>
  <c r="K8" i="1"/>
  <c r="G9" i="1"/>
  <c r="L9" i="1" s="1"/>
  <c r="H15" i="1"/>
  <c r="M15" i="1" s="1"/>
  <c r="I21" i="1"/>
  <c r="K9" i="1"/>
  <c r="G10" i="1"/>
  <c r="L10" i="1" s="1"/>
  <c r="H16" i="1"/>
  <c r="M16" i="1" s="1"/>
  <c r="J4" i="1"/>
  <c r="K10" i="1"/>
  <c r="G11" i="1"/>
  <c r="J5" i="1"/>
  <c r="K11" i="1"/>
  <c r="G12" i="1"/>
  <c r="L12" i="1" s="1"/>
  <c r="J6" i="1"/>
  <c r="K12" i="1"/>
  <c r="G13" i="1"/>
  <c r="L13" i="1" s="1"/>
  <c r="J7" i="1"/>
  <c r="K13" i="1"/>
  <c r="G14" i="1"/>
  <c r="L14" i="1" s="1"/>
  <c r="J8" i="1"/>
  <c r="K14" i="1"/>
  <c r="G15" i="1"/>
  <c r="L15" i="1" s="1"/>
  <c r="J9" i="1"/>
  <c r="K15" i="1"/>
  <c r="G16" i="1"/>
  <c r="L16" i="1" s="1"/>
  <c r="I4" i="1"/>
  <c r="J10" i="1"/>
  <c r="K16" i="1"/>
  <c r="G17" i="1"/>
  <c r="L17" i="1" s="1"/>
  <c r="I5" i="1"/>
  <c r="J11" i="1"/>
  <c r="I6" i="1"/>
  <c r="J12" i="1"/>
  <c r="I7" i="1"/>
  <c r="J13" i="1"/>
  <c r="I8" i="1"/>
  <c r="J14" i="1"/>
  <c r="M7" i="1"/>
  <c r="M8" i="1"/>
  <c r="M9" i="1"/>
  <c r="N21" i="1"/>
  <c r="M11" i="1"/>
  <c r="M12" i="1"/>
  <c r="M13" i="1"/>
  <c r="L11" i="1"/>
  <c r="L6" i="1"/>
  <c r="M5" i="1"/>
  <c r="E16" i="1"/>
  <c r="F16" i="1" s="1"/>
  <c r="J16" i="1" s="1"/>
  <c r="E17" i="1"/>
  <c r="F17" i="1" s="1"/>
  <c r="K17" i="1" s="1"/>
  <c r="E18" i="1"/>
  <c r="F18" i="1" s="1"/>
  <c r="G18" i="1" s="1"/>
  <c r="L18" i="1" s="1"/>
  <c r="E19" i="1"/>
  <c r="F19" i="1" s="1"/>
  <c r="I19" i="1" s="1"/>
  <c r="E20" i="1"/>
  <c r="F20" i="1" s="1"/>
  <c r="G20" i="1" s="1"/>
  <c r="L20" i="1" s="1"/>
  <c r="E21" i="1"/>
  <c r="F21" i="1" s="1"/>
  <c r="H21" i="1" s="1"/>
  <c r="M21" i="1" s="1"/>
  <c r="J20" i="1" l="1"/>
  <c r="K19" i="1"/>
  <c r="J19" i="1"/>
  <c r="J17" i="1"/>
  <c r="K20" i="1"/>
  <c r="P20" i="1" s="1"/>
  <c r="H19" i="1"/>
  <c r="M19" i="1" s="1"/>
  <c r="H20" i="1"/>
  <c r="M20" i="1" s="1"/>
  <c r="I18" i="1"/>
  <c r="N18" i="1" s="1"/>
  <c r="I20" i="1"/>
  <c r="N20" i="1" s="1"/>
  <c r="G19" i="1"/>
  <c r="L19" i="1" s="1"/>
  <c r="H18" i="1"/>
  <c r="M18" i="1" s="1"/>
  <c r="H17" i="1"/>
  <c r="M17" i="1" s="1"/>
  <c r="I17" i="1"/>
  <c r="N17" i="1" s="1"/>
  <c r="G21" i="1"/>
  <c r="L21" i="1" s="1"/>
  <c r="J18" i="1"/>
  <c r="O18" i="1" s="1"/>
  <c r="K18" i="1"/>
  <c r="P18" i="1" s="1"/>
  <c r="K21" i="1"/>
  <c r="N11" i="1"/>
  <c r="N15" i="1"/>
  <c r="N12" i="1"/>
  <c r="N14" i="1"/>
  <c r="N13" i="1"/>
  <c r="O21" i="1"/>
  <c r="P21" i="1"/>
  <c r="N10" i="1"/>
  <c r="O20" i="1"/>
  <c r="N19" i="1"/>
  <c r="N9" i="1"/>
  <c r="N8" i="1"/>
  <c r="N7" i="1"/>
  <c r="N16" i="1"/>
  <c r="N6" i="1"/>
  <c r="N5" i="1"/>
  <c r="N4" i="1"/>
  <c r="O8" i="1" l="1"/>
  <c r="P8" i="1"/>
  <c r="P13" i="1"/>
  <c r="O13" i="1"/>
  <c r="O10" i="1"/>
  <c r="P10" i="1"/>
  <c r="P14" i="1"/>
  <c r="O14" i="1"/>
  <c r="P9" i="1"/>
  <c r="O9" i="1"/>
  <c r="O16" i="1"/>
  <c r="P16" i="1"/>
  <c r="P7" i="1"/>
  <c r="O7" i="1"/>
  <c r="P19" i="1"/>
  <c r="O19" i="1"/>
  <c r="P12" i="1"/>
  <c r="O12" i="1"/>
  <c r="P15" i="1"/>
  <c r="O15" i="1"/>
  <c r="P17" i="1"/>
  <c r="O17" i="1"/>
  <c r="P11" i="1"/>
  <c r="O11" i="1"/>
  <c r="P6" i="1"/>
  <c r="O6" i="1"/>
  <c r="O5" i="1"/>
  <c r="P5" i="1"/>
  <c r="O4" i="1"/>
  <c r="P4" i="1"/>
</calcChain>
</file>

<file path=xl/sharedStrings.xml><?xml version="1.0" encoding="utf-8"?>
<sst xmlns="http://schemas.openxmlformats.org/spreadsheetml/2006/main" count="28" uniqueCount="13">
  <si>
    <t>IEEE_802_11N_QCLDPC</t>
  </si>
  <si>
    <t>n (bits)</t>
  </si>
  <si>
    <t>rate</t>
  </si>
  <si>
    <t>CCSDS_CONV_CODE</t>
  </si>
  <si>
    <t>NO_FEC</t>
  </si>
  <si>
    <t>n (bytes)</t>
  </si>
  <si>
    <t>m (bits)</t>
  </si>
  <si>
    <t>m (bytes)</t>
  </si>
  <si>
    <t>CSP payload (bytes)</t>
  </si>
  <si>
    <t>CSP length (bytes)</t>
  </si>
  <si>
    <t>MPDU payload (bytes)</t>
  </si>
  <si>
    <t>cw (bytes)</t>
  </si>
  <si>
    <t>MPDUs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</si>
</sst>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9D640-04A1-AF47-B39D-1DD167EB8014}">
  <dimension ref="A1:P21"/>
  <sheetViews>
    <sheetView tabSelected="1" workbookViewId="0">
      <selection activeCell="O4" sqref="O4"/>
    </sheetView>
  </sheetViews>
  <sheetFormatPr baseColWidth="10" defaultRowHeight="16" x14ac:dyDescent="0.2"/>
  <cols>
    <col min="1" max="1" width="20.6640625" customWidth="1"/>
    <col min="6" max="6" width="10.83203125" customWidth="1"/>
  </cols>
  <sheetData>
    <row r="1" spans="1:16" x14ac:dyDescent="0.2">
      <c r="A1" t="s">
        <v>10</v>
      </c>
      <c r="B1">
        <v>119</v>
      </c>
      <c r="E1" t="s">
        <v>8</v>
      </c>
      <c r="G1">
        <v>0</v>
      </c>
      <c r="H1">
        <v>10</v>
      </c>
      <c r="I1">
        <v>103</v>
      </c>
      <c r="J1">
        <v>358</v>
      </c>
      <c r="K1">
        <v>4096</v>
      </c>
      <c r="L1">
        <v>0</v>
      </c>
      <c r="M1">
        <v>10</v>
      </c>
      <c r="N1">
        <v>103</v>
      </c>
      <c r="O1">
        <v>358</v>
      </c>
      <c r="P1">
        <v>4096</v>
      </c>
    </row>
    <row r="2" spans="1:16" x14ac:dyDescent="0.2">
      <c r="E2" t="s">
        <v>9</v>
      </c>
      <c r="G2">
        <f t="shared" ref="G2:P2" si="0">G1+16</f>
        <v>16</v>
      </c>
      <c r="H2">
        <f t="shared" si="0"/>
        <v>26</v>
      </c>
      <c r="I2">
        <f t="shared" si="0"/>
        <v>119</v>
      </c>
      <c r="J2">
        <f t="shared" si="0"/>
        <v>374</v>
      </c>
      <c r="K2">
        <f t="shared" si="0"/>
        <v>4112</v>
      </c>
      <c r="L2">
        <f t="shared" si="0"/>
        <v>16</v>
      </c>
      <c r="M2">
        <f t="shared" si="0"/>
        <v>26</v>
      </c>
      <c r="N2">
        <f t="shared" si="0"/>
        <v>119</v>
      </c>
      <c r="O2">
        <f t="shared" si="0"/>
        <v>374</v>
      </c>
      <c r="P2">
        <f t="shared" si="0"/>
        <v>4112</v>
      </c>
    </row>
    <row r="3" spans="1:16" x14ac:dyDescent="0.2">
      <c r="B3" t="s">
        <v>1</v>
      </c>
      <c r="C3" t="s">
        <v>5</v>
      </c>
      <c r="D3" t="s">
        <v>2</v>
      </c>
      <c r="E3" t="s">
        <v>6</v>
      </c>
      <c r="F3" t="s">
        <v>7</v>
      </c>
      <c r="G3" t="s">
        <v>11</v>
      </c>
      <c r="L3" t="s">
        <v>12</v>
      </c>
    </row>
    <row r="4" spans="1:16" x14ac:dyDescent="0.2">
      <c r="A4" t="s">
        <v>0</v>
      </c>
      <c r="B4">
        <v>648</v>
      </c>
      <c r="C4">
        <f>B4/8</f>
        <v>81</v>
      </c>
      <c r="D4">
        <f>1/2</f>
        <v>0.5</v>
      </c>
      <c r="E4">
        <f>B4*D4</f>
        <v>324</v>
      </c>
      <c r="F4">
        <f t="shared" ref="F4:F21" si="1">_xlfn.FLOOR.MATH(E4/8,1,1)</f>
        <v>40</v>
      </c>
      <c r="G4">
        <f>_xlfn.CEILING.MATH(G$2/$F4,1)*$C4</f>
        <v>81</v>
      </c>
      <c r="H4">
        <f>_xlfn.CEILING.MATH(H$2/$F4,1)*$C4</f>
        <v>81</v>
      </c>
      <c r="I4">
        <f>_xlfn.CEILING.MATH(I$2/$F4,1)*$C4</f>
        <v>243</v>
      </c>
      <c r="J4">
        <f t="shared" ref="J4:K21" si="2">_xlfn.CEILING.MATH(J$2/$F4,1)*$C4</f>
        <v>810</v>
      </c>
      <c r="K4">
        <f t="shared" si="2"/>
        <v>8343</v>
      </c>
      <c r="L4">
        <f>_xlfn.CEILING.MATH(G4/$B$1,1)</f>
        <v>1</v>
      </c>
      <c r="M4">
        <f>_xlfn.CEILING.MATH(H4/$B$1,1)</f>
        <v>1</v>
      </c>
      <c r="N4">
        <f t="shared" ref="N4:N21" si="3">_xlfn.CEILING.MATH(I4/$B$1,1)</f>
        <v>3</v>
      </c>
      <c r="O4">
        <f t="shared" ref="O4:O21" si="4">_xlfn.CEILING.MATH(J4/$B$1,1)</f>
        <v>7</v>
      </c>
      <c r="P4">
        <f t="shared" ref="P4:P21" si="5">_xlfn.CEILING.MATH(K4/$B$1,1)</f>
        <v>71</v>
      </c>
    </row>
    <row r="5" spans="1:16" x14ac:dyDescent="0.2">
      <c r="A5" t="s">
        <v>0</v>
      </c>
      <c r="B5">
        <v>648</v>
      </c>
      <c r="C5">
        <f t="shared" ref="C5:C21" si="6">B5/8</f>
        <v>81</v>
      </c>
      <c r="D5">
        <f>2/3</f>
        <v>0.66666666666666663</v>
      </c>
      <c r="E5">
        <f t="shared" ref="E5:E21" si="7">B5*D5</f>
        <v>432</v>
      </c>
      <c r="F5">
        <f t="shared" si="1"/>
        <v>54</v>
      </c>
      <c r="G5">
        <f>_xlfn.CEILING.MATH(G$2/$F5,1)*$C5</f>
        <v>81</v>
      </c>
      <c r="H5">
        <f t="shared" ref="H5:I21" si="8">_xlfn.CEILING.MATH(H$2/$F5,1)*$C5</f>
        <v>81</v>
      </c>
      <c r="I5">
        <f t="shared" si="8"/>
        <v>243</v>
      </c>
      <c r="J5">
        <f t="shared" si="2"/>
        <v>567</v>
      </c>
      <c r="K5">
        <f t="shared" si="2"/>
        <v>6237</v>
      </c>
      <c r="L5">
        <f t="shared" ref="L5:L21" si="9">_xlfn.CEILING.MATH(G5/$B$1,1)</f>
        <v>1</v>
      </c>
      <c r="M5">
        <f t="shared" ref="M5:M21" si="10">_xlfn.CEILING.MATH(H5/$B$1,1)</f>
        <v>1</v>
      </c>
      <c r="N5">
        <f t="shared" si="3"/>
        <v>3</v>
      </c>
      <c r="O5">
        <f t="shared" si="4"/>
        <v>5</v>
      </c>
      <c r="P5">
        <f t="shared" si="5"/>
        <v>53</v>
      </c>
    </row>
    <row r="6" spans="1:16" x14ac:dyDescent="0.2">
      <c r="A6" t="s">
        <v>0</v>
      </c>
      <c r="B6">
        <v>648</v>
      </c>
      <c r="C6">
        <f t="shared" si="6"/>
        <v>81</v>
      </c>
      <c r="D6">
        <f>3/4</f>
        <v>0.75</v>
      </c>
      <c r="E6">
        <f t="shared" si="7"/>
        <v>486</v>
      </c>
      <c r="F6">
        <f t="shared" si="1"/>
        <v>60</v>
      </c>
      <c r="G6">
        <f>_xlfn.CEILING.MATH(G$2/$F6,1)*$C6</f>
        <v>81</v>
      </c>
      <c r="H6">
        <f t="shared" si="8"/>
        <v>81</v>
      </c>
      <c r="I6">
        <f t="shared" si="8"/>
        <v>162</v>
      </c>
      <c r="J6">
        <f t="shared" si="2"/>
        <v>567</v>
      </c>
      <c r="K6">
        <f t="shared" si="2"/>
        <v>5589</v>
      </c>
      <c r="L6">
        <f t="shared" si="9"/>
        <v>1</v>
      </c>
      <c r="M6">
        <f t="shared" si="10"/>
        <v>1</v>
      </c>
      <c r="N6">
        <f t="shared" si="3"/>
        <v>2</v>
      </c>
      <c r="O6">
        <f t="shared" si="4"/>
        <v>5</v>
      </c>
      <c r="P6">
        <f t="shared" si="5"/>
        <v>47</v>
      </c>
    </row>
    <row r="7" spans="1:16" x14ac:dyDescent="0.2">
      <c r="A7" t="s">
        <v>0</v>
      </c>
      <c r="B7">
        <v>648</v>
      </c>
      <c r="C7">
        <f t="shared" si="6"/>
        <v>81</v>
      </c>
      <c r="D7">
        <f>5/6</f>
        <v>0.83333333333333337</v>
      </c>
      <c r="E7">
        <f t="shared" si="7"/>
        <v>540</v>
      </c>
      <c r="F7">
        <f t="shared" si="1"/>
        <v>67</v>
      </c>
      <c r="G7">
        <f t="shared" ref="G7:G21" si="11">_xlfn.CEILING.MATH(G$2/$F7,1)*$C7</f>
        <v>81</v>
      </c>
      <c r="H7">
        <f t="shared" si="8"/>
        <v>81</v>
      </c>
      <c r="I7">
        <f t="shared" si="8"/>
        <v>162</v>
      </c>
      <c r="J7">
        <f t="shared" si="2"/>
        <v>486</v>
      </c>
      <c r="K7">
        <f t="shared" si="2"/>
        <v>5022</v>
      </c>
      <c r="L7">
        <f t="shared" si="9"/>
        <v>1</v>
      </c>
      <c r="M7">
        <f t="shared" si="10"/>
        <v>1</v>
      </c>
      <c r="N7">
        <f t="shared" si="3"/>
        <v>2</v>
      </c>
      <c r="O7">
        <f t="shared" si="4"/>
        <v>5</v>
      </c>
      <c r="P7">
        <f t="shared" si="5"/>
        <v>43</v>
      </c>
    </row>
    <row r="8" spans="1:16" x14ac:dyDescent="0.2">
      <c r="A8" t="s">
        <v>0</v>
      </c>
      <c r="B8">
        <v>1296</v>
      </c>
      <c r="C8">
        <f t="shared" si="6"/>
        <v>162</v>
      </c>
      <c r="D8">
        <f>1/2</f>
        <v>0.5</v>
      </c>
      <c r="E8">
        <f t="shared" si="7"/>
        <v>648</v>
      </c>
      <c r="F8">
        <f t="shared" si="1"/>
        <v>81</v>
      </c>
      <c r="G8">
        <f t="shared" si="11"/>
        <v>162</v>
      </c>
      <c r="H8">
        <f t="shared" si="8"/>
        <v>162</v>
      </c>
      <c r="I8">
        <f t="shared" si="8"/>
        <v>324</v>
      </c>
      <c r="J8">
        <f t="shared" si="2"/>
        <v>810</v>
      </c>
      <c r="K8">
        <f t="shared" si="2"/>
        <v>8262</v>
      </c>
      <c r="L8">
        <f t="shared" si="9"/>
        <v>2</v>
      </c>
      <c r="M8">
        <f t="shared" si="10"/>
        <v>2</v>
      </c>
      <c r="N8">
        <f t="shared" si="3"/>
        <v>3</v>
      </c>
      <c r="O8">
        <f t="shared" si="4"/>
        <v>7</v>
      </c>
      <c r="P8">
        <f t="shared" si="5"/>
        <v>70</v>
      </c>
    </row>
    <row r="9" spans="1:16" x14ac:dyDescent="0.2">
      <c r="A9" t="s">
        <v>0</v>
      </c>
      <c r="B9">
        <v>1296</v>
      </c>
      <c r="C9">
        <f t="shared" si="6"/>
        <v>162</v>
      </c>
      <c r="D9">
        <f>2/3</f>
        <v>0.66666666666666663</v>
      </c>
      <c r="E9">
        <f t="shared" si="7"/>
        <v>864</v>
      </c>
      <c r="F9">
        <f t="shared" si="1"/>
        <v>108</v>
      </c>
      <c r="G9">
        <f t="shared" si="11"/>
        <v>162</v>
      </c>
      <c r="H9">
        <f t="shared" si="8"/>
        <v>162</v>
      </c>
      <c r="I9">
        <f t="shared" si="8"/>
        <v>324</v>
      </c>
      <c r="J9">
        <f t="shared" si="2"/>
        <v>648</v>
      </c>
      <c r="K9">
        <f t="shared" si="2"/>
        <v>6318</v>
      </c>
      <c r="L9">
        <f t="shared" si="9"/>
        <v>2</v>
      </c>
      <c r="M9">
        <f t="shared" si="10"/>
        <v>2</v>
      </c>
      <c r="N9">
        <f t="shared" si="3"/>
        <v>3</v>
      </c>
      <c r="O9">
        <f t="shared" si="4"/>
        <v>6</v>
      </c>
      <c r="P9">
        <f t="shared" si="5"/>
        <v>54</v>
      </c>
    </row>
    <row r="10" spans="1:16" x14ac:dyDescent="0.2">
      <c r="A10" t="s">
        <v>0</v>
      </c>
      <c r="B10">
        <v>1296</v>
      </c>
      <c r="C10">
        <f t="shared" si="6"/>
        <v>162</v>
      </c>
      <c r="D10">
        <f>3/4</f>
        <v>0.75</v>
      </c>
      <c r="E10">
        <f t="shared" si="7"/>
        <v>972</v>
      </c>
      <c r="F10">
        <f t="shared" si="1"/>
        <v>121</v>
      </c>
      <c r="G10">
        <f t="shared" si="11"/>
        <v>162</v>
      </c>
      <c r="H10">
        <f t="shared" si="8"/>
        <v>162</v>
      </c>
      <c r="I10">
        <f t="shared" si="8"/>
        <v>162</v>
      </c>
      <c r="J10">
        <f t="shared" si="2"/>
        <v>648</v>
      </c>
      <c r="K10">
        <f t="shared" si="2"/>
        <v>5508</v>
      </c>
      <c r="L10">
        <f t="shared" si="9"/>
        <v>2</v>
      </c>
      <c r="M10">
        <f t="shared" si="10"/>
        <v>2</v>
      </c>
      <c r="N10">
        <f t="shared" si="3"/>
        <v>2</v>
      </c>
      <c r="O10">
        <f t="shared" si="4"/>
        <v>6</v>
      </c>
      <c r="P10">
        <f t="shared" si="5"/>
        <v>47</v>
      </c>
    </row>
    <row r="11" spans="1:16" x14ac:dyDescent="0.2">
      <c r="A11" t="s">
        <v>0</v>
      </c>
      <c r="B11">
        <v>1296</v>
      </c>
      <c r="C11">
        <f t="shared" si="6"/>
        <v>162</v>
      </c>
      <c r="D11">
        <f>5/6</f>
        <v>0.83333333333333337</v>
      </c>
      <c r="E11">
        <f t="shared" si="7"/>
        <v>1080</v>
      </c>
      <c r="F11">
        <f t="shared" si="1"/>
        <v>135</v>
      </c>
      <c r="G11">
        <f t="shared" si="11"/>
        <v>162</v>
      </c>
      <c r="H11">
        <f t="shared" si="8"/>
        <v>162</v>
      </c>
      <c r="I11">
        <f t="shared" si="8"/>
        <v>162</v>
      </c>
      <c r="J11">
        <f t="shared" si="2"/>
        <v>486</v>
      </c>
      <c r="K11">
        <f t="shared" si="2"/>
        <v>5022</v>
      </c>
      <c r="L11">
        <f t="shared" si="9"/>
        <v>2</v>
      </c>
      <c r="M11">
        <f t="shared" si="10"/>
        <v>2</v>
      </c>
      <c r="N11">
        <f t="shared" si="3"/>
        <v>2</v>
      </c>
      <c r="O11">
        <f t="shared" si="4"/>
        <v>5</v>
      </c>
      <c r="P11">
        <f t="shared" si="5"/>
        <v>43</v>
      </c>
    </row>
    <row r="12" spans="1:16" x14ac:dyDescent="0.2">
      <c r="A12" t="s">
        <v>0</v>
      </c>
      <c r="B12">
        <v>1944</v>
      </c>
      <c r="C12">
        <f t="shared" si="6"/>
        <v>243</v>
      </c>
      <c r="D12">
        <f>1/2</f>
        <v>0.5</v>
      </c>
      <c r="E12">
        <f t="shared" si="7"/>
        <v>972</v>
      </c>
      <c r="F12">
        <f t="shared" si="1"/>
        <v>121</v>
      </c>
      <c r="G12">
        <f t="shared" si="11"/>
        <v>243</v>
      </c>
      <c r="H12">
        <f t="shared" si="8"/>
        <v>243</v>
      </c>
      <c r="I12">
        <f t="shared" si="8"/>
        <v>243</v>
      </c>
      <c r="J12">
        <f t="shared" si="2"/>
        <v>972</v>
      </c>
      <c r="K12">
        <f t="shared" si="2"/>
        <v>8262</v>
      </c>
      <c r="L12">
        <f t="shared" si="9"/>
        <v>3</v>
      </c>
      <c r="M12">
        <f t="shared" si="10"/>
        <v>3</v>
      </c>
      <c r="N12">
        <f t="shared" si="3"/>
        <v>3</v>
      </c>
      <c r="O12">
        <f t="shared" si="4"/>
        <v>9</v>
      </c>
      <c r="P12">
        <f t="shared" si="5"/>
        <v>70</v>
      </c>
    </row>
    <row r="13" spans="1:16" x14ac:dyDescent="0.2">
      <c r="A13" t="s">
        <v>0</v>
      </c>
      <c r="B13">
        <v>1944</v>
      </c>
      <c r="C13">
        <f t="shared" si="6"/>
        <v>243</v>
      </c>
      <c r="D13">
        <f>2/3</f>
        <v>0.66666666666666663</v>
      </c>
      <c r="E13">
        <f t="shared" si="7"/>
        <v>1296</v>
      </c>
      <c r="F13">
        <f t="shared" si="1"/>
        <v>162</v>
      </c>
      <c r="G13">
        <f t="shared" si="11"/>
        <v>243</v>
      </c>
      <c r="H13">
        <f t="shared" si="8"/>
        <v>243</v>
      </c>
      <c r="I13">
        <f t="shared" si="8"/>
        <v>243</v>
      </c>
      <c r="J13">
        <f t="shared" si="2"/>
        <v>729</v>
      </c>
      <c r="K13">
        <f t="shared" si="2"/>
        <v>6318</v>
      </c>
      <c r="L13">
        <f t="shared" si="9"/>
        <v>3</v>
      </c>
      <c r="M13">
        <f t="shared" si="10"/>
        <v>3</v>
      </c>
      <c r="N13">
        <f t="shared" si="3"/>
        <v>3</v>
      </c>
      <c r="O13">
        <f t="shared" si="4"/>
        <v>7</v>
      </c>
      <c r="P13">
        <f t="shared" si="5"/>
        <v>54</v>
      </c>
    </row>
    <row r="14" spans="1:16" x14ac:dyDescent="0.2">
      <c r="A14" t="s">
        <v>0</v>
      </c>
      <c r="B14">
        <v>1944</v>
      </c>
      <c r="C14">
        <f t="shared" si="6"/>
        <v>243</v>
      </c>
      <c r="D14">
        <f>3/4</f>
        <v>0.75</v>
      </c>
      <c r="E14">
        <f t="shared" si="7"/>
        <v>1458</v>
      </c>
      <c r="F14">
        <f t="shared" si="1"/>
        <v>182</v>
      </c>
      <c r="G14">
        <f t="shared" si="11"/>
        <v>243</v>
      </c>
      <c r="H14">
        <f t="shared" si="8"/>
        <v>243</v>
      </c>
      <c r="I14">
        <f t="shared" si="8"/>
        <v>243</v>
      </c>
      <c r="J14">
        <f t="shared" si="2"/>
        <v>729</v>
      </c>
      <c r="K14">
        <f t="shared" si="2"/>
        <v>5589</v>
      </c>
      <c r="L14">
        <f t="shared" si="9"/>
        <v>3</v>
      </c>
      <c r="M14">
        <f t="shared" si="10"/>
        <v>3</v>
      </c>
      <c r="N14">
        <f t="shared" si="3"/>
        <v>3</v>
      </c>
      <c r="O14">
        <f t="shared" si="4"/>
        <v>7</v>
      </c>
      <c r="P14">
        <f t="shared" si="5"/>
        <v>47</v>
      </c>
    </row>
    <row r="15" spans="1:16" x14ac:dyDescent="0.2">
      <c r="A15" t="s">
        <v>0</v>
      </c>
      <c r="B15">
        <v>1944</v>
      </c>
      <c r="C15">
        <f t="shared" si="6"/>
        <v>243</v>
      </c>
      <c r="D15">
        <f>5/6</f>
        <v>0.83333333333333337</v>
      </c>
      <c r="E15">
        <f t="shared" si="7"/>
        <v>1620</v>
      </c>
      <c r="F15">
        <f t="shared" si="1"/>
        <v>202</v>
      </c>
      <c r="G15">
        <f t="shared" si="11"/>
        <v>243</v>
      </c>
      <c r="H15">
        <f t="shared" si="8"/>
        <v>243</v>
      </c>
      <c r="I15">
        <f t="shared" si="8"/>
        <v>243</v>
      </c>
      <c r="J15">
        <f t="shared" si="2"/>
        <v>486</v>
      </c>
      <c r="K15">
        <f t="shared" si="2"/>
        <v>5103</v>
      </c>
      <c r="L15">
        <f t="shared" si="9"/>
        <v>3</v>
      </c>
      <c r="M15">
        <f t="shared" si="10"/>
        <v>3</v>
      </c>
      <c r="N15">
        <f t="shared" si="3"/>
        <v>3</v>
      </c>
      <c r="O15">
        <f t="shared" si="4"/>
        <v>5</v>
      </c>
      <c r="P15">
        <f t="shared" si="5"/>
        <v>43</v>
      </c>
    </row>
    <row r="16" spans="1:16" x14ac:dyDescent="0.2">
      <c r="A16" t="s">
        <v>3</v>
      </c>
      <c r="B16">
        <f t="shared" ref="B16:B20" si="12">119*8</f>
        <v>952</v>
      </c>
      <c r="C16">
        <f t="shared" si="6"/>
        <v>119</v>
      </c>
      <c r="D16">
        <f>1/2</f>
        <v>0.5</v>
      </c>
      <c r="E16">
        <f>B16*D16 - 6</f>
        <v>470</v>
      </c>
      <c r="F16">
        <f t="shared" si="1"/>
        <v>58</v>
      </c>
      <c r="G16">
        <f t="shared" si="11"/>
        <v>119</v>
      </c>
      <c r="H16">
        <f t="shared" si="8"/>
        <v>119</v>
      </c>
      <c r="I16">
        <f t="shared" si="8"/>
        <v>357</v>
      </c>
      <c r="J16">
        <f t="shared" si="2"/>
        <v>833</v>
      </c>
      <c r="K16">
        <f t="shared" si="2"/>
        <v>8449</v>
      </c>
      <c r="L16">
        <f t="shared" si="9"/>
        <v>1</v>
      </c>
      <c r="M16">
        <f t="shared" si="10"/>
        <v>1</v>
      </c>
      <c r="N16">
        <f t="shared" si="3"/>
        <v>3</v>
      </c>
      <c r="O16">
        <f t="shared" si="4"/>
        <v>7</v>
      </c>
      <c r="P16">
        <f t="shared" si="5"/>
        <v>71</v>
      </c>
    </row>
    <row r="17" spans="1:16" x14ac:dyDescent="0.2">
      <c r="A17" t="s">
        <v>3</v>
      </c>
      <c r="B17">
        <f t="shared" si="12"/>
        <v>952</v>
      </c>
      <c r="C17">
        <f t="shared" si="6"/>
        <v>119</v>
      </c>
      <c r="D17">
        <f>2/3</f>
        <v>0.66666666666666663</v>
      </c>
      <c r="E17">
        <f>B17*D17 - 6</f>
        <v>628.66666666666663</v>
      </c>
      <c r="F17">
        <f t="shared" si="1"/>
        <v>78</v>
      </c>
      <c r="G17">
        <f t="shared" si="11"/>
        <v>119</v>
      </c>
      <c r="H17">
        <f t="shared" si="8"/>
        <v>119</v>
      </c>
      <c r="I17">
        <f t="shared" si="8"/>
        <v>238</v>
      </c>
      <c r="J17">
        <f t="shared" si="2"/>
        <v>595</v>
      </c>
      <c r="K17">
        <f t="shared" si="2"/>
        <v>6307</v>
      </c>
      <c r="L17">
        <f t="shared" si="9"/>
        <v>1</v>
      </c>
      <c r="M17">
        <f t="shared" si="10"/>
        <v>1</v>
      </c>
      <c r="N17">
        <f t="shared" si="3"/>
        <v>2</v>
      </c>
      <c r="O17">
        <f t="shared" si="4"/>
        <v>5</v>
      </c>
      <c r="P17">
        <f t="shared" si="5"/>
        <v>53</v>
      </c>
    </row>
    <row r="18" spans="1:16" x14ac:dyDescent="0.2">
      <c r="A18" t="s">
        <v>3</v>
      </c>
      <c r="B18">
        <f t="shared" si="12"/>
        <v>952</v>
      </c>
      <c r="C18">
        <f t="shared" si="6"/>
        <v>119</v>
      </c>
      <c r="D18">
        <f>3/4</f>
        <v>0.75</v>
      </c>
      <c r="E18">
        <f>B18*D18 - 6</f>
        <v>708</v>
      </c>
      <c r="F18">
        <f t="shared" si="1"/>
        <v>88</v>
      </c>
      <c r="G18">
        <f t="shared" si="11"/>
        <v>119</v>
      </c>
      <c r="H18">
        <f t="shared" si="8"/>
        <v>119</v>
      </c>
      <c r="I18">
        <f t="shared" si="8"/>
        <v>238</v>
      </c>
      <c r="J18">
        <f t="shared" si="2"/>
        <v>595</v>
      </c>
      <c r="K18">
        <f t="shared" si="2"/>
        <v>5593</v>
      </c>
      <c r="L18">
        <f t="shared" si="9"/>
        <v>1</v>
      </c>
      <c r="M18">
        <f t="shared" si="10"/>
        <v>1</v>
      </c>
      <c r="N18">
        <f t="shared" si="3"/>
        <v>2</v>
      </c>
      <c r="O18">
        <f t="shared" si="4"/>
        <v>5</v>
      </c>
      <c r="P18">
        <f t="shared" si="5"/>
        <v>47</v>
      </c>
    </row>
    <row r="19" spans="1:16" x14ac:dyDescent="0.2">
      <c r="A19" t="s">
        <v>3</v>
      </c>
      <c r="B19">
        <f t="shared" si="12"/>
        <v>952</v>
      </c>
      <c r="C19">
        <f t="shared" si="6"/>
        <v>119</v>
      </c>
      <c r="D19">
        <f>5/6</f>
        <v>0.83333333333333337</v>
      </c>
      <c r="E19">
        <f>B19*D19 - 6</f>
        <v>787.33333333333337</v>
      </c>
      <c r="F19">
        <f t="shared" si="1"/>
        <v>98</v>
      </c>
      <c r="G19">
        <f t="shared" si="11"/>
        <v>119</v>
      </c>
      <c r="H19">
        <f t="shared" si="8"/>
        <v>119</v>
      </c>
      <c r="I19">
        <f t="shared" si="8"/>
        <v>238</v>
      </c>
      <c r="J19">
        <f t="shared" si="2"/>
        <v>476</v>
      </c>
      <c r="K19">
        <f t="shared" si="2"/>
        <v>4998</v>
      </c>
      <c r="L19">
        <f t="shared" si="9"/>
        <v>1</v>
      </c>
      <c r="M19">
        <f t="shared" si="10"/>
        <v>1</v>
      </c>
      <c r="N19">
        <f t="shared" si="3"/>
        <v>2</v>
      </c>
      <c r="O19">
        <f t="shared" si="4"/>
        <v>4</v>
      </c>
      <c r="P19">
        <f t="shared" si="5"/>
        <v>42</v>
      </c>
    </row>
    <row r="20" spans="1:16" x14ac:dyDescent="0.2">
      <c r="A20" t="s">
        <v>3</v>
      </c>
      <c r="B20">
        <f t="shared" si="12"/>
        <v>952</v>
      </c>
      <c r="C20">
        <f t="shared" si="6"/>
        <v>119</v>
      </c>
      <c r="D20">
        <f>7/8</f>
        <v>0.875</v>
      </c>
      <c r="E20">
        <f>B20*D20 - 6</f>
        <v>827</v>
      </c>
      <c r="F20">
        <f t="shared" si="1"/>
        <v>103</v>
      </c>
      <c r="G20">
        <f t="shared" si="11"/>
        <v>119</v>
      </c>
      <c r="H20">
        <f t="shared" si="8"/>
        <v>119</v>
      </c>
      <c r="I20">
        <f t="shared" si="8"/>
        <v>238</v>
      </c>
      <c r="J20">
        <f t="shared" si="2"/>
        <v>476</v>
      </c>
      <c r="K20">
        <f t="shared" si="2"/>
        <v>4760</v>
      </c>
      <c r="L20">
        <f t="shared" si="9"/>
        <v>1</v>
      </c>
      <c r="M20">
        <f t="shared" si="10"/>
        <v>1</v>
      </c>
      <c r="N20">
        <f t="shared" si="3"/>
        <v>2</v>
      </c>
      <c r="O20">
        <f t="shared" si="4"/>
        <v>4</v>
      </c>
      <c r="P20">
        <f t="shared" si="5"/>
        <v>40</v>
      </c>
    </row>
    <row r="21" spans="1:16" x14ac:dyDescent="0.2">
      <c r="A21" t="s">
        <v>4</v>
      </c>
      <c r="B21">
        <f>119*8</f>
        <v>952</v>
      </c>
      <c r="C21">
        <f t="shared" si="6"/>
        <v>119</v>
      </c>
      <c r="D21">
        <v>1</v>
      </c>
      <c r="E21">
        <f t="shared" si="7"/>
        <v>952</v>
      </c>
      <c r="F21">
        <f t="shared" si="1"/>
        <v>119</v>
      </c>
      <c r="G21">
        <f t="shared" si="11"/>
        <v>119</v>
      </c>
      <c r="H21">
        <f t="shared" si="8"/>
        <v>119</v>
      </c>
      <c r="I21">
        <f t="shared" si="8"/>
        <v>119</v>
      </c>
      <c r="J21">
        <f t="shared" si="2"/>
        <v>476</v>
      </c>
      <c r="K21">
        <f t="shared" si="2"/>
        <v>4165</v>
      </c>
      <c r="L21">
        <f t="shared" si="9"/>
        <v>1</v>
      </c>
      <c r="M21">
        <f t="shared" si="10"/>
        <v>1</v>
      </c>
      <c r="N21">
        <f t="shared" si="3"/>
        <v>1</v>
      </c>
      <c r="O21">
        <f t="shared" si="4"/>
        <v>4</v>
      </c>
      <c r="P21">
        <f t="shared" si="5"/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2021-11-03T22:42:45Z</dcterms:created>
  <dcterms:modified xsi:type="dcterms:W3CDTF">2021-11-06T14:37:28Z</dcterms:modified>
</cp:coreProperties>
</file>