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Z:\CRS VARIOS\CRS - PERSONAL\0. PLANILLAS\2023\04 Abril\RECIBIDOS\"/>
    </mc:Choice>
  </mc:AlternateContent>
  <xr:revisionPtr revIDLastSave="0" documentId="13_ncr:1_{A3552D3C-EA25-43D4-ADCB-A9DBD6470961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NTTO" sheetId="4" r:id="rId1"/>
    <sheet name="Hoja1" sheetId="1" state="hidden" r:id="rId2"/>
    <sheet name="HH PARADA 2023" sheetId="2" state="hidden" r:id="rId3"/>
  </sheets>
  <definedNames>
    <definedName name="_xlnm._FilterDatabase" localSheetId="2" hidden="1">'HH PARADA 2023'!$B$2:$B$128</definedName>
    <definedName name="_xlnm._FilterDatabase" localSheetId="1" hidden="1">Hoja1!$B$2:$B$125</definedName>
    <definedName name="_xlnm._FilterDatabase" localSheetId="0" hidden="1">MANTTO!$B$1:$B$63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34" i="4" l="1"/>
  <c r="AU23" i="4"/>
  <c r="AU35" i="4"/>
  <c r="AU5" i="4"/>
  <c r="AU55" i="4"/>
  <c r="AU12" i="4"/>
  <c r="AU24" i="4"/>
  <c r="AU8" i="4" l="1"/>
  <c r="AR8" i="4"/>
  <c r="AO8" i="4"/>
  <c r="AL8" i="4"/>
  <c r="AI8" i="4"/>
  <c r="AF8" i="4"/>
  <c r="H49" i="4" l="1"/>
  <c r="H47" i="4"/>
  <c r="H46" i="4"/>
  <c r="H43" i="4"/>
  <c r="H40" i="4"/>
  <c r="H38" i="4"/>
  <c r="H36" i="4"/>
  <c r="H34" i="4"/>
  <c r="H30" i="4"/>
  <c r="H28" i="4"/>
  <c r="H27" i="4"/>
  <c r="H24" i="4"/>
  <c r="H20" i="4"/>
  <c r="H16" i="4"/>
  <c r="H15" i="4"/>
  <c r="H12" i="4"/>
  <c r="H11" i="4"/>
  <c r="H10" i="4"/>
  <c r="H8" i="4"/>
  <c r="H7" i="4"/>
  <c r="H6" i="4"/>
  <c r="H5" i="4"/>
  <c r="H4" i="4"/>
  <c r="AU54" i="4"/>
  <c r="AR54" i="4"/>
  <c r="AO54" i="4"/>
  <c r="AL54" i="4"/>
  <c r="AI54" i="4"/>
  <c r="AF54" i="4"/>
  <c r="Z54" i="4"/>
  <c r="W54" i="4"/>
  <c r="T54" i="4"/>
  <c r="Q54" i="4"/>
  <c r="N54" i="4"/>
  <c r="K54" i="4"/>
  <c r="Z53" i="4"/>
  <c r="W53" i="4"/>
  <c r="T53" i="4"/>
  <c r="Q53" i="4"/>
  <c r="N53" i="4"/>
  <c r="K53" i="4"/>
  <c r="W49" i="4"/>
  <c r="T49" i="4"/>
  <c r="Q49" i="4"/>
  <c r="N49" i="4"/>
  <c r="K49" i="4"/>
  <c r="E49" i="4"/>
  <c r="Q47" i="4"/>
  <c r="N47" i="4"/>
  <c r="K47" i="4"/>
  <c r="E47" i="4"/>
  <c r="AU46" i="4"/>
  <c r="AR46" i="4"/>
  <c r="AO46" i="4"/>
  <c r="AL46" i="4"/>
  <c r="AI46" i="4"/>
  <c r="AF46" i="4"/>
  <c r="Q46" i="4"/>
  <c r="N46" i="4"/>
  <c r="K46" i="4"/>
  <c r="E46" i="4"/>
  <c r="E45" i="4"/>
  <c r="AU44" i="4"/>
  <c r="AR44" i="4"/>
  <c r="AO44" i="4"/>
  <c r="AL44" i="4"/>
  <c r="AI44" i="4"/>
  <c r="AF44" i="4"/>
  <c r="Z44" i="4"/>
  <c r="W44" i="4"/>
  <c r="T44" i="4"/>
  <c r="Q43" i="4"/>
  <c r="N43" i="4"/>
  <c r="K43" i="4"/>
  <c r="E43" i="4"/>
  <c r="Z40" i="4"/>
  <c r="W40" i="4"/>
  <c r="T40" i="4"/>
  <c r="Q40" i="4"/>
  <c r="N40" i="4"/>
  <c r="K40" i="4"/>
  <c r="E40" i="4"/>
  <c r="Q38" i="4"/>
  <c r="N38" i="4"/>
  <c r="K38" i="4"/>
  <c r="E38" i="4"/>
  <c r="Q36" i="4"/>
  <c r="N36" i="4"/>
  <c r="K36" i="4"/>
  <c r="E36" i="4"/>
  <c r="Q34" i="4"/>
  <c r="N34" i="4"/>
  <c r="K34" i="4"/>
  <c r="E34" i="4"/>
  <c r="Q30" i="4"/>
  <c r="N30" i="4"/>
  <c r="K30" i="4"/>
  <c r="E30" i="4"/>
  <c r="AU28" i="4"/>
  <c r="AR28" i="4"/>
  <c r="AO28" i="4"/>
  <c r="AL28" i="4"/>
  <c r="AI28" i="4"/>
  <c r="AF28" i="4"/>
  <c r="Q28" i="4"/>
  <c r="N28" i="4"/>
  <c r="K28" i="4"/>
  <c r="E28" i="4"/>
  <c r="Z27" i="4"/>
  <c r="W27" i="4"/>
  <c r="T27" i="4"/>
  <c r="Q27" i="4"/>
  <c r="N27" i="4"/>
  <c r="K27" i="4"/>
  <c r="E27" i="4"/>
  <c r="W24" i="4"/>
  <c r="T24" i="4"/>
  <c r="Q24" i="4"/>
  <c r="N24" i="4"/>
  <c r="K24" i="4"/>
  <c r="E24" i="4"/>
  <c r="E21" i="4"/>
  <c r="Q20" i="4"/>
  <c r="N20" i="4"/>
  <c r="K20" i="4"/>
  <c r="E20" i="4"/>
  <c r="AU18" i="4"/>
  <c r="AR18" i="4"/>
  <c r="AO18" i="4"/>
  <c r="AL18" i="4"/>
  <c r="AI18" i="4"/>
  <c r="AF18" i="4"/>
  <c r="Z16" i="4"/>
  <c r="W16" i="4"/>
  <c r="T16" i="4"/>
  <c r="Q16" i="4"/>
  <c r="N16" i="4"/>
  <c r="K16" i="4"/>
  <c r="E16" i="4"/>
  <c r="Q15" i="4"/>
  <c r="N15" i="4"/>
  <c r="K15" i="4"/>
  <c r="E15" i="4"/>
  <c r="Q12" i="4"/>
  <c r="N12" i="4"/>
  <c r="K12" i="4"/>
  <c r="E12" i="4"/>
  <c r="Q11" i="4"/>
  <c r="N11" i="4"/>
  <c r="K11" i="4"/>
  <c r="E11" i="4"/>
  <c r="Q10" i="4"/>
  <c r="N10" i="4"/>
  <c r="K10" i="4"/>
  <c r="E10" i="4"/>
  <c r="Q8" i="4"/>
  <c r="N8" i="4"/>
  <c r="K8" i="4"/>
  <c r="E8" i="4"/>
  <c r="Q7" i="4"/>
  <c r="N7" i="4"/>
  <c r="K7" i="4"/>
  <c r="E7" i="4"/>
  <c r="Q6" i="4"/>
  <c r="N6" i="4"/>
  <c r="K6" i="4"/>
  <c r="E6" i="4"/>
  <c r="W5" i="4"/>
  <c r="T5" i="4"/>
  <c r="Q5" i="4"/>
  <c r="N5" i="4"/>
  <c r="K5" i="4"/>
  <c r="E5" i="4"/>
  <c r="Z4" i="4"/>
  <c r="W4" i="4"/>
  <c r="T4" i="4"/>
  <c r="Q4" i="4"/>
  <c r="N4" i="4"/>
  <c r="K4" i="4"/>
  <c r="E4" i="4"/>
  <c r="AC20" i="4" l="1"/>
  <c r="AC38" i="4"/>
  <c r="AC46" i="4"/>
  <c r="AC54" i="4"/>
  <c r="AC7" i="4"/>
  <c r="AC10" i="4"/>
  <c r="AC36" i="4"/>
  <c r="AC5" i="4"/>
  <c r="AC30" i="4"/>
  <c r="AC8" i="4"/>
  <c r="AC11" i="4"/>
  <c r="AC15" i="4"/>
  <c r="AC28" i="4"/>
  <c r="AC6" i="4"/>
  <c r="AC27" i="4"/>
  <c r="AC34" i="4"/>
  <c r="AC43" i="4"/>
  <c r="AC44" i="4"/>
  <c r="AC12" i="4"/>
  <c r="E56" i="4"/>
  <c r="AC47" i="4"/>
  <c r="AC4" i="4"/>
  <c r="AC16" i="4"/>
  <c r="AC40" i="4"/>
  <c r="AC49" i="4"/>
  <c r="AC53" i="4"/>
  <c r="AC24" i="4"/>
  <c r="AI50" i="2" l="1"/>
  <c r="AI49" i="2"/>
  <c r="AI48" i="2"/>
  <c r="AI47" i="2"/>
  <c r="AI46" i="2"/>
  <c r="AI45" i="2"/>
  <c r="AI44" i="2"/>
  <c r="AI43" i="2"/>
  <c r="AI42" i="2"/>
  <c r="AI41" i="2"/>
  <c r="AI39" i="2"/>
  <c r="AI38" i="2"/>
  <c r="AI37" i="2"/>
  <c r="AI36" i="2"/>
  <c r="AI34" i="2"/>
  <c r="AI33" i="2"/>
  <c r="AI32" i="2"/>
  <c r="AI31" i="2"/>
  <c r="AI30" i="2"/>
  <c r="AI29" i="2"/>
  <c r="AI27" i="2"/>
  <c r="AI26" i="2"/>
  <c r="AI20" i="2"/>
  <c r="AI19" i="2"/>
  <c r="AI25" i="2"/>
  <c r="AI24" i="2"/>
  <c r="AI23" i="2"/>
  <c r="AI22" i="2"/>
  <c r="AI21" i="2"/>
  <c r="AI18" i="2"/>
  <c r="AI17" i="2"/>
  <c r="AI16" i="2"/>
  <c r="AI15" i="2"/>
  <c r="AI14" i="2"/>
  <c r="AI13" i="2"/>
  <c r="AI12" i="2"/>
  <c r="AI11" i="2"/>
  <c r="AI10" i="2"/>
  <c r="AI9" i="2"/>
  <c r="AI8" i="2"/>
  <c r="AI6" i="2"/>
  <c r="AI5" i="2"/>
  <c r="N50" i="2"/>
  <c r="N47" i="2"/>
  <c r="N46" i="2"/>
  <c r="N45" i="2"/>
  <c r="N44" i="2"/>
  <c r="N43" i="2"/>
  <c r="N41" i="2"/>
  <c r="N39" i="2"/>
  <c r="N38" i="2"/>
  <c r="N34" i="2"/>
  <c r="N33" i="2"/>
  <c r="N32" i="2"/>
  <c r="N30" i="2"/>
  <c r="N29" i="2"/>
  <c r="N27" i="2"/>
  <c r="N24" i="2"/>
  <c r="N22" i="2"/>
  <c r="N21" i="2"/>
  <c r="N18" i="2"/>
  <c r="N14" i="2"/>
  <c r="N12" i="2"/>
  <c r="N11" i="2"/>
  <c r="N9" i="2"/>
  <c r="N8" i="2"/>
  <c r="N6" i="2"/>
  <c r="N5" i="2"/>
  <c r="AU15" i="2" l="1"/>
  <c r="AR15" i="2"/>
  <c r="AO15" i="2"/>
  <c r="AL15" i="2"/>
  <c r="AF15" i="2"/>
  <c r="AC15" i="2"/>
  <c r="Z15" i="2"/>
  <c r="W15" i="2"/>
  <c r="T15" i="2"/>
  <c r="Q15" i="2"/>
  <c r="AU35" i="2"/>
  <c r="AX4" i="2"/>
  <c r="AU31" i="2"/>
  <c r="AU27" i="2"/>
  <c r="AR27" i="2"/>
  <c r="AO27" i="2"/>
  <c r="AL27" i="2"/>
  <c r="AF27" i="2"/>
  <c r="AC27" i="2"/>
  <c r="Z27" i="2"/>
  <c r="W27" i="2"/>
  <c r="T27" i="2"/>
  <c r="Q27" i="2"/>
  <c r="K27" i="2"/>
  <c r="H27" i="2"/>
  <c r="AI4" i="2"/>
  <c r="N4" i="2"/>
  <c r="AR31" i="2"/>
  <c r="AO31" i="2"/>
  <c r="AL31" i="2"/>
  <c r="AF31" i="2"/>
  <c r="AC31" i="2"/>
  <c r="Z31" i="2"/>
  <c r="W31" i="2"/>
  <c r="AR17" i="2"/>
  <c r="AU17" i="2"/>
  <c r="AO17" i="2"/>
  <c r="AL17" i="2"/>
  <c r="AF17" i="2"/>
  <c r="AC17" i="2"/>
  <c r="Z17" i="2"/>
  <c r="W17" i="2"/>
  <c r="T17" i="2"/>
  <c r="Q17" i="2"/>
  <c r="AO13" i="2"/>
  <c r="Q13" i="2"/>
  <c r="W26" i="2"/>
  <c r="T20" i="2"/>
  <c r="Q10" i="2"/>
  <c r="AX21" i="2"/>
  <c r="AU21" i="2"/>
  <c r="AR21" i="2"/>
  <c r="AO21" i="2"/>
  <c r="AL21" i="2"/>
  <c r="AF21" i="2"/>
  <c r="AC21" i="2"/>
  <c r="Z21" i="2"/>
  <c r="W21" i="2"/>
  <c r="T21" i="2"/>
  <c r="Q21" i="2"/>
  <c r="K21" i="2"/>
  <c r="H21" i="2"/>
  <c r="E21" i="2"/>
  <c r="Q22" i="2"/>
  <c r="K22" i="2"/>
  <c r="H22" i="2"/>
  <c r="E22" i="2"/>
  <c r="AU12" i="2"/>
  <c r="AR12" i="2"/>
  <c r="AO12" i="2"/>
  <c r="AL12" i="2"/>
  <c r="AF12" i="2"/>
  <c r="AC12" i="2"/>
  <c r="Z12" i="2"/>
  <c r="W12" i="2"/>
  <c r="T12" i="2"/>
  <c r="Q12" i="2"/>
  <c r="K12" i="2"/>
  <c r="H12" i="2"/>
  <c r="E12" i="2"/>
  <c r="BE12" i="2" l="1"/>
  <c r="BE31" i="2"/>
  <c r="BE27" i="2"/>
  <c r="BE21" i="2"/>
  <c r="BE17" i="2"/>
  <c r="BE15" i="2"/>
  <c r="AF44" i="2" l="1"/>
  <c r="AL47" i="2"/>
  <c r="AL4" i="2"/>
  <c r="AL42" i="2"/>
  <c r="AF42" i="2"/>
  <c r="AI35" i="2" l="1"/>
  <c r="AR35" i="2"/>
  <c r="AO35" i="2"/>
  <c r="AL35" i="2"/>
  <c r="AF35" i="2"/>
  <c r="AC35" i="2"/>
  <c r="Z35" i="2"/>
  <c r="W35" i="2"/>
  <c r="T35" i="2"/>
  <c r="AU20" i="2"/>
  <c r="AR20" i="2"/>
  <c r="AO20" i="2"/>
  <c r="AL20" i="2"/>
  <c r="AF20" i="2"/>
  <c r="AC20" i="2"/>
  <c r="Z20" i="2"/>
  <c r="W20" i="2"/>
  <c r="AU19" i="2"/>
  <c r="AR19" i="2"/>
  <c r="AO19" i="2"/>
  <c r="AL19" i="2"/>
  <c r="AF19" i="2"/>
  <c r="AC19" i="2"/>
  <c r="Z19" i="2"/>
  <c r="W19" i="2"/>
  <c r="AU26" i="2"/>
  <c r="AR26" i="2"/>
  <c r="AO26" i="2"/>
  <c r="AL26" i="2"/>
  <c r="AF26" i="2"/>
  <c r="AC26" i="2"/>
  <c r="Z26" i="2"/>
  <c r="AL23" i="2"/>
  <c r="AF23" i="2"/>
  <c r="AC23" i="2"/>
  <c r="Z23" i="2"/>
  <c r="W23" i="2"/>
  <c r="T23" i="2"/>
  <c r="Q23" i="2"/>
  <c r="N23" i="2"/>
  <c r="K23" i="2"/>
  <c r="H23" i="2"/>
  <c r="E23" i="2"/>
  <c r="AX18" i="2"/>
  <c r="AU18" i="2"/>
  <c r="AO18" i="2"/>
  <c r="AL18" i="2"/>
  <c r="AF18" i="2"/>
  <c r="AC18" i="2"/>
  <c r="Z18" i="2"/>
  <c r="T18" i="2"/>
  <c r="Q18" i="2"/>
  <c r="K18" i="2"/>
  <c r="H18" i="2"/>
  <c r="AX33" i="2"/>
  <c r="AU33" i="2"/>
  <c r="AO33" i="2"/>
  <c r="AL33" i="2"/>
  <c r="AF33" i="2"/>
  <c r="AC33" i="2"/>
  <c r="Z33" i="2"/>
  <c r="T33" i="2"/>
  <c r="Q33" i="2"/>
  <c r="K33" i="2"/>
  <c r="H33" i="2"/>
  <c r="AX16" i="2"/>
  <c r="AU16" i="2"/>
  <c r="AO16" i="2"/>
  <c r="AL16" i="2"/>
  <c r="AF16" i="2"/>
  <c r="AC16" i="2"/>
  <c r="Z16" i="2"/>
  <c r="T16" i="2"/>
  <c r="Q16" i="2"/>
  <c r="AX46" i="2"/>
  <c r="AU46" i="2"/>
  <c r="AO46" i="2"/>
  <c r="AL46" i="2"/>
  <c r="AF46" i="2"/>
  <c r="AC46" i="2"/>
  <c r="Z46" i="2"/>
  <c r="T46" i="2"/>
  <c r="Q46" i="2"/>
  <c r="K46" i="2"/>
  <c r="H46" i="2"/>
  <c r="AX8" i="2"/>
  <c r="AU8" i="2"/>
  <c r="Q8" i="2"/>
  <c r="K8" i="2"/>
  <c r="H8" i="2"/>
  <c r="AR8" i="2"/>
  <c r="AO8" i="2"/>
  <c r="AL8" i="2"/>
  <c r="AF8" i="2"/>
  <c r="AC8" i="2"/>
  <c r="Z8" i="2"/>
  <c r="W8" i="2"/>
  <c r="T8" i="2"/>
  <c r="AX39" i="2"/>
  <c r="AU39" i="2"/>
  <c r="AR39" i="2"/>
  <c r="AO39" i="2"/>
  <c r="AL39" i="2"/>
  <c r="AF39" i="2"/>
  <c r="AC39" i="2"/>
  <c r="Z39" i="2"/>
  <c r="W39" i="2"/>
  <c r="T39" i="2"/>
  <c r="Q39" i="2"/>
  <c r="K39" i="2"/>
  <c r="H39" i="2"/>
  <c r="E39" i="2"/>
  <c r="AU14" i="2"/>
  <c r="AR14" i="2"/>
  <c r="AO14" i="2"/>
  <c r="AL14" i="2"/>
  <c r="AF14" i="2"/>
  <c r="AC14" i="2"/>
  <c r="Z14" i="2"/>
  <c r="W14" i="2"/>
  <c r="T14" i="2"/>
  <c r="Q14" i="2"/>
  <c r="K14" i="2"/>
  <c r="H14" i="2"/>
  <c r="E14" i="2"/>
  <c r="AX5" i="2"/>
  <c r="AU5" i="2"/>
  <c r="AR5" i="2"/>
  <c r="AO5" i="2"/>
  <c r="AL5" i="2"/>
  <c r="AF5" i="2"/>
  <c r="AC5" i="2"/>
  <c r="Z5" i="2"/>
  <c r="W5" i="2"/>
  <c r="T5" i="2"/>
  <c r="Q5" i="2"/>
  <c r="K5" i="2"/>
  <c r="H5" i="2"/>
  <c r="E5" i="2"/>
  <c r="BE14" i="2" l="1"/>
  <c r="BE35" i="2"/>
  <c r="BE5" i="2"/>
  <c r="BE20" i="2"/>
  <c r="BE39" i="2"/>
  <c r="BE26" i="2"/>
  <c r="BE19" i="2"/>
  <c r="H24" i="2"/>
  <c r="K24" i="2"/>
  <c r="Q24" i="2"/>
  <c r="T24" i="2"/>
  <c r="W24" i="2"/>
  <c r="Z24" i="2"/>
  <c r="AC24" i="2"/>
  <c r="AF24" i="2"/>
  <c r="AL24" i="2"/>
  <c r="AO24" i="2"/>
  <c r="AR24" i="2"/>
  <c r="AU24" i="2"/>
  <c r="AX24" i="2"/>
  <c r="E24" i="2"/>
  <c r="AU37" i="2"/>
  <c r="AR37" i="2"/>
  <c r="AO37" i="2"/>
  <c r="AL37" i="2"/>
  <c r="AF37" i="2"/>
  <c r="AC37" i="2"/>
  <c r="Z37" i="2"/>
  <c r="W37" i="2"/>
  <c r="T37" i="2"/>
  <c r="Q37" i="2"/>
  <c r="AL25" i="2"/>
  <c r="AF25" i="2"/>
  <c r="AR23" i="2"/>
  <c r="AO23" i="2"/>
  <c r="BE23" i="2" s="1"/>
  <c r="AU4" i="2"/>
  <c r="AR4" i="2"/>
  <c r="AO4" i="2"/>
  <c r="AO34" i="2"/>
  <c r="AL34" i="2"/>
  <c r="AF34" i="2"/>
  <c r="AC44" i="2"/>
  <c r="AO29" i="2"/>
  <c r="AL29" i="2"/>
  <c r="AF29" i="2"/>
  <c r="AC29" i="2"/>
  <c r="Z29" i="2"/>
  <c r="W29" i="2"/>
  <c r="AL41" i="2"/>
  <c r="AF41" i="2"/>
  <c r="AC41" i="2"/>
  <c r="Z41" i="2"/>
  <c r="W36" i="2"/>
  <c r="AR38" i="2"/>
  <c r="AO38" i="2"/>
  <c r="AL38" i="2"/>
  <c r="AF38" i="2"/>
  <c r="AC38" i="2"/>
  <c r="Z38" i="2"/>
  <c r="W38" i="2"/>
  <c r="Z52" i="2"/>
  <c r="W52" i="2"/>
  <c r="K51" i="2"/>
  <c r="H51" i="2"/>
  <c r="BE51" i="2" s="1"/>
  <c r="BE52" i="2" l="1"/>
  <c r="BE37" i="2"/>
  <c r="BE24" i="2"/>
  <c r="W47" i="2" l="1"/>
  <c r="AU10" i="2"/>
  <c r="AR10" i="2"/>
  <c r="AO10" i="2"/>
  <c r="AL10" i="2"/>
  <c r="AF10" i="2"/>
  <c r="AC10" i="2"/>
  <c r="Z10" i="2"/>
  <c r="W10" i="2"/>
  <c r="T10" i="2"/>
  <c r="AR22" i="2"/>
  <c r="AO22" i="2"/>
  <c r="AL22" i="2"/>
  <c r="AF22" i="2"/>
  <c r="AC22" i="2"/>
  <c r="Z22" i="2"/>
  <c r="W22" i="2"/>
  <c r="T22" i="2"/>
  <c r="AL13" i="2"/>
  <c r="AF13" i="2"/>
  <c r="AC13" i="2"/>
  <c r="Z13" i="2"/>
  <c r="W13" i="2"/>
  <c r="T13" i="2"/>
  <c r="AC42" i="2"/>
  <c r="Z42" i="2"/>
  <c r="W42" i="2"/>
  <c r="T42" i="2"/>
  <c r="BE22" i="2" l="1"/>
  <c r="BE42" i="2"/>
  <c r="BE13" i="2"/>
  <c r="BE10" i="2"/>
  <c r="AR28" i="2" l="1"/>
  <c r="AX45" i="2"/>
  <c r="AU45" i="2"/>
  <c r="AU40" i="2"/>
  <c r="AX40" i="2"/>
  <c r="AX28" i="2"/>
  <c r="AU28" i="2"/>
  <c r="AO45" i="2"/>
  <c r="AO40" i="2"/>
  <c r="AO28" i="2"/>
  <c r="AL28" i="2"/>
  <c r="AL40" i="2"/>
  <c r="AL45" i="2"/>
  <c r="AF45" i="2"/>
  <c r="AF40" i="2"/>
  <c r="AF28" i="2"/>
  <c r="AC28" i="2"/>
  <c r="AC40" i="2"/>
  <c r="AC45" i="2"/>
  <c r="Z45" i="2"/>
  <c r="Z40" i="2"/>
  <c r="Z28" i="2"/>
  <c r="T45" i="2"/>
  <c r="T40" i="2"/>
  <c r="T28" i="2"/>
  <c r="W28" i="2"/>
  <c r="Q28" i="2"/>
  <c r="Q40" i="2"/>
  <c r="Q45" i="2"/>
  <c r="K45" i="2"/>
  <c r="K40" i="2"/>
  <c r="K28" i="2"/>
  <c r="H45" i="2"/>
  <c r="H40" i="2"/>
  <c r="H28" i="2"/>
  <c r="E45" i="2"/>
  <c r="E40" i="2"/>
  <c r="E28" i="2"/>
  <c r="AO7" i="2"/>
  <c r="AL7" i="2"/>
  <c r="AF7" i="2"/>
  <c r="AC7" i="2"/>
  <c r="Z7" i="2"/>
  <c r="T7" i="2"/>
  <c r="Q7" i="2"/>
  <c r="K7" i="2"/>
  <c r="H7" i="2"/>
  <c r="E7" i="2"/>
  <c r="AF4" i="2"/>
  <c r="AC4" i="2"/>
  <c r="Z4" i="2"/>
  <c r="T4" i="2"/>
  <c r="Q4" i="2"/>
  <c r="K4" i="2"/>
  <c r="H4" i="2"/>
  <c r="E4" i="2"/>
  <c r="AI7" i="2"/>
  <c r="AI40" i="2"/>
  <c r="AI28" i="2"/>
  <c r="N40" i="2"/>
  <c r="N28" i="2"/>
  <c r="N7" i="2"/>
  <c r="AX6" i="2"/>
  <c r="AU6" i="2"/>
  <c r="AR7" i="2"/>
  <c r="W7" i="2"/>
  <c r="AR40" i="2"/>
  <c r="W40" i="2"/>
  <c r="W4" i="2"/>
  <c r="AR45" i="2"/>
  <c r="W45" i="2"/>
  <c r="AR18" i="2"/>
  <c r="W18" i="2"/>
  <c r="AR16" i="2"/>
  <c r="W16" i="2"/>
  <c r="BE16" i="2" s="1"/>
  <c r="AR33" i="2"/>
  <c r="W33" i="2"/>
  <c r="AO44" i="2"/>
  <c r="AL44" i="2"/>
  <c r="Z44" i="2"/>
  <c r="T44" i="2"/>
  <c r="Q44" i="2"/>
  <c r="K44" i="2"/>
  <c r="H44" i="2"/>
  <c r="AR44" i="2"/>
  <c r="W44" i="2"/>
  <c r="AX43" i="2"/>
  <c r="AU43" i="2"/>
  <c r="AO43" i="2"/>
  <c r="AL43" i="2"/>
  <c r="AF43" i="2"/>
  <c r="AC43" i="2"/>
  <c r="Z43" i="2"/>
  <c r="T43" i="2"/>
  <c r="Q43" i="2"/>
  <c r="K43" i="2"/>
  <c r="H43" i="2"/>
  <c r="AR43" i="2"/>
  <c r="W43" i="2"/>
  <c r="AO41" i="2"/>
  <c r="T41" i="2"/>
  <c r="Q41" i="2"/>
  <c r="K41" i="2"/>
  <c r="H41" i="2"/>
  <c r="AR41" i="2"/>
  <c r="W41" i="2"/>
  <c r="AX34" i="2"/>
  <c r="AU34" i="2"/>
  <c r="AC34" i="2"/>
  <c r="Z34" i="2"/>
  <c r="T34" i="2"/>
  <c r="Q34" i="2"/>
  <c r="K34" i="2"/>
  <c r="H34" i="2"/>
  <c r="AR34" i="2"/>
  <c r="W34" i="2"/>
  <c r="AX9" i="2"/>
  <c r="AU9" i="2"/>
  <c r="AO9" i="2"/>
  <c r="AL9" i="2"/>
  <c r="AF9" i="2"/>
  <c r="AC9" i="2"/>
  <c r="Z9" i="2"/>
  <c r="T9" i="2"/>
  <c r="Q9" i="2"/>
  <c r="K9" i="2"/>
  <c r="H9" i="2"/>
  <c r="AR9" i="2"/>
  <c r="W9" i="2"/>
  <c r="AU38" i="2"/>
  <c r="T38" i="2"/>
  <c r="Q38" i="2"/>
  <c r="K38" i="2"/>
  <c r="H38" i="2"/>
  <c r="AX25" i="2"/>
  <c r="AU25" i="2"/>
  <c r="AO25" i="2"/>
  <c r="AC25" i="2"/>
  <c r="Z25" i="2"/>
  <c r="T25" i="2"/>
  <c r="Q25" i="2"/>
  <c r="AR25" i="2"/>
  <c r="W25" i="2"/>
  <c r="T29" i="2"/>
  <c r="Q29" i="2"/>
  <c r="K29" i="2"/>
  <c r="H29" i="2"/>
  <c r="AR29" i="2"/>
  <c r="BE8" i="2"/>
  <c r="AO6" i="2"/>
  <c r="AL6" i="2"/>
  <c r="AF6" i="2"/>
  <c r="AC6" i="2"/>
  <c r="Z6" i="2"/>
  <c r="T6" i="2"/>
  <c r="Q6" i="2"/>
  <c r="K6" i="2"/>
  <c r="H6" i="2"/>
  <c r="AR6" i="2"/>
  <c r="W6" i="2"/>
  <c r="AX36" i="2"/>
  <c r="AU36" i="2"/>
  <c r="AO36" i="2"/>
  <c r="AL36" i="2"/>
  <c r="AF36" i="2"/>
  <c r="AC36" i="2"/>
  <c r="Z36" i="2"/>
  <c r="T36" i="2"/>
  <c r="Q36" i="2"/>
  <c r="AR36" i="2"/>
  <c r="AX49" i="2"/>
  <c r="AU49" i="2"/>
  <c r="AO49" i="2"/>
  <c r="AL49" i="2"/>
  <c r="AF49" i="2"/>
  <c r="AC49" i="2"/>
  <c r="Z49" i="2"/>
  <c r="T49" i="2"/>
  <c r="Q49" i="2"/>
  <c r="AR49" i="2"/>
  <c r="W49" i="2"/>
  <c r="AX48" i="2"/>
  <c r="AU48" i="2"/>
  <c r="AO48" i="2"/>
  <c r="AL48" i="2"/>
  <c r="AF48" i="2"/>
  <c r="AC48" i="2"/>
  <c r="Z48" i="2"/>
  <c r="T48" i="2"/>
  <c r="AR48" i="2"/>
  <c r="W48" i="2"/>
  <c r="AX32" i="2"/>
  <c r="AU32" i="2"/>
  <c r="AR32" i="2"/>
  <c r="AO32" i="2"/>
  <c r="AL32" i="2"/>
  <c r="AF32" i="2"/>
  <c r="AC32" i="2"/>
  <c r="Z32" i="2"/>
  <c r="T32" i="2"/>
  <c r="Q32" i="2"/>
  <c r="K32" i="2"/>
  <c r="H32" i="2"/>
  <c r="W32" i="2"/>
  <c r="AX30" i="2"/>
  <c r="AU30" i="2"/>
  <c r="AR30" i="2"/>
  <c r="AO30" i="2"/>
  <c r="AL30" i="2"/>
  <c r="AF30" i="2"/>
  <c r="AC30" i="2"/>
  <c r="Z30" i="2"/>
  <c r="W30" i="2"/>
  <c r="T30" i="2"/>
  <c r="Q30" i="2"/>
  <c r="K30" i="2"/>
  <c r="H30" i="2"/>
  <c r="AX47" i="2"/>
  <c r="AU47" i="2"/>
  <c r="AR47" i="2"/>
  <c r="AO47" i="2"/>
  <c r="AF47" i="2"/>
  <c r="AC47" i="2"/>
  <c r="Z47" i="2"/>
  <c r="T47" i="2"/>
  <c r="Q47" i="2"/>
  <c r="K47" i="2"/>
  <c r="H47" i="2"/>
  <c r="AR50" i="2"/>
  <c r="AR46" i="2"/>
  <c r="AR11" i="2"/>
  <c r="AX11" i="2"/>
  <c r="AU11" i="2"/>
  <c r="AO11" i="2"/>
  <c r="AL11" i="2"/>
  <c r="AF11" i="2"/>
  <c r="AC11" i="2"/>
  <c r="Z11" i="2"/>
  <c r="T11" i="2"/>
  <c r="Q11" i="2"/>
  <c r="K11" i="2"/>
  <c r="H11" i="2"/>
  <c r="W11" i="2"/>
  <c r="AX50" i="2"/>
  <c r="AU50" i="2"/>
  <c r="AO50" i="2"/>
  <c r="AL50" i="2"/>
  <c r="AF50" i="2"/>
  <c r="AC50" i="2"/>
  <c r="Z50" i="2"/>
  <c r="T50" i="2"/>
  <c r="Q50" i="2"/>
  <c r="K50" i="2"/>
  <c r="H50" i="2"/>
  <c r="W50" i="2"/>
  <c r="W46" i="2"/>
  <c r="BE46" i="2" l="1"/>
  <c r="BE50" i="2"/>
  <c r="BE36" i="2"/>
  <c r="BE44" i="2"/>
  <c r="BE9" i="2"/>
  <c r="BE7" i="2"/>
  <c r="BE28" i="2"/>
  <c r="BE30" i="2"/>
  <c r="BE49" i="2"/>
  <c r="BE6" i="2"/>
  <c r="BE29" i="2"/>
  <c r="BE41" i="2"/>
  <c r="BE40" i="2"/>
  <c r="BE11" i="2"/>
  <c r="BE47" i="2"/>
  <c r="BE48" i="2"/>
  <c r="BE34" i="2"/>
  <c r="BE43" i="2"/>
  <c r="BE45" i="2"/>
  <c r="BE32" i="2"/>
  <c r="BE25" i="2"/>
  <c r="BE38" i="2"/>
  <c r="BE33" i="2"/>
  <c r="BE18" i="2"/>
  <c r="BE4" i="2"/>
  <c r="BE53" i="2" l="1"/>
</calcChain>
</file>

<file path=xl/sharedStrings.xml><?xml version="1.0" encoding="utf-8"?>
<sst xmlns="http://schemas.openxmlformats.org/spreadsheetml/2006/main" count="304" uniqueCount="77">
  <si>
    <t>N°</t>
  </si>
  <si>
    <t>URQUIZA ASCENCIO JORGE</t>
  </si>
  <si>
    <t>BRIONES  CALDERON  HELMUT ERNEST</t>
  </si>
  <si>
    <t>GUTIERREZ RODRIGUEZ, DONICIO PERPETUO</t>
  </si>
  <si>
    <t>VALDEZ MESTANZA JOSE WILSON</t>
  </si>
  <si>
    <t xml:space="preserve">ZURITA  AGUILAR JHON JUNIOR </t>
  </si>
  <si>
    <t>LEON CHUNGA, JORGE LUIS</t>
  </si>
  <si>
    <t>ZAVALETA GEVARA, LUIS</t>
  </si>
  <si>
    <t xml:space="preserve">ZUÑIGA ABANTO, MARCO ANTONIO </t>
  </si>
  <si>
    <t>MELGAREJO MORALES, JULIO JHEFERSON</t>
  </si>
  <si>
    <t>ALVA ARANDA, JOHN POOL</t>
  </si>
  <si>
    <t>AREVALO CALDERON, JUAN CARLOS</t>
  </si>
  <si>
    <t>GRADOS CHOCHABOT, JOHNNATAN HERNANDO</t>
  </si>
  <si>
    <t>PELAEZ MOGROVEJO, EDU OMAR</t>
  </si>
  <si>
    <t>BAUTISTA RAMIREZ, HAROLL DANIEL</t>
  </si>
  <si>
    <t xml:space="preserve">MARILUZ  MENDOZA DUAL ROALDE </t>
  </si>
  <si>
    <t xml:space="preserve">REYES  LOPEZ JUNIOR FERNANDO </t>
  </si>
  <si>
    <t>SALAZAR TINTAYA JOSE ADELIO</t>
  </si>
  <si>
    <t>TRUJILLO SANTOS, JOSTIN ESTIWAR</t>
  </si>
  <si>
    <t xml:space="preserve">COCOTRINA COTRINA, VICTOR EDGARDO </t>
  </si>
  <si>
    <t>LOZANO OLIVA, LUIS DEIVIN</t>
  </si>
  <si>
    <t>PERSONAL COMEDOR PARADA 2023</t>
  </si>
  <si>
    <t>DESAYUNO</t>
  </si>
  <si>
    <t>ALMUERZO</t>
  </si>
  <si>
    <t>CENA</t>
  </si>
  <si>
    <t>AGUILAR VASQUEZ GIAN</t>
  </si>
  <si>
    <t>ALVARADO CASTILLO AARON</t>
  </si>
  <si>
    <t>GONZALES DELGADO ANGEL</t>
  </si>
  <si>
    <t>RAMIREZ ROMERO PAUL</t>
  </si>
  <si>
    <t>URQUIAGA PAREDES DAVID</t>
  </si>
  <si>
    <t>CAMPOS REYES ABRAHAM</t>
  </si>
  <si>
    <t>FLORES PEREZ HUMBERTO</t>
  </si>
  <si>
    <t>CABEL ALFARO FERNANDO</t>
  </si>
  <si>
    <t>ALDAVE GOCICOCHE DAVID</t>
  </si>
  <si>
    <t>FLORES ALVA ORLANDO</t>
  </si>
  <si>
    <t>FERNANDEZ DIAZ FRANK</t>
  </si>
  <si>
    <t>PORTILLA FLORES, JEAN PIERE MAURICIO</t>
  </si>
  <si>
    <t>GARCIA BOBADILLA JUAN</t>
  </si>
  <si>
    <t>MARIÑOS CRUZ, MIGUEL</t>
  </si>
  <si>
    <t>CRUZADO CUBAS MAICOL ALEX</t>
  </si>
  <si>
    <t xml:space="preserve">CHAVEZ MACO LENIN </t>
  </si>
  <si>
    <t>CABEL PEREDA NOE</t>
  </si>
  <si>
    <t>GARCIA VIGO IMANOL</t>
  </si>
  <si>
    <t>ESPERICUETA CABEL LEONARDO</t>
  </si>
  <si>
    <t>JARA VALENCIA TEOFILO</t>
  </si>
  <si>
    <t>BORJA ROSALES, ABIMAEL</t>
  </si>
  <si>
    <t>CORPUS TELLO, MAYCOL</t>
  </si>
  <si>
    <t>MOYA INGUIL, TOSHICO</t>
  </si>
  <si>
    <t>GONSALES GONZALES, YEISON</t>
  </si>
  <si>
    <t>ESQUIVEL FLORES JONY</t>
  </si>
  <si>
    <t>GARCIA PAREDES, CARLOS ANDRES</t>
  </si>
  <si>
    <t>CRSL LEON                                                   FECHA:</t>
  </si>
  <si>
    <t xml:space="preserve">RUBIÑOS CABRERA LUIS </t>
  </si>
  <si>
    <t>7 a.m-1 a.m</t>
  </si>
  <si>
    <t>PERSONAL CRS</t>
  </si>
  <si>
    <t>H. I.</t>
  </si>
  <si>
    <t>H. S.</t>
  </si>
  <si>
    <t>HH</t>
  </si>
  <si>
    <t>PARADA 2023</t>
  </si>
  <si>
    <t>PONCIANO  CRUZ WILMER HONESTORIO</t>
  </si>
  <si>
    <t>TOTAL HORAS HH</t>
  </si>
  <si>
    <t>EN LAS HORAS HOMBRE DE LOS DOMINGOS SE ESTA CONSIDERANDO DOBLEPARA LOS DE PARADA Y LOS DEL GRUPO REGULAR HORAS SIMPLE(VER EL ARREGLO DE URQUIAGA), EL DOMINICAL NO ESTA INCLUIDO EN LAS HORAS ALCANZADAS (HAY QUE SUMA 8HH DEL DOMINICAL)</t>
  </si>
  <si>
    <t>CANO</t>
  </si>
  <si>
    <t>GONSALEZ GONZALES, YEISON</t>
  </si>
  <si>
    <t xml:space="preserve">PROYECTADO </t>
  </si>
  <si>
    <t xml:space="preserve">TODOS LOS SERVICIOS </t>
  </si>
  <si>
    <t>MANTO PARADA 2023</t>
  </si>
  <si>
    <t>MANTTO REGULAR</t>
  </si>
  <si>
    <t>SPRAY POND</t>
  </si>
  <si>
    <t>VÁLVULA CHECK</t>
  </si>
  <si>
    <t>ENCHAQUETADO VACIO DE A</t>
  </si>
  <si>
    <t xml:space="preserve">TRANSVERSAL </t>
  </si>
  <si>
    <t>REYES MAURICIO DAVID</t>
  </si>
  <si>
    <t>MANTEQUILLA</t>
  </si>
  <si>
    <t>ROMERO CHAVEZ ERICK</t>
  </si>
  <si>
    <t>MANTTO REGULAR MAICOL; CONSIDERAR DOMINICAL</t>
  </si>
  <si>
    <t>AVILA OBLEA PERCY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</si>
</sst>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280A]dddd\,\ dd&quot; de &quot;mmm&quot; &quot;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3" fillId="0" borderId="0" xfId="0" applyFont="1"/>
    <xf numFmtId="0" fontId="0" fillId="0" borderId="9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0" fontId="5" fillId="0" borderId="10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22" xfId="0" applyFont="1" applyBorder="1" applyAlignment="1">
      <alignment horizontal="center" vertical="center"/>
    </xf>
    <xf numFmtId="0" fontId="1" fillId="0" borderId="27" xfId="0" applyFont="1" applyBorder="1" applyAlignment="1">
      <alignment horizontal="left" vertical="center"/>
    </xf>
    <xf numFmtId="164" fontId="1" fillId="0" borderId="22" xfId="0" applyNumberFormat="1" applyFont="1" applyBorder="1" applyAlignment="1">
      <alignment horizontal="center" vertical="center"/>
    </xf>
    <xf numFmtId="164" fontId="1" fillId="0" borderId="23" xfId="0" applyNumberFormat="1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0" fontId="0" fillId="0" borderId="18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0" fontId="5" fillId="0" borderId="18" xfId="0" applyNumberFormat="1" applyFont="1" applyBorder="1" applyAlignment="1">
      <alignment horizontal="center" vertical="center"/>
    </xf>
    <xf numFmtId="20" fontId="5" fillId="0" borderId="8" xfId="0" applyNumberFormat="1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3" borderId="17" xfId="0" applyFill="1" applyBorder="1" applyAlignment="1">
      <alignment horizontal="left" vertical="center"/>
    </xf>
    <xf numFmtId="20" fontId="0" fillId="3" borderId="10" xfId="0" applyNumberFormat="1" applyFill="1" applyBorder="1" applyAlignment="1">
      <alignment horizontal="center" vertical="center"/>
    </xf>
    <xf numFmtId="20" fontId="0" fillId="3" borderId="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20" fontId="0" fillId="3" borderId="18" xfId="0" applyNumberForma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20" fontId="0" fillId="4" borderId="1" xfId="0" applyNumberFormat="1" applyFill="1" applyBorder="1" applyAlignment="1">
      <alignment horizontal="center" vertical="center"/>
    </xf>
    <xf numFmtId="20" fontId="0" fillId="4" borderId="18" xfId="0" applyNumberFormat="1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0" xfId="0" applyFill="1"/>
    <xf numFmtId="0" fontId="5" fillId="0" borderId="1" xfId="0" applyFont="1" applyBorder="1" applyAlignment="1">
      <alignment horizontal="center" vertical="center"/>
    </xf>
    <xf numFmtId="20" fontId="0" fillId="0" borderId="32" xfId="0" applyNumberForma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0" fontId="5" fillId="0" borderId="27" xfId="0" applyFont="1" applyBorder="1"/>
    <xf numFmtId="0" fontId="0" fillId="0" borderId="22" xfId="0" applyBorder="1" applyAlignment="1">
      <alignment horizontal="center" vertical="center"/>
    </xf>
    <xf numFmtId="20" fontId="5" fillId="0" borderId="23" xfId="0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20" fontId="5" fillId="0" borderId="28" xfId="0" applyNumberFormat="1" applyFont="1" applyBorder="1" applyAlignment="1">
      <alignment horizontal="center" vertical="center"/>
    </xf>
    <xf numFmtId="20" fontId="5" fillId="0" borderId="22" xfId="0" applyNumberFormat="1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164" fontId="6" fillId="0" borderId="24" xfId="0" applyNumberFormat="1" applyFont="1" applyBorder="1" applyAlignment="1">
      <alignment horizontal="center" vertical="center"/>
    </xf>
    <xf numFmtId="20" fontId="5" fillId="0" borderId="12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20" fontId="5" fillId="0" borderId="30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20" fontId="0" fillId="5" borderId="10" xfId="0" applyNumberFormat="1" applyFill="1" applyBorder="1" applyAlignment="1">
      <alignment horizontal="center" vertical="center"/>
    </xf>
    <xf numFmtId="20" fontId="0" fillId="5" borderId="1" xfId="0" applyNumberForma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20" fontId="5" fillId="5" borderId="10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5" borderId="11" xfId="0" applyFont="1" applyFill="1" applyBorder="1" applyAlignment="1">
      <alignment horizontal="center" vertical="center"/>
    </xf>
    <xf numFmtId="0" fontId="0" fillId="6" borderId="29" xfId="0" applyFill="1" applyBorder="1" applyAlignment="1">
      <alignment horizontal="left" vertical="center"/>
    </xf>
    <xf numFmtId="20" fontId="0" fillId="6" borderId="10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20" fontId="0" fillId="6" borderId="18" xfId="0" applyNumberForma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20" fontId="5" fillId="6" borderId="10" xfId="0" applyNumberFormat="1" applyFont="1" applyFill="1" applyBorder="1" applyAlignment="1">
      <alignment horizontal="center" vertical="center"/>
    </xf>
    <xf numFmtId="20" fontId="5" fillId="6" borderId="1" xfId="0" applyNumberFormat="1" applyFont="1" applyFill="1" applyBorder="1" applyAlignment="1">
      <alignment horizontal="center" vertical="center"/>
    </xf>
    <xf numFmtId="0" fontId="5" fillId="6" borderId="11" xfId="0" applyFont="1" applyFill="1" applyBorder="1" applyAlignment="1">
      <alignment horizontal="center" vertical="center"/>
    </xf>
    <xf numFmtId="20" fontId="5" fillId="6" borderId="18" xfId="0" applyNumberFormat="1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0" fillId="6" borderId="0" xfId="0" applyFill="1"/>
    <xf numFmtId="0" fontId="0" fillId="6" borderId="10" xfId="0" applyFill="1" applyBorder="1" applyAlignment="1">
      <alignment horizontal="center" vertical="center"/>
    </xf>
    <xf numFmtId="0" fontId="0" fillId="6" borderId="17" xfId="0" applyFill="1" applyBorder="1" applyAlignment="1">
      <alignment horizontal="left" vertical="center"/>
    </xf>
    <xf numFmtId="20" fontId="0" fillId="7" borderId="10" xfId="0" applyNumberFormat="1" applyFill="1" applyBorder="1" applyAlignment="1">
      <alignment horizontal="center" vertical="center"/>
    </xf>
    <xf numFmtId="20" fontId="0" fillId="7" borderId="1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20" fontId="0" fillId="8" borderId="10" xfId="0" applyNumberFormat="1" applyFill="1" applyBorder="1" applyAlignment="1">
      <alignment horizontal="center" vertical="center"/>
    </xf>
    <xf numFmtId="20" fontId="0" fillId="8" borderId="1" xfId="0" applyNumberForma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9" borderId="17" xfId="0" applyFill="1" applyBorder="1" applyAlignment="1">
      <alignment horizontal="left" vertical="center"/>
    </xf>
    <xf numFmtId="20" fontId="5" fillId="9" borderId="18" xfId="0" applyNumberFormat="1" applyFont="1" applyFill="1" applyBorder="1" applyAlignment="1">
      <alignment horizontal="center" vertical="center"/>
    </xf>
    <xf numFmtId="20" fontId="5" fillId="9" borderId="1" xfId="0" applyNumberFormat="1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horizontal="center" vertical="center"/>
    </xf>
    <xf numFmtId="20" fontId="0" fillId="9" borderId="18" xfId="0" applyNumberFormat="1" applyFill="1" applyBorder="1" applyAlignment="1">
      <alignment horizontal="center" vertical="center"/>
    </xf>
    <xf numFmtId="20" fontId="0" fillId="9" borderId="1" xfId="0" applyNumberFormat="1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20" fontId="0" fillId="9" borderId="10" xfId="0" applyNumberFormat="1" applyFill="1" applyBorder="1" applyAlignment="1">
      <alignment horizontal="center" vertical="center"/>
    </xf>
    <xf numFmtId="0" fontId="0" fillId="9" borderId="11" xfId="0" applyFill="1" applyBorder="1" applyAlignment="1">
      <alignment horizontal="center" vertical="center"/>
    </xf>
    <xf numFmtId="20" fontId="5" fillId="9" borderId="10" xfId="0" applyNumberFormat="1" applyFont="1" applyFill="1" applyBorder="1" applyAlignment="1">
      <alignment horizontal="center" vertical="center"/>
    </xf>
    <xf numFmtId="0" fontId="5" fillId="9" borderId="11" xfId="0" applyFont="1" applyFill="1" applyBorder="1" applyAlignment="1">
      <alignment horizontal="center" vertical="center"/>
    </xf>
    <xf numFmtId="0" fontId="1" fillId="9" borderId="1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0" fillId="7" borderId="10" xfId="0" applyFill="1" applyBorder="1" applyAlignment="1">
      <alignment horizontal="center" vertical="center"/>
    </xf>
    <xf numFmtId="20" fontId="7" fillId="9" borderId="18" xfId="0" applyNumberFormat="1" applyFont="1" applyFill="1" applyBorder="1" applyAlignment="1">
      <alignment horizontal="center" vertical="center"/>
    </xf>
    <xf numFmtId="20" fontId="7" fillId="9" borderId="1" xfId="0" applyNumberFormat="1" applyFont="1" applyFill="1" applyBorder="1" applyAlignment="1">
      <alignment horizontal="center" vertical="center"/>
    </xf>
    <xf numFmtId="0" fontId="7" fillId="9" borderId="17" xfId="0" applyFont="1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5" borderId="17" xfId="0" applyFill="1" applyBorder="1" applyAlignment="1">
      <alignment horizontal="left" vertical="center"/>
    </xf>
    <xf numFmtId="0" fontId="0" fillId="10" borderId="17" xfId="0" applyFill="1" applyBorder="1" applyAlignment="1">
      <alignment horizontal="left" vertical="center"/>
    </xf>
    <xf numFmtId="20" fontId="5" fillId="3" borderId="1" xfId="0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20" fontId="5" fillId="3" borderId="18" xfId="0" applyNumberFormat="1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11" borderId="17" xfId="0" applyFill="1" applyBorder="1" applyAlignment="1">
      <alignment horizontal="left" vertical="center"/>
    </xf>
    <xf numFmtId="0" fontId="0" fillId="11" borderId="11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20" fontId="0" fillId="11" borderId="10" xfId="0" applyNumberFormat="1" applyFill="1" applyBorder="1" applyAlignment="1">
      <alignment horizontal="center" vertical="center"/>
    </xf>
    <xf numFmtId="20" fontId="0" fillId="11" borderId="1" xfId="0" applyNumberFormat="1" applyFill="1" applyBorder="1" applyAlignment="1">
      <alignment horizontal="center" vertical="center"/>
    </xf>
    <xf numFmtId="20" fontId="5" fillId="11" borderId="10" xfId="0" applyNumberFormat="1" applyFont="1" applyFill="1" applyBorder="1" applyAlignment="1">
      <alignment horizontal="center" vertical="center"/>
    </xf>
    <xf numFmtId="20" fontId="5" fillId="11" borderId="1" xfId="0" applyNumberFormat="1" applyFont="1" applyFill="1" applyBorder="1" applyAlignment="1">
      <alignment horizontal="center" vertical="center"/>
    </xf>
    <xf numFmtId="0" fontId="5" fillId="11" borderId="11" xfId="0" applyFont="1" applyFill="1" applyBorder="1" applyAlignment="1">
      <alignment horizontal="center" vertical="center"/>
    </xf>
    <xf numFmtId="20" fontId="0" fillId="11" borderId="18" xfId="0" applyNumberFormat="1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0" fontId="7" fillId="11" borderId="18" xfId="0" applyNumberFormat="1" applyFont="1" applyFill="1" applyBorder="1" applyAlignment="1">
      <alignment horizontal="center" vertical="center"/>
    </xf>
    <xf numFmtId="20" fontId="7" fillId="11" borderId="1" xfId="0" applyNumberFormat="1" applyFont="1" applyFill="1" applyBorder="1" applyAlignment="1">
      <alignment horizontal="center" vertical="center"/>
    </xf>
    <xf numFmtId="0" fontId="7" fillId="11" borderId="17" xfId="0" applyFont="1" applyFill="1" applyBorder="1" applyAlignment="1">
      <alignment horizontal="center" vertical="center"/>
    </xf>
    <xf numFmtId="20" fontId="5" fillId="11" borderId="18" xfId="0" applyNumberFormat="1" applyFont="1" applyFill="1" applyBorder="1" applyAlignment="1">
      <alignment horizontal="center" vertical="center"/>
    </xf>
    <xf numFmtId="0" fontId="5" fillId="11" borderId="17" xfId="0" applyFont="1" applyFill="1" applyBorder="1" applyAlignment="1">
      <alignment horizontal="center" vertical="center"/>
    </xf>
    <xf numFmtId="0" fontId="0" fillId="11" borderId="17" xfId="1" applyNumberFormat="1" applyFont="1" applyFill="1" applyBorder="1" applyAlignment="1">
      <alignment horizontal="center" vertical="center"/>
    </xf>
    <xf numFmtId="0" fontId="0" fillId="6" borderId="17" xfId="1" applyNumberFormat="1" applyFont="1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1" fillId="11" borderId="17" xfId="0" applyFont="1" applyFill="1" applyBorder="1" applyAlignment="1">
      <alignment horizontal="left" vertical="center"/>
    </xf>
    <xf numFmtId="0" fontId="5" fillId="11" borderId="17" xfId="1" applyNumberFormat="1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20" fontId="5" fillId="3" borderId="10" xfId="0" applyNumberFormat="1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20" fontId="7" fillId="9" borderId="10" xfId="0" applyNumberFormat="1" applyFont="1" applyFill="1" applyBorder="1" applyAlignment="1">
      <alignment horizontal="center" vertical="center"/>
    </xf>
    <xf numFmtId="0" fontId="7" fillId="9" borderId="11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8" fillId="0" borderId="22" xfId="0" applyNumberFormat="1" applyFont="1" applyBorder="1" applyAlignment="1">
      <alignment horizontal="center" vertical="center"/>
    </xf>
    <xf numFmtId="164" fontId="8" fillId="0" borderId="23" xfId="0" applyNumberFormat="1" applyFont="1" applyBorder="1" applyAlignment="1">
      <alignment horizontal="center" vertical="center"/>
    </xf>
    <xf numFmtId="164" fontId="8" fillId="0" borderId="24" xfId="0" applyNumberFormat="1" applyFont="1" applyBorder="1" applyAlignment="1">
      <alignment horizontal="center" vertical="center"/>
    </xf>
    <xf numFmtId="20" fontId="8" fillId="0" borderId="10" xfId="0" applyNumberFormat="1" applyFont="1" applyBorder="1" applyAlignment="1">
      <alignment horizontal="center" vertical="center"/>
    </xf>
    <xf numFmtId="20" fontId="8" fillId="0" borderId="1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20" fontId="8" fillId="3" borderId="10" xfId="0" applyNumberFormat="1" applyFont="1" applyFill="1" applyBorder="1" applyAlignment="1">
      <alignment horizontal="center" vertical="center"/>
    </xf>
    <xf numFmtId="20" fontId="8" fillId="3" borderId="1" xfId="0" applyNumberFormat="1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20" fontId="8" fillId="6" borderId="10" xfId="0" applyNumberFormat="1" applyFont="1" applyFill="1" applyBorder="1" applyAlignment="1">
      <alignment horizontal="center" vertical="center"/>
    </xf>
    <xf numFmtId="20" fontId="8" fillId="6" borderId="1" xfId="0" applyNumberFormat="1" applyFont="1" applyFill="1" applyBorder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20" fontId="8" fillId="0" borderId="18" xfId="0" applyNumberFormat="1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20" fontId="8" fillId="4" borderId="10" xfId="0" applyNumberFormat="1" applyFont="1" applyFill="1" applyBorder="1" applyAlignment="1">
      <alignment horizontal="center" vertical="center"/>
    </xf>
    <xf numFmtId="20" fontId="8" fillId="4" borderId="1" xfId="0" applyNumberFormat="1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20" fontId="8" fillId="2" borderId="10" xfId="0" applyNumberFormat="1" applyFont="1" applyFill="1" applyBorder="1" applyAlignment="1">
      <alignment horizontal="center" vertical="center"/>
    </xf>
    <xf numFmtId="20" fontId="8" fillId="2" borderId="1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20" fontId="0" fillId="13" borderId="1" xfId="0" applyNumberFormat="1" applyFill="1" applyBorder="1" applyAlignment="1">
      <alignment horizontal="center" vertical="center"/>
    </xf>
    <xf numFmtId="20" fontId="8" fillId="13" borderId="1" xfId="0" applyNumberFormat="1" applyFont="1" applyFill="1" applyBorder="1" applyAlignment="1">
      <alignment horizontal="center" vertical="center"/>
    </xf>
    <xf numFmtId="20" fontId="8" fillId="5" borderId="1" xfId="0" applyNumberFormat="1" applyFont="1" applyFill="1" applyBorder="1" applyAlignment="1">
      <alignment horizontal="center" vertical="center"/>
    </xf>
    <xf numFmtId="0" fontId="5" fillId="0" borderId="0" xfId="0" applyFont="1"/>
    <xf numFmtId="164" fontId="1" fillId="0" borderId="32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6" xfId="0" applyNumberFormat="1" applyFont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13" borderId="0" xfId="0" applyFill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0" fillId="2" borderId="0" xfId="0" applyFill="1"/>
    <xf numFmtId="0" fontId="0" fillId="0" borderId="7" xfId="0" applyBorder="1" applyAlignment="1">
      <alignment horizontal="center" vertical="center"/>
    </xf>
    <xf numFmtId="164" fontId="1" fillId="6" borderId="22" xfId="0" applyNumberFormat="1" applyFont="1" applyFill="1" applyBorder="1" applyAlignment="1">
      <alignment horizontal="center" vertical="center"/>
    </xf>
    <xf numFmtId="164" fontId="1" fillId="6" borderId="23" xfId="0" applyNumberFormat="1" applyFont="1" applyFill="1" applyBorder="1" applyAlignment="1">
      <alignment horizontal="center" vertical="center"/>
    </xf>
    <xf numFmtId="164" fontId="1" fillId="6" borderId="24" xfId="0" applyNumberFormat="1" applyFont="1" applyFill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16" fontId="0" fillId="6" borderId="0" xfId="0" applyNumberForma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0" borderId="0" xfId="0" applyNumberFormat="1"/>
    <xf numFmtId="16" fontId="5" fillId="0" borderId="0" xfId="0" applyNumberFormat="1" applyFont="1"/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left" vertical="center"/>
    </xf>
    <xf numFmtId="164" fontId="6" fillId="0" borderId="12" xfId="0" applyNumberFormat="1" applyFont="1" applyBorder="1" applyAlignment="1">
      <alignment horizontal="center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>
      <alignment horizontal="center" vertical="center"/>
    </xf>
    <xf numFmtId="164" fontId="1" fillId="6" borderId="12" xfId="0" applyNumberFormat="1" applyFont="1" applyFill="1" applyBorder="1" applyAlignment="1">
      <alignment horizontal="center" vertical="center"/>
    </xf>
    <xf numFmtId="164" fontId="1" fillId="6" borderId="2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20" fontId="1" fillId="6" borderId="1" xfId="0" applyNumberFormat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11" borderId="1" xfId="0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20" fontId="1" fillId="1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0" fontId="1" fillId="11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1" fillId="9" borderId="1" xfId="0" applyFont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5" fillId="0" borderId="1" xfId="0" applyFont="1" applyBorder="1"/>
    <xf numFmtId="0" fontId="7" fillId="0" borderId="1" xfId="0" applyFont="1" applyBorder="1"/>
    <xf numFmtId="0" fontId="5" fillId="0" borderId="1" xfId="0" applyFont="1" applyBorder="1" applyAlignment="1">
      <alignment horizont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20" xfId="0" applyNumberFormat="1" applyFont="1" applyBorder="1" applyAlignment="1">
      <alignment horizontal="center" vertical="center"/>
    </xf>
    <xf numFmtId="164" fontId="6" fillId="0" borderId="2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  <xf numFmtId="164" fontId="1" fillId="0" borderId="21" xfId="0" applyNumberFormat="1" applyFont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164" fontId="8" fillId="0" borderId="20" xfId="0" applyNumberFormat="1" applyFont="1" applyBorder="1" applyAlignment="1">
      <alignment horizontal="center" vertical="center"/>
    </xf>
    <xf numFmtId="164" fontId="8" fillId="0" borderId="21" xfId="0" applyNumberFormat="1" applyFont="1" applyBorder="1" applyAlignment="1">
      <alignment horizontal="center" vertical="center"/>
    </xf>
    <xf numFmtId="164" fontId="8" fillId="0" borderId="25" xfId="0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164" fontId="8" fillId="6" borderId="19" xfId="0" applyNumberFormat="1" applyFont="1" applyFill="1" applyBorder="1" applyAlignment="1">
      <alignment horizontal="center" vertical="center"/>
    </xf>
    <xf numFmtId="164" fontId="8" fillId="6" borderId="20" xfId="0" applyNumberFormat="1" applyFont="1" applyFill="1" applyBorder="1" applyAlignment="1">
      <alignment horizontal="center" vertical="center"/>
    </xf>
    <xf numFmtId="164" fontId="8" fillId="6" borderId="2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15382-87E3-4916-8063-01A04F9FA9FE}">
  <dimension ref="A1:BP63"/>
  <sheetViews>
    <sheetView tabSelected="1" zoomScaleNormal="100" workbookViewId="0">
      <pane xSplit="2" ySplit="2" topLeftCell="AA3" activePane="bottomRight" state="frozen"/>
      <selection pane="topRight" activeCell="C1" sqref="C1"/>
      <selection pane="bottomLeft" activeCell="A3" sqref="A3"/>
      <selection pane="bottomRight" activeCell="AY16" sqref="AY16"/>
    </sheetView>
  </sheetViews>
  <sheetFormatPr baseColWidth="10" defaultRowHeight="15" x14ac:dyDescent="0.25"/>
  <cols>
    <col min="1" max="1" width="5" style="1" customWidth="1"/>
    <col min="2" max="2" width="43.85546875" style="9" bestFit="1" customWidth="1"/>
    <col min="3" max="3" width="11.5703125" customWidth="1"/>
    <col min="4" max="4" width="11.42578125" customWidth="1"/>
    <col min="6" max="7" width="11.42578125" customWidth="1"/>
    <col min="9" max="10" width="11.42578125" customWidth="1"/>
    <col min="12" max="12" width="11.42578125" customWidth="1"/>
    <col min="13" max="13" width="15.7109375" customWidth="1"/>
    <col min="15" max="16" width="11.42578125" customWidth="1"/>
    <col min="18" max="19" width="11.42578125" customWidth="1"/>
    <col min="21" max="22" width="11.42578125" customWidth="1"/>
    <col min="24" max="25" width="11.42578125" customWidth="1"/>
    <col min="27" max="28" width="11.42578125" customWidth="1"/>
    <col min="30" max="31" width="11.42578125" style="1" customWidth="1"/>
    <col min="32" max="32" width="11.5703125" style="1"/>
    <col min="33" max="34" width="11.42578125" style="1" customWidth="1"/>
    <col min="35" max="35" width="11.5703125" style="1"/>
    <col min="36" max="37" width="11.42578125" style="1" customWidth="1"/>
    <col min="38" max="38" width="11.5703125" style="1"/>
    <col min="39" max="40" width="11.42578125" style="1" customWidth="1"/>
    <col min="41" max="41" width="11.5703125" style="1"/>
    <col min="42" max="43" width="11.42578125" style="1" customWidth="1"/>
    <col min="44" max="44" width="11.5703125" style="1"/>
    <col min="45" max="46" width="11.42578125" style="1" customWidth="1"/>
    <col min="47" max="47" width="11.5703125" style="1"/>
    <col min="48" max="68" width="11.42578125" style="1" customWidth="1"/>
  </cols>
  <sheetData>
    <row r="1" spans="1:68" ht="15.75" thickBot="1" x14ac:dyDescent="0.3">
      <c r="A1" s="275" t="s">
        <v>61</v>
      </c>
      <c r="B1" s="275"/>
      <c r="E1" s="226">
        <v>45017</v>
      </c>
      <c r="H1" s="226">
        <v>45018</v>
      </c>
      <c r="K1" s="226">
        <v>45019</v>
      </c>
      <c r="N1" s="226">
        <v>45020</v>
      </c>
      <c r="Q1" s="226">
        <v>45021</v>
      </c>
      <c r="T1" s="226">
        <v>45022</v>
      </c>
      <c r="W1" s="226">
        <v>45023</v>
      </c>
      <c r="Z1" s="226">
        <v>45024</v>
      </c>
      <c r="AA1" s="208"/>
      <c r="AB1" s="208"/>
      <c r="AC1" s="227">
        <v>45025</v>
      </c>
      <c r="AD1" s="223" t="s">
        <v>75</v>
      </c>
      <c r="AE1" s="199"/>
      <c r="AF1" s="224">
        <v>45026</v>
      </c>
      <c r="AG1" s="199"/>
      <c r="AH1" s="199"/>
      <c r="AI1" s="224">
        <v>45027</v>
      </c>
      <c r="AJ1" s="199"/>
      <c r="AK1" s="199"/>
      <c r="AL1" s="224">
        <v>45028</v>
      </c>
      <c r="AM1" s="199"/>
      <c r="AN1" s="199"/>
      <c r="AO1" s="224">
        <v>45029</v>
      </c>
      <c r="AP1" s="199"/>
      <c r="AQ1" s="199"/>
      <c r="AR1" s="224">
        <v>45030</v>
      </c>
      <c r="AS1" s="199"/>
      <c r="AT1" s="199"/>
      <c r="AU1" s="224">
        <v>45031</v>
      </c>
      <c r="AV1" s="199"/>
      <c r="AW1" s="199"/>
      <c r="AX1" s="224">
        <v>45032</v>
      </c>
      <c r="BA1" s="225">
        <v>45033</v>
      </c>
    </row>
    <row r="2" spans="1:68" ht="14.1" customHeight="1" x14ac:dyDescent="0.25">
      <c r="A2" s="276" t="s">
        <v>54</v>
      </c>
      <c r="B2" s="277"/>
      <c r="C2" s="258">
        <v>45017</v>
      </c>
      <c r="D2" s="259"/>
      <c r="E2" s="260"/>
      <c r="F2" s="262">
        <v>45018</v>
      </c>
      <c r="G2" s="263"/>
      <c r="H2" s="264"/>
      <c r="I2" s="258">
        <v>45019</v>
      </c>
      <c r="J2" s="259"/>
      <c r="K2" s="260"/>
      <c r="L2" s="271">
        <v>45020</v>
      </c>
      <c r="M2" s="272"/>
      <c r="N2" s="273"/>
      <c r="O2" s="258">
        <v>45021</v>
      </c>
      <c r="P2" s="259"/>
      <c r="Q2" s="260"/>
      <c r="R2" s="271">
        <v>45022</v>
      </c>
      <c r="S2" s="272"/>
      <c r="T2" s="273"/>
      <c r="U2" s="258">
        <v>45023</v>
      </c>
      <c r="V2" s="259"/>
      <c r="W2" s="260"/>
      <c r="X2" s="271">
        <v>45024</v>
      </c>
      <c r="Y2" s="272"/>
      <c r="Z2" s="274"/>
      <c r="AA2" s="262">
        <v>45025</v>
      </c>
      <c r="AB2" s="263"/>
      <c r="AC2" s="264"/>
      <c r="AD2" s="280">
        <v>45026</v>
      </c>
      <c r="AE2" s="281"/>
      <c r="AF2" s="282"/>
      <c r="AG2" s="280">
        <v>45027</v>
      </c>
      <c r="AH2" s="281"/>
      <c r="AI2" s="282"/>
      <c r="AJ2" s="280">
        <v>45028</v>
      </c>
      <c r="AK2" s="281"/>
      <c r="AL2" s="282"/>
      <c r="AM2" s="280">
        <v>45029</v>
      </c>
      <c r="AN2" s="281"/>
      <c r="AO2" s="282"/>
      <c r="AP2" s="280">
        <v>45030</v>
      </c>
      <c r="AQ2" s="281"/>
      <c r="AR2" s="282"/>
      <c r="AS2" s="280">
        <v>45031</v>
      </c>
      <c r="AT2" s="281"/>
      <c r="AU2" s="282"/>
      <c r="AV2" s="280">
        <v>45032</v>
      </c>
      <c r="AW2" s="281"/>
      <c r="AX2" s="282"/>
      <c r="AY2" s="271">
        <v>45033</v>
      </c>
      <c r="AZ2" s="272"/>
      <c r="BA2" s="273"/>
      <c r="BB2" s="271">
        <v>45034</v>
      </c>
      <c r="BC2" s="272"/>
      <c r="BD2" s="273"/>
      <c r="BE2" s="271">
        <v>45035</v>
      </c>
      <c r="BF2" s="272"/>
      <c r="BG2" s="273"/>
      <c r="BH2" s="271">
        <v>45036</v>
      </c>
      <c r="BI2" s="272"/>
      <c r="BJ2" s="273"/>
      <c r="BK2" s="271">
        <v>45037</v>
      </c>
      <c r="BL2" s="272"/>
      <c r="BM2" s="273"/>
      <c r="BN2" s="271">
        <v>45038</v>
      </c>
      <c r="BO2" s="272"/>
      <c r="BP2" s="273"/>
    </row>
    <row r="3" spans="1:68" s="2" customFormat="1" ht="14.1" customHeight="1" thickBot="1" x14ac:dyDescent="0.3">
      <c r="A3" s="228" t="s">
        <v>0</v>
      </c>
      <c r="B3" s="229" t="s">
        <v>58</v>
      </c>
      <c r="C3" s="209" t="s">
        <v>55</v>
      </c>
      <c r="D3" s="210" t="s">
        <v>56</v>
      </c>
      <c r="E3" s="211" t="s">
        <v>57</v>
      </c>
      <c r="F3" s="230" t="s">
        <v>55</v>
      </c>
      <c r="G3" s="231" t="s">
        <v>56</v>
      </c>
      <c r="H3" s="232" t="s">
        <v>57</v>
      </c>
      <c r="I3" s="209" t="s">
        <v>55</v>
      </c>
      <c r="J3" s="210" t="s">
        <v>56</v>
      </c>
      <c r="K3" s="211" t="s">
        <v>57</v>
      </c>
      <c r="L3" s="209" t="s">
        <v>55</v>
      </c>
      <c r="M3" s="210" t="s">
        <v>56</v>
      </c>
      <c r="N3" s="211" t="s">
        <v>57</v>
      </c>
      <c r="O3" s="209" t="s">
        <v>55</v>
      </c>
      <c r="P3" s="210" t="s">
        <v>56</v>
      </c>
      <c r="Q3" s="211" t="s">
        <v>57</v>
      </c>
      <c r="R3" s="209" t="s">
        <v>55</v>
      </c>
      <c r="S3" s="210" t="s">
        <v>56</v>
      </c>
      <c r="T3" s="211" t="s">
        <v>57</v>
      </c>
      <c r="U3" s="209" t="s">
        <v>55</v>
      </c>
      <c r="V3" s="210" t="s">
        <v>56</v>
      </c>
      <c r="W3" s="211" t="s">
        <v>57</v>
      </c>
      <c r="X3" s="209" t="s">
        <v>55</v>
      </c>
      <c r="Y3" s="210" t="s">
        <v>56</v>
      </c>
      <c r="Z3" s="211" t="s">
        <v>57</v>
      </c>
      <c r="AA3" s="230" t="s">
        <v>55</v>
      </c>
      <c r="AB3" s="231" t="s">
        <v>56</v>
      </c>
      <c r="AC3" s="232" t="s">
        <v>57</v>
      </c>
      <c r="AD3" s="233" t="s">
        <v>55</v>
      </c>
      <c r="AE3" s="234" t="s">
        <v>56</v>
      </c>
      <c r="AF3" s="235" t="s">
        <v>57</v>
      </c>
      <c r="AG3" s="233" t="s">
        <v>55</v>
      </c>
      <c r="AH3" s="234" t="s">
        <v>56</v>
      </c>
      <c r="AI3" s="235" t="s">
        <v>57</v>
      </c>
      <c r="AJ3" s="233" t="s">
        <v>55</v>
      </c>
      <c r="AK3" s="234" t="s">
        <v>56</v>
      </c>
      <c r="AL3" s="235" t="s">
        <v>57</v>
      </c>
      <c r="AM3" s="233" t="s">
        <v>55</v>
      </c>
      <c r="AN3" s="234" t="s">
        <v>56</v>
      </c>
      <c r="AO3" s="235" t="s">
        <v>57</v>
      </c>
      <c r="AP3" s="233" t="s">
        <v>55</v>
      </c>
      <c r="AQ3" s="234" t="s">
        <v>56</v>
      </c>
      <c r="AR3" s="235" t="s">
        <v>57</v>
      </c>
      <c r="AS3" s="233" t="s">
        <v>55</v>
      </c>
      <c r="AT3" s="234" t="s">
        <v>56</v>
      </c>
      <c r="AU3" s="235" t="s">
        <v>57</v>
      </c>
      <c r="AV3" s="220" t="s">
        <v>55</v>
      </c>
      <c r="AW3" s="221" t="s">
        <v>56</v>
      </c>
      <c r="AX3" s="222" t="s">
        <v>57</v>
      </c>
      <c r="AY3" s="28" t="s">
        <v>55</v>
      </c>
      <c r="AZ3" s="29" t="s">
        <v>56</v>
      </c>
      <c r="BA3" s="30" t="s">
        <v>57</v>
      </c>
      <c r="BB3" s="28" t="s">
        <v>55</v>
      </c>
      <c r="BC3" s="29" t="s">
        <v>56</v>
      </c>
      <c r="BD3" s="30" t="s">
        <v>57</v>
      </c>
      <c r="BE3" s="28" t="s">
        <v>55</v>
      </c>
      <c r="BF3" s="29" t="s">
        <v>56</v>
      </c>
      <c r="BG3" s="30" t="s">
        <v>57</v>
      </c>
      <c r="BH3" s="28" t="s">
        <v>55</v>
      </c>
      <c r="BI3" s="29" t="s">
        <v>56</v>
      </c>
      <c r="BJ3" s="30" t="s">
        <v>57</v>
      </c>
      <c r="BK3" s="28" t="s">
        <v>55</v>
      </c>
      <c r="BL3" s="29" t="s">
        <v>56</v>
      </c>
      <c r="BM3" s="30" t="s">
        <v>57</v>
      </c>
      <c r="BN3" s="28" t="s">
        <v>55</v>
      </c>
      <c r="BO3" s="29" t="s">
        <v>56</v>
      </c>
      <c r="BP3" s="30" t="s">
        <v>57</v>
      </c>
    </row>
    <row r="4" spans="1:68" s="94" customFormat="1" ht="14.1" customHeight="1" x14ac:dyDescent="0.25">
      <c r="A4" s="236">
        <v>1</v>
      </c>
      <c r="B4" s="237" t="s">
        <v>25</v>
      </c>
      <c r="C4" s="180">
        <v>0.29166666666666669</v>
      </c>
      <c r="D4" s="180">
        <v>0.91666666666666663</v>
      </c>
      <c r="E4" s="212">
        <f>+(D4-C4)*24-1</f>
        <v>14</v>
      </c>
      <c r="F4" s="180">
        <v>0.29166666666666669</v>
      </c>
      <c r="G4" s="180">
        <v>0.5</v>
      </c>
      <c r="H4" s="212">
        <f>+(G4-F4)*24+8</f>
        <v>13</v>
      </c>
      <c r="I4" s="180">
        <v>0.29166666666666669</v>
      </c>
      <c r="J4" s="180">
        <v>0.79166666666666663</v>
      </c>
      <c r="K4" s="212">
        <f>+(J4-I4)*24-1</f>
        <v>10.999999999999998</v>
      </c>
      <c r="L4" s="180">
        <v>0.29166666666666669</v>
      </c>
      <c r="M4" s="180">
        <v>0.875</v>
      </c>
      <c r="N4" s="212">
        <f>+(M4-L4)*24-1</f>
        <v>12.999999999999998</v>
      </c>
      <c r="O4" s="180">
        <v>0.29166666666666669</v>
      </c>
      <c r="P4" s="180">
        <v>0.79166666666666663</v>
      </c>
      <c r="Q4" s="212">
        <f>+(P4-O4)*24-1</f>
        <v>10.999999999999998</v>
      </c>
      <c r="R4" s="180">
        <v>0.29166666666666669</v>
      </c>
      <c r="S4" s="180">
        <v>0.79166666666666663</v>
      </c>
      <c r="T4" s="212">
        <f>+(S4-R4)*24-1</f>
        <v>10.999999999999998</v>
      </c>
      <c r="U4" s="180">
        <v>0.29166666666666669</v>
      </c>
      <c r="V4" s="180">
        <v>0.79166666666666663</v>
      </c>
      <c r="W4" s="212">
        <f t="shared" ref="W4:W5" si="0">+(V4-U4)*24-1</f>
        <v>10.999999999999998</v>
      </c>
      <c r="X4" s="180">
        <v>0.29166666666666669</v>
      </c>
      <c r="Y4" s="180">
        <v>0.5</v>
      </c>
      <c r="Z4" s="212">
        <f>+(Y4-X4)*24</f>
        <v>5</v>
      </c>
      <c r="AA4" s="213"/>
      <c r="AB4" s="213"/>
      <c r="AC4" s="257">
        <f>8*COUNT(K4,N4,Q4,T4,W4,Z4)/6</f>
        <v>8</v>
      </c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150"/>
      <c r="AW4" s="151"/>
      <c r="AX4" s="13"/>
      <c r="AY4" s="219"/>
      <c r="AZ4" s="151"/>
      <c r="BA4" s="13"/>
      <c r="BB4" s="219"/>
      <c r="BC4" s="151"/>
      <c r="BD4" s="13"/>
      <c r="BE4" s="219"/>
      <c r="BF4" s="151"/>
      <c r="BG4" s="13"/>
      <c r="BH4" s="219"/>
      <c r="BI4" s="151"/>
      <c r="BJ4" s="13"/>
      <c r="BK4" s="219"/>
      <c r="BL4" s="151"/>
      <c r="BM4" s="13"/>
      <c r="BN4" s="219"/>
      <c r="BO4" s="151"/>
      <c r="BP4" s="13"/>
    </row>
    <row r="5" spans="1:68" ht="14.1" customHeight="1" x14ac:dyDescent="0.25">
      <c r="A5" s="240">
        <v>2</v>
      </c>
      <c r="B5" s="241" t="s">
        <v>33</v>
      </c>
      <c r="C5" s="206">
        <v>0.29166666666666669</v>
      </c>
      <c r="D5" s="206">
        <v>0.91666666666666663</v>
      </c>
      <c r="E5" s="242">
        <f t="shared" ref="E5:E6" si="1">+(D5-C5)*24-1</f>
        <v>14</v>
      </c>
      <c r="F5" s="206">
        <v>0.29166666666666669</v>
      </c>
      <c r="G5" s="206">
        <v>0.5</v>
      </c>
      <c r="H5" s="242">
        <f>+(G5-F5)*24+8</f>
        <v>13</v>
      </c>
      <c r="I5" s="174">
        <v>0.29166666666666669</v>
      </c>
      <c r="J5" s="174">
        <v>0.79166666666666663</v>
      </c>
      <c r="K5" s="185">
        <f t="shared" ref="K5:K8" si="2">+(J5-I5)*24-1</f>
        <v>10.999999999999998</v>
      </c>
      <c r="L5" s="174">
        <v>0.29166666666666669</v>
      </c>
      <c r="M5" s="174">
        <v>0.875</v>
      </c>
      <c r="N5" s="185">
        <f t="shared" ref="N5:N8" si="3">+(M5-L5)*24-1</f>
        <v>12.999999999999998</v>
      </c>
      <c r="O5" s="174">
        <v>0.29166666666666669</v>
      </c>
      <c r="P5" s="174">
        <v>0.79166666666666663</v>
      </c>
      <c r="Q5" s="185">
        <f t="shared" ref="Q5:Q8" si="4">+(P5-O5)*24-1</f>
        <v>10.999999999999998</v>
      </c>
      <c r="R5" s="180">
        <v>0.29166666666666669</v>
      </c>
      <c r="S5" s="180">
        <v>0.79166666666666663</v>
      </c>
      <c r="T5" s="212">
        <f>+(S5-R5)*24-1</f>
        <v>10.999999999999998</v>
      </c>
      <c r="U5" s="174">
        <v>0.29166666666666669</v>
      </c>
      <c r="V5" s="174">
        <v>0.79166666666666663</v>
      </c>
      <c r="W5" s="185">
        <f t="shared" si="0"/>
        <v>10.999999999999998</v>
      </c>
      <c r="X5" s="180"/>
      <c r="Y5" s="180"/>
      <c r="Z5" s="212"/>
      <c r="AA5" s="213"/>
      <c r="AB5" s="213"/>
      <c r="AC5" s="257">
        <f>8*COUNT(K5,N5,Q5,T5,W5,Z5)/6</f>
        <v>6.666666666666667</v>
      </c>
      <c r="AD5" s="4"/>
      <c r="AE5" s="4"/>
      <c r="AF5" s="4"/>
      <c r="AG5" s="4"/>
      <c r="AH5" s="4"/>
      <c r="AI5" s="248">
        <v>11</v>
      </c>
      <c r="AJ5" s="4"/>
      <c r="AK5" s="4"/>
      <c r="AL5" s="248">
        <v>16</v>
      </c>
      <c r="AM5" s="4"/>
      <c r="AN5" s="4"/>
      <c r="AO5" s="248">
        <v>16</v>
      </c>
      <c r="AP5" s="4"/>
      <c r="AQ5" s="4"/>
      <c r="AR5" s="248">
        <v>14</v>
      </c>
      <c r="AS5" s="4"/>
      <c r="AT5" s="4"/>
      <c r="AU5" s="248">
        <f>12+12</f>
        <v>24</v>
      </c>
      <c r="AV5" s="40"/>
      <c r="AW5" s="4"/>
      <c r="AX5" s="16"/>
      <c r="AY5" s="17"/>
      <c r="AZ5" s="4"/>
      <c r="BA5" s="16"/>
      <c r="BB5" s="17"/>
      <c r="BC5" s="4"/>
      <c r="BD5" s="16"/>
      <c r="BE5" s="17"/>
      <c r="BF5" s="4"/>
      <c r="BG5" s="16"/>
      <c r="BH5" s="17"/>
      <c r="BI5" s="4"/>
      <c r="BJ5" s="16"/>
      <c r="BK5" s="17"/>
      <c r="BL5" s="4"/>
      <c r="BM5" s="16"/>
      <c r="BN5" s="17"/>
      <c r="BO5" s="4"/>
      <c r="BP5" s="16"/>
    </row>
    <row r="6" spans="1:68" ht="14.1" customHeight="1" x14ac:dyDescent="0.25">
      <c r="A6" s="4">
        <v>3</v>
      </c>
      <c r="B6" s="6" t="s">
        <v>10</v>
      </c>
      <c r="C6" s="206">
        <v>0.29166666666666669</v>
      </c>
      <c r="D6" s="206">
        <v>0.91666666666666663</v>
      </c>
      <c r="E6" s="242">
        <f t="shared" si="1"/>
        <v>14</v>
      </c>
      <c r="F6" s="206">
        <v>0.29166666666666702</v>
      </c>
      <c r="G6" s="206">
        <v>0.5</v>
      </c>
      <c r="H6" s="242">
        <f>+(G6-F6)*24+8</f>
        <v>12.999999999999991</v>
      </c>
      <c r="I6" s="174">
        <v>0.29166666666666669</v>
      </c>
      <c r="J6" s="174">
        <v>0.79166666666666663</v>
      </c>
      <c r="K6" s="185">
        <f t="shared" si="2"/>
        <v>10.999999999999998</v>
      </c>
      <c r="L6" s="174">
        <v>0.29166666666666669</v>
      </c>
      <c r="M6" s="174">
        <v>0.875</v>
      </c>
      <c r="N6" s="185">
        <f t="shared" si="3"/>
        <v>12.999999999999998</v>
      </c>
      <c r="O6" s="174">
        <v>0.29166666666666669</v>
      </c>
      <c r="P6" s="174">
        <v>0.79166666666666663</v>
      </c>
      <c r="Q6" s="185">
        <f t="shared" si="4"/>
        <v>10.999999999999998</v>
      </c>
      <c r="R6" s="213"/>
      <c r="S6" s="213"/>
      <c r="T6" s="213"/>
      <c r="U6" s="213"/>
      <c r="V6" s="213"/>
      <c r="W6" s="213"/>
      <c r="X6" s="213"/>
      <c r="Y6" s="213"/>
      <c r="Z6" s="213"/>
      <c r="AA6" s="213"/>
      <c r="AB6" s="213"/>
      <c r="AC6" s="257">
        <f>8*COUNT(K6,N6,Q6,T6,W6,Z6)/6</f>
        <v>4</v>
      </c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0"/>
      <c r="AW6" s="4"/>
      <c r="AX6" s="16"/>
      <c r="AY6" s="17"/>
      <c r="AZ6" s="4"/>
      <c r="BA6" s="16"/>
      <c r="BB6" s="17"/>
      <c r="BC6" s="4"/>
      <c r="BD6" s="16"/>
      <c r="BE6" s="17"/>
      <c r="BF6" s="4"/>
      <c r="BG6" s="16"/>
      <c r="BH6" s="17"/>
      <c r="BI6" s="4"/>
      <c r="BJ6" s="16"/>
      <c r="BK6" s="17"/>
      <c r="BL6" s="4"/>
      <c r="BM6" s="16"/>
      <c r="BN6" s="17"/>
      <c r="BO6" s="4"/>
      <c r="BP6" s="16"/>
    </row>
    <row r="7" spans="1:68" s="94" customFormat="1" ht="14.1" customHeight="1" x14ac:dyDescent="0.25">
      <c r="A7" s="238">
        <v>4</v>
      </c>
      <c r="B7" s="237" t="s">
        <v>26</v>
      </c>
      <c r="C7" s="243">
        <v>0.58333333333333337</v>
      </c>
      <c r="D7" s="180">
        <v>0.95833333333333304</v>
      </c>
      <c r="E7" s="244">
        <f>+(D7-C7)*24-1</f>
        <v>7.9999999999999929</v>
      </c>
      <c r="F7" s="180">
        <v>0.29166666666666702</v>
      </c>
      <c r="G7" s="180">
        <v>0.5</v>
      </c>
      <c r="H7" s="212">
        <f>+(G7-F7)*24+8</f>
        <v>12.999999999999991</v>
      </c>
      <c r="I7" s="180">
        <v>0.29166666666666669</v>
      </c>
      <c r="J7" s="180">
        <v>0.79166666666666663</v>
      </c>
      <c r="K7" s="212">
        <f t="shared" si="2"/>
        <v>10.999999999999998</v>
      </c>
      <c r="L7" s="180">
        <v>0.29166666666666669</v>
      </c>
      <c r="M7" s="180">
        <v>0.875</v>
      </c>
      <c r="N7" s="212">
        <f t="shared" si="3"/>
        <v>12.999999999999998</v>
      </c>
      <c r="O7" s="180">
        <v>0.29166666666666669</v>
      </c>
      <c r="P7" s="180">
        <v>0.79166666666666663</v>
      </c>
      <c r="Q7" s="212">
        <f t="shared" si="4"/>
        <v>10.999999999999998</v>
      </c>
      <c r="R7" s="213"/>
      <c r="S7" s="213"/>
      <c r="T7" s="213"/>
      <c r="U7" s="213"/>
      <c r="V7" s="213"/>
      <c r="W7" s="213"/>
      <c r="X7" s="213"/>
      <c r="Y7" s="213"/>
      <c r="Z7" s="213"/>
      <c r="AA7" s="213"/>
      <c r="AB7" s="213"/>
      <c r="AC7" s="257">
        <f>8*COUNT(K7,N7,Q7,T7,W7,Z7)/6</f>
        <v>4</v>
      </c>
      <c r="AD7" s="15">
        <v>0.29166666666666669</v>
      </c>
      <c r="AE7" s="15">
        <v>0.79166666666666663</v>
      </c>
      <c r="AF7" s="4"/>
      <c r="AG7" s="15"/>
      <c r="AH7" s="15"/>
      <c r="AI7" s="4"/>
      <c r="AJ7" s="15"/>
      <c r="AK7" s="15"/>
      <c r="AL7" s="4"/>
      <c r="AM7" s="15"/>
      <c r="AN7" s="15"/>
      <c r="AO7" s="4"/>
      <c r="AP7" s="15"/>
      <c r="AQ7" s="15"/>
      <c r="AR7" s="4"/>
      <c r="AS7" s="15"/>
      <c r="AT7" s="15"/>
      <c r="AU7" s="4"/>
      <c r="AV7" s="40"/>
      <c r="AW7" s="4"/>
      <c r="AX7" s="16"/>
      <c r="AY7" s="17"/>
      <c r="AZ7" s="4"/>
      <c r="BA7" s="16"/>
      <c r="BB7" s="17"/>
      <c r="BC7" s="4"/>
      <c r="BD7" s="16"/>
      <c r="BE7" s="17"/>
      <c r="BF7" s="4"/>
      <c r="BG7" s="16"/>
      <c r="BH7" s="17"/>
      <c r="BI7" s="4"/>
      <c r="BJ7" s="16"/>
      <c r="BK7" s="17"/>
      <c r="BL7" s="4"/>
      <c r="BM7" s="16"/>
      <c r="BN7" s="17"/>
      <c r="BO7" s="4"/>
      <c r="BP7" s="16"/>
    </row>
    <row r="8" spans="1:68" s="54" customFormat="1" ht="14.1" customHeight="1" x14ac:dyDescent="0.25">
      <c r="A8" s="216">
        <v>5</v>
      </c>
      <c r="B8" s="241" t="s">
        <v>11</v>
      </c>
      <c r="C8" s="206">
        <v>0.29166666666666669</v>
      </c>
      <c r="D8" s="206">
        <v>0.91666666666666663</v>
      </c>
      <c r="E8" s="242">
        <f t="shared" ref="E8" si="5">+(D8-C8)*24-1</f>
        <v>14</v>
      </c>
      <c r="F8" s="206">
        <v>0.29166666666666702</v>
      </c>
      <c r="G8" s="206">
        <v>0.5</v>
      </c>
      <c r="H8" s="242">
        <f>+(G8-F8)*24+8</f>
        <v>12.999999999999991</v>
      </c>
      <c r="I8" s="174">
        <v>0.29166666666666669</v>
      </c>
      <c r="J8" s="174">
        <v>0.79166666666666663</v>
      </c>
      <c r="K8" s="185">
        <f t="shared" si="2"/>
        <v>10.999999999999998</v>
      </c>
      <c r="L8" s="174">
        <v>0.29166666666666669</v>
      </c>
      <c r="M8" s="174">
        <v>0.875</v>
      </c>
      <c r="N8" s="185">
        <f t="shared" si="3"/>
        <v>12.999999999999998</v>
      </c>
      <c r="O8" s="174">
        <v>0.29166666666666669</v>
      </c>
      <c r="P8" s="174">
        <v>0.79166666666666663</v>
      </c>
      <c r="Q8" s="185">
        <f t="shared" si="4"/>
        <v>10.999999999999998</v>
      </c>
      <c r="R8" s="213"/>
      <c r="S8" s="213"/>
      <c r="T8" s="213"/>
      <c r="U8" s="213"/>
      <c r="V8" s="213"/>
      <c r="W8" s="213"/>
      <c r="X8" s="213"/>
      <c r="Y8" s="213"/>
      <c r="Z8" s="213"/>
      <c r="AA8" s="213"/>
      <c r="AB8" s="213"/>
      <c r="AC8" s="257">
        <f>8*COUNT(K8,N8,Q8,T8,W8,Z8)/6</f>
        <v>4</v>
      </c>
      <c r="AD8" s="15">
        <v>0.29166666666666669</v>
      </c>
      <c r="AE8" s="15">
        <v>0.79166666666666663</v>
      </c>
      <c r="AF8" s="4">
        <f>+(AE8-AD8)*24-1</f>
        <v>10.999999999999998</v>
      </c>
      <c r="AG8" s="15">
        <v>0.29166666666666669</v>
      </c>
      <c r="AH8" s="15">
        <v>0.79166666666666663</v>
      </c>
      <c r="AI8" s="4">
        <f>+(AH8-AG8)*24-1</f>
        <v>10.999999999999998</v>
      </c>
      <c r="AJ8" s="15">
        <v>0.29166666666666669</v>
      </c>
      <c r="AK8" s="15">
        <v>0.79166666666666663</v>
      </c>
      <c r="AL8" s="4">
        <f>+(AK8-AJ8)*24-1</f>
        <v>10.999999999999998</v>
      </c>
      <c r="AM8" s="15">
        <v>0.29166666666666669</v>
      </c>
      <c r="AN8" s="15">
        <v>0.79166666666666663</v>
      </c>
      <c r="AO8" s="4">
        <f>+(AN8-AM8)*24-1</f>
        <v>10.999999999999998</v>
      </c>
      <c r="AP8" s="15">
        <v>0.29166666666666669</v>
      </c>
      <c r="AQ8" s="15">
        <v>0.79166666666666663</v>
      </c>
      <c r="AR8" s="4">
        <f>+(AQ8-AP8)*24-1</f>
        <v>10.999999999999998</v>
      </c>
      <c r="AS8" s="15">
        <v>0.29166666666666669</v>
      </c>
      <c r="AT8" s="15">
        <v>0.5</v>
      </c>
      <c r="AU8" s="4">
        <f>+(AT8-AS8)*24</f>
        <v>5</v>
      </c>
      <c r="AV8" s="40"/>
      <c r="AW8" s="4"/>
      <c r="AX8" s="16"/>
      <c r="AY8" s="17"/>
      <c r="AZ8" s="4"/>
      <c r="BA8" s="16"/>
      <c r="BB8" s="17"/>
      <c r="BC8" s="4"/>
      <c r="BD8" s="16"/>
      <c r="BE8" s="17"/>
      <c r="BF8" s="4"/>
      <c r="BG8" s="16"/>
      <c r="BH8" s="17"/>
      <c r="BI8" s="4"/>
      <c r="BJ8" s="16"/>
      <c r="BK8" s="17"/>
      <c r="BL8" s="4"/>
      <c r="BM8" s="16"/>
      <c r="BN8" s="17"/>
      <c r="BO8" s="4"/>
      <c r="BP8" s="16"/>
    </row>
    <row r="9" spans="1:68" s="54" customFormat="1" ht="14.1" customHeight="1" x14ac:dyDescent="0.25">
      <c r="A9" s="236">
        <v>6</v>
      </c>
      <c r="B9" s="6" t="s">
        <v>14</v>
      </c>
      <c r="C9" s="216"/>
      <c r="D9" s="216"/>
      <c r="E9" s="216"/>
      <c r="F9" s="215"/>
      <c r="G9" s="215"/>
      <c r="H9" s="215"/>
      <c r="I9" s="213"/>
      <c r="J9" s="213"/>
      <c r="K9" s="213"/>
      <c r="L9" s="213"/>
      <c r="M9" s="213"/>
      <c r="N9" s="213"/>
      <c r="O9" s="213"/>
      <c r="P9" s="213"/>
      <c r="Q9" s="213"/>
      <c r="R9" s="213"/>
      <c r="S9" s="213"/>
      <c r="T9" s="213"/>
      <c r="U9" s="213"/>
      <c r="V9" s="213"/>
      <c r="W9" s="213"/>
      <c r="X9" s="213"/>
      <c r="Y9" s="213"/>
      <c r="Z9" s="213"/>
      <c r="AA9" s="213"/>
      <c r="AB9" s="213"/>
      <c r="AC9" s="257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0"/>
      <c r="AW9" s="4"/>
      <c r="AX9" s="16"/>
      <c r="AY9" s="17"/>
      <c r="AZ9" s="4"/>
      <c r="BA9" s="16"/>
      <c r="BB9" s="17"/>
      <c r="BC9" s="4"/>
      <c r="BD9" s="16"/>
      <c r="BE9" s="17"/>
      <c r="BF9" s="4"/>
      <c r="BG9" s="16"/>
      <c r="BH9" s="17"/>
      <c r="BI9" s="4"/>
      <c r="BJ9" s="16"/>
      <c r="BK9" s="17"/>
      <c r="BL9" s="4"/>
      <c r="BM9" s="16"/>
      <c r="BN9" s="17"/>
      <c r="BO9" s="4"/>
      <c r="BP9" s="16"/>
    </row>
    <row r="10" spans="1:68" ht="14.1" customHeight="1" x14ac:dyDescent="0.25">
      <c r="A10" s="236">
        <v>7</v>
      </c>
      <c r="B10" s="245" t="s">
        <v>45</v>
      </c>
      <c r="C10" s="206">
        <v>0.29166666666666669</v>
      </c>
      <c r="D10" s="206">
        <v>0.91666666666666663</v>
      </c>
      <c r="E10" s="242">
        <f t="shared" ref="E10:E12" si="6">+(D10-C10)*24-1</f>
        <v>14</v>
      </c>
      <c r="F10" s="206">
        <v>0.29166666666666702</v>
      </c>
      <c r="G10" s="206">
        <v>0.5</v>
      </c>
      <c r="H10" s="242">
        <f>+(G10-F10)*24+8</f>
        <v>12.999999999999991</v>
      </c>
      <c r="I10" s="174">
        <v>0.29166666666666669</v>
      </c>
      <c r="J10" s="174">
        <v>0.79166666666666663</v>
      </c>
      <c r="K10" s="185">
        <f t="shared" ref="K10:K12" si="7">+(J10-I10)*24-1</f>
        <v>10.999999999999998</v>
      </c>
      <c r="L10" s="174">
        <v>0.29166666666666669</v>
      </c>
      <c r="M10" s="174">
        <v>0.875</v>
      </c>
      <c r="N10" s="185">
        <f t="shared" ref="N10:N12" si="8">+(M10-L10)*24-1</f>
        <v>12.999999999999998</v>
      </c>
      <c r="O10" s="174">
        <v>0.29166666666666669</v>
      </c>
      <c r="P10" s="174">
        <v>0.79166666666666663</v>
      </c>
      <c r="Q10" s="185">
        <f t="shared" ref="Q10:Q12" si="9">+(P10-O10)*24-1</f>
        <v>10.999999999999998</v>
      </c>
      <c r="R10" s="213"/>
      <c r="S10" s="213"/>
      <c r="T10" s="213"/>
      <c r="U10" s="213"/>
      <c r="V10" s="213"/>
      <c r="W10" s="213"/>
      <c r="X10" s="213"/>
      <c r="Y10" s="213"/>
      <c r="Z10" s="213"/>
      <c r="AA10" s="213"/>
      <c r="AB10" s="213"/>
      <c r="AC10" s="257">
        <f>8*COUNT(K10,N10,Q10,T10,W10,Z10)/6</f>
        <v>4</v>
      </c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0"/>
      <c r="AW10" s="4"/>
      <c r="AX10" s="16"/>
      <c r="AY10" s="17"/>
      <c r="AZ10" s="4"/>
      <c r="BA10" s="16"/>
      <c r="BB10" s="17"/>
      <c r="BC10" s="4"/>
      <c r="BD10" s="16"/>
      <c r="BE10" s="17"/>
      <c r="BF10" s="4"/>
      <c r="BG10" s="16"/>
      <c r="BH10" s="17"/>
      <c r="BI10" s="4"/>
      <c r="BJ10" s="16"/>
      <c r="BK10" s="17"/>
      <c r="BL10" s="4"/>
      <c r="BM10" s="16"/>
      <c r="BN10" s="17"/>
      <c r="BO10" s="4"/>
      <c r="BP10" s="16"/>
    </row>
    <row r="11" spans="1:68" ht="14.1" customHeight="1" x14ac:dyDescent="0.25">
      <c r="A11" s="4">
        <v>8</v>
      </c>
      <c r="B11" s="6" t="s">
        <v>2</v>
      </c>
      <c r="C11" s="206">
        <v>0.29166666666666669</v>
      </c>
      <c r="D11" s="206">
        <v>0.91666666666666663</v>
      </c>
      <c r="E11" s="242">
        <f t="shared" si="6"/>
        <v>14</v>
      </c>
      <c r="F11" s="206">
        <v>0.29166666666666702</v>
      </c>
      <c r="G11" s="206">
        <v>0.5</v>
      </c>
      <c r="H11" s="242">
        <f>+(G11-F11)*24+8</f>
        <v>12.999999999999991</v>
      </c>
      <c r="I11" s="174">
        <v>0.29166666666666669</v>
      </c>
      <c r="J11" s="174">
        <v>0.79166666666666663</v>
      </c>
      <c r="K11" s="185">
        <f t="shared" si="7"/>
        <v>10.999999999999998</v>
      </c>
      <c r="L11" s="174">
        <v>0.29166666666666669</v>
      </c>
      <c r="M11" s="174">
        <v>0.875</v>
      </c>
      <c r="N11" s="185">
        <f t="shared" si="8"/>
        <v>12.999999999999998</v>
      </c>
      <c r="O11" s="174">
        <v>0.29166666666666669</v>
      </c>
      <c r="P11" s="174">
        <v>0.79166666666666663</v>
      </c>
      <c r="Q11" s="185">
        <f t="shared" si="9"/>
        <v>10.999999999999998</v>
      </c>
      <c r="R11" s="213"/>
      <c r="S11" s="213"/>
      <c r="T11" s="213"/>
      <c r="U11" s="213"/>
      <c r="V11" s="213"/>
      <c r="W11" s="213"/>
      <c r="X11" s="213"/>
      <c r="Y11" s="213"/>
      <c r="Z11" s="213"/>
      <c r="AA11" s="213"/>
      <c r="AB11" s="213"/>
      <c r="AC11" s="257">
        <f>8*COUNT(K11,N11,Q11,T11,W11,Z11)/6</f>
        <v>4</v>
      </c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0"/>
      <c r="AW11" s="4"/>
      <c r="AX11" s="16"/>
      <c r="AY11" s="17"/>
      <c r="AZ11" s="4"/>
      <c r="BA11" s="16"/>
      <c r="BB11" s="17"/>
      <c r="BC11" s="4"/>
      <c r="BD11" s="16"/>
      <c r="BE11" s="17"/>
      <c r="BF11" s="4"/>
      <c r="BG11" s="16"/>
      <c r="BH11" s="17"/>
      <c r="BI11" s="4"/>
      <c r="BJ11" s="16"/>
      <c r="BK11" s="17"/>
      <c r="BL11" s="4"/>
      <c r="BM11" s="16"/>
      <c r="BN11" s="17"/>
      <c r="BO11" s="4"/>
      <c r="BP11" s="16"/>
    </row>
    <row r="12" spans="1:68" ht="14.1" customHeight="1" x14ac:dyDescent="0.25">
      <c r="A12" s="4">
        <v>9</v>
      </c>
      <c r="B12" s="246" t="s">
        <v>32</v>
      </c>
      <c r="C12" s="206">
        <v>0.29166666666666669</v>
      </c>
      <c r="D12" s="206">
        <v>0.91666666666666663</v>
      </c>
      <c r="E12" s="242">
        <f t="shared" si="6"/>
        <v>14</v>
      </c>
      <c r="F12" s="206">
        <v>0.29166666666666702</v>
      </c>
      <c r="G12" s="206">
        <v>0.5</v>
      </c>
      <c r="H12" s="242">
        <f>+(G12-F12)*24+8</f>
        <v>12.999999999999991</v>
      </c>
      <c r="I12" s="174">
        <v>0.29166666666666669</v>
      </c>
      <c r="J12" s="174">
        <v>0.79166666666666663</v>
      </c>
      <c r="K12" s="185">
        <f t="shared" si="7"/>
        <v>10.999999999999998</v>
      </c>
      <c r="L12" s="174">
        <v>0.29166666666666669</v>
      </c>
      <c r="M12" s="174">
        <v>0.875</v>
      </c>
      <c r="N12" s="185">
        <f t="shared" si="8"/>
        <v>12.999999999999998</v>
      </c>
      <c r="O12" s="174">
        <v>0.29166666666666669</v>
      </c>
      <c r="P12" s="174">
        <v>0.79166666666666663</v>
      </c>
      <c r="Q12" s="185">
        <f t="shared" si="9"/>
        <v>10.999999999999998</v>
      </c>
      <c r="R12" s="213"/>
      <c r="S12" s="213"/>
      <c r="T12" s="213"/>
      <c r="U12" s="213"/>
      <c r="V12" s="213"/>
      <c r="W12" s="213"/>
      <c r="X12" s="213"/>
      <c r="Y12" s="213"/>
      <c r="Z12" s="213"/>
      <c r="AA12" s="213"/>
      <c r="AB12" s="213"/>
      <c r="AC12" s="257">
        <f>8*COUNT(K12,N12,Q12,T12,W12,Z12)/6</f>
        <v>4</v>
      </c>
      <c r="AD12" s="4"/>
      <c r="AE12" s="4"/>
      <c r="AF12" s="4"/>
      <c r="AG12" s="4"/>
      <c r="AH12" s="4"/>
      <c r="AI12" s="248">
        <v>11</v>
      </c>
      <c r="AJ12" s="4"/>
      <c r="AK12" s="4"/>
      <c r="AL12" s="248">
        <v>16</v>
      </c>
      <c r="AM12" s="4"/>
      <c r="AN12" s="4"/>
      <c r="AO12" s="248">
        <v>16</v>
      </c>
      <c r="AP12" s="4"/>
      <c r="AQ12" s="4"/>
      <c r="AR12" s="248">
        <v>14</v>
      </c>
      <c r="AS12" s="4"/>
      <c r="AT12" s="4"/>
      <c r="AU12" s="248">
        <f>12+12</f>
        <v>24</v>
      </c>
      <c r="AV12" s="40"/>
      <c r="AW12" s="4"/>
      <c r="AX12" s="16"/>
      <c r="AY12" s="17"/>
      <c r="AZ12" s="4"/>
      <c r="BA12" s="16"/>
      <c r="BB12" s="17"/>
      <c r="BC12" s="4"/>
      <c r="BD12" s="16"/>
      <c r="BE12" s="17"/>
      <c r="BF12" s="4"/>
      <c r="BG12" s="16"/>
      <c r="BH12" s="17"/>
      <c r="BI12" s="4"/>
      <c r="BJ12" s="16"/>
      <c r="BK12" s="17"/>
      <c r="BL12" s="4"/>
      <c r="BM12" s="16"/>
      <c r="BN12" s="17"/>
      <c r="BO12" s="4"/>
      <c r="BP12" s="16"/>
    </row>
    <row r="13" spans="1:68" ht="14.1" customHeight="1" x14ac:dyDescent="0.25">
      <c r="A13" s="236">
        <v>10</v>
      </c>
      <c r="B13" s="245" t="s">
        <v>41</v>
      </c>
      <c r="C13" s="4"/>
      <c r="D13" s="4"/>
      <c r="E13" s="4"/>
      <c r="F13" s="55"/>
      <c r="G13" s="55"/>
      <c r="H13" s="55"/>
      <c r="I13" s="213"/>
      <c r="J13" s="213"/>
      <c r="K13" s="213"/>
      <c r="L13" s="213"/>
      <c r="M13" s="213"/>
      <c r="N13" s="213"/>
      <c r="O13" s="213"/>
      <c r="P13" s="213"/>
      <c r="Q13" s="213"/>
      <c r="R13" s="213"/>
      <c r="S13" s="213"/>
      <c r="T13" s="213"/>
      <c r="U13" s="213"/>
      <c r="V13" s="213"/>
      <c r="W13" s="213"/>
      <c r="X13" s="213"/>
      <c r="Y13" s="213"/>
      <c r="Z13" s="213"/>
      <c r="AA13" s="213"/>
      <c r="AB13" s="213"/>
      <c r="AC13" s="257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0"/>
      <c r="AW13" s="4"/>
      <c r="AX13" s="16"/>
      <c r="AY13" s="17"/>
      <c r="AZ13" s="4"/>
      <c r="BA13" s="16"/>
      <c r="BB13" s="17"/>
      <c r="BC13" s="4"/>
      <c r="BD13" s="16"/>
      <c r="BE13" s="17"/>
      <c r="BF13" s="4"/>
      <c r="BG13" s="16"/>
      <c r="BH13" s="17"/>
      <c r="BI13" s="4"/>
      <c r="BJ13" s="16"/>
      <c r="BK13" s="17"/>
      <c r="BL13" s="4"/>
      <c r="BM13" s="16"/>
      <c r="BN13" s="17"/>
      <c r="BO13" s="4"/>
      <c r="BP13" s="16"/>
    </row>
    <row r="14" spans="1:68" ht="14.1" customHeight="1" x14ac:dyDescent="0.25">
      <c r="A14" s="4">
        <v>11</v>
      </c>
      <c r="B14" s="241" t="s">
        <v>30</v>
      </c>
      <c r="C14" s="174"/>
      <c r="D14" s="174"/>
      <c r="E14" s="185"/>
      <c r="F14" s="55"/>
      <c r="G14" s="55"/>
      <c r="H14" s="55"/>
      <c r="I14" s="213"/>
      <c r="J14" s="213"/>
      <c r="K14" s="213"/>
      <c r="L14" s="213"/>
      <c r="M14" s="213"/>
      <c r="N14" s="213"/>
      <c r="O14" s="213"/>
      <c r="P14" s="213"/>
      <c r="Q14" s="213"/>
      <c r="R14" s="213"/>
      <c r="S14" s="213"/>
      <c r="T14" s="213"/>
      <c r="U14" s="213"/>
      <c r="V14" s="213"/>
      <c r="W14" s="213"/>
      <c r="X14" s="213"/>
      <c r="Y14" s="213"/>
      <c r="Z14" s="213"/>
      <c r="AA14" s="213"/>
      <c r="AB14" s="213"/>
      <c r="AC14" s="257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0"/>
      <c r="AW14" s="4"/>
      <c r="AX14" s="16"/>
      <c r="AY14" s="17"/>
      <c r="AZ14" s="4"/>
      <c r="BA14" s="16"/>
      <c r="BB14" s="17"/>
      <c r="BC14" s="4"/>
      <c r="BD14" s="16"/>
      <c r="BE14" s="17"/>
      <c r="BF14" s="4"/>
      <c r="BG14" s="16"/>
      <c r="BH14" s="17"/>
      <c r="BI14" s="4"/>
      <c r="BJ14" s="16"/>
      <c r="BK14" s="17"/>
      <c r="BL14" s="4"/>
      <c r="BM14" s="16"/>
      <c r="BN14" s="17"/>
      <c r="BO14" s="4"/>
      <c r="BP14" s="16"/>
    </row>
    <row r="15" spans="1:68" ht="14.1" customHeight="1" x14ac:dyDescent="0.25">
      <c r="A15" s="158">
        <v>12</v>
      </c>
      <c r="B15" s="247" t="s">
        <v>40</v>
      </c>
      <c r="C15" s="207">
        <v>0.29166666666666669</v>
      </c>
      <c r="D15" s="207">
        <v>0.91666666666666663</v>
      </c>
      <c r="E15" s="187">
        <f t="shared" ref="E15:E16" si="10">+(D15-C15)*24-1</f>
        <v>14</v>
      </c>
      <c r="F15" s="207">
        <v>0.29166666666666702</v>
      </c>
      <c r="G15" s="207">
        <v>0.5</v>
      </c>
      <c r="H15" s="187">
        <f>+(G15-F15)*24+8</f>
        <v>12.999999999999991</v>
      </c>
      <c r="I15" s="207">
        <v>0.29166666666666669</v>
      </c>
      <c r="J15" s="207">
        <v>0.79166666666666663</v>
      </c>
      <c r="K15" s="187">
        <f t="shared" ref="K15:K16" si="11">+(J15-I15)*24-1</f>
        <v>10.999999999999998</v>
      </c>
      <c r="L15" s="207">
        <v>0.29166666666666669</v>
      </c>
      <c r="M15" s="207">
        <v>0.875</v>
      </c>
      <c r="N15" s="187">
        <f t="shared" ref="N15:N16" si="12">+(M15-L15)*24-1</f>
        <v>12.999999999999998</v>
      </c>
      <c r="O15" s="207">
        <v>0.29166666666666669</v>
      </c>
      <c r="P15" s="207">
        <v>0.79166666666666663</v>
      </c>
      <c r="Q15" s="187">
        <f t="shared" ref="Q15:Q16" si="13">+(P15-O15)*24-1</f>
        <v>10.999999999999998</v>
      </c>
      <c r="R15" s="213"/>
      <c r="S15" s="213"/>
      <c r="T15" s="213"/>
      <c r="U15" s="213"/>
      <c r="V15" s="213"/>
      <c r="W15" s="213"/>
      <c r="X15" s="213"/>
      <c r="Y15" s="213"/>
      <c r="Z15" s="213"/>
      <c r="AA15" s="213"/>
      <c r="AB15" s="213"/>
      <c r="AC15" s="257">
        <f>8*COUNT(K15,N15,Q15,T15,W15,Z15)/6</f>
        <v>4</v>
      </c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0"/>
      <c r="AW15" s="4"/>
      <c r="AX15" s="16"/>
      <c r="AY15" s="17"/>
      <c r="AZ15" s="4"/>
      <c r="BA15" s="16"/>
      <c r="BB15" s="17"/>
      <c r="BC15" s="4"/>
      <c r="BD15" s="16"/>
      <c r="BE15" s="17"/>
      <c r="BF15" s="4"/>
      <c r="BG15" s="16"/>
      <c r="BH15" s="17"/>
      <c r="BI15" s="4"/>
      <c r="BJ15" s="16"/>
      <c r="BK15" s="17"/>
      <c r="BL15" s="4"/>
      <c r="BM15" s="16"/>
      <c r="BN15" s="17"/>
      <c r="BO15" s="4"/>
      <c r="BP15" s="16"/>
    </row>
    <row r="16" spans="1:68" ht="14.1" customHeight="1" x14ac:dyDescent="0.25">
      <c r="A16" s="4">
        <v>13</v>
      </c>
      <c r="B16" s="5" t="s">
        <v>19</v>
      </c>
      <c r="C16" s="206">
        <v>0.29166666666666669</v>
      </c>
      <c r="D16" s="206">
        <v>0.91666666666666663</v>
      </c>
      <c r="E16" s="242">
        <f t="shared" si="10"/>
        <v>14</v>
      </c>
      <c r="F16" s="206">
        <v>0.29166666666666702</v>
      </c>
      <c r="G16" s="206">
        <v>0.5</v>
      </c>
      <c r="H16" s="242">
        <f>+(G16-F16)*24+8</f>
        <v>12.999999999999991</v>
      </c>
      <c r="I16" s="174">
        <v>0.29166666666666669</v>
      </c>
      <c r="J16" s="174">
        <v>0.79166666666666663</v>
      </c>
      <c r="K16" s="185">
        <f t="shared" si="11"/>
        <v>10.999999999999998</v>
      </c>
      <c r="L16" s="174">
        <v>0.29166666666666669</v>
      </c>
      <c r="M16" s="174">
        <v>0.875</v>
      </c>
      <c r="N16" s="185">
        <f t="shared" si="12"/>
        <v>12.999999999999998</v>
      </c>
      <c r="O16" s="174">
        <v>0.29166666666666669</v>
      </c>
      <c r="P16" s="174">
        <v>0.79166666666666663</v>
      </c>
      <c r="Q16" s="185">
        <f t="shared" si="13"/>
        <v>10.999999999999998</v>
      </c>
      <c r="R16" s="174">
        <v>0.29166666666666669</v>
      </c>
      <c r="S16" s="174">
        <v>0.79166666666666663</v>
      </c>
      <c r="T16" s="185">
        <f t="shared" ref="T16" si="14">+(S16-R16)*24-1</f>
        <v>10.999999999999998</v>
      </c>
      <c r="U16" s="180">
        <v>0.29166666666666669</v>
      </c>
      <c r="V16" s="180">
        <v>0.79166666666666663</v>
      </c>
      <c r="W16" s="212">
        <f t="shared" ref="W16" si="15">+(V16-U16)*24-1</f>
        <v>10.999999999999998</v>
      </c>
      <c r="X16" s="180">
        <v>0.29166666666666669</v>
      </c>
      <c r="Y16" s="180">
        <v>0.5</v>
      </c>
      <c r="Z16" s="212">
        <f>+(Y16-X16)*24</f>
        <v>5</v>
      </c>
      <c r="AA16" s="213"/>
      <c r="AB16" s="213"/>
      <c r="AC16" s="257">
        <f>8*COUNT(K16,N16,Q16,T16,W16,Z16)/6</f>
        <v>8</v>
      </c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0"/>
      <c r="AW16" s="4"/>
      <c r="AX16" s="16"/>
      <c r="AY16" s="17"/>
      <c r="AZ16" s="4"/>
      <c r="BA16" s="16"/>
      <c r="BB16" s="17"/>
      <c r="BC16" s="4"/>
      <c r="BD16" s="16"/>
      <c r="BE16" s="17"/>
      <c r="BF16" s="4"/>
      <c r="BG16" s="16"/>
      <c r="BH16" s="17"/>
      <c r="BI16" s="4"/>
      <c r="BJ16" s="16"/>
      <c r="BK16" s="17"/>
      <c r="BL16" s="4"/>
      <c r="BM16" s="16"/>
      <c r="BN16" s="17"/>
      <c r="BO16" s="4"/>
      <c r="BP16" s="16"/>
    </row>
    <row r="17" spans="1:68" ht="14.1" customHeight="1" x14ac:dyDescent="0.25">
      <c r="A17" s="236">
        <v>14</v>
      </c>
      <c r="B17" s="245" t="s">
        <v>46</v>
      </c>
      <c r="C17" s="216"/>
      <c r="D17" s="216"/>
      <c r="E17" s="216"/>
      <c r="F17" s="215"/>
      <c r="G17" s="215"/>
      <c r="H17" s="215"/>
      <c r="I17" s="213"/>
      <c r="J17" s="213"/>
      <c r="K17" s="213"/>
      <c r="L17" s="213"/>
      <c r="M17" s="213"/>
      <c r="N17" s="213"/>
      <c r="O17" s="213"/>
      <c r="P17" s="213"/>
      <c r="Q17" s="213"/>
      <c r="R17" s="213"/>
      <c r="S17" s="213"/>
      <c r="T17" s="213"/>
      <c r="U17" s="213"/>
      <c r="V17" s="213"/>
      <c r="W17" s="213"/>
      <c r="X17" s="213"/>
      <c r="Y17" s="213"/>
      <c r="Z17" s="213"/>
      <c r="AA17" s="213"/>
      <c r="AB17" s="213"/>
      <c r="AC17" s="257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0"/>
      <c r="AW17" s="4"/>
      <c r="AX17" s="16"/>
      <c r="AY17" s="17"/>
      <c r="AZ17" s="4"/>
      <c r="BA17" s="16"/>
      <c r="BB17" s="17"/>
      <c r="BC17" s="4"/>
      <c r="BD17" s="16"/>
      <c r="BE17" s="17"/>
      <c r="BF17" s="4"/>
      <c r="BG17" s="16"/>
      <c r="BH17" s="17"/>
      <c r="BI17" s="4"/>
      <c r="BJ17" s="16"/>
      <c r="BK17" s="17"/>
      <c r="BL17" s="4"/>
      <c r="BM17" s="16"/>
      <c r="BN17" s="17"/>
      <c r="BO17" s="4"/>
      <c r="BP17" s="16"/>
    </row>
    <row r="18" spans="1:68" ht="14.1" customHeight="1" x14ac:dyDescent="0.25">
      <c r="A18" s="4">
        <v>15</v>
      </c>
      <c r="B18" s="5" t="s">
        <v>39</v>
      </c>
      <c r="C18" s="216"/>
      <c r="D18" s="216"/>
      <c r="E18" s="216"/>
      <c r="F18" s="215"/>
      <c r="G18" s="215"/>
      <c r="H18" s="215"/>
      <c r="I18" s="213"/>
      <c r="J18" s="213"/>
      <c r="K18" s="213"/>
      <c r="L18" s="213"/>
      <c r="M18" s="213"/>
      <c r="N18" s="213"/>
      <c r="O18" s="213"/>
      <c r="P18" s="213"/>
      <c r="Q18" s="213"/>
      <c r="R18" s="213"/>
      <c r="S18" s="213"/>
      <c r="T18" s="213"/>
      <c r="U18" s="213"/>
      <c r="V18" s="213"/>
      <c r="W18" s="213"/>
      <c r="X18" s="213"/>
      <c r="Y18" s="213"/>
      <c r="Z18" s="213"/>
      <c r="AA18" s="213"/>
      <c r="AB18" s="213"/>
      <c r="AC18" s="257"/>
      <c r="AD18" s="15">
        <v>0.29166666666666669</v>
      </c>
      <c r="AE18" s="15">
        <v>0.79166666666666663</v>
      </c>
      <c r="AF18" s="4">
        <f>+(AE18-AD18)*24-1</f>
        <v>10.999999999999998</v>
      </c>
      <c r="AG18" s="15">
        <v>0.29166666666666669</v>
      </c>
      <c r="AH18" s="15">
        <v>0.79166666666666663</v>
      </c>
      <c r="AI18" s="4">
        <f>+(AH18-AG18)*24-1</f>
        <v>10.999999999999998</v>
      </c>
      <c r="AJ18" s="15">
        <v>0.29166666666666669</v>
      </c>
      <c r="AK18" s="15">
        <v>0.79166666666666663</v>
      </c>
      <c r="AL18" s="4">
        <f>+(AK18-AJ18)*24-1</f>
        <v>10.999999999999998</v>
      </c>
      <c r="AM18" s="15">
        <v>0.29166666666666669</v>
      </c>
      <c r="AN18" s="15">
        <v>0.79166666666666663</v>
      </c>
      <c r="AO18" s="4">
        <f>+(AN18-AM18)*24-1</f>
        <v>10.999999999999998</v>
      </c>
      <c r="AP18" s="15">
        <v>0.29166666666666669</v>
      </c>
      <c r="AQ18" s="15">
        <v>0.79166666666666663</v>
      </c>
      <c r="AR18" s="4">
        <f>+(AQ18-AP18)*24-1</f>
        <v>10.999999999999998</v>
      </c>
      <c r="AS18" s="15">
        <v>0.29166666666666669</v>
      </c>
      <c r="AT18" s="15">
        <v>0.5</v>
      </c>
      <c r="AU18" s="4">
        <f>+(AT18-AS18)*24</f>
        <v>5</v>
      </c>
      <c r="AV18" s="40"/>
      <c r="AW18" s="4"/>
      <c r="AX18" s="16"/>
      <c r="AY18" s="17"/>
      <c r="AZ18" s="4"/>
      <c r="BA18" s="16"/>
      <c r="BB18" s="17"/>
      <c r="BC18" s="4"/>
      <c r="BD18" s="16"/>
      <c r="BE18" s="17"/>
      <c r="BF18" s="4"/>
      <c r="BG18" s="16"/>
      <c r="BH18" s="17"/>
      <c r="BI18" s="4"/>
      <c r="BJ18" s="16"/>
      <c r="BK18" s="17"/>
      <c r="BL18" s="4"/>
      <c r="BM18" s="16"/>
      <c r="BN18" s="17"/>
      <c r="BO18" s="4"/>
      <c r="BP18" s="16"/>
    </row>
    <row r="19" spans="1:68" ht="14.1" customHeight="1" x14ac:dyDescent="0.25">
      <c r="A19" s="4">
        <v>16</v>
      </c>
      <c r="B19" s="6" t="s">
        <v>43</v>
      </c>
      <c r="C19" s="216"/>
      <c r="D19" s="216"/>
      <c r="E19" s="216"/>
      <c r="F19" s="215"/>
      <c r="G19" s="215"/>
      <c r="H19" s="215"/>
      <c r="I19" s="213"/>
      <c r="J19" s="213"/>
      <c r="K19" s="213"/>
      <c r="L19" s="213"/>
      <c r="M19" s="213"/>
      <c r="N19" s="213"/>
      <c r="O19" s="213"/>
      <c r="P19" s="213"/>
      <c r="Q19" s="213"/>
      <c r="R19" s="213"/>
      <c r="S19" s="213"/>
      <c r="T19" s="213"/>
      <c r="U19" s="213"/>
      <c r="V19" s="213"/>
      <c r="W19" s="213"/>
      <c r="X19" s="213"/>
      <c r="Y19" s="213"/>
      <c r="Z19" s="213"/>
      <c r="AA19" s="213"/>
      <c r="AB19" s="213"/>
      <c r="AC19" s="257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0"/>
      <c r="AW19" s="4"/>
      <c r="AX19" s="16"/>
      <c r="AY19" s="17"/>
      <c r="AZ19" s="4"/>
      <c r="BA19" s="16"/>
      <c r="BB19" s="17"/>
      <c r="BC19" s="4"/>
      <c r="BD19" s="16"/>
      <c r="BE19" s="17"/>
      <c r="BF19" s="4"/>
      <c r="BG19" s="16"/>
      <c r="BH19" s="17"/>
      <c r="BI19" s="4"/>
      <c r="BJ19" s="16"/>
      <c r="BK19" s="17"/>
      <c r="BL19" s="4"/>
      <c r="BM19" s="16"/>
      <c r="BN19" s="17"/>
      <c r="BO19" s="4"/>
      <c r="BP19" s="16"/>
    </row>
    <row r="20" spans="1:68" ht="14.1" customHeight="1" x14ac:dyDescent="0.25">
      <c r="A20" s="4">
        <v>17</v>
      </c>
      <c r="B20" s="245" t="s">
        <v>49</v>
      </c>
      <c r="C20" s="206">
        <v>0.29166666666666669</v>
      </c>
      <c r="D20" s="206">
        <v>0.91666666666666663</v>
      </c>
      <c r="E20" s="242">
        <f t="shared" ref="E20:E21" si="16">+(D20-C20)*24-1</f>
        <v>14</v>
      </c>
      <c r="F20" s="206">
        <v>0.29166666666666702</v>
      </c>
      <c r="G20" s="206">
        <v>0.5</v>
      </c>
      <c r="H20" s="242">
        <f>+(G20-F20)*24+8</f>
        <v>12.999999999999991</v>
      </c>
      <c r="I20" s="174">
        <v>0.29166666666666669</v>
      </c>
      <c r="J20" s="174">
        <v>0.79166666666666663</v>
      </c>
      <c r="K20" s="185">
        <f>+(J20-I20)*24-1</f>
        <v>10.999999999999998</v>
      </c>
      <c r="L20" s="174">
        <v>0.29166666666666669</v>
      </c>
      <c r="M20" s="174">
        <v>0.875</v>
      </c>
      <c r="N20" s="185">
        <f>+(M20-L20)*24-1</f>
        <v>12.999999999999998</v>
      </c>
      <c r="O20" s="174">
        <v>0.29166666666666669</v>
      </c>
      <c r="P20" s="174">
        <v>0.79166666666666663</v>
      </c>
      <c r="Q20" s="185">
        <f>+(P20-O20)*24-1</f>
        <v>10.999999999999998</v>
      </c>
      <c r="R20" s="213"/>
      <c r="S20" s="213"/>
      <c r="T20" s="213"/>
      <c r="U20" s="213"/>
      <c r="V20" s="213"/>
      <c r="W20" s="213"/>
      <c r="X20" s="213"/>
      <c r="Y20" s="213"/>
      <c r="Z20" s="213"/>
      <c r="AA20" s="213"/>
      <c r="AB20" s="213"/>
      <c r="AC20" s="257">
        <f>8*COUNT(K20,N20,Q20,T20,W20,Z20)/6</f>
        <v>4</v>
      </c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0"/>
      <c r="AW20" s="4"/>
      <c r="AX20" s="16"/>
      <c r="AY20" s="17"/>
      <c r="AZ20" s="4"/>
      <c r="BA20" s="16"/>
      <c r="BB20" s="17"/>
      <c r="BC20" s="4"/>
      <c r="BD20" s="16"/>
      <c r="BE20" s="17"/>
      <c r="BF20" s="4"/>
      <c r="BG20" s="16"/>
      <c r="BH20" s="17"/>
      <c r="BI20" s="4"/>
      <c r="BJ20" s="16"/>
      <c r="BK20" s="17"/>
      <c r="BL20" s="4"/>
      <c r="BM20" s="16"/>
      <c r="BN20" s="17"/>
      <c r="BO20" s="4"/>
      <c r="BP20" s="16"/>
    </row>
    <row r="21" spans="1:68" ht="14.1" customHeight="1" x14ac:dyDescent="0.25">
      <c r="A21" s="238">
        <v>18</v>
      </c>
      <c r="B21" s="246" t="s">
        <v>35</v>
      </c>
      <c r="C21" s="206">
        <v>0.29166666666666669</v>
      </c>
      <c r="D21" s="249">
        <v>0.66666666666666663</v>
      </c>
      <c r="E21" s="242">
        <f t="shared" si="16"/>
        <v>7.9999999999999982</v>
      </c>
      <c r="F21" s="215"/>
      <c r="G21" s="215"/>
      <c r="H21" s="215">
        <v>8</v>
      </c>
      <c r="I21" s="213"/>
      <c r="J21" s="213"/>
      <c r="K21" s="213"/>
      <c r="L21" s="213"/>
      <c r="M21" s="213"/>
      <c r="N21" s="213"/>
      <c r="O21" s="213"/>
      <c r="P21" s="213"/>
      <c r="Q21" s="213"/>
      <c r="R21" s="213"/>
      <c r="S21" s="213"/>
      <c r="T21" s="213"/>
      <c r="U21" s="213"/>
      <c r="V21" s="213"/>
      <c r="W21" s="213"/>
      <c r="X21" s="213"/>
      <c r="Y21" s="213"/>
      <c r="Z21" s="213"/>
      <c r="AA21" s="213"/>
      <c r="AB21" s="213"/>
      <c r="AC21" s="257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0"/>
      <c r="AW21" s="4"/>
      <c r="AX21" s="16"/>
      <c r="AY21" s="17"/>
      <c r="AZ21" s="4"/>
      <c r="BA21" s="16"/>
      <c r="BB21" s="17"/>
      <c r="BC21" s="4"/>
      <c r="BD21" s="16"/>
      <c r="BE21" s="17"/>
      <c r="BF21" s="4"/>
      <c r="BG21" s="16"/>
      <c r="BH21" s="17"/>
      <c r="BI21" s="4"/>
      <c r="BJ21" s="16"/>
      <c r="BK21" s="17"/>
      <c r="BL21" s="4"/>
      <c r="BM21" s="16"/>
      <c r="BN21" s="17"/>
      <c r="BO21" s="4"/>
      <c r="BP21" s="16"/>
    </row>
    <row r="22" spans="1:68" ht="14.1" customHeight="1" x14ac:dyDescent="0.25">
      <c r="A22" s="236">
        <v>19</v>
      </c>
      <c r="B22" s="245" t="s">
        <v>34</v>
      </c>
      <c r="C22" s="216"/>
      <c r="D22" s="216"/>
      <c r="E22" s="216"/>
      <c r="F22" s="215"/>
      <c r="G22" s="215"/>
      <c r="H22" s="215"/>
      <c r="I22" s="213"/>
      <c r="J22" s="213"/>
      <c r="K22" s="213"/>
      <c r="L22" s="213"/>
      <c r="M22" s="213"/>
      <c r="N22" s="213"/>
      <c r="O22" s="213"/>
      <c r="P22" s="213"/>
      <c r="Q22" s="213"/>
      <c r="R22" s="213"/>
      <c r="S22" s="213"/>
      <c r="T22" s="213"/>
      <c r="U22" s="213"/>
      <c r="V22" s="213"/>
      <c r="W22" s="213"/>
      <c r="X22" s="213"/>
      <c r="Y22" s="213"/>
      <c r="Z22" s="213"/>
      <c r="AA22" s="213"/>
      <c r="AB22" s="213"/>
      <c r="AC22" s="257"/>
      <c r="AD22" s="4"/>
      <c r="AE22" s="4"/>
      <c r="AF22" s="4"/>
      <c r="AG22" s="4"/>
      <c r="AH22" s="4"/>
      <c r="AI22" s="248">
        <v>11</v>
      </c>
      <c r="AJ22" s="4"/>
      <c r="AK22" s="4"/>
      <c r="AL22" s="248">
        <v>16</v>
      </c>
      <c r="AM22" s="4"/>
      <c r="AN22" s="4"/>
      <c r="AO22" s="248">
        <v>16</v>
      </c>
      <c r="AP22" s="4"/>
      <c r="AQ22" s="4"/>
      <c r="AR22" s="248">
        <v>14</v>
      </c>
      <c r="AS22" s="4"/>
      <c r="AT22" s="4"/>
      <c r="AU22" s="248">
        <v>14</v>
      </c>
      <c r="AV22" s="40"/>
      <c r="AW22" s="4"/>
      <c r="AX22" s="16"/>
      <c r="AY22" s="17"/>
      <c r="AZ22" s="4"/>
      <c r="BA22" s="16"/>
      <c r="BB22" s="17"/>
      <c r="BC22" s="4"/>
      <c r="BD22" s="16"/>
      <c r="BE22" s="17"/>
      <c r="BF22" s="4"/>
      <c r="BG22" s="16"/>
      <c r="BH22" s="17"/>
      <c r="BI22" s="4"/>
      <c r="BJ22" s="16"/>
      <c r="BK22" s="17"/>
      <c r="BL22" s="4"/>
      <c r="BM22" s="16"/>
      <c r="BN22" s="17"/>
      <c r="BO22" s="4"/>
      <c r="BP22" s="16"/>
    </row>
    <row r="23" spans="1:68" ht="14.1" customHeight="1" x14ac:dyDescent="0.25">
      <c r="A23" s="239">
        <v>20</v>
      </c>
      <c r="B23" s="241" t="s">
        <v>31</v>
      </c>
      <c r="C23" s="4"/>
      <c r="D23" s="4"/>
      <c r="E23" s="4"/>
      <c r="F23" s="55"/>
      <c r="G23" s="55"/>
      <c r="H23" s="55"/>
      <c r="I23" s="213"/>
      <c r="J23" s="213"/>
      <c r="K23" s="213"/>
      <c r="L23" s="213"/>
      <c r="M23" s="213"/>
      <c r="N23" s="213"/>
      <c r="O23" s="213"/>
      <c r="P23" s="213"/>
      <c r="Q23" s="213"/>
      <c r="R23" s="213"/>
      <c r="S23" s="213"/>
      <c r="T23" s="213"/>
      <c r="U23" s="213"/>
      <c r="V23" s="213"/>
      <c r="W23" s="213"/>
      <c r="X23" s="213"/>
      <c r="Y23" s="213"/>
      <c r="Z23" s="213"/>
      <c r="AA23" s="213"/>
      <c r="AB23" s="213"/>
      <c r="AC23" s="257"/>
      <c r="AD23" s="4"/>
      <c r="AE23" s="4"/>
      <c r="AF23" s="4"/>
      <c r="AG23" s="4"/>
      <c r="AH23" s="4"/>
      <c r="AI23" s="248">
        <v>11</v>
      </c>
      <c r="AJ23" s="4"/>
      <c r="AK23" s="4"/>
      <c r="AL23" s="248">
        <v>16</v>
      </c>
      <c r="AM23" s="4"/>
      <c r="AN23" s="4"/>
      <c r="AO23" s="248">
        <v>16</v>
      </c>
      <c r="AP23" s="4"/>
      <c r="AQ23" s="4"/>
      <c r="AR23" s="248">
        <v>14</v>
      </c>
      <c r="AS23" s="4"/>
      <c r="AT23" s="4"/>
      <c r="AU23" s="248">
        <f>14+12</f>
        <v>26</v>
      </c>
      <c r="AV23" s="40"/>
      <c r="AW23" s="4"/>
      <c r="AX23" s="16"/>
      <c r="AY23" s="17"/>
      <c r="AZ23" s="4"/>
      <c r="BA23" s="16"/>
      <c r="BB23" s="17"/>
      <c r="BC23" s="4"/>
      <c r="BD23" s="16"/>
      <c r="BE23" s="17"/>
      <c r="BF23" s="4"/>
      <c r="BG23" s="16"/>
      <c r="BH23" s="17"/>
      <c r="BI23" s="4"/>
      <c r="BJ23" s="16"/>
      <c r="BK23" s="17"/>
      <c r="BL23" s="4"/>
      <c r="BM23" s="16"/>
      <c r="BN23" s="17"/>
      <c r="BO23" s="4"/>
      <c r="BP23" s="16"/>
    </row>
    <row r="24" spans="1:68" ht="14.1" customHeight="1" x14ac:dyDescent="0.25">
      <c r="A24" s="240">
        <v>21</v>
      </c>
      <c r="B24" s="250" t="s">
        <v>37</v>
      </c>
      <c r="C24" s="180">
        <v>0.29166666666666669</v>
      </c>
      <c r="D24" s="180">
        <v>0.91666666666666663</v>
      </c>
      <c r="E24" s="212">
        <f t="shared" ref="E24" si="17">+(D24-C24)*24-1</f>
        <v>14</v>
      </c>
      <c r="F24" s="180">
        <v>0.29166666666666702</v>
      </c>
      <c r="G24" s="180">
        <v>0.5</v>
      </c>
      <c r="H24" s="212">
        <f>+(G24-F24)*24+8</f>
        <v>12.999999999999991</v>
      </c>
      <c r="I24" s="180">
        <v>0.29166666666666669</v>
      </c>
      <c r="J24" s="180">
        <v>0.79166666666666663</v>
      </c>
      <c r="K24" s="212">
        <f>+(J24-I24)*24-1</f>
        <v>10.999999999999998</v>
      </c>
      <c r="L24" s="180">
        <v>0.29166666666666669</v>
      </c>
      <c r="M24" s="180">
        <v>0.875</v>
      </c>
      <c r="N24" s="212">
        <f>+(M24-L24)*24-1</f>
        <v>12.999999999999998</v>
      </c>
      <c r="O24" s="180">
        <v>0.29166666666666669</v>
      </c>
      <c r="P24" s="180">
        <v>0.79166666666666663</v>
      </c>
      <c r="Q24" s="212">
        <f>+(P24-O24)*24-1</f>
        <v>10.999999999999998</v>
      </c>
      <c r="R24" s="180">
        <v>0.29166666666666669</v>
      </c>
      <c r="S24" s="180">
        <v>0.79166666666666663</v>
      </c>
      <c r="T24" s="212">
        <f>+(S24-R24)*24-1</f>
        <v>10.999999999999998</v>
      </c>
      <c r="U24" s="174">
        <v>0.29166666666666669</v>
      </c>
      <c r="V24" s="174">
        <v>0.79166666666666663</v>
      </c>
      <c r="W24" s="185">
        <f t="shared" ref="W24" si="18">+(V24-U24)*24-1</f>
        <v>10.999999999999998</v>
      </c>
      <c r="X24" s="213"/>
      <c r="Y24" s="213"/>
      <c r="Z24" s="213"/>
      <c r="AA24" s="213"/>
      <c r="AB24" s="213"/>
      <c r="AC24" s="257">
        <f>8*COUNT(K24,N24,Q24,T24,W24,Z24)/6</f>
        <v>6.666666666666667</v>
      </c>
      <c r="AD24" s="4"/>
      <c r="AE24" s="4"/>
      <c r="AF24" s="248">
        <v>11</v>
      </c>
      <c r="AG24" s="4"/>
      <c r="AH24" s="4"/>
      <c r="AI24" s="248">
        <v>11</v>
      </c>
      <c r="AJ24" s="4"/>
      <c r="AK24" s="4"/>
      <c r="AL24" s="248">
        <v>16</v>
      </c>
      <c r="AM24" s="4"/>
      <c r="AN24" s="4"/>
      <c r="AO24" s="248">
        <v>16</v>
      </c>
      <c r="AP24" s="4"/>
      <c r="AQ24" s="4"/>
      <c r="AR24" s="248">
        <v>14</v>
      </c>
      <c r="AS24" s="4"/>
      <c r="AT24" s="4"/>
      <c r="AU24" s="248">
        <f>14+12</f>
        <v>26</v>
      </c>
      <c r="AV24" s="40"/>
      <c r="AW24" s="4"/>
      <c r="AX24" s="16"/>
      <c r="AY24" s="17"/>
      <c r="AZ24" s="4"/>
      <c r="BA24" s="16"/>
      <c r="BB24" s="17"/>
      <c r="BC24" s="4"/>
      <c r="BD24" s="16"/>
      <c r="BE24" s="17"/>
      <c r="BF24" s="4"/>
      <c r="BG24" s="16"/>
      <c r="BH24" s="17"/>
      <c r="BI24" s="4"/>
      <c r="BJ24" s="16"/>
      <c r="BK24" s="17"/>
      <c r="BL24" s="4"/>
      <c r="BM24" s="16"/>
      <c r="BN24" s="17"/>
      <c r="BO24" s="4"/>
      <c r="BP24" s="16"/>
    </row>
    <row r="25" spans="1:68" ht="14.1" customHeight="1" x14ac:dyDescent="0.25">
      <c r="A25" s="4">
        <v>22</v>
      </c>
      <c r="B25" s="6" t="s">
        <v>50</v>
      </c>
      <c r="C25" s="15"/>
      <c r="D25" s="15"/>
      <c r="E25" s="4"/>
      <c r="F25" s="55"/>
      <c r="G25" s="55"/>
      <c r="H25" s="55"/>
      <c r="I25" s="213"/>
      <c r="J25" s="213"/>
      <c r="K25" s="213"/>
      <c r="L25" s="213"/>
      <c r="M25" s="213"/>
      <c r="N25" s="213"/>
      <c r="O25" s="213"/>
      <c r="P25" s="213"/>
      <c r="Q25" s="213"/>
      <c r="R25" s="213"/>
      <c r="S25" s="213"/>
      <c r="T25" s="213"/>
      <c r="U25" s="213"/>
      <c r="V25" s="213"/>
      <c r="W25" s="213"/>
      <c r="X25" s="213"/>
      <c r="Y25" s="213"/>
      <c r="Z25" s="213"/>
      <c r="AA25" s="213"/>
      <c r="AB25" s="213"/>
      <c r="AC25" s="257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0"/>
      <c r="AW25" s="4"/>
      <c r="AX25" s="16"/>
      <c r="AY25" s="17"/>
      <c r="AZ25" s="4"/>
      <c r="BA25" s="16"/>
      <c r="BB25" s="17"/>
      <c r="BC25" s="4"/>
      <c r="BD25" s="16"/>
      <c r="BE25" s="17"/>
      <c r="BF25" s="4"/>
      <c r="BG25" s="16"/>
      <c r="BH25" s="17"/>
      <c r="BI25" s="4"/>
      <c r="BJ25" s="16"/>
      <c r="BK25" s="17"/>
      <c r="BL25" s="4"/>
      <c r="BM25" s="16"/>
      <c r="BN25" s="17"/>
      <c r="BO25" s="4"/>
      <c r="BP25" s="16"/>
    </row>
    <row r="26" spans="1:68" ht="14.1" customHeight="1" x14ac:dyDescent="0.25">
      <c r="A26" s="236">
        <v>23</v>
      </c>
      <c r="B26" s="245" t="s">
        <v>42</v>
      </c>
      <c r="C26" s="4"/>
      <c r="D26" s="4"/>
      <c r="E26" s="4"/>
      <c r="F26" s="55"/>
      <c r="G26" s="55"/>
      <c r="H26" s="55"/>
      <c r="I26" s="213"/>
      <c r="J26" s="213"/>
      <c r="K26" s="213"/>
      <c r="L26" s="213"/>
      <c r="M26" s="213"/>
      <c r="N26" s="213"/>
      <c r="O26" s="213"/>
      <c r="P26" s="213"/>
      <c r="Q26" s="213"/>
      <c r="R26" s="213"/>
      <c r="S26" s="213"/>
      <c r="T26" s="213"/>
      <c r="U26" s="213"/>
      <c r="V26" s="213"/>
      <c r="W26" s="213"/>
      <c r="X26" s="213"/>
      <c r="Y26" s="213"/>
      <c r="Z26" s="213"/>
      <c r="AA26" s="213"/>
      <c r="AB26" s="213"/>
      <c r="AC26" s="257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0"/>
      <c r="AW26" s="4"/>
      <c r="AX26" s="16"/>
      <c r="AY26" s="17"/>
      <c r="AZ26" s="4"/>
      <c r="BA26" s="16"/>
      <c r="BB26" s="17"/>
      <c r="BC26" s="4"/>
      <c r="BD26" s="16"/>
      <c r="BE26" s="17"/>
      <c r="BF26" s="4"/>
      <c r="BG26" s="16"/>
      <c r="BH26" s="17"/>
      <c r="BI26" s="4"/>
      <c r="BJ26" s="16"/>
      <c r="BK26" s="17"/>
      <c r="BL26" s="4"/>
      <c r="BM26" s="16"/>
      <c r="BN26" s="17"/>
      <c r="BO26" s="4"/>
      <c r="BP26" s="16"/>
    </row>
    <row r="27" spans="1:68" ht="14.1" customHeight="1" x14ac:dyDescent="0.25">
      <c r="A27" s="236">
        <v>24</v>
      </c>
      <c r="B27" s="251" t="s">
        <v>63</v>
      </c>
      <c r="C27" s="193">
        <v>0.29166666666666669</v>
      </c>
      <c r="D27" s="193">
        <v>0.91666666666666663</v>
      </c>
      <c r="E27" s="217">
        <f t="shared" ref="E27:E28" si="19">+(D27-C27)*24-1</f>
        <v>14</v>
      </c>
      <c r="F27" s="193">
        <v>0.29166666666666702</v>
      </c>
      <c r="G27" s="193">
        <v>0.5</v>
      </c>
      <c r="H27" s="217">
        <f>+(G27-F27)*24+8</f>
        <v>12.999999999999991</v>
      </c>
      <c r="I27" s="193">
        <v>0.29166666666666669</v>
      </c>
      <c r="J27" s="193">
        <v>0.79166666666666663</v>
      </c>
      <c r="K27" s="217">
        <f t="shared" ref="K27:K28" si="20">+(J27-I27)*24-1</f>
        <v>10.999999999999998</v>
      </c>
      <c r="L27" s="193">
        <v>0.29166666666666669</v>
      </c>
      <c r="M27" s="193">
        <v>0.875</v>
      </c>
      <c r="N27" s="217">
        <f t="shared" ref="N27:N28" si="21">+(M27-L27)*24-1</f>
        <v>12.999999999999998</v>
      </c>
      <c r="O27" s="193">
        <v>0.29166666666666669</v>
      </c>
      <c r="P27" s="193">
        <v>0.79166666666666663</v>
      </c>
      <c r="Q27" s="217">
        <f t="shared" ref="Q27:Q28" si="22">+(P27-O27)*24-1</f>
        <v>10.999999999999998</v>
      </c>
      <c r="R27" s="174">
        <v>0.29166666666666669</v>
      </c>
      <c r="S27" s="174">
        <v>0.79166666666666663</v>
      </c>
      <c r="T27" s="185">
        <f t="shared" ref="T27" si="23">+(S27-R27)*24-1</f>
        <v>10.999999999999998</v>
      </c>
      <c r="U27" s="180">
        <v>0.29166666666666669</v>
      </c>
      <c r="V27" s="180">
        <v>0.79166666666666663</v>
      </c>
      <c r="W27" s="212">
        <f t="shared" ref="W27" si="24">+(V27-U27)*24-1</f>
        <v>10.999999999999998</v>
      </c>
      <c r="X27" s="180">
        <v>0.29166666666666669</v>
      </c>
      <c r="Y27" s="180">
        <v>0.5</v>
      </c>
      <c r="Z27" s="212">
        <f>+(Y27-X27)*24</f>
        <v>5</v>
      </c>
      <c r="AA27" s="213"/>
      <c r="AB27" s="213"/>
      <c r="AC27" s="257">
        <f>8*COUNT(K27,N27,Q27,T27,W27,Z27)/6</f>
        <v>8</v>
      </c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0"/>
      <c r="AW27" s="4"/>
      <c r="AX27" s="16"/>
      <c r="AY27" s="17"/>
      <c r="AZ27" s="4"/>
      <c r="BA27" s="16"/>
      <c r="BB27" s="17"/>
      <c r="BC27" s="4"/>
      <c r="BD27" s="16"/>
      <c r="BE27" s="17"/>
      <c r="BF27" s="4"/>
      <c r="BG27" s="16"/>
      <c r="BH27" s="17"/>
      <c r="BI27" s="4"/>
      <c r="BJ27" s="16"/>
      <c r="BK27" s="17"/>
      <c r="BL27" s="4"/>
      <c r="BM27" s="16"/>
      <c r="BN27" s="17"/>
      <c r="BO27" s="4"/>
      <c r="BP27" s="16"/>
    </row>
    <row r="28" spans="1:68" s="94" customFormat="1" ht="14.1" customHeight="1" x14ac:dyDescent="0.25">
      <c r="A28" s="236">
        <v>25</v>
      </c>
      <c r="B28" s="237" t="s">
        <v>27</v>
      </c>
      <c r="C28" s="180">
        <v>0.29166666666666669</v>
      </c>
      <c r="D28" s="180">
        <v>0.91666666666666663</v>
      </c>
      <c r="E28" s="212">
        <f t="shared" si="19"/>
        <v>14</v>
      </c>
      <c r="F28" s="180">
        <v>0.29166666666666702</v>
      </c>
      <c r="G28" s="180">
        <v>0.5</v>
      </c>
      <c r="H28" s="212">
        <f>+(G28-F28)*24+8</f>
        <v>12.999999999999991</v>
      </c>
      <c r="I28" s="180">
        <v>0.29166666666666669</v>
      </c>
      <c r="J28" s="180">
        <v>0.79166666666666663</v>
      </c>
      <c r="K28" s="212">
        <f t="shared" si="20"/>
        <v>10.999999999999998</v>
      </c>
      <c r="L28" s="180">
        <v>0.29166666666666669</v>
      </c>
      <c r="M28" s="180">
        <v>0.875</v>
      </c>
      <c r="N28" s="212">
        <f t="shared" si="21"/>
        <v>12.999999999999998</v>
      </c>
      <c r="O28" s="180">
        <v>0.29166666666666669</v>
      </c>
      <c r="P28" s="180">
        <v>0.79166666666666663</v>
      </c>
      <c r="Q28" s="212">
        <f t="shared" si="22"/>
        <v>10.999999999999998</v>
      </c>
      <c r="R28" s="213"/>
      <c r="S28" s="213"/>
      <c r="T28" s="213"/>
      <c r="U28" s="213"/>
      <c r="V28" s="213"/>
      <c r="W28" s="213"/>
      <c r="X28" s="213"/>
      <c r="Y28" s="213"/>
      <c r="Z28" s="213"/>
      <c r="AA28" s="213"/>
      <c r="AB28" s="213"/>
      <c r="AC28" s="257">
        <f>8*COUNT(K28,N28,Q28,T28,W28,Z28)/6</f>
        <v>4</v>
      </c>
      <c r="AD28" s="15">
        <v>0.29166666666666669</v>
      </c>
      <c r="AE28" s="15">
        <v>0.79166666666666663</v>
      </c>
      <c r="AF28" s="4">
        <f>+(AE28-AD28)*24-1</f>
        <v>10.999999999999998</v>
      </c>
      <c r="AG28" s="15">
        <v>0.29166666666666669</v>
      </c>
      <c r="AH28" s="15">
        <v>0.79166666666666663</v>
      </c>
      <c r="AI28" s="4">
        <f>+(AH28-AG28)*24-1</f>
        <v>10.999999999999998</v>
      </c>
      <c r="AJ28" s="15">
        <v>0.29166666666666669</v>
      </c>
      <c r="AK28" s="15">
        <v>0.79166666666666663</v>
      </c>
      <c r="AL28" s="4">
        <f>+(AK28-AJ28)*24-1</f>
        <v>10.999999999999998</v>
      </c>
      <c r="AM28" s="15">
        <v>0.29166666666666669</v>
      </c>
      <c r="AN28" s="15">
        <v>0.79166666666666663</v>
      </c>
      <c r="AO28" s="4">
        <f>+(AN28-AM28)*24-1</f>
        <v>10.999999999999998</v>
      </c>
      <c r="AP28" s="15">
        <v>0.29166666666666669</v>
      </c>
      <c r="AQ28" s="15">
        <v>0.79166666666666663</v>
      </c>
      <c r="AR28" s="4">
        <f>+(AQ28-AP28)*24-1</f>
        <v>10.999999999999998</v>
      </c>
      <c r="AS28" s="15">
        <v>0.29166666666666669</v>
      </c>
      <c r="AT28" s="15">
        <v>0.5</v>
      </c>
      <c r="AU28" s="4">
        <f>+(AT28-AS28)*24</f>
        <v>5</v>
      </c>
      <c r="AV28" s="40"/>
      <c r="AW28" s="4"/>
      <c r="AX28" s="16"/>
      <c r="AY28" s="17"/>
      <c r="AZ28" s="4"/>
      <c r="BA28" s="16"/>
      <c r="BB28" s="17"/>
      <c r="BC28" s="4"/>
      <c r="BD28" s="16"/>
      <c r="BE28" s="17"/>
      <c r="BF28" s="4"/>
      <c r="BG28" s="16"/>
      <c r="BH28" s="17"/>
      <c r="BI28" s="4"/>
      <c r="BJ28" s="16"/>
      <c r="BK28" s="17"/>
      <c r="BL28" s="4"/>
      <c r="BM28" s="16"/>
      <c r="BN28" s="17"/>
      <c r="BO28" s="4"/>
      <c r="BP28" s="16"/>
    </row>
    <row r="29" spans="1:68" s="54" customFormat="1" ht="14.1" customHeight="1" x14ac:dyDescent="0.25">
      <c r="A29" s="216">
        <v>26</v>
      </c>
      <c r="B29" s="245" t="s">
        <v>12</v>
      </c>
      <c r="C29" s="4"/>
      <c r="D29" s="4"/>
      <c r="E29" s="4"/>
      <c r="F29" s="55"/>
      <c r="G29" s="55"/>
      <c r="H29" s="55"/>
      <c r="I29" s="213"/>
      <c r="J29" s="213"/>
      <c r="K29" s="213"/>
      <c r="L29" s="213"/>
      <c r="M29" s="213"/>
      <c r="N29" s="213"/>
      <c r="O29" s="213"/>
      <c r="P29" s="213"/>
      <c r="Q29" s="213"/>
      <c r="R29" s="213"/>
      <c r="S29" s="213"/>
      <c r="T29" s="213"/>
      <c r="U29" s="213"/>
      <c r="V29" s="213"/>
      <c r="W29" s="213"/>
      <c r="X29" s="213"/>
      <c r="Y29" s="213"/>
      <c r="Z29" s="213"/>
      <c r="AA29" s="213"/>
      <c r="AB29" s="213"/>
      <c r="AC29" s="257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0"/>
      <c r="AW29" s="4"/>
      <c r="AX29" s="16"/>
      <c r="AY29" s="17"/>
      <c r="AZ29" s="4"/>
      <c r="BA29" s="16"/>
      <c r="BB29" s="17"/>
      <c r="BC29" s="4"/>
      <c r="BD29" s="16"/>
      <c r="BE29" s="17"/>
      <c r="BF29" s="4"/>
      <c r="BG29" s="16"/>
      <c r="BH29" s="17"/>
      <c r="BI29" s="4"/>
      <c r="BJ29" s="16"/>
      <c r="BK29" s="17"/>
      <c r="BL29" s="4"/>
      <c r="BM29" s="16"/>
      <c r="BN29" s="17"/>
      <c r="BO29" s="4"/>
      <c r="BP29" s="16"/>
    </row>
    <row r="30" spans="1:68" ht="14.1" customHeight="1" x14ac:dyDescent="0.25">
      <c r="A30" s="4">
        <v>27</v>
      </c>
      <c r="B30" s="6" t="s">
        <v>3</v>
      </c>
      <c r="C30" s="206">
        <v>0.29166666666666669</v>
      </c>
      <c r="D30" s="206">
        <v>0.91666666666666663</v>
      </c>
      <c r="E30" s="242">
        <f t="shared" ref="E30" si="25">+(D30-C30)*24-1</f>
        <v>14</v>
      </c>
      <c r="F30" s="206">
        <v>0.29166666666666702</v>
      </c>
      <c r="G30" s="206">
        <v>0.5</v>
      </c>
      <c r="H30" s="242">
        <f>+(G30-F30)*24+8</f>
        <v>12.999999999999991</v>
      </c>
      <c r="I30" s="174">
        <v>0.29166666666666669</v>
      </c>
      <c r="J30" s="174">
        <v>0.79166666666666663</v>
      </c>
      <c r="K30" s="185">
        <f>+(J30-I30)*24-1</f>
        <v>10.999999999999998</v>
      </c>
      <c r="L30" s="174">
        <v>0.29166666666666669</v>
      </c>
      <c r="M30" s="174">
        <v>0.875</v>
      </c>
      <c r="N30" s="185">
        <f>+(M30-L30)*24-1</f>
        <v>12.999999999999998</v>
      </c>
      <c r="O30" s="174">
        <v>0.29166666666666669</v>
      </c>
      <c r="P30" s="174">
        <v>0.79166666666666663</v>
      </c>
      <c r="Q30" s="185">
        <f>+(P30-O30)*24-1</f>
        <v>10.999999999999998</v>
      </c>
      <c r="R30" s="213"/>
      <c r="S30" s="213"/>
      <c r="T30" s="213"/>
      <c r="U30" s="213"/>
      <c r="V30" s="213"/>
      <c r="W30" s="213"/>
      <c r="X30" s="213"/>
      <c r="Y30" s="213"/>
      <c r="Z30" s="213"/>
      <c r="AA30" s="213"/>
      <c r="AB30" s="213"/>
      <c r="AC30" s="257">
        <f>8*COUNT(K30,N30,Q30,T30,W30,Z30)/6</f>
        <v>4</v>
      </c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0"/>
      <c r="AW30" s="4"/>
      <c r="AX30" s="16"/>
      <c r="AY30" s="17"/>
      <c r="AZ30" s="4"/>
      <c r="BA30" s="16"/>
      <c r="BB30" s="17"/>
      <c r="BC30" s="4"/>
      <c r="BD30" s="16"/>
      <c r="BE30" s="17"/>
      <c r="BF30" s="4"/>
      <c r="BG30" s="16"/>
      <c r="BH30" s="17"/>
      <c r="BI30" s="4"/>
      <c r="BJ30" s="16"/>
      <c r="BK30" s="17"/>
      <c r="BL30" s="4"/>
      <c r="BM30" s="16"/>
      <c r="BN30" s="17"/>
      <c r="BO30" s="4"/>
      <c r="BP30" s="16"/>
    </row>
    <row r="31" spans="1:68" ht="14.1" customHeight="1" x14ac:dyDescent="0.25">
      <c r="A31" s="238">
        <v>28</v>
      </c>
      <c r="B31" s="246" t="s">
        <v>44</v>
      </c>
      <c r="C31" s="216"/>
      <c r="D31" s="216"/>
      <c r="E31" s="216"/>
      <c r="F31" s="215"/>
      <c r="G31" s="215"/>
      <c r="H31" s="215"/>
      <c r="I31" s="213"/>
      <c r="J31" s="213"/>
      <c r="K31" s="213"/>
      <c r="L31" s="213"/>
      <c r="M31" s="213"/>
      <c r="N31" s="213"/>
      <c r="O31" s="213"/>
      <c r="P31" s="213"/>
      <c r="Q31" s="213"/>
      <c r="R31" s="213"/>
      <c r="S31" s="213"/>
      <c r="T31" s="213"/>
      <c r="U31" s="213"/>
      <c r="V31" s="213"/>
      <c r="W31" s="213"/>
      <c r="X31" s="213"/>
      <c r="Y31" s="213"/>
      <c r="Z31" s="213"/>
      <c r="AA31" s="213"/>
      <c r="AB31" s="213"/>
      <c r="AC31" s="257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0"/>
      <c r="AW31" s="4"/>
      <c r="AX31" s="16"/>
      <c r="AY31" s="17"/>
      <c r="AZ31" s="4"/>
      <c r="BA31" s="16"/>
      <c r="BB31" s="17"/>
      <c r="BC31" s="4"/>
      <c r="BD31" s="16"/>
      <c r="BE31" s="17"/>
      <c r="BF31" s="4"/>
      <c r="BG31" s="16"/>
      <c r="BH31" s="17"/>
      <c r="BI31" s="4"/>
      <c r="BJ31" s="16"/>
      <c r="BK31" s="17"/>
      <c r="BL31" s="4"/>
      <c r="BM31" s="16"/>
      <c r="BN31" s="17"/>
      <c r="BO31" s="4"/>
      <c r="BP31" s="16"/>
    </row>
    <row r="32" spans="1:68" ht="14.1" customHeight="1" x14ac:dyDescent="0.25">
      <c r="A32" s="4">
        <v>29</v>
      </c>
      <c r="B32" s="6" t="s">
        <v>6</v>
      </c>
      <c r="C32" s="205"/>
      <c r="D32" s="205"/>
      <c r="E32" s="216"/>
      <c r="F32" s="215"/>
      <c r="G32" s="215"/>
      <c r="H32" s="215"/>
      <c r="I32" s="213"/>
      <c r="J32" s="213"/>
      <c r="K32" s="213"/>
      <c r="L32" s="213"/>
      <c r="M32" s="213"/>
      <c r="N32" s="213"/>
      <c r="O32" s="213"/>
      <c r="P32" s="213"/>
      <c r="Q32" s="213"/>
      <c r="R32" s="213"/>
      <c r="S32" s="213"/>
      <c r="T32" s="213"/>
      <c r="U32" s="213"/>
      <c r="V32" s="213"/>
      <c r="W32" s="213"/>
      <c r="X32" s="213"/>
      <c r="Y32" s="213"/>
      <c r="Z32" s="213"/>
      <c r="AA32" s="213"/>
      <c r="AB32" s="213"/>
      <c r="AC32" s="257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0"/>
      <c r="AW32" s="4"/>
      <c r="AX32" s="16"/>
      <c r="AY32" s="17"/>
      <c r="AZ32" s="4"/>
      <c r="BA32" s="16"/>
      <c r="BB32" s="17"/>
      <c r="BC32" s="4"/>
      <c r="BD32" s="16"/>
      <c r="BE32" s="17"/>
      <c r="BF32" s="4"/>
      <c r="BG32" s="16"/>
      <c r="BH32" s="17"/>
      <c r="BI32" s="4"/>
      <c r="BJ32" s="16"/>
      <c r="BK32" s="17"/>
      <c r="BL32" s="4"/>
      <c r="BM32" s="16"/>
      <c r="BN32" s="17"/>
      <c r="BO32" s="4"/>
      <c r="BP32" s="16"/>
    </row>
    <row r="33" spans="1:68" ht="14.1" customHeight="1" x14ac:dyDescent="0.25">
      <c r="A33" s="4">
        <v>30</v>
      </c>
      <c r="B33" s="5" t="s">
        <v>20</v>
      </c>
      <c r="C33" s="205"/>
      <c r="D33" s="205"/>
      <c r="E33" s="216"/>
      <c r="F33" s="215"/>
      <c r="G33" s="215"/>
      <c r="H33" s="215"/>
      <c r="I33" s="213"/>
      <c r="J33" s="213"/>
      <c r="K33" s="213"/>
      <c r="L33" s="213"/>
      <c r="M33" s="213"/>
      <c r="N33" s="213"/>
      <c r="O33" s="213"/>
      <c r="P33" s="213"/>
      <c r="Q33" s="213"/>
      <c r="R33" s="213"/>
      <c r="S33" s="213"/>
      <c r="T33" s="213"/>
      <c r="U33" s="213"/>
      <c r="V33" s="213"/>
      <c r="W33" s="213"/>
      <c r="X33" s="213"/>
      <c r="Y33" s="213"/>
      <c r="Z33" s="213"/>
      <c r="AA33" s="213"/>
      <c r="AB33" s="213"/>
      <c r="AC33" s="257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0"/>
      <c r="AW33" s="4"/>
      <c r="AX33" s="16"/>
      <c r="AY33" s="17"/>
      <c r="AZ33" s="4"/>
      <c r="BA33" s="16"/>
      <c r="BB33" s="17"/>
      <c r="BC33" s="4"/>
      <c r="BD33" s="16"/>
      <c r="BE33" s="17"/>
      <c r="BF33" s="4"/>
      <c r="BG33" s="16"/>
      <c r="BH33" s="17"/>
      <c r="BI33" s="4"/>
      <c r="BJ33" s="16"/>
      <c r="BK33" s="17"/>
      <c r="BL33" s="4"/>
      <c r="BM33" s="16"/>
      <c r="BN33" s="17"/>
      <c r="BO33" s="4"/>
      <c r="BP33" s="16"/>
    </row>
    <row r="34" spans="1:68" ht="14.1" customHeight="1" x14ac:dyDescent="0.25">
      <c r="A34" s="4">
        <v>31</v>
      </c>
      <c r="B34" s="245" t="s">
        <v>15</v>
      </c>
      <c r="C34" s="206">
        <v>0.29166666666666669</v>
      </c>
      <c r="D34" s="206">
        <v>0.91666666666666663</v>
      </c>
      <c r="E34" s="242">
        <f t="shared" ref="E34" si="26">+(D34-C34)*24-1</f>
        <v>14</v>
      </c>
      <c r="F34" s="206">
        <v>0.29166666666666702</v>
      </c>
      <c r="G34" s="206">
        <v>0.5</v>
      </c>
      <c r="H34" s="242">
        <f>+(G34-F34)*24+8</f>
        <v>12.999999999999991</v>
      </c>
      <c r="I34" s="174">
        <v>0.29166666666666669</v>
      </c>
      <c r="J34" s="174">
        <v>0.79166666666666663</v>
      </c>
      <c r="K34" s="185">
        <f>+(J34-I34)*24-1</f>
        <v>10.999999999999998</v>
      </c>
      <c r="L34" s="174">
        <v>0.29166666666666669</v>
      </c>
      <c r="M34" s="174">
        <v>0.875</v>
      </c>
      <c r="N34" s="185">
        <f>+(M34-L34)*24-1</f>
        <v>12.999999999999998</v>
      </c>
      <c r="O34" s="174">
        <v>0.29166666666666669</v>
      </c>
      <c r="P34" s="174">
        <v>0.79166666666666663</v>
      </c>
      <c r="Q34" s="185">
        <f>+(P34-O34)*24-1</f>
        <v>10.999999999999998</v>
      </c>
      <c r="R34" s="213"/>
      <c r="S34" s="213"/>
      <c r="T34" s="213"/>
      <c r="U34" s="213"/>
      <c r="V34" s="213"/>
      <c r="W34" s="213"/>
      <c r="X34" s="213"/>
      <c r="Y34" s="213"/>
      <c r="Z34" s="213"/>
      <c r="AA34" s="213"/>
      <c r="AB34" s="213"/>
      <c r="AC34" s="257">
        <f>8*COUNT(K34,N34,Q34,T34,W34,Z34)/6</f>
        <v>4</v>
      </c>
      <c r="AD34" s="4"/>
      <c r="AE34" s="4"/>
      <c r="AF34" s="4"/>
      <c r="AG34" s="4"/>
      <c r="AH34" s="4"/>
      <c r="AI34" s="4"/>
      <c r="AJ34" s="4"/>
      <c r="AK34" s="4"/>
      <c r="AL34" s="248">
        <v>8</v>
      </c>
      <c r="AM34" s="4"/>
      <c r="AN34" s="4"/>
      <c r="AO34" s="248">
        <v>15</v>
      </c>
      <c r="AP34" s="4"/>
      <c r="AQ34" s="4"/>
      <c r="AR34" s="248">
        <v>15</v>
      </c>
      <c r="AS34" s="4"/>
      <c r="AT34" s="4"/>
      <c r="AU34" s="248">
        <f>10+12</f>
        <v>22</v>
      </c>
      <c r="AV34" s="40"/>
      <c r="AW34" s="4"/>
      <c r="AX34" s="16"/>
      <c r="AY34" s="17"/>
      <c r="AZ34" s="4"/>
      <c r="BA34" s="16"/>
      <c r="BB34" s="17"/>
      <c r="BC34" s="4"/>
      <c r="BD34" s="16"/>
      <c r="BE34" s="17"/>
      <c r="BF34" s="4"/>
      <c r="BG34" s="16"/>
      <c r="BH34" s="17"/>
      <c r="BI34" s="4"/>
      <c r="BJ34" s="16"/>
      <c r="BK34" s="17"/>
      <c r="BL34" s="4"/>
      <c r="BM34" s="16"/>
      <c r="BN34" s="17"/>
      <c r="BO34" s="4"/>
      <c r="BP34" s="16"/>
    </row>
    <row r="35" spans="1:68" ht="14.1" customHeight="1" x14ac:dyDescent="0.25">
      <c r="A35" s="4">
        <v>32</v>
      </c>
      <c r="B35" s="252" t="s">
        <v>38</v>
      </c>
      <c r="C35" s="216"/>
      <c r="D35" s="216"/>
      <c r="E35" s="216"/>
      <c r="F35" s="215"/>
      <c r="G35" s="215"/>
      <c r="H35" s="215"/>
      <c r="I35" s="213"/>
      <c r="J35" s="213"/>
      <c r="K35" s="213"/>
      <c r="L35" s="213"/>
      <c r="M35" s="213"/>
      <c r="N35" s="213"/>
      <c r="O35" s="213"/>
      <c r="P35" s="213"/>
      <c r="Q35" s="213"/>
      <c r="R35" s="213"/>
      <c r="S35" s="213"/>
      <c r="T35" s="213"/>
      <c r="U35" s="213"/>
      <c r="V35" s="213"/>
      <c r="W35" s="213"/>
      <c r="X35" s="213"/>
      <c r="Y35" s="213"/>
      <c r="Z35" s="213"/>
      <c r="AA35" s="213"/>
      <c r="AB35" s="213"/>
      <c r="AC35" s="257"/>
      <c r="AD35" s="4"/>
      <c r="AE35" s="4"/>
      <c r="AF35" s="4"/>
      <c r="AG35" s="4"/>
      <c r="AH35" s="4"/>
      <c r="AI35" s="4"/>
      <c r="AJ35" s="4"/>
      <c r="AK35" s="4"/>
      <c r="AL35" s="248">
        <v>14</v>
      </c>
      <c r="AM35" s="4"/>
      <c r="AN35" s="4"/>
      <c r="AO35" s="248">
        <v>15</v>
      </c>
      <c r="AP35" s="4"/>
      <c r="AQ35" s="4"/>
      <c r="AR35" s="248">
        <v>14</v>
      </c>
      <c r="AS35" s="4"/>
      <c r="AT35" s="4"/>
      <c r="AU35" s="248">
        <f>10+12</f>
        <v>22</v>
      </c>
      <c r="AV35" s="40"/>
      <c r="AW35" s="4"/>
      <c r="AX35" s="16"/>
      <c r="AY35" s="17"/>
      <c r="AZ35" s="4"/>
      <c r="BA35" s="16"/>
      <c r="BB35" s="17"/>
      <c r="BC35" s="4"/>
      <c r="BD35" s="16"/>
      <c r="BE35" s="17"/>
      <c r="BF35" s="4"/>
      <c r="BG35" s="16"/>
      <c r="BH35" s="17"/>
      <c r="BI35" s="4"/>
      <c r="BJ35" s="16"/>
      <c r="BK35" s="17"/>
      <c r="BL35" s="4"/>
      <c r="BM35" s="16"/>
      <c r="BN35" s="17"/>
      <c r="BO35" s="4"/>
      <c r="BP35" s="16"/>
    </row>
    <row r="36" spans="1:68" ht="14.1" customHeight="1" x14ac:dyDescent="0.25">
      <c r="A36" s="4">
        <v>33</v>
      </c>
      <c r="B36" s="6" t="s">
        <v>9</v>
      </c>
      <c r="C36" s="206">
        <v>0.29166666666666669</v>
      </c>
      <c r="D36" s="206">
        <v>0.91666666666666663</v>
      </c>
      <c r="E36" s="242">
        <f t="shared" ref="E36" si="27">+(D36-C36)*24-1</f>
        <v>14</v>
      </c>
      <c r="F36" s="206">
        <v>0.29166666666666702</v>
      </c>
      <c r="G36" s="206">
        <v>0.5</v>
      </c>
      <c r="H36" s="242">
        <f>+(G36-F36)*24+8</f>
        <v>12.999999999999991</v>
      </c>
      <c r="I36" s="174">
        <v>0.29166666666666669</v>
      </c>
      <c r="J36" s="174">
        <v>0.79166666666666663</v>
      </c>
      <c r="K36" s="185">
        <f>+(J36-I36)*24-1</f>
        <v>10.999999999999998</v>
      </c>
      <c r="L36" s="174">
        <v>0.29166666666666669</v>
      </c>
      <c r="M36" s="174">
        <v>0.875</v>
      </c>
      <c r="N36" s="185">
        <f>+(M36-L36)*24-1</f>
        <v>12.999999999999998</v>
      </c>
      <c r="O36" s="174">
        <v>0.29166666666666669</v>
      </c>
      <c r="P36" s="174">
        <v>0.79166666666666663</v>
      </c>
      <c r="Q36" s="185">
        <f>+(P36-O36)*24-1</f>
        <v>10.999999999999998</v>
      </c>
      <c r="R36" s="213"/>
      <c r="S36" s="213"/>
      <c r="T36" s="213"/>
      <c r="U36" s="213"/>
      <c r="V36" s="213"/>
      <c r="W36" s="213"/>
      <c r="X36" s="213"/>
      <c r="Y36" s="213"/>
      <c r="Z36" s="213"/>
      <c r="AA36" s="213"/>
      <c r="AB36" s="213"/>
      <c r="AC36" s="257">
        <f>8*COUNT(K36,N36,Q36,T36,W36,Z36)/6</f>
        <v>4</v>
      </c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0"/>
      <c r="AW36" s="4"/>
      <c r="AX36" s="16"/>
      <c r="AY36" s="17"/>
      <c r="AZ36" s="4"/>
      <c r="BA36" s="16"/>
      <c r="BB36" s="17"/>
      <c r="BC36" s="4"/>
      <c r="BD36" s="16"/>
      <c r="BE36" s="17"/>
      <c r="BF36" s="4"/>
      <c r="BG36" s="16"/>
      <c r="BH36" s="17"/>
      <c r="BI36" s="4"/>
      <c r="BJ36" s="16"/>
      <c r="BK36" s="17"/>
      <c r="BL36" s="4"/>
      <c r="BM36" s="16"/>
      <c r="BN36" s="17"/>
      <c r="BO36" s="4"/>
      <c r="BP36" s="16"/>
    </row>
    <row r="37" spans="1:68" ht="14.1" customHeight="1" x14ac:dyDescent="0.25">
      <c r="A37" s="4">
        <v>34</v>
      </c>
      <c r="B37" s="253" t="s">
        <v>47</v>
      </c>
      <c r="C37" s="216"/>
      <c r="D37" s="216"/>
      <c r="E37" s="216"/>
      <c r="F37" s="215"/>
      <c r="G37" s="215"/>
      <c r="H37" s="215"/>
      <c r="I37" s="213"/>
      <c r="J37" s="213"/>
      <c r="K37" s="213"/>
      <c r="L37" s="213"/>
      <c r="M37" s="213"/>
      <c r="N37" s="213"/>
      <c r="O37" s="213"/>
      <c r="P37" s="213"/>
      <c r="Q37" s="213"/>
      <c r="R37" s="213"/>
      <c r="S37" s="213"/>
      <c r="T37" s="213"/>
      <c r="U37" s="213"/>
      <c r="V37" s="213"/>
      <c r="W37" s="213"/>
      <c r="X37" s="213"/>
      <c r="Y37" s="213"/>
      <c r="Z37" s="213"/>
      <c r="AA37" s="213"/>
      <c r="AB37" s="213"/>
      <c r="AC37" s="257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0"/>
      <c r="AW37" s="4"/>
      <c r="AX37" s="16"/>
      <c r="AY37" s="17"/>
      <c r="AZ37" s="4"/>
      <c r="BA37" s="16"/>
      <c r="BB37" s="17"/>
      <c r="BC37" s="4"/>
      <c r="BD37" s="16"/>
      <c r="BE37" s="17"/>
      <c r="BF37" s="4"/>
      <c r="BG37" s="16"/>
      <c r="BH37" s="17"/>
      <c r="BI37" s="4"/>
      <c r="BJ37" s="16"/>
      <c r="BK37" s="17"/>
      <c r="BL37" s="4"/>
      <c r="BM37" s="16"/>
      <c r="BN37" s="17"/>
      <c r="BO37" s="4"/>
      <c r="BP37" s="16"/>
    </row>
    <row r="38" spans="1:68" s="54" customFormat="1" ht="14.1" customHeight="1" x14ac:dyDescent="0.25">
      <c r="A38" s="4">
        <v>35</v>
      </c>
      <c r="B38" s="245" t="s">
        <v>13</v>
      </c>
      <c r="C38" s="206">
        <v>0.29166666666666669</v>
      </c>
      <c r="D38" s="206">
        <v>0.91666666666666663</v>
      </c>
      <c r="E38" s="242">
        <f t="shared" ref="E38" si="28">+(D38-C38)*24-1</f>
        <v>14</v>
      </c>
      <c r="F38" s="206">
        <v>0.29166666666666702</v>
      </c>
      <c r="G38" s="206">
        <v>0.5</v>
      </c>
      <c r="H38" s="242">
        <f>+(G38-F38)*24+8</f>
        <v>12.999999999999991</v>
      </c>
      <c r="I38" s="174">
        <v>0.29166666666666669</v>
      </c>
      <c r="J38" s="174">
        <v>0.79166666666666663</v>
      </c>
      <c r="K38" s="185">
        <f>+(J38-I38)*24-1</f>
        <v>10.999999999999998</v>
      </c>
      <c r="L38" s="174">
        <v>0.29166666666666669</v>
      </c>
      <c r="M38" s="174">
        <v>0.875</v>
      </c>
      <c r="N38" s="185">
        <f>+(M38-L38)*24-1</f>
        <v>12.999999999999998</v>
      </c>
      <c r="O38" s="174">
        <v>0.29166666666666669</v>
      </c>
      <c r="P38" s="174">
        <v>0.79166666666666663</v>
      </c>
      <c r="Q38" s="185">
        <f>+(P38-O38)*24-1</f>
        <v>10.999999999999998</v>
      </c>
      <c r="R38" s="213"/>
      <c r="S38" s="213"/>
      <c r="T38" s="213"/>
      <c r="U38" s="213"/>
      <c r="V38" s="213"/>
      <c r="W38" s="213"/>
      <c r="X38" s="213"/>
      <c r="Y38" s="213"/>
      <c r="Z38" s="213"/>
      <c r="AA38" s="213"/>
      <c r="AB38" s="213"/>
      <c r="AC38" s="257">
        <f>8*COUNT(K38,N38,Q38,T38,W38,Z38)/6</f>
        <v>4</v>
      </c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0"/>
      <c r="AW38" s="4"/>
      <c r="AX38" s="16"/>
      <c r="AY38" s="17"/>
      <c r="AZ38" s="4"/>
      <c r="BA38" s="16"/>
      <c r="BB38" s="17"/>
      <c r="BC38" s="4"/>
      <c r="BD38" s="16"/>
      <c r="BE38" s="17"/>
      <c r="BF38" s="4"/>
      <c r="BG38" s="16"/>
      <c r="BH38" s="17"/>
      <c r="BI38" s="4"/>
      <c r="BJ38" s="16"/>
      <c r="BK38" s="17"/>
      <c r="BL38" s="4"/>
      <c r="BM38" s="16"/>
      <c r="BN38" s="17"/>
      <c r="BO38" s="4"/>
      <c r="BP38" s="16"/>
    </row>
    <row r="39" spans="1:68" ht="14.1" customHeight="1" x14ac:dyDescent="0.25">
      <c r="A39" s="4">
        <v>36</v>
      </c>
      <c r="B39" s="241" t="s">
        <v>36</v>
      </c>
      <c r="C39" s="4"/>
      <c r="D39" s="4"/>
      <c r="E39" s="4"/>
      <c r="F39" s="55"/>
      <c r="G39" s="55"/>
      <c r="H39" s="55"/>
      <c r="I39" s="213"/>
      <c r="J39" s="213"/>
      <c r="K39" s="213"/>
      <c r="L39" s="213"/>
      <c r="M39" s="213"/>
      <c r="N39" s="213"/>
      <c r="O39" s="213"/>
      <c r="P39" s="213"/>
      <c r="Q39" s="213"/>
      <c r="R39" s="213"/>
      <c r="S39" s="213"/>
      <c r="T39" s="213"/>
      <c r="U39" s="213"/>
      <c r="V39" s="213"/>
      <c r="W39" s="213"/>
      <c r="X39" s="213"/>
      <c r="Y39" s="213"/>
      <c r="Z39" s="213"/>
      <c r="AA39" s="213"/>
      <c r="AB39" s="213"/>
      <c r="AC39" s="257"/>
      <c r="AD39" s="4"/>
      <c r="AE39" s="4"/>
      <c r="AF39" s="4"/>
      <c r="AG39" s="4"/>
      <c r="AH39" s="4"/>
      <c r="AI39" s="248">
        <v>11</v>
      </c>
      <c r="AJ39" s="4"/>
      <c r="AK39" s="4"/>
      <c r="AL39" s="248">
        <v>16</v>
      </c>
      <c r="AM39" s="4"/>
      <c r="AN39" s="4"/>
      <c r="AO39" s="248">
        <v>16</v>
      </c>
      <c r="AP39" s="4"/>
      <c r="AQ39" s="4"/>
      <c r="AR39" s="248">
        <v>14</v>
      </c>
      <c r="AS39" s="4"/>
      <c r="AT39" s="4"/>
      <c r="AU39" s="248">
        <v>14</v>
      </c>
      <c r="AV39" s="40"/>
      <c r="AW39" s="4"/>
      <c r="AX39" s="16"/>
      <c r="AY39" s="17"/>
      <c r="AZ39" s="4"/>
      <c r="BA39" s="16"/>
      <c r="BB39" s="17"/>
      <c r="BC39" s="4"/>
      <c r="BD39" s="16"/>
      <c r="BE39" s="17"/>
      <c r="BF39" s="4"/>
      <c r="BG39" s="16"/>
      <c r="BH39" s="17"/>
      <c r="BI39" s="4"/>
      <c r="BJ39" s="16"/>
      <c r="BK39" s="17"/>
      <c r="BL39" s="4"/>
      <c r="BM39" s="16"/>
      <c r="BN39" s="17"/>
      <c r="BO39" s="4"/>
      <c r="BP39" s="16"/>
    </row>
    <row r="40" spans="1:68" s="94" customFormat="1" ht="14.1" customHeight="1" x14ac:dyDescent="0.25">
      <c r="A40" s="236">
        <v>37</v>
      </c>
      <c r="B40" s="237" t="s">
        <v>28</v>
      </c>
      <c r="C40" s="180">
        <v>0.29166666666666669</v>
      </c>
      <c r="D40" s="180">
        <v>0.91666666666666663</v>
      </c>
      <c r="E40" s="212">
        <f t="shared" ref="E40" si="29">+(D40-C40)*24-1</f>
        <v>14</v>
      </c>
      <c r="F40" s="180">
        <v>0.29166666666666702</v>
      </c>
      <c r="G40" s="180">
        <v>0.5</v>
      </c>
      <c r="H40" s="212">
        <f>+(G40-F40)*24+8</f>
        <v>12.999999999999991</v>
      </c>
      <c r="I40" s="180">
        <v>0.29166666666666669</v>
      </c>
      <c r="J40" s="180">
        <v>0.79166666666666663</v>
      </c>
      <c r="K40" s="212">
        <f>+(J40-I40)*24-1</f>
        <v>10.999999999999998</v>
      </c>
      <c r="L40" s="180">
        <v>0.29166666666666669</v>
      </c>
      <c r="M40" s="180">
        <v>0.875</v>
      </c>
      <c r="N40" s="212">
        <f>+(M40-L40)*24-1</f>
        <v>12.999999999999998</v>
      </c>
      <c r="O40" s="180">
        <v>0.29166666666666669</v>
      </c>
      <c r="P40" s="180">
        <v>0.79166666666666663</v>
      </c>
      <c r="Q40" s="212">
        <f>+(P40-O40)*24-1</f>
        <v>10.999999999999998</v>
      </c>
      <c r="R40" s="174">
        <v>0.29166666666666669</v>
      </c>
      <c r="S40" s="174">
        <v>0.79166666666666663</v>
      </c>
      <c r="T40" s="185">
        <f t="shared" ref="T40" si="30">+(S40-R40)*24-1</f>
        <v>10.999999999999998</v>
      </c>
      <c r="U40" s="174">
        <v>0.29166666666666669</v>
      </c>
      <c r="V40" s="174">
        <v>0.79166666666666663</v>
      </c>
      <c r="W40" s="185">
        <f t="shared" ref="W40" si="31">+(V40-U40)*24-1</f>
        <v>10.999999999999998</v>
      </c>
      <c r="X40" s="180">
        <v>0.29166666666666669</v>
      </c>
      <c r="Y40" s="180">
        <v>0.5</v>
      </c>
      <c r="Z40" s="212">
        <f>+(Y40-X40)*24</f>
        <v>5</v>
      </c>
      <c r="AA40" s="213"/>
      <c r="AB40" s="213"/>
      <c r="AC40" s="257">
        <f>8*COUNT(K40,N40,Q40,T40,W40,Z40)/6</f>
        <v>8</v>
      </c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0"/>
      <c r="AW40" s="4"/>
      <c r="AX40" s="16"/>
      <c r="AY40" s="17"/>
      <c r="AZ40" s="4"/>
      <c r="BA40" s="16"/>
      <c r="BB40" s="17"/>
      <c r="BC40" s="4"/>
      <c r="BD40" s="16"/>
      <c r="BE40" s="17"/>
      <c r="BF40" s="4"/>
      <c r="BG40" s="16"/>
      <c r="BH40" s="17"/>
      <c r="BI40" s="4"/>
      <c r="BJ40" s="16"/>
      <c r="BK40" s="17"/>
      <c r="BL40" s="4"/>
      <c r="BM40" s="16"/>
      <c r="BN40" s="17"/>
      <c r="BO40" s="4"/>
      <c r="BP40" s="16"/>
    </row>
    <row r="41" spans="1:68" ht="14.1" customHeight="1" x14ac:dyDescent="0.25">
      <c r="A41" s="4">
        <v>38</v>
      </c>
      <c r="B41" s="245" t="s">
        <v>16</v>
      </c>
      <c r="C41" s="4"/>
      <c r="D41" s="4"/>
      <c r="E41" s="4"/>
      <c r="F41" s="55"/>
      <c r="G41" s="55"/>
      <c r="H41" s="55"/>
      <c r="I41" s="213"/>
      <c r="J41" s="213"/>
      <c r="K41" s="213"/>
      <c r="L41" s="213"/>
      <c r="M41" s="213"/>
      <c r="N41" s="213"/>
      <c r="O41" s="213"/>
      <c r="P41" s="213"/>
      <c r="Q41" s="213"/>
      <c r="R41" s="213"/>
      <c r="S41" s="213"/>
      <c r="T41" s="213"/>
      <c r="U41" s="213"/>
      <c r="V41" s="213"/>
      <c r="W41" s="213"/>
      <c r="X41" s="213"/>
      <c r="Y41" s="213"/>
      <c r="Z41" s="213"/>
      <c r="AA41" s="213"/>
      <c r="AB41" s="213"/>
      <c r="AC41" s="257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0"/>
      <c r="AW41" s="4"/>
      <c r="AX41" s="16"/>
      <c r="AY41" s="17"/>
      <c r="AZ41" s="4"/>
      <c r="BA41" s="16"/>
      <c r="BB41" s="17"/>
      <c r="BC41" s="4"/>
      <c r="BD41" s="16"/>
      <c r="BE41" s="17"/>
      <c r="BF41" s="4"/>
      <c r="BG41" s="16"/>
      <c r="BH41" s="17"/>
      <c r="BI41" s="4"/>
      <c r="BJ41" s="16"/>
      <c r="BK41" s="17"/>
      <c r="BL41" s="4"/>
      <c r="BM41" s="16"/>
      <c r="BN41" s="17"/>
      <c r="BO41" s="4"/>
      <c r="BP41" s="16"/>
    </row>
    <row r="42" spans="1:68" ht="14.1" customHeight="1" x14ac:dyDescent="0.25">
      <c r="A42" s="239">
        <v>39</v>
      </c>
      <c r="B42" s="254" t="s">
        <v>52</v>
      </c>
      <c r="C42" s="4"/>
      <c r="D42" s="4"/>
      <c r="E42" s="4"/>
      <c r="F42" s="55"/>
      <c r="G42" s="55"/>
      <c r="H42" s="55"/>
      <c r="I42" s="213"/>
      <c r="J42" s="213"/>
      <c r="K42" s="213"/>
      <c r="L42" s="213"/>
      <c r="M42" s="213"/>
      <c r="N42" s="213"/>
      <c r="O42" s="213"/>
      <c r="P42" s="213"/>
      <c r="Q42" s="213"/>
      <c r="R42" s="213"/>
      <c r="S42" s="213"/>
      <c r="T42" s="213"/>
      <c r="U42" s="213"/>
      <c r="V42" s="213"/>
      <c r="W42" s="213"/>
      <c r="X42" s="213"/>
      <c r="Y42" s="213"/>
      <c r="Z42" s="213"/>
      <c r="AA42" s="213"/>
      <c r="AB42" s="213"/>
      <c r="AC42" s="257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0"/>
      <c r="AW42" s="4"/>
      <c r="AX42" s="16"/>
      <c r="AY42" s="17"/>
      <c r="AZ42" s="4"/>
      <c r="BA42" s="16"/>
      <c r="BB42" s="17"/>
      <c r="BC42" s="4"/>
      <c r="BD42" s="16"/>
      <c r="BE42" s="17"/>
      <c r="BF42" s="4"/>
      <c r="BG42" s="16"/>
      <c r="BH42" s="17"/>
      <c r="BI42" s="4"/>
      <c r="BJ42" s="16"/>
      <c r="BK42" s="17"/>
      <c r="BL42" s="4"/>
      <c r="BM42" s="16"/>
      <c r="BN42" s="17"/>
      <c r="BO42" s="4"/>
      <c r="BP42" s="16"/>
    </row>
    <row r="43" spans="1:68" ht="14.1" customHeight="1" x14ac:dyDescent="0.25">
      <c r="A43" s="4">
        <v>40</v>
      </c>
      <c r="B43" s="6" t="s">
        <v>17</v>
      </c>
      <c r="C43" s="206">
        <v>0.29166666666666669</v>
      </c>
      <c r="D43" s="206">
        <v>0.91666666666666663</v>
      </c>
      <c r="E43" s="242">
        <f t="shared" ref="E43" si="32">+(D43-C43)*24-1</f>
        <v>14</v>
      </c>
      <c r="F43" s="206">
        <v>0.29166666666666702</v>
      </c>
      <c r="G43" s="206">
        <v>0.5</v>
      </c>
      <c r="H43" s="242">
        <f>+(G43-F43)*24+8</f>
        <v>12.999999999999991</v>
      </c>
      <c r="I43" s="174">
        <v>0.29166666666666669</v>
      </c>
      <c r="J43" s="174">
        <v>0.79166666666666663</v>
      </c>
      <c r="K43" s="185">
        <f>+(J43-I43)*24-1</f>
        <v>10.999999999999998</v>
      </c>
      <c r="L43" s="174">
        <v>0.29166666666666669</v>
      </c>
      <c r="M43" s="174">
        <v>0.875</v>
      </c>
      <c r="N43" s="185">
        <f>+(M43-L43)*24-1</f>
        <v>12.999999999999998</v>
      </c>
      <c r="O43" s="174">
        <v>0.29166666666666669</v>
      </c>
      <c r="P43" s="174">
        <v>0.79166666666666663</v>
      </c>
      <c r="Q43" s="185">
        <f>+(P43-O43)*24-1</f>
        <v>10.999999999999998</v>
      </c>
      <c r="R43" s="213"/>
      <c r="S43" s="213"/>
      <c r="T43" s="213"/>
      <c r="U43" s="213"/>
      <c r="V43" s="213"/>
      <c r="W43" s="213"/>
      <c r="X43" s="213"/>
      <c r="Y43" s="213"/>
      <c r="Z43" s="213"/>
      <c r="AA43" s="213"/>
      <c r="AB43" s="213"/>
      <c r="AC43" s="257">
        <f>8*COUNT(K43,N43,Q43,T43,W43,Z43)/6</f>
        <v>4</v>
      </c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0"/>
      <c r="AW43" s="4"/>
      <c r="AX43" s="16"/>
      <c r="AY43" s="17"/>
      <c r="AZ43" s="4"/>
      <c r="BA43" s="16"/>
      <c r="BB43" s="17"/>
      <c r="BC43" s="4"/>
      <c r="BD43" s="16"/>
      <c r="BE43" s="17"/>
      <c r="BF43" s="4"/>
      <c r="BG43" s="16"/>
      <c r="BH43" s="17"/>
      <c r="BI43" s="4"/>
      <c r="BJ43" s="16"/>
      <c r="BK43" s="17"/>
      <c r="BL43" s="4"/>
      <c r="BM43" s="16"/>
      <c r="BN43" s="17"/>
      <c r="BO43" s="4"/>
      <c r="BP43" s="16"/>
    </row>
    <row r="44" spans="1:68" s="54" customFormat="1" ht="14.1" customHeight="1" x14ac:dyDescent="0.25">
      <c r="A44" s="4">
        <v>41</v>
      </c>
      <c r="B44" s="6" t="s">
        <v>18</v>
      </c>
      <c r="C44" s="4"/>
      <c r="D44" s="4"/>
      <c r="E44" s="4"/>
      <c r="F44" s="55"/>
      <c r="G44" s="55"/>
      <c r="H44" s="55"/>
      <c r="I44" s="213"/>
      <c r="J44" s="213"/>
      <c r="K44" s="213"/>
      <c r="L44" s="213"/>
      <c r="M44" s="213"/>
      <c r="N44" s="213"/>
      <c r="O44" s="213"/>
      <c r="P44" s="213"/>
      <c r="Q44" s="213"/>
      <c r="R44" s="174">
        <v>0.29166666666666669</v>
      </c>
      <c r="S44" s="174">
        <v>0.79166666666666663</v>
      </c>
      <c r="T44" s="185">
        <f t="shared" ref="T44" si="33">+(S44-R44)*24-1</f>
        <v>10.999999999999998</v>
      </c>
      <c r="U44" s="180">
        <v>0.29166666666666669</v>
      </c>
      <c r="V44" s="180">
        <v>0.66666666666666663</v>
      </c>
      <c r="W44" s="212">
        <f t="shared" ref="W44" si="34">+(V44-U44)*24-1</f>
        <v>7.9999999999999982</v>
      </c>
      <c r="X44" s="180"/>
      <c r="Y44" s="180"/>
      <c r="Z44" s="212">
        <f>+(Y44-X44)*24</f>
        <v>0</v>
      </c>
      <c r="AA44" s="213"/>
      <c r="AB44" s="213"/>
      <c r="AC44" s="257">
        <f>8*COUNT(K44,N44,Q44,T44,W44,Z44)/6</f>
        <v>4</v>
      </c>
      <c r="AD44" s="15">
        <v>0.29166666666666669</v>
      </c>
      <c r="AE44" s="15">
        <v>0.79166666666666663</v>
      </c>
      <c r="AF44" s="4">
        <f>+(AE44-AD44)*24-1</f>
        <v>10.999999999999998</v>
      </c>
      <c r="AG44" s="15">
        <v>0.29166666666666669</v>
      </c>
      <c r="AH44" s="15">
        <v>0.79166666666666663</v>
      </c>
      <c r="AI44" s="4">
        <f>+(AH44-AG44)*24-1</f>
        <v>10.999999999999998</v>
      </c>
      <c r="AJ44" s="15">
        <v>0.29166666666666669</v>
      </c>
      <c r="AK44" s="15">
        <v>0.79166666666666663</v>
      </c>
      <c r="AL44" s="4">
        <f>+(AK44-AJ44)*24-1</f>
        <v>10.999999999999998</v>
      </c>
      <c r="AM44" s="15">
        <v>0.29166666666666669</v>
      </c>
      <c r="AN44" s="15">
        <v>0.79166666666666663</v>
      </c>
      <c r="AO44" s="4">
        <f>+(AN44-AM44)*24-1</f>
        <v>10.999999999999998</v>
      </c>
      <c r="AP44" s="15">
        <v>0.29166666666666669</v>
      </c>
      <c r="AQ44" s="15">
        <v>0.79166666666666663</v>
      </c>
      <c r="AR44" s="4">
        <f>+(AQ44-AP44)*24-1</f>
        <v>10.999999999999998</v>
      </c>
      <c r="AS44" s="15">
        <v>0.29166666666666669</v>
      </c>
      <c r="AT44" s="15">
        <v>0.5</v>
      </c>
      <c r="AU44" s="4">
        <f>+(AT44-AS44)*24</f>
        <v>5</v>
      </c>
      <c r="AV44" s="40"/>
      <c r="AW44" s="4"/>
      <c r="AX44" s="16"/>
      <c r="AY44" s="17"/>
      <c r="AZ44" s="4"/>
      <c r="BA44" s="16"/>
      <c r="BB44" s="17"/>
      <c r="BC44" s="4"/>
      <c r="BD44" s="16"/>
      <c r="BE44" s="17"/>
      <c r="BF44" s="4"/>
      <c r="BG44" s="16"/>
      <c r="BH44" s="17"/>
      <c r="BI44" s="4"/>
      <c r="BJ44" s="16"/>
      <c r="BK44" s="17"/>
      <c r="BL44" s="4"/>
      <c r="BM44" s="16"/>
      <c r="BN44" s="17"/>
      <c r="BO44" s="4"/>
      <c r="BP44" s="16"/>
    </row>
    <row r="45" spans="1:68" s="94" customFormat="1" ht="14.1" customHeight="1" x14ac:dyDescent="0.25">
      <c r="A45" s="238">
        <v>42</v>
      </c>
      <c r="B45" s="237" t="s">
        <v>29</v>
      </c>
      <c r="C45" s="180">
        <v>0.29166666666666669</v>
      </c>
      <c r="D45" s="243">
        <v>0.66666666666666663</v>
      </c>
      <c r="E45" s="212">
        <f t="shared" ref="E45:E47" si="35">+(D45-C45)*24-1</f>
        <v>7.9999999999999982</v>
      </c>
      <c r="F45" s="55"/>
      <c r="G45" s="55"/>
      <c r="H45" s="55">
        <v>8</v>
      </c>
      <c r="I45" s="213"/>
      <c r="J45" s="213"/>
      <c r="K45" s="213"/>
      <c r="L45" s="213"/>
      <c r="M45" s="213"/>
      <c r="N45" s="213"/>
      <c r="O45" s="213"/>
      <c r="P45" s="213"/>
      <c r="Q45" s="213"/>
      <c r="R45" s="213"/>
      <c r="S45" s="213"/>
      <c r="T45" s="213"/>
      <c r="U45" s="213"/>
      <c r="V45" s="213"/>
      <c r="W45" s="213"/>
      <c r="X45" s="213"/>
      <c r="Y45" s="213"/>
      <c r="Z45" s="213"/>
      <c r="AA45" s="213"/>
      <c r="AB45" s="213"/>
      <c r="AC45" s="257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0"/>
      <c r="AW45" s="4"/>
      <c r="AX45" s="16"/>
      <c r="AY45" s="17"/>
      <c r="AZ45" s="4"/>
      <c r="BA45" s="16"/>
      <c r="BB45" s="17"/>
      <c r="BC45" s="4"/>
      <c r="BD45" s="16"/>
      <c r="BE45" s="17"/>
      <c r="BF45" s="4"/>
      <c r="BG45" s="16"/>
      <c r="BH45" s="17"/>
      <c r="BI45" s="4"/>
      <c r="BJ45" s="16"/>
      <c r="BK45" s="17"/>
      <c r="BL45" s="4"/>
      <c r="BM45" s="16"/>
      <c r="BN45" s="17"/>
      <c r="BO45" s="4"/>
      <c r="BP45" s="16"/>
    </row>
    <row r="46" spans="1:68" ht="14.1" customHeight="1" x14ac:dyDescent="0.25">
      <c r="A46" s="4">
        <v>43</v>
      </c>
      <c r="B46" s="6" t="s">
        <v>1</v>
      </c>
      <c r="C46" s="206">
        <v>0.29166666666666669</v>
      </c>
      <c r="D46" s="206">
        <v>0.91666666666666663</v>
      </c>
      <c r="E46" s="242">
        <f t="shared" si="35"/>
        <v>14</v>
      </c>
      <c r="F46" s="206">
        <v>0.29166666666666702</v>
      </c>
      <c r="G46" s="206">
        <v>0.5</v>
      </c>
      <c r="H46" s="242">
        <f>+(G46-F46)*24+8</f>
        <v>12.999999999999991</v>
      </c>
      <c r="I46" s="174">
        <v>0.29166666666666669</v>
      </c>
      <c r="J46" s="174">
        <v>0.79166666666666663</v>
      </c>
      <c r="K46" s="185">
        <f t="shared" ref="K46:K47" si="36">+(J46-I46)*24-1</f>
        <v>10.999999999999998</v>
      </c>
      <c r="L46" s="174">
        <v>0.29166666666666669</v>
      </c>
      <c r="M46" s="174">
        <v>0.875</v>
      </c>
      <c r="N46" s="185">
        <f t="shared" ref="N46:N47" si="37">+(M46-L46)*24-1</f>
        <v>12.999999999999998</v>
      </c>
      <c r="O46" s="174">
        <v>0.29166666666666669</v>
      </c>
      <c r="P46" s="174">
        <v>0.79166666666666663</v>
      </c>
      <c r="Q46" s="185">
        <f t="shared" ref="Q46:Q47" si="38">+(P46-O46)*24-1</f>
        <v>10.999999999999998</v>
      </c>
      <c r="R46" s="213"/>
      <c r="S46" s="213"/>
      <c r="T46" s="213"/>
      <c r="U46" s="213"/>
      <c r="V46" s="213"/>
      <c r="W46" s="213"/>
      <c r="X46" s="213"/>
      <c r="Y46" s="213"/>
      <c r="Z46" s="213"/>
      <c r="AA46" s="213"/>
      <c r="AB46" s="213"/>
      <c r="AC46" s="257">
        <f>8*COUNT(K46,N46,Q46,T46,W46,Z46)/6</f>
        <v>4</v>
      </c>
      <c r="AD46" s="15">
        <v>0.29166666666666669</v>
      </c>
      <c r="AE46" s="15">
        <v>0.79166666666666663</v>
      </c>
      <c r="AF46" s="4">
        <f>+(AE46-AD46)*24-1</f>
        <v>10.999999999999998</v>
      </c>
      <c r="AG46" s="15">
        <v>0.29166666666666669</v>
      </c>
      <c r="AH46" s="15">
        <v>0.79166666666666663</v>
      </c>
      <c r="AI46" s="4">
        <f>+(AH46-AG46)*24-1</f>
        <v>10.999999999999998</v>
      </c>
      <c r="AJ46" s="15">
        <v>0.29166666666666669</v>
      </c>
      <c r="AK46" s="15">
        <v>0.79166666666666663</v>
      </c>
      <c r="AL46" s="4">
        <f>+(AK46-AJ46)*24-1</f>
        <v>10.999999999999998</v>
      </c>
      <c r="AM46" s="15">
        <v>0.29166666666666669</v>
      </c>
      <c r="AN46" s="15">
        <v>0.79166666666666663</v>
      </c>
      <c r="AO46" s="4">
        <f>+(AN46-AM46)*24-1</f>
        <v>10.999999999999998</v>
      </c>
      <c r="AP46" s="15">
        <v>0.29166666666666669</v>
      </c>
      <c r="AQ46" s="15">
        <v>0.79166666666666663</v>
      </c>
      <c r="AR46" s="4">
        <f>+(AQ46-AP46)*24-1</f>
        <v>10.999999999999998</v>
      </c>
      <c r="AS46" s="15">
        <v>0.29166666666666669</v>
      </c>
      <c r="AT46" s="15">
        <v>0.5</v>
      </c>
      <c r="AU46" s="4">
        <f>+(AT46-AS46)*24</f>
        <v>5</v>
      </c>
      <c r="AV46" s="40"/>
      <c r="AW46" s="4"/>
      <c r="AX46" s="16"/>
      <c r="AY46" s="17"/>
      <c r="AZ46" s="4"/>
      <c r="BA46" s="16"/>
      <c r="BB46" s="17"/>
      <c r="BC46" s="4"/>
      <c r="BD46" s="16"/>
      <c r="BE46" s="17"/>
      <c r="BF46" s="4"/>
      <c r="BG46" s="16"/>
      <c r="BH46" s="17"/>
      <c r="BI46" s="4"/>
      <c r="BJ46" s="16"/>
      <c r="BK46" s="17"/>
      <c r="BL46" s="4"/>
      <c r="BM46" s="16"/>
      <c r="BN46" s="17"/>
      <c r="BO46" s="4"/>
      <c r="BP46" s="16"/>
    </row>
    <row r="47" spans="1:68" ht="14.1" customHeight="1" x14ac:dyDescent="0.25">
      <c r="A47" s="4">
        <v>44</v>
      </c>
      <c r="B47" s="6" t="s">
        <v>4</v>
      </c>
      <c r="C47" s="206">
        <v>0.29166666666666669</v>
      </c>
      <c r="D47" s="206">
        <v>0.91666666666666663</v>
      </c>
      <c r="E47" s="242">
        <f t="shared" si="35"/>
        <v>14</v>
      </c>
      <c r="F47" s="206">
        <v>0.29166666666666702</v>
      </c>
      <c r="G47" s="206">
        <v>0.5</v>
      </c>
      <c r="H47" s="242">
        <f>+(G47-F47)*24+8</f>
        <v>12.999999999999991</v>
      </c>
      <c r="I47" s="174">
        <v>0.29166666666666669</v>
      </c>
      <c r="J47" s="174">
        <v>0.79166666666666663</v>
      </c>
      <c r="K47" s="185">
        <f t="shared" si="36"/>
        <v>10.999999999999998</v>
      </c>
      <c r="L47" s="174">
        <v>0.29166666666666669</v>
      </c>
      <c r="M47" s="174">
        <v>0.875</v>
      </c>
      <c r="N47" s="185">
        <f t="shared" si="37"/>
        <v>12.999999999999998</v>
      </c>
      <c r="O47" s="174">
        <v>0.29166666666666669</v>
      </c>
      <c r="P47" s="174">
        <v>0.79166666666666663</v>
      </c>
      <c r="Q47" s="185">
        <f t="shared" si="38"/>
        <v>10.999999999999998</v>
      </c>
      <c r="R47" s="213"/>
      <c r="S47" s="213"/>
      <c r="T47" s="213"/>
      <c r="U47" s="213"/>
      <c r="V47" s="213"/>
      <c r="W47" s="213"/>
      <c r="X47" s="213"/>
      <c r="Y47" s="213"/>
      <c r="Z47" s="213"/>
      <c r="AA47" s="213"/>
      <c r="AB47" s="213"/>
      <c r="AC47" s="257">
        <f>8*COUNT(K47,N47,Q47,T47,W47,Z47)/6</f>
        <v>4</v>
      </c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0"/>
      <c r="AW47" s="4"/>
      <c r="AX47" s="16"/>
      <c r="AY47" s="17"/>
      <c r="AZ47" s="4"/>
      <c r="BA47" s="16"/>
      <c r="BB47" s="17"/>
      <c r="BC47" s="4"/>
      <c r="BD47" s="16"/>
      <c r="BE47" s="17"/>
      <c r="BF47" s="4"/>
      <c r="BG47" s="16"/>
      <c r="BH47" s="17"/>
      <c r="BI47" s="4"/>
      <c r="BJ47" s="16"/>
      <c r="BK47" s="17"/>
      <c r="BL47" s="4"/>
      <c r="BM47" s="16"/>
      <c r="BN47" s="17"/>
      <c r="BO47" s="4"/>
      <c r="BP47" s="16"/>
    </row>
    <row r="48" spans="1:68" ht="14.1" customHeight="1" x14ac:dyDescent="0.25">
      <c r="A48" s="4">
        <v>45</v>
      </c>
      <c r="B48" s="6" t="s">
        <v>7</v>
      </c>
      <c r="C48" s="205"/>
      <c r="D48" s="205"/>
      <c r="E48" s="216"/>
      <c r="F48" s="215"/>
      <c r="G48" s="215"/>
      <c r="H48" s="215"/>
      <c r="I48" s="213"/>
      <c r="J48" s="213"/>
      <c r="K48" s="213"/>
      <c r="L48" s="213"/>
      <c r="M48" s="213"/>
      <c r="N48" s="213"/>
      <c r="O48" s="213"/>
      <c r="P48" s="213"/>
      <c r="Q48" s="213"/>
      <c r="R48" s="213"/>
      <c r="S48" s="213"/>
      <c r="T48" s="213"/>
      <c r="U48" s="213"/>
      <c r="V48" s="213"/>
      <c r="W48" s="213"/>
      <c r="X48" s="213"/>
      <c r="Y48" s="213"/>
      <c r="Z48" s="213"/>
      <c r="AA48" s="213"/>
      <c r="AB48" s="213"/>
      <c r="AC48" s="257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0"/>
      <c r="AW48" s="4"/>
      <c r="AX48" s="16"/>
      <c r="AY48" s="17"/>
      <c r="AZ48" s="4"/>
      <c r="BA48" s="16"/>
      <c r="BB48" s="17"/>
      <c r="BC48" s="4"/>
      <c r="BD48" s="16"/>
      <c r="BE48" s="17"/>
      <c r="BF48" s="4"/>
      <c r="BG48" s="16"/>
      <c r="BH48" s="17"/>
      <c r="BI48" s="4"/>
      <c r="BJ48" s="16"/>
      <c r="BK48" s="17"/>
      <c r="BL48" s="4"/>
      <c r="BM48" s="16"/>
      <c r="BN48" s="17"/>
      <c r="BO48" s="4"/>
      <c r="BP48" s="16"/>
    </row>
    <row r="49" spans="1:68" ht="14.1" customHeight="1" x14ac:dyDescent="0.25">
      <c r="A49" s="4">
        <v>46</v>
      </c>
      <c r="B49" s="6" t="s">
        <v>8</v>
      </c>
      <c r="C49" s="206">
        <v>0.29166666666666669</v>
      </c>
      <c r="D49" s="206">
        <v>0.91666666666666663</v>
      </c>
      <c r="E49" s="242">
        <f t="shared" ref="E49" si="39">+(D49-C49)*24-1</f>
        <v>14</v>
      </c>
      <c r="F49" s="206">
        <v>0.29166666666666702</v>
      </c>
      <c r="G49" s="206">
        <v>0.5</v>
      </c>
      <c r="H49" s="242">
        <f>+(G49-F49)*24+8</f>
        <v>12.999999999999991</v>
      </c>
      <c r="I49" s="174">
        <v>0.29166666666666669</v>
      </c>
      <c r="J49" s="174">
        <v>0.79166666666666663</v>
      </c>
      <c r="K49" s="185">
        <f>+(J49-I49)*24-1</f>
        <v>10.999999999999998</v>
      </c>
      <c r="L49" s="174">
        <v>0.29166666666666669</v>
      </c>
      <c r="M49" s="174">
        <v>0.875</v>
      </c>
      <c r="N49" s="185">
        <f>+(M49-L49)*24-1</f>
        <v>12.999999999999998</v>
      </c>
      <c r="O49" s="174">
        <v>0.29166666666666669</v>
      </c>
      <c r="P49" s="174">
        <v>0.79166666666666663</v>
      </c>
      <c r="Q49" s="185">
        <f>+(P49-O49)*24-1</f>
        <v>10.999999999999998</v>
      </c>
      <c r="R49" s="174">
        <v>0.29166666666666669</v>
      </c>
      <c r="S49" s="174">
        <v>0.79166666666666663</v>
      </c>
      <c r="T49" s="185">
        <f t="shared" ref="T49" si="40">+(S49-R49)*24-1</f>
        <v>10.999999999999998</v>
      </c>
      <c r="U49" s="174">
        <v>0.29166666666666669</v>
      </c>
      <c r="V49" s="174">
        <v>0.79166666666666663</v>
      </c>
      <c r="W49" s="185">
        <f t="shared" ref="W49" si="41">+(V49-U49)*24-1</f>
        <v>10.999999999999998</v>
      </c>
      <c r="X49" s="180"/>
      <c r="Y49" s="180"/>
      <c r="Z49" s="212"/>
      <c r="AA49" s="213"/>
      <c r="AB49" s="213"/>
      <c r="AC49" s="257">
        <f>8*COUNT(K49,N49,Q49,T49,W49,Z49)/6</f>
        <v>6.666666666666667</v>
      </c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0"/>
      <c r="AW49" s="4"/>
      <c r="AX49" s="16"/>
      <c r="AY49" s="17"/>
      <c r="AZ49" s="4"/>
      <c r="BA49" s="16"/>
      <c r="BB49" s="17"/>
      <c r="BC49" s="4"/>
      <c r="BD49" s="16"/>
      <c r="BE49" s="17"/>
      <c r="BF49" s="4"/>
      <c r="BG49" s="16"/>
      <c r="BH49" s="17"/>
      <c r="BI49" s="4"/>
      <c r="BJ49" s="16"/>
      <c r="BK49" s="17"/>
      <c r="BL49" s="4"/>
      <c r="BM49" s="16"/>
      <c r="BN49" s="17"/>
      <c r="BO49" s="4"/>
      <c r="BP49" s="16"/>
    </row>
    <row r="50" spans="1:68" ht="14.1" customHeight="1" x14ac:dyDescent="0.25">
      <c r="A50" s="4">
        <v>47</v>
      </c>
      <c r="B50" s="6" t="s">
        <v>5</v>
      </c>
      <c r="C50" s="4"/>
      <c r="D50" s="4"/>
      <c r="E50" s="4"/>
      <c r="F50" s="55"/>
      <c r="G50" s="55"/>
      <c r="H50" s="55"/>
      <c r="I50" s="213"/>
      <c r="J50" s="213"/>
      <c r="K50" s="213"/>
      <c r="L50" s="213"/>
      <c r="M50" s="213"/>
      <c r="N50" s="213"/>
      <c r="O50" s="213"/>
      <c r="P50" s="213"/>
      <c r="Q50" s="213"/>
      <c r="R50" s="213"/>
      <c r="S50" s="213"/>
      <c r="T50" s="213"/>
      <c r="U50" s="213"/>
      <c r="V50" s="213"/>
      <c r="W50" s="213"/>
      <c r="X50" s="213"/>
      <c r="Y50" s="213"/>
      <c r="Z50" s="213"/>
      <c r="AA50" s="213"/>
      <c r="AB50" s="213"/>
      <c r="AC50" s="257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0"/>
      <c r="AW50" s="4"/>
      <c r="AX50" s="16"/>
      <c r="AY50" s="17"/>
      <c r="AZ50" s="4"/>
      <c r="BA50" s="16"/>
      <c r="BB50" s="17"/>
      <c r="BC50" s="4"/>
      <c r="BD50" s="16"/>
      <c r="BE50" s="17"/>
      <c r="BF50" s="4"/>
      <c r="BG50" s="16"/>
      <c r="BH50" s="17"/>
      <c r="BI50" s="4"/>
      <c r="BJ50" s="16"/>
      <c r="BK50" s="17"/>
      <c r="BL50" s="4"/>
      <c r="BM50" s="16"/>
      <c r="BN50" s="17"/>
      <c r="BO50" s="4"/>
      <c r="BP50" s="16"/>
    </row>
    <row r="51" spans="1:68" x14ac:dyDescent="0.25">
      <c r="A51" s="4">
        <v>48</v>
      </c>
      <c r="B51" s="255" t="s">
        <v>59</v>
      </c>
      <c r="C51" s="4"/>
      <c r="D51" s="4"/>
      <c r="E51" s="4"/>
      <c r="F51" s="55"/>
      <c r="G51" s="55"/>
      <c r="H51" s="55"/>
      <c r="I51" s="213"/>
      <c r="J51" s="213"/>
      <c r="K51" s="213"/>
      <c r="L51" s="213"/>
      <c r="M51" s="213"/>
      <c r="N51" s="213"/>
      <c r="O51" s="213"/>
      <c r="P51" s="213"/>
      <c r="Q51" s="213"/>
      <c r="R51" s="213"/>
      <c r="S51" s="213"/>
      <c r="T51" s="213"/>
      <c r="U51" s="213"/>
      <c r="V51" s="213"/>
      <c r="W51" s="213"/>
      <c r="X51" s="213"/>
      <c r="Y51" s="213"/>
      <c r="Z51" s="213"/>
      <c r="AA51" s="213"/>
      <c r="AB51" s="213"/>
      <c r="AC51" s="257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0"/>
      <c r="AW51" s="4"/>
      <c r="AX51" s="16"/>
      <c r="AY51" s="17"/>
      <c r="AZ51" s="4"/>
      <c r="BA51" s="16"/>
      <c r="BB51" s="17"/>
      <c r="BC51" s="4"/>
      <c r="BD51" s="16"/>
      <c r="BE51" s="17"/>
      <c r="BF51" s="4"/>
      <c r="BG51" s="16"/>
      <c r="BH51" s="17"/>
      <c r="BI51" s="4"/>
      <c r="BJ51" s="16"/>
      <c r="BK51" s="17"/>
      <c r="BL51" s="4"/>
      <c r="BM51" s="16"/>
      <c r="BN51" s="17"/>
      <c r="BO51" s="4"/>
      <c r="BP51" s="16"/>
    </row>
    <row r="52" spans="1:68" x14ac:dyDescent="0.25">
      <c r="A52" s="4">
        <v>49</v>
      </c>
      <c r="B52" s="255" t="s">
        <v>62</v>
      </c>
      <c r="C52" s="4"/>
      <c r="D52" s="4"/>
      <c r="E52" s="4"/>
      <c r="F52" s="55"/>
      <c r="G52" s="55"/>
      <c r="H52" s="55"/>
      <c r="I52" s="213"/>
      <c r="J52" s="213"/>
      <c r="K52" s="213"/>
      <c r="L52" s="213"/>
      <c r="M52" s="213"/>
      <c r="N52" s="213"/>
      <c r="O52" s="213"/>
      <c r="P52" s="213"/>
      <c r="Q52" s="213"/>
      <c r="R52" s="213"/>
      <c r="S52" s="213"/>
      <c r="T52" s="213"/>
      <c r="U52" s="213"/>
      <c r="V52" s="213"/>
      <c r="W52" s="213"/>
      <c r="X52" s="213"/>
      <c r="Y52" s="213"/>
      <c r="Z52" s="213"/>
      <c r="AA52" s="213"/>
      <c r="AB52" s="213"/>
      <c r="AC52" s="257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0"/>
      <c r="AW52" s="4"/>
      <c r="AX52" s="16"/>
      <c r="AY52" s="17"/>
      <c r="AZ52" s="4"/>
      <c r="BA52" s="16"/>
      <c r="BB52" s="17"/>
      <c r="BC52" s="4"/>
      <c r="BD52" s="16"/>
      <c r="BE52" s="17"/>
      <c r="BF52" s="4"/>
      <c r="BG52" s="16"/>
      <c r="BH52" s="17"/>
      <c r="BI52" s="4"/>
      <c r="BJ52" s="16"/>
      <c r="BK52" s="17"/>
      <c r="BL52" s="4"/>
      <c r="BM52" s="16"/>
      <c r="BN52" s="17"/>
      <c r="BO52" s="4"/>
      <c r="BP52" s="16"/>
    </row>
    <row r="53" spans="1:68" x14ac:dyDescent="0.25">
      <c r="A53" s="238">
        <v>50</v>
      </c>
      <c r="B53" s="256" t="s">
        <v>72</v>
      </c>
      <c r="C53" s="4"/>
      <c r="D53" s="4"/>
      <c r="E53" s="4"/>
      <c r="F53" s="55"/>
      <c r="G53" s="55"/>
      <c r="H53" s="55"/>
      <c r="I53" s="174">
        <v>0.29166666666666669</v>
      </c>
      <c r="J53" s="174">
        <v>0.79166666666666663</v>
      </c>
      <c r="K53" s="185">
        <f t="shared" ref="K53:K54" si="42">+(J53-I53)*24-1</f>
        <v>10.999999999999998</v>
      </c>
      <c r="L53" s="174">
        <v>0.29166666666666669</v>
      </c>
      <c r="M53" s="174">
        <v>0.875</v>
      </c>
      <c r="N53" s="185">
        <f>+(M53-L53)*24-1</f>
        <v>12.999999999999998</v>
      </c>
      <c r="O53" s="174">
        <v>0.29166666666666669</v>
      </c>
      <c r="P53" s="174">
        <v>0.79166666666666663</v>
      </c>
      <c r="Q53" s="185">
        <f t="shared" ref="Q53:Q54" si="43">+(P53-O53)*24-1</f>
        <v>10.999999999999998</v>
      </c>
      <c r="R53" s="174">
        <v>0.29166666666666669</v>
      </c>
      <c r="S53" s="174">
        <v>0.79166666666666663</v>
      </c>
      <c r="T53" s="185">
        <f t="shared" ref="T53:T54" si="44">+(S53-R53)*24-1</f>
        <v>10.999999999999998</v>
      </c>
      <c r="U53" s="180">
        <v>0.29166666666666669</v>
      </c>
      <c r="V53" s="180">
        <v>0.79166666666666663</v>
      </c>
      <c r="W53" s="212">
        <f t="shared" ref="W53:W54" si="45">+(V53-U53)*24-1</f>
        <v>10.999999999999998</v>
      </c>
      <c r="X53" s="180">
        <v>0.29166666666666669</v>
      </c>
      <c r="Y53" s="180">
        <v>0.5</v>
      </c>
      <c r="Z53" s="212">
        <f>+(Y53-X53)*24</f>
        <v>5</v>
      </c>
      <c r="AA53" s="213"/>
      <c r="AB53" s="213"/>
      <c r="AC53" s="257">
        <f>8*COUNT(K53,N53,Q53,T53,W53,Z53)/6</f>
        <v>8</v>
      </c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0"/>
      <c r="AW53" s="4"/>
      <c r="AX53" s="16"/>
      <c r="AY53" s="17"/>
      <c r="AZ53" s="4"/>
      <c r="BA53" s="16"/>
      <c r="BB53" s="17"/>
      <c r="BC53" s="4"/>
      <c r="BD53" s="16"/>
      <c r="BE53" s="17"/>
      <c r="BF53" s="4"/>
      <c r="BG53" s="16"/>
      <c r="BH53" s="17"/>
      <c r="BI53" s="4"/>
      <c r="BJ53" s="16"/>
      <c r="BK53" s="17"/>
      <c r="BL53" s="4"/>
      <c r="BM53" s="16"/>
      <c r="BN53" s="17"/>
      <c r="BO53" s="4"/>
      <c r="BP53" s="16"/>
    </row>
    <row r="54" spans="1:68" ht="15.75" thickBot="1" x14ac:dyDescent="0.3">
      <c r="A54" s="4">
        <v>51</v>
      </c>
      <c r="B54" s="256" t="s">
        <v>74</v>
      </c>
      <c r="C54" s="4"/>
      <c r="D54" s="4"/>
      <c r="E54" s="4"/>
      <c r="F54" s="55"/>
      <c r="G54" s="55"/>
      <c r="H54" s="55"/>
      <c r="I54" s="180">
        <v>0.29166666666666669</v>
      </c>
      <c r="J54" s="180">
        <v>0.66666666666666663</v>
      </c>
      <c r="K54" s="212">
        <f t="shared" si="42"/>
        <v>7.9999999999999982</v>
      </c>
      <c r="L54" s="180">
        <v>0.29166666666666669</v>
      </c>
      <c r="M54" s="180">
        <v>0.66666666666666663</v>
      </c>
      <c r="N54" s="212">
        <f t="shared" ref="N54" si="46">+(M54-L54)*24-1</f>
        <v>7.9999999999999982</v>
      </c>
      <c r="O54" s="180">
        <v>0.29166666666666669</v>
      </c>
      <c r="P54" s="180">
        <v>0.79166666666666663</v>
      </c>
      <c r="Q54" s="212">
        <f t="shared" si="43"/>
        <v>10.999999999999998</v>
      </c>
      <c r="R54" s="174">
        <v>0.29166666666666669</v>
      </c>
      <c r="S54" s="174">
        <v>0.79166666666666663</v>
      </c>
      <c r="T54" s="185">
        <f t="shared" si="44"/>
        <v>10.999999999999998</v>
      </c>
      <c r="U54" s="180">
        <v>0.29166666666666669</v>
      </c>
      <c r="V54" s="180">
        <v>0.79166666666666663</v>
      </c>
      <c r="W54" s="212">
        <f t="shared" si="45"/>
        <v>10.999999999999998</v>
      </c>
      <c r="X54" s="180">
        <v>0.29166666666666669</v>
      </c>
      <c r="Y54" s="180">
        <v>0.5</v>
      </c>
      <c r="Z54" s="212">
        <f>+(Y54-X54)*24</f>
        <v>5</v>
      </c>
      <c r="AA54" s="213"/>
      <c r="AB54" s="213"/>
      <c r="AC54" s="257">
        <f>8*COUNT(K54,N54,Q54,T54,W54,Z54)/6</f>
        <v>8</v>
      </c>
      <c r="AD54" s="15">
        <v>0.29166666666666669</v>
      </c>
      <c r="AE54" s="15">
        <v>0.79166666666666663</v>
      </c>
      <c r="AF54" s="4">
        <f>+(AE54-AD54)*24-1</f>
        <v>10.999999999999998</v>
      </c>
      <c r="AG54" s="15">
        <v>0.29166666666666669</v>
      </c>
      <c r="AH54" s="15">
        <v>0.79166666666666663</v>
      </c>
      <c r="AI54" s="4">
        <f>+(AH54-AG54)*24-1</f>
        <v>10.999999999999998</v>
      </c>
      <c r="AJ54" s="15">
        <v>0.29166666666666669</v>
      </c>
      <c r="AK54" s="15">
        <v>0.79166666666666663</v>
      </c>
      <c r="AL54" s="4">
        <f>+(AK54-AJ54)*24-1</f>
        <v>10.999999999999998</v>
      </c>
      <c r="AM54" s="15">
        <v>0.29166666666666669</v>
      </c>
      <c r="AN54" s="15">
        <v>0.79166666666666663</v>
      </c>
      <c r="AO54" s="4">
        <f>+(AN54-AM54)*24-1</f>
        <v>10.999999999999998</v>
      </c>
      <c r="AP54" s="15">
        <v>0.29166666666666669</v>
      </c>
      <c r="AQ54" s="15">
        <v>0.79166666666666663</v>
      </c>
      <c r="AR54" s="4">
        <f>+(AQ54-AP54)*24-1</f>
        <v>10.999999999999998</v>
      </c>
      <c r="AS54" s="15">
        <v>0.29166666666666669</v>
      </c>
      <c r="AT54" s="15">
        <v>0.5</v>
      </c>
      <c r="AU54" s="4">
        <f>+(AT54-AS54)*24</f>
        <v>5</v>
      </c>
      <c r="AV54" s="165"/>
      <c r="AW54" s="166"/>
      <c r="AX54" s="38"/>
      <c r="AY54" s="60"/>
      <c r="AZ54" s="166"/>
      <c r="BA54" s="38"/>
      <c r="BB54" s="60"/>
      <c r="BC54" s="166"/>
      <c r="BD54" s="38"/>
      <c r="BE54" s="60"/>
      <c r="BF54" s="166"/>
      <c r="BG54" s="38"/>
      <c r="BH54" s="60"/>
      <c r="BI54" s="166"/>
      <c r="BJ54" s="38"/>
      <c r="BK54" s="60"/>
      <c r="BL54" s="166"/>
      <c r="BM54" s="38"/>
      <c r="BN54" s="60"/>
      <c r="BO54" s="166"/>
      <c r="BP54" s="38"/>
    </row>
    <row r="55" spans="1:68" x14ac:dyDescent="0.25">
      <c r="A55" s="219">
        <v>52</v>
      </c>
      <c r="B55" s="208" t="s">
        <v>76</v>
      </c>
      <c r="C55" s="1"/>
      <c r="D55" s="1"/>
      <c r="E55" s="1"/>
      <c r="F55" s="168"/>
      <c r="G55" s="168"/>
      <c r="H55" s="168"/>
      <c r="AD55"/>
      <c r="AE55"/>
      <c r="AF55"/>
      <c r="AG55"/>
      <c r="AH55"/>
      <c r="AI55"/>
      <c r="AJ55" s="4"/>
      <c r="AK55" s="4"/>
      <c r="AL55" s="248">
        <v>8</v>
      </c>
      <c r="AM55" s="4"/>
      <c r="AN55" s="4"/>
      <c r="AO55" s="248">
        <v>15</v>
      </c>
      <c r="AP55" s="4"/>
      <c r="AQ55" s="4"/>
      <c r="AR55" s="248">
        <v>15</v>
      </c>
      <c r="AS55" s="4"/>
      <c r="AT55" s="4"/>
      <c r="AU55" s="248">
        <f>10+12</f>
        <v>22</v>
      </c>
    </row>
    <row r="56" spans="1:68" x14ac:dyDescent="0.25">
      <c r="E56">
        <f>COUNT(E4:E50)</f>
        <v>25</v>
      </c>
    </row>
    <row r="57" spans="1:68" x14ac:dyDescent="0.25">
      <c r="A57" s="198"/>
      <c r="B57" s="9" t="s">
        <v>65</v>
      </c>
      <c r="C57" s="198"/>
      <c r="D57" s="265" t="s">
        <v>65</v>
      </c>
      <c r="E57" s="265"/>
    </row>
    <row r="58" spans="1:68" x14ac:dyDescent="0.25">
      <c r="B58" s="9" t="s">
        <v>66</v>
      </c>
      <c r="C58" s="199"/>
      <c r="D58" s="265" t="s">
        <v>67</v>
      </c>
      <c r="E58" s="265"/>
    </row>
    <row r="59" spans="1:68" x14ac:dyDescent="0.25">
      <c r="A59" s="199"/>
      <c r="B59" s="9" t="s">
        <v>67</v>
      </c>
      <c r="C59" s="214"/>
      <c r="D59" s="265" t="s">
        <v>58</v>
      </c>
      <c r="E59" s="265"/>
    </row>
    <row r="60" spans="1:68" x14ac:dyDescent="0.25">
      <c r="A60" s="200"/>
      <c r="B60" s="9" t="s">
        <v>68</v>
      </c>
      <c r="C60" s="218"/>
      <c r="D60" s="261" t="s">
        <v>73</v>
      </c>
      <c r="E60" s="261"/>
    </row>
    <row r="61" spans="1:68" x14ac:dyDescent="0.25">
      <c r="A61" s="201"/>
      <c r="B61" s="9" t="s">
        <v>69</v>
      </c>
    </row>
    <row r="62" spans="1:68" x14ac:dyDescent="0.25">
      <c r="A62" s="202"/>
      <c r="B62" s="9" t="s">
        <v>70</v>
      </c>
    </row>
    <row r="63" spans="1:68" x14ac:dyDescent="0.25">
      <c r="A63" s="203"/>
      <c r="B63" s="9" t="s">
        <v>71</v>
      </c>
    </row>
  </sheetData>
  <autoFilter ref="B1:B63" xr:uid="{00000000-0009-0000-0000-000000000000}"/>
  <mergeCells count="28">
    <mergeCell ref="A1:B1"/>
    <mergeCell ref="A2:B2"/>
    <mergeCell ref="C2:E2"/>
    <mergeCell ref="F2:H2"/>
    <mergeCell ref="D60:E60"/>
    <mergeCell ref="AV2:AX2"/>
    <mergeCell ref="AY2:BA2"/>
    <mergeCell ref="BB2:BD2"/>
    <mergeCell ref="BE2:BG2"/>
    <mergeCell ref="AD2:AF2"/>
    <mergeCell ref="AG2:AI2"/>
    <mergeCell ref="AJ2:AL2"/>
    <mergeCell ref="AM2:AO2"/>
    <mergeCell ref="AP2:AR2"/>
    <mergeCell ref="AS2:AU2"/>
    <mergeCell ref="L2:N2"/>
    <mergeCell ref="O2:Q2"/>
    <mergeCell ref="R2:T2"/>
    <mergeCell ref="U2:W2"/>
    <mergeCell ref="X2:Z2"/>
    <mergeCell ref="BN2:BP2"/>
    <mergeCell ref="D57:E57"/>
    <mergeCell ref="D58:E58"/>
    <mergeCell ref="D59:E59"/>
    <mergeCell ref="BH2:BJ2"/>
    <mergeCell ref="BK2:BM2"/>
    <mergeCell ref="AA2:AC2"/>
    <mergeCell ref="I2:K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Y125"/>
  <sheetViews>
    <sheetView zoomScale="84" zoomScaleNormal="84" workbookViewId="0">
      <pane ySplit="2" topLeftCell="A24" activePane="bottomLeft" state="frozen"/>
      <selection pane="bottomLeft" activeCell="I33" sqref="I33"/>
    </sheetView>
  </sheetViews>
  <sheetFormatPr baseColWidth="10" defaultRowHeight="15" x14ac:dyDescent="0.25"/>
  <cols>
    <col min="1" max="1" width="5" style="1" customWidth="1"/>
    <col min="2" max="2" width="43.85546875" style="9" bestFit="1" customWidth="1"/>
    <col min="3" max="5" width="15.7109375" style="9" customWidth="1"/>
  </cols>
  <sheetData>
    <row r="1" spans="1:5" ht="18.75" x14ac:dyDescent="0.25">
      <c r="A1" s="283" t="s">
        <v>51</v>
      </c>
      <c r="B1" s="283"/>
      <c r="C1" s="283"/>
      <c r="D1" s="283"/>
      <c r="E1" s="283"/>
    </row>
    <row r="2" spans="1:5" s="2" customFormat="1" x14ac:dyDescent="0.25">
      <c r="A2" s="3" t="s">
        <v>0</v>
      </c>
      <c r="B2" s="5" t="s">
        <v>21</v>
      </c>
      <c r="C2" s="5" t="s">
        <v>22</v>
      </c>
      <c r="D2" s="5" t="s">
        <v>23</v>
      </c>
      <c r="E2" s="5" t="s">
        <v>24</v>
      </c>
    </row>
    <row r="3" spans="1:5" ht="30" customHeight="1" x14ac:dyDescent="0.25">
      <c r="A3" s="4">
        <v>1</v>
      </c>
      <c r="B3" s="6" t="s">
        <v>25</v>
      </c>
      <c r="C3" s="6"/>
      <c r="D3" s="6"/>
      <c r="E3" s="6"/>
    </row>
    <row r="4" spans="1:5" ht="30" customHeight="1" x14ac:dyDescent="0.25">
      <c r="A4" s="4">
        <v>2</v>
      </c>
      <c r="B4" s="10" t="s">
        <v>33</v>
      </c>
      <c r="C4" s="6"/>
      <c r="D4" s="6"/>
      <c r="E4" s="6"/>
    </row>
    <row r="5" spans="1:5" ht="30" customHeight="1" x14ac:dyDescent="0.25">
      <c r="A5" s="4">
        <v>3</v>
      </c>
      <c r="B5" s="6" t="s">
        <v>10</v>
      </c>
      <c r="C5" s="6"/>
      <c r="D5" s="6"/>
      <c r="E5" s="6"/>
    </row>
    <row r="6" spans="1:5" ht="30" customHeight="1" x14ac:dyDescent="0.25">
      <c r="A6" s="4">
        <v>4</v>
      </c>
      <c r="B6" s="6" t="s">
        <v>26</v>
      </c>
      <c r="C6" s="6"/>
      <c r="D6" s="6"/>
      <c r="E6" s="6"/>
    </row>
    <row r="7" spans="1:5" ht="30" customHeight="1" x14ac:dyDescent="0.25">
      <c r="A7" s="4">
        <v>5</v>
      </c>
      <c r="B7" s="10" t="s">
        <v>11</v>
      </c>
      <c r="C7" s="6"/>
      <c r="D7" s="6"/>
      <c r="E7" s="6"/>
    </row>
    <row r="8" spans="1:5" ht="30" customHeight="1" x14ac:dyDescent="0.25">
      <c r="A8" s="4">
        <v>6</v>
      </c>
      <c r="B8" s="6" t="s">
        <v>14</v>
      </c>
      <c r="C8" s="6"/>
      <c r="D8" s="6"/>
      <c r="E8" s="6"/>
    </row>
    <row r="9" spans="1:5" ht="30" customHeight="1" x14ac:dyDescent="0.25">
      <c r="A9" s="4">
        <v>7</v>
      </c>
      <c r="B9" s="6" t="s">
        <v>45</v>
      </c>
      <c r="C9" s="6"/>
      <c r="D9" s="6"/>
      <c r="E9" s="6"/>
    </row>
    <row r="10" spans="1:5" ht="30" customHeight="1" x14ac:dyDescent="0.25">
      <c r="A10" s="4">
        <v>8</v>
      </c>
      <c r="B10" s="6" t="s">
        <v>2</v>
      </c>
      <c r="C10" s="6"/>
      <c r="D10" s="6"/>
      <c r="E10" s="6"/>
    </row>
    <row r="11" spans="1:5" ht="30" customHeight="1" x14ac:dyDescent="0.25">
      <c r="A11" s="4">
        <v>9</v>
      </c>
      <c r="B11" s="6" t="s">
        <v>32</v>
      </c>
      <c r="C11" s="6"/>
      <c r="D11" s="6"/>
      <c r="E11" s="6"/>
    </row>
    <row r="12" spans="1:5" ht="30" customHeight="1" x14ac:dyDescent="0.25">
      <c r="A12" s="4">
        <v>10</v>
      </c>
      <c r="B12" s="6" t="s">
        <v>41</v>
      </c>
      <c r="C12" s="6"/>
      <c r="D12" s="6"/>
      <c r="E12" s="6"/>
    </row>
    <row r="13" spans="1:5" ht="30" customHeight="1" x14ac:dyDescent="0.25">
      <c r="A13" s="4">
        <v>11</v>
      </c>
      <c r="B13" s="10" t="s">
        <v>30</v>
      </c>
      <c r="C13" s="6"/>
      <c r="D13" s="6"/>
      <c r="E13" s="6"/>
    </row>
    <row r="14" spans="1:5" ht="30" customHeight="1" x14ac:dyDescent="0.25">
      <c r="A14" s="4">
        <v>12</v>
      </c>
      <c r="B14" s="5" t="s">
        <v>40</v>
      </c>
      <c r="C14" s="6"/>
      <c r="D14" s="6"/>
      <c r="E14" s="6"/>
    </row>
    <row r="15" spans="1:5" ht="30" customHeight="1" x14ac:dyDescent="0.25">
      <c r="A15" s="4">
        <v>13</v>
      </c>
      <c r="B15" s="5" t="s">
        <v>19</v>
      </c>
      <c r="C15" s="6"/>
      <c r="D15" s="6"/>
      <c r="E15" s="6"/>
    </row>
    <row r="16" spans="1:5" ht="30" customHeight="1" x14ac:dyDescent="0.25">
      <c r="A16" s="4">
        <v>14</v>
      </c>
      <c r="B16" s="6" t="s">
        <v>46</v>
      </c>
      <c r="C16" s="6"/>
      <c r="D16" s="6"/>
      <c r="E16" s="6"/>
    </row>
    <row r="17" spans="1:25" ht="30" customHeight="1" x14ac:dyDescent="0.25">
      <c r="A17" s="4">
        <v>15</v>
      </c>
      <c r="B17" s="5" t="s">
        <v>39</v>
      </c>
      <c r="C17" s="6"/>
      <c r="D17" s="6"/>
      <c r="E17" s="6"/>
    </row>
    <row r="18" spans="1:25" ht="30" customHeight="1" x14ac:dyDescent="0.25">
      <c r="A18" s="4">
        <v>16</v>
      </c>
      <c r="B18" s="6" t="s">
        <v>43</v>
      </c>
      <c r="C18" s="6"/>
      <c r="D18" s="6"/>
      <c r="E18" s="6"/>
    </row>
    <row r="19" spans="1:25" ht="30" customHeight="1" x14ac:dyDescent="0.25">
      <c r="A19" s="4">
        <v>17</v>
      </c>
      <c r="B19" s="6" t="s">
        <v>49</v>
      </c>
      <c r="C19" s="6"/>
      <c r="D19" s="6"/>
      <c r="E19" s="6"/>
    </row>
    <row r="20" spans="1:25" ht="30" customHeight="1" x14ac:dyDescent="0.25">
      <c r="A20" s="4">
        <v>18</v>
      </c>
      <c r="B20" s="6" t="s">
        <v>35</v>
      </c>
      <c r="C20" s="6"/>
      <c r="D20" s="6"/>
      <c r="E20" s="6"/>
    </row>
    <row r="21" spans="1:25" ht="30" customHeight="1" x14ac:dyDescent="0.25">
      <c r="A21" s="4">
        <v>19</v>
      </c>
      <c r="B21" s="6" t="s">
        <v>34</v>
      </c>
      <c r="C21" s="6"/>
      <c r="D21" s="6"/>
      <c r="E21" s="6"/>
    </row>
    <row r="22" spans="1:25" ht="30" customHeight="1" x14ac:dyDescent="0.25">
      <c r="A22" s="4">
        <v>20</v>
      </c>
      <c r="B22" s="10" t="s">
        <v>31</v>
      </c>
      <c r="C22" s="6"/>
      <c r="D22" s="6"/>
      <c r="E22" s="6"/>
    </row>
    <row r="23" spans="1:25" ht="30" customHeight="1" x14ac:dyDescent="0.25">
      <c r="A23" s="4">
        <v>21</v>
      </c>
      <c r="B23" s="11" t="s">
        <v>37</v>
      </c>
      <c r="C23" s="6"/>
      <c r="D23" s="6"/>
      <c r="E23" s="6"/>
    </row>
    <row r="24" spans="1:25" ht="30" customHeight="1" x14ac:dyDescent="0.25">
      <c r="A24" s="4">
        <v>22</v>
      </c>
      <c r="B24" s="6" t="s">
        <v>50</v>
      </c>
      <c r="C24" s="6"/>
      <c r="D24" s="6"/>
      <c r="E24" s="6"/>
      <c r="H24">
        <v>0</v>
      </c>
    </row>
    <row r="25" spans="1:25" ht="30" customHeight="1" x14ac:dyDescent="0.25">
      <c r="A25" s="4">
        <v>23</v>
      </c>
      <c r="B25" s="6" t="s">
        <v>42</v>
      </c>
      <c r="C25" s="6"/>
      <c r="D25" s="6"/>
      <c r="E25" s="6"/>
    </row>
    <row r="26" spans="1:25" ht="30" customHeight="1" x14ac:dyDescent="0.25">
      <c r="A26" s="4">
        <v>24</v>
      </c>
      <c r="B26" s="5" t="s">
        <v>48</v>
      </c>
      <c r="C26" s="6"/>
      <c r="D26" s="6"/>
      <c r="E26" s="6"/>
      <c r="Y26">
        <v>6</v>
      </c>
    </row>
    <row r="27" spans="1:25" ht="30" customHeight="1" x14ac:dyDescent="0.25">
      <c r="A27" s="4">
        <v>25</v>
      </c>
      <c r="B27" s="6" t="s">
        <v>27</v>
      </c>
      <c r="C27" s="6"/>
      <c r="D27" s="6"/>
      <c r="E27" s="6"/>
    </row>
    <row r="28" spans="1:25" ht="30" customHeight="1" x14ac:dyDescent="0.25">
      <c r="A28" s="4">
        <v>26</v>
      </c>
      <c r="B28" s="6" t="s">
        <v>12</v>
      </c>
      <c r="C28" s="6"/>
      <c r="D28" s="6"/>
      <c r="E28" s="6"/>
    </row>
    <row r="29" spans="1:25" ht="30" customHeight="1" x14ac:dyDescent="0.35">
      <c r="A29" s="4">
        <v>27</v>
      </c>
      <c r="B29" s="7" t="s">
        <v>3</v>
      </c>
      <c r="C29" s="6"/>
      <c r="D29" s="6"/>
      <c r="E29" s="6"/>
      <c r="T29" s="12" t="s">
        <v>53</v>
      </c>
    </row>
    <row r="30" spans="1:25" ht="30" customHeight="1" x14ac:dyDescent="0.25">
      <c r="A30" s="4">
        <v>28</v>
      </c>
      <c r="B30" s="6" t="s">
        <v>44</v>
      </c>
      <c r="C30" s="6"/>
      <c r="D30" s="6"/>
      <c r="E30" s="6"/>
    </row>
    <row r="31" spans="1:25" ht="30" customHeight="1" x14ac:dyDescent="0.25">
      <c r="A31" s="4">
        <v>29</v>
      </c>
      <c r="B31" s="6" t="s">
        <v>6</v>
      </c>
      <c r="C31" s="6"/>
      <c r="D31" s="6"/>
      <c r="E31" s="6"/>
    </row>
    <row r="32" spans="1:25" ht="30" customHeight="1" x14ac:dyDescent="0.25">
      <c r="A32" s="4">
        <v>30</v>
      </c>
      <c r="B32" s="5" t="s">
        <v>20</v>
      </c>
      <c r="C32" s="6"/>
      <c r="D32" s="6"/>
      <c r="E32" s="6"/>
    </row>
    <row r="33" spans="1:5" ht="30" customHeight="1" x14ac:dyDescent="0.25">
      <c r="A33" s="4">
        <v>31</v>
      </c>
      <c r="B33" s="6" t="s">
        <v>15</v>
      </c>
      <c r="C33" s="6"/>
      <c r="D33" s="6"/>
      <c r="E33" s="6"/>
    </row>
    <row r="34" spans="1:5" ht="30" customHeight="1" x14ac:dyDescent="0.25">
      <c r="A34" s="4">
        <v>32</v>
      </c>
      <c r="B34" s="10" t="s">
        <v>38</v>
      </c>
      <c r="C34" s="6"/>
      <c r="D34" s="6"/>
      <c r="E34" s="6"/>
    </row>
    <row r="35" spans="1:5" ht="30" customHeight="1" x14ac:dyDescent="0.25">
      <c r="A35" s="4">
        <v>33</v>
      </c>
      <c r="B35" s="6" t="s">
        <v>9</v>
      </c>
      <c r="C35" s="6"/>
      <c r="D35" s="6"/>
      <c r="E35" s="6"/>
    </row>
    <row r="36" spans="1:5" ht="30" customHeight="1" x14ac:dyDescent="0.25">
      <c r="A36" s="4">
        <v>34</v>
      </c>
      <c r="B36" s="5" t="s">
        <v>47</v>
      </c>
      <c r="C36" s="6"/>
      <c r="D36" s="6"/>
      <c r="E36" s="6"/>
    </row>
    <row r="37" spans="1:5" ht="30" customHeight="1" x14ac:dyDescent="0.25">
      <c r="A37" s="4">
        <v>35</v>
      </c>
      <c r="B37" s="8" t="s">
        <v>13</v>
      </c>
      <c r="C37" s="6"/>
      <c r="D37" s="6"/>
      <c r="E37" s="6"/>
    </row>
    <row r="38" spans="1:5" ht="30" customHeight="1" x14ac:dyDescent="0.25">
      <c r="A38" s="4">
        <v>36</v>
      </c>
      <c r="B38" s="10" t="s">
        <v>36</v>
      </c>
      <c r="C38" s="6"/>
      <c r="D38" s="6"/>
      <c r="E38" s="6"/>
    </row>
    <row r="39" spans="1:5" ht="30" customHeight="1" x14ac:dyDescent="0.25">
      <c r="A39" s="4">
        <v>37</v>
      </c>
      <c r="B39" s="6" t="s">
        <v>28</v>
      </c>
      <c r="C39" s="6"/>
      <c r="D39" s="6"/>
      <c r="E39" s="6"/>
    </row>
    <row r="40" spans="1:5" ht="30" customHeight="1" x14ac:dyDescent="0.25">
      <c r="A40" s="4">
        <v>38</v>
      </c>
      <c r="B40" s="6" t="s">
        <v>16</v>
      </c>
      <c r="C40" s="6"/>
      <c r="D40" s="6"/>
      <c r="E40" s="6"/>
    </row>
    <row r="41" spans="1:5" ht="30" customHeight="1" x14ac:dyDescent="0.25">
      <c r="A41" s="4">
        <v>39</v>
      </c>
      <c r="B41" s="10" t="s">
        <v>52</v>
      </c>
      <c r="C41" s="6"/>
      <c r="D41" s="6"/>
      <c r="E41" s="6"/>
    </row>
    <row r="42" spans="1:5" ht="30" customHeight="1" x14ac:dyDescent="0.25">
      <c r="A42" s="4">
        <v>40</v>
      </c>
      <c r="B42" s="6" t="s">
        <v>17</v>
      </c>
      <c r="C42" s="6"/>
      <c r="D42" s="6"/>
      <c r="E42" s="6"/>
    </row>
    <row r="43" spans="1:5" ht="30" customHeight="1" x14ac:dyDescent="0.25">
      <c r="A43" s="4">
        <v>41</v>
      </c>
      <c r="B43" s="10" t="s">
        <v>18</v>
      </c>
      <c r="C43" s="6"/>
      <c r="D43" s="6"/>
      <c r="E43" s="6"/>
    </row>
    <row r="44" spans="1:5" ht="30" customHeight="1" x14ac:dyDescent="0.25">
      <c r="A44" s="4">
        <v>42</v>
      </c>
      <c r="B44" s="6" t="s">
        <v>29</v>
      </c>
      <c r="C44" s="6"/>
      <c r="D44" s="6"/>
      <c r="E44" s="6"/>
    </row>
    <row r="45" spans="1:5" ht="30" customHeight="1" x14ac:dyDescent="0.25">
      <c r="A45" s="4">
        <v>43</v>
      </c>
      <c r="B45" s="6" t="s">
        <v>1</v>
      </c>
      <c r="C45" s="6"/>
      <c r="D45" s="6"/>
      <c r="E45" s="6"/>
    </row>
    <row r="46" spans="1:5" ht="30" customHeight="1" x14ac:dyDescent="0.25">
      <c r="A46" s="4">
        <v>44</v>
      </c>
      <c r="B46" s="6" t="s">
        <v>4</v>
      </c>
      <c r="C46" s="6"/>
      <c r="D46" s="6"/>
      <c r="E46" s="6"/>
    </row>
    <row r="47" spans="1:5" ht="30" customHeight="1" x14ac:dyDescent="0.25">
      <c r="A47" s="4">
        <v>45</v>
      </c>
      <c r="B47" s="6" t="s">
        <v>7</v>
      </c>
      <c r="C47" s="6"/>
      <c r="D47" s="6"/>
      <c r="E47" s="6"/>
    </row>
    <row r="48" spans="1:5" ht="30" customHeight="1" x14ac:dyDescent="0.25">
      <c r="A48" s="4">
        <v>46</v>
      </c>
      <c r="B48" s="6" t="s">
        <v>8</v>
      </c>
      <c r="C48" s="6"/>
      <c r="D48" s="6"/>
      <c r="E48" s="6"/>
    </row>
    <row r="49" spans="1:5" ht="30" customHeight="1" x14ac:dyDescent="0.25">
      <c r="A49" s="4">
        <v>47</v>
      </c>
      <c r="B49" s="6" t="s">
        <v>5</v>
      </c>
      <c r="C49" s="6"/>
      <c r="D49" s="6"/>
      <c r="E49" s="6"/>
    </row>
    <row r="50" spans="1:5" x14ac:dyDescent="0.25">
      <c r="A50" s="4"/>
      <c r="B50" s="6"/>
      <c r="C50" s="6"/>
      <c r="D50" s="6"/>
      <c r="E50" s="6"/>
    </row>
    <row r="51" spans="1:5" x14ac:dyDescent="0.25">
      <c r="A51" s="4"/>
      <c r="B51" s="6"/>
      <c r="C51" s="6"/>
      <c r="D51" s="6"/>
      <c r="E51" s="6"/>
    </row>
    <row r="52" spans="1:5" x14ac:dyDescent="0.25">
      <c r="A52" s="4"/>
      <c r="B52" s="6"/>
      <c r="C52" s="6"/>
      <c r="D52" s="6"/>
      <c r="E52" s="6"/>
    </row>
    <row r="53" spans="1:5" x14ac:dyDescent="0.25">
      <c r="A53" s="4"/>
      <c r="B53" s="6"/>
      <c r="C53" s="6"/>
      <c r="D53" s="6"/>
      <c r="E53" s="6"/>
    </row>
    <row r="54" spans="1:5" x14ac:dyDescent="0.25">
      <c r="A54" s="4"/>
      <c r="B54" s="6"/>
      <c r="C54" s="6"/>
      <c r="D54" s="6"/>
      <c r="E54" s="6"/>
    </row>
    <row r="55" spans="1:5" x14ac:dyDescent="0.25">
      <c r="A55" s="4"/>
      <c r="B55" s="6"/>
      <c r="C55" s="6"/>
      <c r="D55" s="6"/>
      <c r="E55" s="6"/>
    </row>
    <row r="56" spans="1:5" x14ac:dyDescent="0.25">
      <c r="A56" s="4"/>
      <c r="B56" s="6"/>
      <c r="C56" s="6"/>
      <c r="D56" s="6"/>
      <c r="E56" s="6"/>
    </row>
    <row r="57" spans="1:5" x14ac:dyDescent="0.25">
      <c r="A57" s="4"/>
      <c r="B57" s="6"/>
      <c r="C57" s="6"/>
      <c r="D57" s="6"/>
      <c r="E57" s="6"/>
    </row>
    <row r="58" spans="1:5" x14ac:dyDescent="0.25">
      <c r="A58" s="4"/>
      <c r="B58" s="6"/>
      <c r="C58" s="6"/>
      <c r="D58" s="6"/>
      <c r="E58" s="6"/>
    </row>
    <row r="59" spans="1:5" x14ac:dyDescent="0.25">
      <c r="A59" s="4"/>
      <c r="B59" s="6"/>
      <c r="C59" s="6"/>
      <c r="D59" s="6"/>
      <c r="E59" s="6"/>
    </row>
    <row r="60" spans="1:5" x14ac:dyDescent="0.25">
      <c r="A60" s="4"/>
      <c r="B60" s="6"/>
      <c r="C60" s="6"/>
      <c r="D60" s="6"/>
      <c r="E60" s="6"/>
    </row>
    <row r="61" spans="1:5" x14ac:dyDescent="0.25">
      <c r="A61" s="4"/>
      <c r="B61" s="6"/>
      <c r="C61" s="6"/>
      <c r="D61" s="6"/>
      <c r="E61" s="6"/>
    </row>
    <row r="62" spans="1:5" x14ac:dyDescent="0.25">
      <c r="A62" s="4"/>
      <c r="B62" s="6"/>
      <c r="C62" s="6"/>
      <c r="D62" s="6"/>
      <c r="E62" s="6"/>
    </row>
    <row r="63" spans="1:5" x14ac:dyDescent="0.25">
      <c r="A63" s="4"/>
      <c r="B63" s="6"/>
      <c r="C63" s="6"/>
      <c r="D63" s="6"/>
      <c r="E63" s="6"/>
    </row>
    <row r="64" spans="1:5" x14ac:dyDescent="0.25">
      <c r="A64" s="4"/>
      <c r="B64" s="6"/>
      <c r="C64" s="6"/>
      <c r="D64" s="6"/>
      <c r="E64" s="6"/>
    </row>
    <row r="65" spans="1:5" x14ac:dyDescent="0.25">
      <c r="A65" s="4"/>
      <c r="B65" s="6"/>
      <c r="C65" s="6"/>
      <c r="D65" s="6"/>
      <c r="E65" s="6"/>
    </row>
    <row r="66" spans="1:5" x14ac:dyDescent="0.25">
      <c r="A66" s="4"/>
      <c r="B66" s="6"/>
      <c r="C66" s="6"/>
      <c r="D66" s="6"/>
      <c r="E66" s="6"/>
    </row>
    <row r="67" spans="1:5" x14ac:dyDescent="0.25">
      <c r="A67" s="4"/>
      <c r="B67" s="6"/>
      <c r="C67" s="6"/>
      <c r="D67" s="6"/>
      <c r="E67" s="6"/>
    </row>
    <row r="68" spans="1:5" x14ac:dyDescent="0.25">
      <c r="A68" s="4"/>
      <c r="B68" s="6"/>
      <c r="C68" s="6"/>
      <c r="D68" s="6"/>
      <c r="E68" s="6"/>
    </row>
    <row r="69" spans="1:5" x14ac:dyDescent="0.25">
      <c r="A69" s="4"/>
      <c r="B69" s="6"/>
      <c r="C69" s="6"/>
      <c r="D69" s="6"/>
      <c r="E69" s="6"/>
    </row>
    <row r="70" spans="1:5" x14ac:dyDescent="0.25">
      <c r="A70" s="4"/>
      <c r="B70" s="6"/>
      <c r="C70" s="6"/>
      <c r="D70" s="6"/>
      <c r="E70" s="6"/>
    </row>
    <row r="71" spans="1:5" x14ac:dyDescent="0.25">
      <c r="A71" s="4"/>
      <c r="B71" s="6"/>
      <c r="C71" s="6"/>
      <c r="D71" s="6"/>
      <c r="E71" s="6"/>
    </row>
    <row r="72" spans="1:5" x14ac:dyDescent="0.25">
      <c r="A72" s="4"/>
      <c r="B72" s="6"/>
      <c r="C72" s="6"/>
      <c r="D72" s="6"/>
      <c r="E72" s="6"/>
    </row>
    <row r="73" spans="1:5" x14ac:dyDescent="0.25">
      <c r="A73" s="4"/>
      <c r="B73" s="6"/>
      <c r="C73" s="6"/>
      <c r="D73" s="6"/>
      <c r="E73" s="6"/>
    </row>
    <row r="74" spans="1:5" x14ac:dyDescent="0.25">
      <c r="A74" s="4"/>
      <c r="B74" s="6"/>
      <c r="C74" s="6"/>
      <c r="D74" s="6"/>
      <c r="E74" s="6"/>
    </row>
    <row r="75" spans="1:5" x14ac:dyDescent="0.25">
      <c r="A75" s="4"/>
      <c r="B75" s="6"/>
      <c r="C75" s="6"/>
      <c r="D75" s="6"/>
      <c r="E75" s="6"/>
    </row>
    <row r="76" spans="1:5" x14ac:dyDescent="0.25">
      <c r="A76" s="4"/>
      <c r="B76" s="6"/>
      <c r="C76" s="6"/>
      <c r="D76" s="6"/>
      <c r="E76" s="6"/>
    </row>
    <row r="77" spans="1:5" x14ac:dyDescent="0.25">
      <c r="A77" s="4"/>
      <c r="B77" s="6"/>
      <c r="C77" s="6"/>
      <c r="D77" s="6"/>
      <c r="E77" s="6"/>
    </row>
    <row r="78" spans="1:5" x14ac:dyDescent="0.25">
      <c r="A78" s="4"/>
      <c r="B78" s="6"/>
      <c r="C78" s="6"/>
      <c r="D78" s="6"/>
      <c r="E78" s="6"/>
    </row>
    <row r="79" spans="1:5" x14ac:dyDescent="0.25">
      <c r="A79" s="4"/>
      <c r="B79" s="6"/>
      <c r="C79" s="6"/>
      <c r="D79" s="6"/>
      <c r="E79" s="6"/>
    </row>
    <row r="80" spans="1:5" x14ac:dyDescent="0.25">
      <c r="A80" s="4"/>
      <c r="B80" s="6"/>
      <c r="C80" s="6"/>
      <c r="D80" s="6"/>
      <c r="E80" s="6"/>
    </row>
    <row r="81" spans="1:5" x14ac:dyDescent="0.25">
      <c r="A81" s="4"/>
      <c r="B81" s="6"/>
      <c r="C81" s="6"/>
      <c r="D81" s="6"/>
      <c r="E81" s="6"/>
    </row>
    <row r="82" spans="1:5" x14ac:dyDescent="0.25">
      <c r="A82" s="4"/>
      <c r="B82" s="6"/>
      <c r="C82" s="6"/>
      <c r="D82" s="6"/>
      <c r="E82" s="6"/>
    </row>
    <row r="83" spans="1:5" x14ac:dyDescent="0.25">
      <c r="A83" s="4"/>
      <c r="B83" s="6"/>
      <c r="C83" s="6"/>
      <c r="D83" s="6"/>
      <c r="E83" s="6"/>
    </row>
    <row r="84" spans="1:5" x14ac:dyDescent="0.25">
      <c r="A84" s="4"/>
      <c r="B84" s="6"/>
      <c r="C84" s="6"/>
      <c r="D84" s="6"/>
      <c r="E84" s="6"/>
    </row>
    <row r="85" spans="1:5" x14ac:dyDescent="0.25">
      <c r="A85" s="4"/>
      <c r="B85" s="6"/>
      <c r="C85" s="6"/>
      <c r="D85" s="6"/>
      <c r="E85" s="6"/>
    </row>
    <row r="86" spans="1:5" x14ac:dyDescent="0.25">
      <c r="A86" s="4"/>
      <c r="B86" s="6"/>
      <c r="C86" s="6"/>
      <c r="D86" s="6"/>
      <c r="E86" s="6"/>
    </row>
    <row r="87" spans="1:5" x14ac:dyDescent="0.25">
      <c r="A87" s="4"/>
      <c r="B87" s="6"/>
      <c r="C87" s="6"/>
      <c r="D87" s="6"/>
      <c r="E87" s="6"/>
    </row>
    <row r="88" spans="1:5" x14ac:dyDescent="0.25">
      <c r="A88" s="4"/>
      <c r="B88" s="6"/>
      <c r="C88" s="6"/>
      <c r="D88" s="6"/>
      <c r="E88" s="6"/>
    </row>
    <row r="89" spans="1:5" x14ac:dyDescent="0.25">
      <c r="A89" s="4"/>
      <c r="B89" s="6"/>
      <c r="C89" s="6"/>
      <c r="D89" s="6"/>
      <c r="E89" s="6"/>
    </row>
    <row r="90" spans="1:5" x14ac:dyDescent="0.25">
      <c r="A90" s="4"/>
      <c r="B90" s="6"/>
      <c r="C90" s="6"/>
      <c r="D90" s="6"/>
      <c r="E90" s="6"/>
    </row>
    <row r="91" spans="1:5" x14ac:dyDescent="0.25">
      <c r="A91" s="4"/>
      <c r="B91" s="6"/>
      <c r="C91" s="6"/>
      <c r="D91" s="6"/>
      <c r="E91" s="6"/>
    </row>
    <row r="92" spans="1:5" x14ac:dyDescent="0.25">
      <c r="A92" s="4"/>
      <c r="B92" s="6"/>
      <c r="C92" s="6"/>
      <c r="D92" s="6"/>
      <c r="E92" s="6"/>
    </row>
    <row r="93" spans="1:5" x14ac:dyDescent="0.25">
      <c r="A93" s="4"/>
      <c r="B93" s="6"/>
      <c r="C93" s="6"/>
      <c r="D93" s="6"/>
      <c r="E93" s="6"/>
    </row>
    <row r="94" spans="1:5" x14ac:dyDescent="0.25">
      <c r="A94" s="4"/>
      <c r="B94" s="6"/>
      <c r="C94" s="6"/>
      <c r="D94" s="6"/>
      <c r="E94" s="6"/>
    </row>
    <row r="95" spans="1:5" x14ac:dyDescent="0.25">
      <c r="A95" s="4"/>
      <c r="B95" s="6"/>
      <c r="C95" s="6"/>
      <c r="D95" s="6"/>
      <c r="E95" s="6"/>
    </row>
    <row r="96" spans="1:5" x14ac:dyDescent="0.25">
      <c r="A96" s="4"/>
      <c r="B96" s="6"/>
      <c r="C96" s="6"/>
      <c r="D96" s="6"/>
      <c r="E96" s="6"/>
    </row>
    <row r="97" spans="1:5" x14ac:dyDescent="0.25">
      <c r="A97" s="4"/>
      <c r="B97" s="6"/>
      <c r="C97" s="6"/>
      <c r="D97" s="6"/>
      <c r="E97" s="6"/>
    </row>
    <row r="98" spans="1:5" x14ac:dyDescent="0.25">
      <c r="A98" s="4"/>
      <c r="B98" s="6"/>
      <c r="C98" s="6"/>
      <c r="D98" s="6"/>
      <c r="E98" s="6"/>
    </row>
    <row r="99" spans="1:5" x14ac:dyDescent="0.25">
      <c r="A99" s="4"/>
      <c r="B99" s="6"/>
      <c r="C99" s="6"/>
      <c r="D99" s="6"/>
      <c r="E99" s="6"/>
    </row>
    <row r="100" spans="1:5" x14ac:dyDescent="0.25">
      <c r="A100" s="4"/>
      <c r="B100" s="6"/>
      <c r="C100" s="6"/>
      <c r="D100" s="6"/>
      <c r="E100" s="6"/>
    </row>
    <row r="101" spans="1:5" x14ac:dyDescent="0.25">
      <c r="A101" s="4"/>
      <c r="B101" s="6"/>
      <c r="C101" s="6"/>
      <c r="D101" s="6"/>
      <c r="E101" s="6"/>
    </row>
    <row r="102" spans="1:5" x14ac:dyDescent="0.25">
      <c r="A102" s="4"/>
      <c r="B102" s="6"/>
      <c r="C102" s="6"/>
      <c r="D102" s="6"/>
      <c r="E102" s="6"/>
    </row>
    <row r="103" spans="1:5" x14ac:dyDescent="0.25">
      <c r="A103" s="4"/>
      <c r="B103" s="6"/>
      <c r="C103" s="6"/>
      <c r="D103" s="6"/>
      <c r="E103" s="6"/>
    </row>
    <row r="104" spans="1:5" x14ac:dyDescent="0.25">
      <c r="A104" s="4"/>
      <c r="B104" s="6"/>
      <c r="C104" s="6"/>
      <c r="D104" s="6"/>
      <c r="E104" s="6"/>
    </row>
    <row r="105" spans="1:5" x14ac:dyDescent="0.25">
      <c r="A105" s="4"/>
      <c r="B105" s="6"/>
      <c r="C105" s="6"/>
      <c r="D105" s="6"/>
      <c r="E105" s="6"/>
    </row>
    <row r="106" spans="1:5" x14ac:dyDescent="0.25">
      <c r="A106" s="4"/>
      <c r="B106" s="6"/>
      <c r="C106" s="6"/>
      <c r="D106" s="6"/>
      <c r="E106" s="6"/>
    </row>
    <row r="107" spans="1:5" x14ac:dyDescent="0.25">
      <c r="A107" s="4"/>
      <c r="B107" s="6"/>
      <c r="C107" s="6"/>
      <c r="D107" s="6"/>
      <c r="E107" s="6"/>
    </row>
    <row r="108" spans="1:5" x14ac:dyDescent="0.25">
      <c r="A108" s="4"/>
      <c r="B108" s="6"/>
      <c r="C108" s="6"/>
      <c r="D108" s="6"/>
      <c r="E108" s="6"/>
    </row>
    <row r="109" spans="1:5" x14ac:dyDescent="0.25">
      <c r="A109" s="4"/>
      <c r="B109" s="6"/>
      <c r="C109" s="6"/>
      <c r="D109" s="6"/>
      <c r="E109" s="6"/>
    </row>
    <row r="110" spans="1:5" x14ac:dyDescent="0.25">
      <c r="A110" s="4"/>
      <c r="B110" s="6"/>
      <c r="C110" s="6"/>
      <c r="D110" s="6"/>
      <c r="E110" s="6"/>
    </row>
    <row r="111" spans="1:5" x14ac:dyDescent="0.25">
      <c r="A111" s="4"/>
      <c r="B111" s="6"/>
      <c r="C111" s="6"/>
      <c r="D111" s="6"/>
      <c r="E111" s="6"/>
    </row>
    <row r="112" spans="1:5" x14ac:dyDescent="0.25">
      <c r="A112" s="4"/>
      <c r="B112" s="6"/>
      <c r="C112" s="6"/>
      <c r="D112" s="6"/>
      <c r="E112" s="6"/>
    </row>
    <row r="113" spans="1:5" x14ac:dyDescent="0.25">
      <c r="A113" s="4"/>
      <c r="B113" s="6"/>
      <c r="C113" s="6"/>
      <c r="D113" s="6"/>
      <c r="E113" s="6"/>
    </row>
    <row r="114" spans="1:5" x14ac:dyDescent="0.25">
      <c r="A114" s="4"/>
      <c r="B114" s="6"/>
      <c r="C114" s="6"/>
      <c r="D114" s="6"/>
      <c r="E114" s="6"/>
    </row>
    <row r="115" spans="1:5" x14ac:dyDescent="0.25">
      <c r="A115" s="4"/>
      <c r="B115" s="6"/>
      <c r="C115" s="6"/>
      <c r="D115" s="6"/>
      <c r="E115" s="6"/>
    </row>
    <row r="116" spans="1:5" x14ac:dyDescent="0.25">
      <c r="A116" s="4"/>
      <c r="B116" s="6"/>
      <c r="C116" s="6"/>
      <c r="D116" s="6"/>
      <c r="E116" s="6"/>
    </row>
    <row r="117" spans="1:5" x14ac:dyDescent="0.25">
      <c r="A117" s="4"/>
      <c r="B117" s="6"/>
      <c r="C117" s="6"/>
      <c r="D117" s="6"/>
      <c r="E117" s="6"/>
    </row>
    <row r="118" spans="1:5" x14ac:dyDescent="0.25">
      <c r="A118" s="4"/>
      <c r="B118" s="6"/>
      <c r="C118" s="6"/>
      <c r="D118" s="6"/>
      <c r="E118" s="6"/>
    </row>
    <row r="119" spans="1:5" x14ac:dyDescent="0.25">
      <c r="A119" s="4"/>
      <c r="B119" s="6"/>
      <c r="C119" s="6"/>
      <c r="D119" s="6"/>
      <c r="E119" s="6"/>
    </row>
    <row r="120" spans="1:5" x14ac:dyDescent="0.25">
      <c r="A120" s="4"/>
      <c r="B120" s="6"/>
      <c r="C120" s="6"/>
      <c r="D120" s="6"/>
      <c r="E120" s="6"/>
    </row>
    <row r="121" spans="1:5" x14ac:dyDescent="0.25">
      <c r="A121" s="4"/>
      <c r="B121" s="6"/>
      <c r="C121" s="6"/>
      <c r="D121" s="6"/>
      <c r="E121" s="6"/>
    </row>
    <row r="122" spans="1:5" x14ac:dyDescent="0.25">
      <c r="A122" s="4"/>
      <c r="B122" s="6"/>
      <c r="C122" s="6"/>
      <c r="D122" s="6"/>
      <c r="E122" s="6"/>
    </row>
    <row r="123" spans="1:5" x14ac:dyDescent="0.25">
      <c r="A123" s="4"/>
      <c r="B123" s="6"/>
      <c r="C123" s="6"/>
      <c r="D123" s="6"/>
      <c r="E123" s="6"/>
    </row>
    <row r="124" spans="1:5" x14ac:dyDescent="0.25">
      <c r="A124" s="4"/>
      <c r="B124" s="6"/>
      <c r="C124" s="6"/>
      <c r="D124" s="6"/>
      <c r="E124" s="6"/>
    </row>
    <row r="125" spans="1:5" x14ac:dyDescent="0.25">
      <c r="A125" s="3"/>
      <c r="B125" s="5"/>
      <c r="C125" s="5"/>
      <c r="D125" s="5"/>
      <c r="E125" s="5"/>
    </row>
  </sheetData>
  <autoFilter ref="B2:B125" xr:uid="{00000000-0009-0000-0000-000001000000}"/>
  <sortState xmlns:xlrd2="http://schemas.microsoft.com/office/spreadsheetml/2017/richdata2" ref="A2:E48">
    <sortCondition ref="B2"/>
  </sortState>
  <mergeCells count="1">
    <mergeCell ref="A1:E1"/>
  </mergeCells>
  <pageMargins left="0.25" right="0.25" top="0.75" bottom="0.75" header="0.3" footer="0.3"/>
  <pageSetup paperSize="9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Z60"/>
  <sheetViews>
    <sheetView zoomScale="87" zoomScaleNormal="87" workbookViewId="0">
      <pane xSplit="2" ySplit="3" topLeftCell="AN28" activePane="bottomRight" state="frozen"/>
      <selection pane="topRight" activeCell="C1" sqref="C1"/>
      <selection pane="bottomLeft" activeCell="A3" sqref="A3"/>
      <selection pane="bottomRight" activeCell="BE53" sqref="BE53"/>
    </sheetView>
  </sheetViews>
  <sheetFormatPr baseColWidth="10" defaultRowHeight="15" x14ac:dyDescent="0.25"/>
  <cols>
    <col min="1" max="1" width="5" style="1" customWidth="1"/>
    <col min="2" max="2" width="43.85546875" style="9" bestFit="1" customWidth="1"/>
    <col min="3" max="11" width="7.7109375" style="1" customWidth="1"/>
    <col min="12" max="14" width="7.7109375" style="168" customWidth="1"/>
    <col min="15" max="27" width="7.7109375" style="1" customWidth="1"/>
    <col min="28" max="28" width="6.28515625" style="1" bestFit="1" customWidth="1"/>
    <col min="29" max="32" width="7.7109375" style="1" customWidth="1"/>
    <col min="33" max="35" width="7.7109375" style="168" customWidth="1"/>
    <col min="36" max="53" width="7.7109375" style="1" customWidth="1"/>
    <col min="54" max="56" width="7.7109375" style="168" customWidth="1"/>
    <col min="57" max="57" width="12.140625" style="169" bestFit="1" customWidth="1"/>
    <col min="58" max="58" width="11.5703125" customWidth="1"/>
  </cols>
  <sheetData>
    <row r="1" spans="1:104" ht="15.75" thickBot="1" x14ac:dyDescent="0.3">
      <c r="A1" s="275" t="s">
        <v>61</v>
      </c>
      <c r="B1" s="275"/>
      <c r="C1" s="275"/>
      <c r="D1" s="275"/>
      <c r="E1" s="275"/>
      <c r="F1" s="275"/>
      <c r="G1" s="275"/>
      <c r="H1" s="275"/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  <c r="AA1" s="275"/>
      <c r="AB1" s="275"/>
      <c r="AC1" s="275"/>
      <c r="AD1" s="275"/>
      <c r="AE1" s="275"/>
      <c r="AF1" s="275"/>
      <c r="AG1" s="275"/>
      <c r="AH1" s="275"/>
      <c r="AI1" s="275"/>
      <c r="AJ1" s="275"/>
      <c r="AK1" s="275"/>
      <c r="AL1" s="275"/>
      <c r="AM1" s="275"/>
      <c r="AN1" s="275"/>
      <c r="AO1" s="275"/>
      <c r="AP1" s="275"/>
      <c r="AQ1" s="275"/>
      <c r="AR1" s="275"/>
      <c r="AS1" s="275"/>
      <c r="AT1" s="275"/>
      <c r="AU1" s="275"/>
      <c r="AV1" s="275"/>
      <c r="AW1" s="275"/>
      <c r="AX1" s="275"/>
      <c r="AY1" s="275"/>
      <c r="AZ1" s="275"/>
      <c r="BA1" s="275"/>
      <c r="BB1" s="275"/>
      <c r="BC1" s="275"/>
      <c r="BD1" s="275"/>
      <c r="BE1" s="275"/>
    </row>
    <row r="2" spans="1:104" ht="14.1" customHeight="1" x14ac:dyDescent="0.25">
      <c r="A2" s="276" t="s">
        <v>54</v>
      </c>
      <c r="B2" s="286"/>
      <c r="C2" s="269">
        <v>45001</v>
      </c>
      <c r="D2" s="259"/>
      <c r="E2" s="270"/>
      <c r="F2" s="269">
        <v>45002</v>
      </c>
      <c r="G2" s="259"/>
      <c r="H2" s="270"/>
      <c r="I2" s="258">
        <v>45003</v>
      </c>
      <c r="J2" s="259"/>
      <c r="K2" s="260"/>
      <c r="L2" s="262">
        <v>45004</v>
      </c>
      <c r="M2" s="263"/>
      <c r="N2" s="264"/>
      <c r="O2" s="258">
        <v>45005</v>
      </c>
      <c r="P2" s="259"/>
      <c r="Q2" s="260"/>
      <c r="R2" s="269">
        <v>45006</v>
      </c>
      <c r="S2" s="259"/>
      <c r="T2" s="270"/>
      <c r="U2" s="258">
        <v>45007</v>
      </c>
      <c r="V2" s="259"/>
      <c r="W2" s="260"/>
      <c r="X2" s="269">
        <v>45008</v>
      </c>
      <c r="Y2" s="259"/>
      <c r="Z2" s="270"/>
      <c r="AA2" s="258">
        <v>45009</v>
      </c>
      <c r="AB2" s="259"/>
      <c r="AC2" s="260"/>
      <c r="AD2" s="269">
        <v>45010</v>
      </c>
      <c r="AE2" s="259"/>
      <c r="AF2" s="270"/>
      <c r="AG2" s="284">
        <v>45011</v>
      </c>
      <c r="AH2" s="263"/>
      <c r="AI2" s="285"/>
      <c r="AJ2" s="269">
        <v>45012</v>
      </c>
      <c r="AK2" s="259"/>
      <c r="AL2" s="270"/>
      <c r="AM2" s="258">
        <v>45013</v>
      </c>
      <c r="AN2" s="259"/>
      <c r="AO2" s="260"/>
      <c r="AP2" s="269">
        <v>45014</v>
      </c>
      <c r="AQ2" s="259"/>
      <c r="AR2" s="270"/>
      <c r="AS2" s="258">
        <v>45015</v>
      </c>
      <c r="AT2" s="259"/>
      <c r="AU2" s="260"/>
      <c r="AV2" s="271">
        <v>45016</v>
      </c>
      <c r="AW2" s="272"/>
      <c r="AX2" s="273"/>
      <c r="AY2" s="258">
        <v>45017</v>
      </c>
      <c r="AZ2" s="259"/>
      <c r="BA2" s="260"/>
      <c r="BB2" s="262">
        <v>45018</v>
      </c>
      <c r="BC2" s="263"/>
      <c r="BD2" s="264"/>
      <c r="BE2" s="278" t="s">
        <v>60</v>
      </c>
    </row>
    <row r="3" spans="1:104" s="2" customFormat="1" ht="14.1" customHeight="1" thickBot="1" x14ac:dyDescent="0.3">
      <c r="A3" s="26" t="s">
        <v>0</v>
      </c>
      <c r="B3" s="27" t="s">
        <v>58</v>
      </c>
      <c r="C3" s="28" t="s">
        <v>55</v>
      </c>
      <c r="D3" s="29" t="s">
        <v>56</v>
      </c>
      <c r="E3" s="30" t="s">
        <v>57</v>
      </c>
      <c r="F3" s="28" t="s">
        <v>55</v>
      </c>
      <c r="G3" s="29" t="s">
        <v>56</v>
      </c>
      <c r="H3" s="30" t="s">
        <v>57</v>
      </c>
      <c r="I3" s="31" t="s">
        <v>55</v>
      </c>
      <c r="J3" s="29" t="s">
        <v>56</v>
      </c>
      <c r="K3" s="32" t="s">
        <v>57</v>
      </c>
      <c r="L3" s="68" t="s">
        <v>55</v>
      </c>
      <c r="M3" s="57" t="s">
        <v>56</v>
      </c>
      <c r="N3" s="69" t="s">
        <v>57</v>
      </c>
      <c r="O3" s="31" t="s">
        <v>55</v>
      </c>
      <c r="P3" s="29" t="s">
        <v>56</v>
      </c>
      <c r="Q3" s="32" t="s">
        <v>57</v>
      </c>
      <c r="R3" s="28" t="s">
        <v>55</v>
      </c>
      <c r="S3" s="29" t="s">
        <v>56</v>
      </c>
      <c r="T3" s="30" t="s">
        <v>57</v>
      </c>
      <c r="U3" s="31" t="s">
        <v>55</v>
      </c>
      <c r="V3" s="29" t="s">
        <v>56</v>
      </c>
      <c r="W3" s="32" t="s">
        <v>57</v>
      </c>
      <c r="X3" s="28" t="s">
        <v>55</v>
      </c>
      <c r="Y3" s="29" t="s">
        <v>56</v>
      </c>
      <c r="Z3" s="30" t="s">
        <v>57</v>
      </c>
      <c r="AA3" s="31" t="s">
        <v>55</v>
      </c>
      <c r="AB3" s="29" t="s">
        <v>56</v>
      </c>
      <c r="AC3" s="32" t="s">
        <v>57</v>
      </c>
      <c r="AD3" s="28" t="s">
        <v>55</v>
      </c>
      <c r="AE3" s="29" t="s">
        <v>56</v>
      </c>
      <c r="AF3" s="30" t="s">
        <v>57</v>
      </c>
      <c r="AG3" s="72" t="s">
        <v>55</v>
      </c>
      <c r="AH3" s="57" t="s">
        <v>56</v>
      </c>
      <c r="AI3" s="58" t="s">
        <v>57</v>
      </c>
      <c r="AJ3" s="28" t="s">
        <v>55</v>
      </c>
      <c r="AK3" s="29" t="s">
        <v>56</v>
      </c>
      <c r="AL3" s="30" t="s">
        <v>57</v>
      </c>
      <c r="AM3" s="31" t="s">
        <v>55</v>
      </c>
      <c r="AN3" s="29" t="s">
        <v>56</v>
      </c>
      <c r="AO3" s="32" t="s">
        <v>57</v>
      </c>
      <c r="AP3" s="28" t="s">
        <v>55</v>
      </c>
      <c r="AQ3" s="29" t="s">
        <v>56</v>
      </c>
      <c r="AR3" s="30" t="s">
        <v>57</v>
      </c>
      <c r="AS3" s="31" t="s">
        <v>55</v>
      </c>
      <c r="AT3" s="29" t="s">
        <v>56</v>
      </c>
      <c r="AU3" s="32" t="s">
        <v>57</v>
      </c>
      <c r="AV3" s="170" t="s">
        <v>55</v>
      </c>
      <c r="AW3" s="171" t="s">
        <v>56</v>
      </c>
      <c r="AX3" s="172" t="s">
        <v>57</v>
      </c>
      <c r="AY3" s="31" t="s">
        <v>55</v>
      </c>
      <c r="AZ3" s="29" t="s">
        <v>56</v>
      </c>
      <c r="BA3" s="32" t="s">
        <v>57</v>
      </c>
      <c r="BB3" s="68" t="s">
        <v>55</v>
      </c>
      <c r="BC3" s="57" t="s">
        <v>56</v>
      </c>
      <c r="BD3" s="69" t="s">
        <v>57</v>
      </c>
      <c r="BE3" s="279"/>
    </row>
    <row r="4" spans="1:104" s="94" customFormat="1" ht="14.1" customHeight="1" x14ac:dyDescent="0.25">
      <c r="A4" s="146">
        <v>1</v>
      </c>
      <c r="B4" s="83" t="s">
        <v>25</v>
      </c>
      <c r="C4" s="84">
        <v>0.29166666666666669</v>
      </c>
      <c r="D4" s="85">
        <v>0.79166666666666663</v>
      </c>
      <c r="E4" s="86">
        <f>+(D4-C4)*24-1</f>
        <v>10.999999999999998</v>
      </c>
      <c r="F4" s="84">
        <v>0.29166666666666669</v>
      </c>
      <c r="G4" s="85">
        <v>0.91666666666666663</v>
      </c>
      <c r="H4" s="86">
        <f>+(G4-F4)*24-1</f>
        <v>14</v>
      </c>
      <c r="I4" s="87">
        <v>0.29166666666666669</v>
      </c>
      <c r="J4" s="85">
        <v>0.91666666666666663</v>
      </c>
      <c r="K4" s="88">
        <f>+(J4-I4)*24-1</f>
        <v>14</v>
      </c>
      <c r="L4" s="89">
        <v>0.29166666666666669</v>
      </c>
      <c r="M4" s="90">
        <v>0.70833333333333304</v>
      </c>
      <c r="N4" s="91">
        <f t="shared" ref="N4:N9" si="0">+((M4-L4)*24-1)</f>
        <v>8.9999999999999929</v>
      </c>
      <c r="O4" s="87">
        <v>0.29166666666666669</v>
      </c>
      <c r="P4" s="85">
        <v>0.91666666666666663</v>
      </c>
      <c r="Q4" s="88">
        <f>+(P4-O4)*24-1</f>
        <v>14</v>
      </c>
      <c r="R4" s="84">
        <v>0.29166666666666669</v>
      </c>
      <c r="S4" s="85">
        <v>0.91666666666666663</v>
      </c>
      <c r="T4" s="86">
        <f>+(S4-R4)*24-1</f>
        <v>14</v>
      </c>
      <c r="U4" s="87">
        <v>0.29166666666666669</v>
      </c>
      <c r="V4" s="85">
        <v>0.79166666666666696</v>
      </c>
      <c r="W4" s="88">
        <f>+(V4-U4)*24-1</f>
        <v>11.000000000000005</v>
      </c>
      <c r="X4" s="84">
        <v>0.29166666666666669</v>
      </c>
      <c r="Y4" s="85">
        <v>0.91666666666666663</v>
      </c>
      <c r="Z4" s="86">
        <f>+(Y4-X4)*24-1</f>
        <v>14</v>
      </c>
      <c r="AA4" s="87">
        <v>0.29166666666666669</v>
      </c>
      <c r="AB4" s="85">
        <v>0.91666666666666663</v>
      </c>
      <c r="AC4" s="88">
        <f>+(AB4-AA4)*24-1</f>
        <v>14</v>
      </c>
      <c r="AD4" s="84">
        <v>0.29166666666666669</v>
      </c>
      <c r="AE4" s="85">
        <v>0.91666666666666663</v>
      </c>
      <c r="AF4" s="86">
        <f>+(AE4-AD4)*24-1</f>
        <v>14</v>
      </c>
      <c r="AG4" s="142">
        <v>0.29166666666666669</v>
      </c>
      <c r="AH4" s="135">
        <v>0.5</v>
      </c>
      <c r="AI4" s="143">
        <f>+((AH4-AG4)*24)</f>
        <v>5</v>
      </c>
      <c r="AJ4" s="45">
        <v>0.25</v>
      </c>
      <c r="AK4" s="46">
        <v>1</v>
      </c>
      <c r="AL4" s="47">
        <f>+(AK4-AJ4)*24-1</f>
        <v>17</v>
      </c>
      <c r="AM4" s="111">
        <v>0.29166666666666669</v>
      </c>
      <c r="AN4" s="109">
        <v>0.79166666666666663</v>
      </c>
      <c r="AO4" s="112">
        <f>+(AN4-AM4)*24-1</f>
        <v>10.999999999999998</v>
      </c>
      <c r="AP4" s="111">
        <v>0.29166666666666669</v>
      </c>
      <c r="AQ4" s="109">
        <v>0.79166666666666663</v>
      </c>
      <c r="AR4" s="112">
        <f>+(AQ4-AP4)*24-1</f>
        <v>10.999999999999998</v>
      </c>
      <c r="AS4" s="14">
        <v>0.29166666666666669</v>
      </c>
      <c r="AT4" s="15">
        <v>0.91666666666666663</v>
      </c>
      <c r="AU4" s="16">
        <f>+(AT4-AS4)*24-1</f>
        <v>14</v>
      </c>
      <c r="AV4" s="173">
        <v>0.29166666666666669</v>
      </c>
      <c r="AW4" s="174">
        <v>0.91666666666666663</v>
      </c>
      <c r="AX4" s="175">
        <f>+(AW4-AV4)*24-1</f>
        <v>14</v>
      </c>
      <c r="AY4" s="150"/>
      <c r="AZ4" s="151"/>
      <c r="BA4" s="152"/>
      <c r="BB4" s="153"/>
      <c r="BC4" s="154"/>
      <c r="BD4" s="155"/>
      <c r="BE4" s="128">
        <f>+H4+K4+N4+Q4+T4+W4+Z4+AC4+AF4+AI4+AL4+AO4+AR4+AU4+AX4+BA4+BD4+E4</f>
        <v>201</v>
      </c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</row>
    <row r="5" spans="1:104" ht="14.1" customHeight="1" x14ac:dyDescent="0.25">
      <c r="A5" s="117">
        <v>2</v>
      </c>
      <c r="B5" s="44" t="s">
        <v>33</v>
      </c>
      <c r="C5" s="45">
        <v>0.29166666666666669</v>
      </c>
      <c r="D5" s="46">
        <v>0.79166666666666663</v>
      </c>
      <c r="E5" s="47">
        <f>+(D5-C5)*24-1</f>
        <v>10.999999999999998</v>
      </c>
      <c r="F5" s="45">
        <v>0.29166666666666669</v>
      </c>
      <c r="G5" s="46">
        <v>1</v>
      </c>
      <c r="H5" s="47">
        <f>+(G5-F5)*24-1</f>
        <v>16</v>
      </c>
      <c r="I5" s="45">
        <v>0.29166666666666669</v>
      </c>
      <c r="J5" s="46">
        <v>0.91666666666666663</v>
      </c>
      <c r="K5" s="47">
        <f t="shared" ref="K5" si="1">+(J5-I5)*24-1</f>
        <v>14</v>
      </c>
      <c r="L5" s="156">
        <v>0.29166666666666669</v>
      </c>
      <c r="M5" s="124">
        <v>0.66666666666666663</v>
      </c>
      <c r="N5" s="125">
        <f t="shared" si="0"/>
        <v>7.9999999999999982</v>
      </c>
      <c r="O5" s="45">
        <v>0.29166666666666669</v>
      </c>
      <c r="P5" s="46">
        <v>1</v>
      </c>
      <c r="Q5" s="47">
        <f t="shared" ref="Q5" si="2">+(P5-O5)*24-1</f>
        <v>16</v>
      </c>
      <c r="R5" s="45">
        <v>0.29166666666666669</v>
      </c>
      <c r="S5" s="46">
        <v>1</v>
      </c>
      <c r="T5" s="47">
        <f t="shared" ref="T5" si="3">+(S5-R5)*24-1</f>
        <v>16</v>
      </c>
      <c r="U5" s="45">
        <v>0.29166666666666669</v>
      </c>
      <c r="V5" s="46">
        <v>1</v>
      </c>
      <c r="W5" s="47">
        <f t="shared" ref="W5" si="4">+(V5-U5)*24-1</f>
        <v>16</v>
      </c>
      <c r="X5" s="45">
        <v>0.29166666666666669</v>
      </c>
      <c r="Y5" s="46">
        <v>0.95833333333333337</v>
      </c>
      <c r="Z5" s="47">
        <f t="shared" ref="Z5" si="5">+(Y5-X5)*24-1</f>
        <v>15</v>
      </c>
      <c r="AA5" s="45">
        <v>0.25</v>
      </c>
      <c r="AB5" s="45">
        <v>1</v>
      </c>
      <c r="AC5" s="47">
        <f t="shared" ref="AC5" si="6">+(AB5-AA5)*24-1</f>
        <v>17</v>
      </c>
      <c r="AD5" s="45">
        <v>0.29166666666666669</v>
      </c>
      <c r="AE5" s="46">
        <v>1</v>
      </c>
      <c r="AF5" s="47">
        <f t="shared" ref="AF5" si="7">+(AE5-AD5)*24-1</f>
        <v>16</v>
      </c>
      <c r="AG5" s="156">
        <v>0.25</v>
      </c>
      <c r="AH5" s="124">
        <v>1</v>
      </c>
      <c r="AI5" s="125">
        <f>+((AH5-AG5)*24-1)</f>
        <v>17</v>
      </c>
      <c r="AJ5" s="45">
        <v>0.25</v>
      </c>
      <c r="AK5" s="46">
        <v>1</v>
      </c>
      <c r="AL5" s="47">
        <f t="shared" ref="AL5" si="8">+(AK5-AJ5)*24-1</f>
        <v>17</v>
      </c>
      <c r="AM5" s="97">
        <v>0.29166666666666669</v>
      </c>
      <c r="AN5" s="98">
        <v>0.95833333333333337</v>
      </c>
      <c r="AO5" s="99">
        <f t="shared" ref="AO5" si="9">+(AN5-AM5)*24-1</f>
        <v>15</v>
      </c>
      <c r="AP5" s="97">
        <v>0.29166666666666669</v>
      </c>
      <c r="AQ5" s="98">
        <v>0.79166666666666663</v>
      </c>
      <c r="AR5" s="99">
        <f t="shared" ref="AR5" si="10">+(AQ5-AP5)*24-1</f>
        <v>10.999999999999998</v>
      </c>
      <c r="AS5" s="97">
        <v>14.2916666666667</v>
      </c>
      <c r="AT5" s="98">
        <v>14.7916666666667</v>
      </c>
      <c r="AU5" s="99">
        <f t="shared" ref="AU5" si="11">+(AT5-AS5)*24-1</f>
        <v>11</v>
      </c>
      <c r="AV5" s="176">
        <v>15.2916666666667</v>
      </c>
      <c r="AW5" s="177">
        <v>15.7916666666667</v>
      </c>
      <c r="AX5" s="178">
        <f t="shared" ref="AX5" si="12">+(AW5-AV5)*24-1</f>
        <v>11</v>
      </c>
      <c r="AY5" s="40"/>
      <c r="AZ5" s="4"/>
      <c r="BA5" s="33"/>
      <c r="BB5" s="71"/>
      <c r="BC5" s="55"/>
      <c r="BD5" s="20"/>
      <c r="BE5" s="128">
        <f t="shared" ref="BE5:BE52" si="13">+H5+K5+N5+Q5+T5+W5+Z5+AC5+AF5+AI5+AL5+AO5+AR5+AU5+AX5+BA5+BD5+E5</f>
        <v>227</v>
      </c>
    </row>
    <row r="6" spans="1:104" ht="14.1" customHeight="1" x14ac:dyDescent="0.25">
      <c r="A6" s="17">
        <v>3</v>
      </c>
      <c r="B6" s="25" t="s">
        <v>10</v>
      </c>
      <c r="C6" s="14"/>
      <c r="D6" s="15"/>
      <c r="E6" s="16"/>
      <c r="F6" s="14">
        <v>0.29166666666666669</v>
      </c>
      <c r="G6" s="15">
        <v>0.91666666666666663</v>
      </c>
      <c r="H6" s="16">
        <f>+(G6-F6)*24-2</f>
        <v>13</v>
      </c>
      <c r="I6" s="37">
        <v>0.29166666666666669</v>
      </c>
      <c r="J6" s="15">
        <v>0.91666666666666663</v>
      </c>
      <c r="K6" s="33">
        <f>+(J6-I6)*24-2</f>
        <v>13</v>
      </c>
      <c r="L6" s="18">
        <v>0.29166666666666669</v>
      </c>
      <c r="M6" s="19">
        <v>0.70833333333333304</v>
      </c>
      <c r="N6" s="20">
        <f t="shared" si="0"/>
        <v>8.9999999999999929</v>
      </c>
      <c r="O6" s="37">
        <v>0.29166666666666669</v>
      </c>
      <c r="P6" s="15">
        <v>0.91666666666666663</v>
      </c>
      <c r="Q6" s="33">
        <f>+(P6-O6)*24-2</f>
        <v>13</v>
      </c>
      <c r="R6" s="14">
        <v>0.29166666666666669</v>
      </c>
      <c r="S6" s="15">
        <v>0.91666666666666663</v>
      </c>
      <c r="T6" s="16">
        <f>+(S6-R6)*24-2</f>
        <v>13</v>
      </c>
      <c r="U6" s="37">
        <v>0.29166666666666669</v>
      </c>
      <c r="V6" s="15">
        <v>0.79166666666666696</v>
      </c>
      <c r="W6" s="33">
        <f>+(V6-U6)*24-1</f>
        <v>11.000000000000005</v>
      </c>
      <c r="X6" s="14">
        <v>0.29166666666666669</v>
      </c>
      <c r="Y6" s="15">
        <v>0.91666666666666663</v>
      </c>
      <c r="Z6" s="16">
        <f>+(Y6-X6)*24-2</f>
        <v>13</v>
      </c>
      <c r="AA6" s="37">
        <v>0.29166666666666669</v>
      </c>
      <c r="AB6" s="15">
        <v>0.91666666666666663</v>
      </c>
      <c r="AC6" s="33">
        <f>+(AB6-AA6)*24-2</f>
        <v>13</v>
      </c>
      <c r="AD6" s="14">
        <v>0.29166666666666669</v>
      </c>
      <c r="AE6" s="15">
        <v>0.91666666666666663</v>
      </c>
      <c r="AF6" s="16">
        <f>+(AE6-AD6)*24-2</f>
        <v>13</v>
      </c>
      <c r="AG6" s="41">
        <v>0.29166666666666669</v>
      </c>
      <c r="AH6" s="19">
        <v>0.5</v>
      </c>
      <c r="AI6" s="43">
        <f>+((AH6-AG6)*24)</f>
        <v>5</v>
      </c>
      <c r="AJ6" s="14">
        <v>0.29166666666666669</v>
      </c>
      <c r="AK6" s="15">
        <v>0.91666666666666663</v>
      </c>
      <c r="AL6" s="16">
        <f>+(AK6-AJ6)*24-2</f>
        <v>13</v>
      </c>
      <c r="AM6" s="37">
        <v>0.29166666666666669</v>
      </c>
      <c r="AN6" s="15">
        <v>0.91666666666666663</v>
      </c>
      <c r="AO6" s="33">
        <f>+(AN6-AM6)*24-2</f>
        <v>13</v>
      </c>
      <c r="AP6" s="14">
        <v>0.29166666666666669</v>
      </c>
      <c r="AQ6" s="15">
        <v>0.79166666666666663</v>
      </c>
      <c r="AR6" s="16">
        <f t="shared" ref="AR6" si="14">+(AQ6-AP6)*24-1</f>
        <v>10.999999999999998</v>
      </c>
      <c r="AS6" s="37">
        <v>0.29166666666666669</v>
      </c>
      <c r="AT6" s="15">
        <v>0.91666666666666663</v>
      </c>
      <c r="AU6" s="33">
        <f>+(AT6-AS6)*24-2</f>
        <v>13</v>
      </c>
      <c r="AV6" s="173">
        <v>0.29166666666666669</v>
      </c>
      <c r="AW6" s="174">
        <v>0.91666666666666663</v>
      </c>
      <c r="AX6" s="175">
        <f>+(AW6-AV6)*24-2</f>
        <v>13</v>
      </c>
      <c r="AY6" s="40"/>
      <c r="AZ6" s="4"/>
      <c r="BA6" s="33"/>
      <c r="BB6" s="71"/>
      <c r="BC6" s="55"/>
      <c r="BD6" s="20"/>
      <c r="BE6" s="128">
        <f t="shared" si="13"/>
        <v>179</v>
      </c>
    </row>
    <row r="7" spans="1:104" s="94" customFormat="1" ht="14.1" customHeight="1" x14ac:dyDescent="0.25">
      <c r="A7" s="95">
        <v>4</v>
      </c>
      <c r="B7" s="96" t="s">
        <v>26</v>
      </c>
      <c r="C7" s="84">
        <v>0.29166666666666669</v>
      </c>
      <c r="D7" s="85">
        <v>0.79166666666666663</v>
      </c>
      <c r="E7" s="86">
        <f>+(D7-C7)*24-1</f>
        <v>10.999999999999998</v>
      </c>
      <c r="F7" s="84">
        <v>0.29166666666666669</v>
      </c>
      <c r="G7" s="85">
        <v>0.91666666666666663</v>
      </c>
      <c r="H7" s="86">
        <f>+(G7-F7)*24-1</f>
        <v>14</v>
      </c>
      <c r="I7" s="84">
        <v>0.29166666666666669</v>
      </c>
      <c r="J7" s="85">
        <v>0.91666666666666663</v>
      </c>
      <c r="K7" s="86">
        <f>+(J7-I7)*24-1</f>
        <v>14</v>
      </c>
      <c r="L7" s="89">
        <v>0.29166666666666669</v>
      </c>
      <c r="M7" s="90">
        <v>0.70833333333333304</v>
      </c>
      <c r="N7" s="91">
        <f t="shared" si="0"/>
        <v>8.9999999999999929</v>
      </c>
      <c r="O7" s="84">
        <v>0.29166666666666669</v>
      </c>
      <c r="P7" s="85">
        <v>0.91666666666666663</v>
      </c>
      <c r="Q7" s="86">
        <f>+(P7-O7)*24-1</f>
        <v>14</v>
      </c>
      <c r="R7" s="84">
        <v>0.29166666666666669</v>
      </c>
      <c r="S7" s="85">
        <v>0.91666666666666663</v>
      </c>
      <c r="T7" s="86">
        <f>+(S7-R7)*24-1</f>
        <v>14</v>
      </c>
      <c r="U7" s="87">
        <v>0.29166666666666669</v>
      </c>
      <c r="V7" s="85">
        <v>0.79166666666666696</v>
      </c>
      <c r="W7" s="88">
        <f>+(V7-U7)*24-1</f>
        <v>11.000000000000005</v>
      </c>
      <c r="X7" s="84">
        <v>0.29166666666666669</v>
      </c>
      <c r="Y7" s="85">
        <v>0.91666666666666663</v>
      </c>
      <c r="Z7" s="86">
        <f>+(Y7-X7)*24-1</f>
        <v>14</v>
      </c>
      <c r="AA7" s="84">
        <v>0.29166666666666669</v>
      </c>
      <c r="AB7" s="85">
        <v>0.91666666666666663</v>
      </c>
      <c r="AC7" s="86">
        <f>+(AB7-AA7)*24-1</f>
        <v>14</v>
      </c>
      <c r="AD7" s="84">
        <v>0.29166666666666669</v>
      </c>
      <c r="AE7" s="85">
        <v>0.91666666666666663</v>
      </c>
      <c r="AF7" s="86">
        <f>+(AE7-AD7)*24-1</f>
        <v>14</v>
      </c>
      <c r="AG7" s="92">
        <v>0.29166666666666669</v>
      </c>
      <c r="AH7" s="90">
        <v>0.5</v>
      </c>
      <c r="AI7" s="93">
        <f>+((AH7-AG7)*24)</f>
        <v>5</v>
      </c>
      <c r="AJ7" s="84">
        <v>0.29166666666666669</v>
      </c>
      <c r="AK7" s="85">
        <v>0.91666666666666663</v>
      </c>
      <c r="AL7" s="86">
        <f>+(AK7-AJ7)*24-1</f>
        <v>14</v>
      </c>
      <c r="AM7" s="84">
        <v>0.29166666666666669</v>
      </c>
      <c r="AN7" s="85">
        <v>0.91666666666666663</v>
      </c>
      <c r="AO7" s="86">
        <f>+(AN7-AM7)*24-1</f>
        <v>14</v>
      </c>
      <c r="AP7" s="84">
        <v>0.29166666666666669</v>
      </c>
      <c r="AQ7" s="85">
        <v>0.625</v>
      </c>
      <c r="AR7" s="86">
        <f>+(AQ7-AP7)*24-1</f>
        <v>7</v>
      </c>
      <c r="AS7" s="87"/>
      <c r="AT7" s="85"/>
      <c r="AU7" s="88"/>
      <c r="AV7" s="179"/>
      <c r="AW7" s="180"/>
      <c r="AX7" s="181"/>
      <c r="AY7" s="40"/>
      <c r="AZ7" s="4"/>
      <c r="BA7" s="33"/>
      <c r="BB7" s="71"/>
      <c r="BC7" s="55"/>
      <c r="BD7" s="20"/>
      <c r="BE7" s="128">
        <f t="shared" si="13"/>
        <v>169</v>
      </c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</row>
    <row r="8" spans="1:104" s="54" customFormat="1" ht="14.1" customHeight="1" x14ac:dyDescent="0.25">
      <c r="A8" s="50">
        <v>5</v>
      </c>
      <c r="B8" s="44" t="s">
        <v>11</v>
      </c>
      <c r="C8" s="14"/>
      <c r="D8" s="15"/>
      <c r="E8" s="16"/>
      <c r="F8" s="14">
        <v>0.29166666666666669</v>
      </c>
      <c r="G8" s="15">
        <v>0.91666666666666663</v>
      </c>
      <c r="H8" s="16">
        <f>+(G8-F8)*24-1</f>
        <v>14</v>
      </c>
      <c r="I8" s="37">
        <v>0.29166666666666669</v>
      </c>
      <c r="J8" s="15">
        <v>0.91666666666666663</v>
      </c>
      <c r="K8" s="33">
        <f>+(J8-I8)*24-1</f>
        <v>14</v>
      </c>
      <c r="L8" s="18">
        <v>0.29166666666666669</v>
      </c>
      <c r="M8" s="19">
        <v>0.70833333333333304</v>
      </c>
      <c r="N8" s="20">
        <f t="shared" si="0"/>
        <v>8.9999999999999929</v>
      </c>
      <c r="O8" s="37">
        <v>0.29166666666666669</v>
      </c>
      <c r="P8" s="15">
        <v>0.91666666666666663</v>
      </c>
      <c r="Q8" s="33">
        <f>+(P8-O8)*24-1</f>
        <v>14</v>
      </c>
      <c r="R8" s="48">
        <v>0.29166666666666669</v>
      </c>
      <c r="S8" s="46">
        <v>1</v>
      </c>
      <c r="T8" s="49">
        <f>+(S8-R8)*24-1</f>
        <v>16</v>
      </c>
      <c r="U8" s="48">
        <v>0.29166666666666669</v>
      </c>
      <c r="V8" s="46">
        <v>1</v>
      </c>
      <c r="W8" s="49">
        <f>+(V8-U8)*24-1</f>
        <v>16</v>
      </c>
      <c r="X8" s="48">
        <v>0.29166666666666669</v>
      </c>
      <c r="Y8" s="46">
        <v>0.95833333333333337</v>
      </c>
      <c r="Z8" s="49">
        <f>+(Y8-X8)*24-1</f>
        <v>15</v>
      </c>
      <c r="AA8" s="48">
        <v>0.29166666666666669</v>
      </c>
      <c r="AB8" s="46">
        <v>1</v>
      </c>
      <c r="AC8" s="49">
        <f>+(AB8-AA8)*24-1</f>
        <v>16</v>
      </c>
      <c r="AD8" s="48">
        <v>0.29166666666666669</v>
      </c>
      <c r="AE8" s="46">
        <v>1</v>
      </c>
      <c r="AF8" s="49">
        <f>+(AE8-AD8)*24-1</f>
        <v>16</v>
      </c>
      <c r="AG8" s="126">
        <v>0.25</v>
      </c>
      <c r="AH8" s="124">
        <v>1</v>
      </c>
      <c r="AI8" s="127">
        <f>+((AH8-AG8)*24-1)</f>
        <v>17</v>
      </c>
      <c r="AJ8" s="37">
        <v>0.29166666666666669</v>
      </c>
      <c r="AK8" s="15">
        <v>0.91666666666666663</v>
      </c>
      <c r="AL8" s="33">
        <f>+((AK8-AJ8)*24-1)</f>
        <v>14</v>
      </c>
      <c r="AM8" s="37">
        <v>0.29166666666666669</v>
      </c>
      <c r="AN8" s="15">
        <v>0.91666666666666663</v>
      </c>
      <c r="AO8" s="33">
        <f>+((AN8-AM8)*24-1)</f>
        <v>14</v>
      </c>
      <c r="AP8" s="37">
        <v>0.29166666666666669</v>
      </c>
      <c r="AQ8" s="15">
        <v>0.79166666666666663</v>
      </c>
      <c r="AR8" s="33">
        <f>+((AQ8-AP8)*24-1)</f>
        <v>10.999999999999998</v>
      </c>
      <c r="AS8" s="37">
        <v>0.29166666666666669</v>
      </c>
      <c r="AT8" s="15">
        <v>0.91666666666666663</v>
      </c>
      <c r="AU8" s="33">
        <f>+((AT8-AS8)*24-1)</f>
        <v>14</v>
      </c>
      <c r="AV8" s="182">
        <v>0.29166666666666669</v>
      </c>
      <c r="AW8" s="174">
        <v>0.91666666666666663</v>
      </c>
      <c r="AX8" s="183">
        <f>+((AW8-AV8)*24-1)</f>
        <v>14</v>
      </c>
      <c r="AY8" s="37"/>
      <c r="AZ8" s="15"/>
      <c r="BA8" s="33"/>
      <c r="BB8" s="71"/>
      <c r="BC8" s="55"/>
      <c r="BD8" s="20"/>
      <c r="BE8" s="128">
        <f t="shared" si="13"/>
        <v>214</v>
      </c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</row>
    <row r="9" spans="1:104" s="54" customFormat="1" ht="14.1" customHeight="1" x14ac:dyDescent="0.25">
      <c r="A9" s="131">
        <v>6</v>
      </c>
      <c r="B9" s="25" t="s">
        <v>14</v>
      </c>
      <c r="C9" s="14"/>
      <c r="D9" s="15"/>
      <c r="E9" s="16"/>
      <c r="F9" s="14">
        <v>0.29166666666666669</v>
      </c>
      <c r="G9" s="15">
        <v>0.91666666666666663</v>
      </c>
      <c r="H9" s="16">
        <f>+(G9-F9)*24-2</f>
        <v>13</v>
      </c>
      <c r="I9" s="37">
        <v>0.29166666666666669</v>
      </c>
      <c r="J9" s="15">
        <v>0.91666666666666663</v>
      </c>
      <c r="K9" s="33">
        <f>+(J9-I9)*24-2</f>
        <v>13</v>
      </c>
      <c r="L9" s="18">
        <v>0.29166666666666669</v>
      </c>
      <c r="M9" s="19">
        <v>0.70833333333333304</v>
      </c>
      <c r="N9" s="20">
        <f t="shared" si="0"/>
        <v>8.9999999999999929</v>
      </c>
      <c r="O9" s="37">
        <v>0.29166666666666669</v>
      </c>
      <c r="P9" s="15">
        <v>0.91666666666666663</v>
      </c>
      <c r="Q9" s="33">
        <f>+(P9-O9)*24-2</f>
        <v>13</v>
      </c>
      <c r="R9" s="14">
        <v>0.29166666666666669</v>
      </c>
      <c r="S9" s="15">
        <v>0.91666666666666663</v>
      </c>
      <c r="T9" s="16">
        <f>+(S9-R9)*24-2</f>
        <v>13</v>
      </c>
      <c r="U9" s="37">
        <v>0.29166666666666669</v>
      </c>
      <c r="V9" s="15">
        <v>0.79166666666666696</v>
      </c>
      <c r="W9" s="33">
        <f t="shared" ref="W9" si="15">+(V9-U9)*24-1</f>
        <v>11.000000000000005</v>
      </c>
      <c r="X9" s="14">
        <v>0.29166666666666669</v>
      </c>
      <c r="Y9" s="15">
        <v>0.91666666666666663</v>
      </c>
      <c r="Z9" s="16">
        <f>+(Y9-X9)*24-2</f>
        <v>13</v>
      </c>
      <c r="AA9" s="137">
        <v>0.29166666666666669</v>
      </c>
      <c r="AB9" s="133">
        <v>0.91666666666666663</v>
      </c>
      <c r="AC9" s="138">
        <f>+(AB9-AA9)*24-2</f>
        <v>13</v>
      </c>
      <c r="AD9" s="132">
        <v>0.29166666666666669</v>
      </c>
      <c r="AE9" s="133">
        <v>0.91666666666666663</v>
      </c>
      <c r="AF9" s="130">
        <f>+(AE9-AD9)*24-2</f>
        <v>13</v>
      </c>
      <c r="AG9" s="142">
        <v>0.29166666666666669</v>
      </c>
      <c r="AH9" s="135">
        <v>0.66666666666666663</v>
      </c>
      <c r="AI9" s="143">
        <f>+((AH9-AG9)*24)</f>
        <v>8.9999999999999982</v>
      </c>
      <c r="AJ9" s="132">
        <v>0.29166666666666669</v>
      </c>
      <c r="AK9" s="133">
        <v>0.91666666666666663</v>
      </c>
      <c r="AL9" s="130">
        <f>+(AK9-AJ9)*24-2</f>
        <v>13</v>
      </c>
      <c r="AM9" s="137">
        <v>0.29166666666666669</v>
      </c>
      <c r="AN9" s="133">
        <v>0.91666666666666663</v>
      </c>
      <c r="AO9" s="138">
        <f>+(AN9-AM9)*24-2</f>
        <v>13</v>
      </c>
      <c r="AP9" s="14">
        <v>0.29166666666666669</v>
      </c>
      <c r="AQ9" s="15">
        <v>0.79166666666666663</v>
      </c>
      <c r="AR9" s="16">
        <f t="shared" ref="AR9" si="16">+(AQ9-AP9)*24-1</f>
        <v>10.999999999999998</v>
      </c>
      <c r="AS9" s="37">
        <v>0.29166666666666669</v>
      </c>
      <c r="AT9" s="15">
        <v>0.91666666666666663</v>
      </c>
      <c r="AU9" s="33">
        <f>+(AT9-AS9)*24-2</f>
        <v>13</v>
      </c>
      <c r="AV9" s="173">
        <v>0.29166666666666669</v>
      </c>
      <c r="AW9" s="174">
        <v>0.91666666666666663</v>
      </c>
      <c r="AX9" s="175">
        <f>+(AW9-AV9)*24-2</f>
        <v>13</v>
      </c>
      <c r="AY9" s="40"/>
      <c r="AZ9" s="4"/>
      <c r="BA9" s="33"/>
      <c r="BB9" s="71"/>
      <c r="BC9" s="55"/>
      <c r="BD9" s="20"/>
      <c r="BE9" s="128">
        <f t="shared" si="13"/>
        <v>183</v>
      </c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</row>
    <row r="10" spans="1:104" ht="14.1" customHeight="1" x14ac:dyDescent="0.25">
      <c r="A10" s="131">
        <v>7</v>
      </c>
      <c r="B10" s="104" t="s">
        <v>45</v>
      </c>
      <c r="C10" s="17"/>
      <c r="D10" s="4"/>
      <c r="E10" s="16"/>
      <c r="F10" s="17"/>
      <c r="G10" s="4"/>
      <c r="H10" s="16"/>
      <c r="I10" s="40"/>
      <c r="J10" s="4"/>
      <c r="K10" s="33"/>
      <c r="L10" s="71"/>
      <c r="M10" s="55"/>
      <c r="N10" s="20"/>
      <c r="O10" s="132">
        <v>0.29166666666666669</v>
      </c>
      <c r="P10" s="133">
        <v>0.91666666666666663</v>
      </c>
      <c r="Q10" s="130">
        <f>(P10-O10)*24-1</f>
        <v>14</v>
      </c>
      <c r="R10" s="111">
        <v>0.29166666666666669</v>
      </c>
      <c r="S10" s="109">
        <v>0.91666666666666663</v>
      </c>
      <c r="T10" s="112">
        <f>(S10-R10)*24-1</f>
        <v>14</v>
      </c>
      <c r="U10" s="132">
        <v>0.29166666666666669</v>
      </c>
      <c r="V10" s="140">
        <v>0.91666666666666663</v>
      </c>
      <c r="W10" s="157">
        <f>(V10-U10)*24-1</f>
        <v>14</v>
      </c>
      <c r="X10" s="111">
        <v>0.29166666666666669</v>
      </c>
      <c r="Y10" s="106">
        <v>0.91666666666666663</v>
      </c>
      <c r="Z10" s="114">
        <f>(Y10-X10)*24-1</f>
        <v>14</v>
      </c>
      <c r="AA10" s="111">
        <v>0.29166666666666669</v>
      </c>
      <c r="AB10" s="109">
        <v>0.91666666666666663</v>
      </c>
      <c r="AC10" s="112">
        <f>(AB10-AA10)*24-1</f>
        <v>14</v>
      </c>
      <c r="AD10" s="111">
        <v>0.29166666666666669</v>
      </c>
      <c r="AE10" s="109">
        <v>0.95833333333333337</v>
      </c>
      <c r="AF10" s="112">
        <f>(AE10-AD10)*24-1</f>
        <v>15</v>
      </c>
      <c r="AG10" s="113">
        <v>0.29166666666666669</v>
      </c>
      <c r="AH10" s="106">
        <v>0.75</v>
      </c>
      <c r="AI10" s="114">
        <f>((AH10-AG10)*24-1)</f>
        <v>10</v>
      </c>
      <c r="AJ10" s="111">
        <v>0.29166666666666669</v>
      </c>
      <c r="AK10" s="109">
        <v>1</v>
      </c>
      <c r="AL10" s="112">
        <f>(AK10-AJ10)*24-1</f>
        <v>16</v>
      </c>
      <c r="AM10" s="111">
        <v>0</v>
      </c>
      <c r="AN10" s="109">
        <v>0.5</v>
      </c>
      <c r="AO10" s="112">
        <f>(AN10-AM10)*24</f>
        <v>12</v>
      </c>
      <c r="AP10" s="111">
        <v>0.79166666666666663</v>
      </c>
      <c r="AQ10" s="109">
        <v>1</v>
      </c>
      <c r="AR10" s="112">
        <f>(AQ10-AP10)*24</f>
        <v>5.0000000000000009</v>
      </c>
      <c r="AS10" s="111">
        <v>0</v>
      </c>
      <c r="AT10" s="109">
        <v>0.54166666666666663</v>
      </c>
      <c r="AU10" s="112">
        <f>(AT10-AS10)*24</f>
        <v>13</v>
      </c>
      <c r="AV10" s="184"/>
      <c r="AW10" s="185"/>
      <c r="AX10" s="175"/>
      <c r="AY10" s="40"/>
      <c r="AZ10" s="4"/>
      <c r="BA10" s="33"/>
      <c r="BB10" s="71"/>
      <c r="BC10" s="55"/>
      <c r="BD10" s="20"/>
      <c r="BE10" s="128">
        <f t="shared" si="13"/>
        <v>141</v>
      </c>
    </row>
    <row r="11" spans="1:104" ht="14.1" customHeight="1" x14ac:dyDescent="0.25">
      <c r="A11" s="17">
        <v>8</v>
      </c>
      <c r="B11" s="25" t="s">
        <v>2</v>
      </c>
      <c r="C11" s="14"/>
      <c r="D11" s="15"/>
      <c r="E11" s="16"/>
      <c r="F11" s="14">
        <v>0.29166666666666669</v>
      </c>
      <c r="G11" s="15">
        <v>0.91666666666666663</v>
      </c>
      <c r="H11" s="16">
        <f>+(G11-F11)*24-2</f>
        <v>13</v>
      </c>
      <c r="I11" s="37">
        <v>0.29166666666666669</v>
      </c>
      <c r="J11" s="15">
        <v>0.91666666666666663</v>
      </c>
      <c r="K11" s="33">
        <f>+(J11-I11)*24-2</f>
        <v>13</v>
      </c>
      <c r="L11" s="18">
        <v>0.29166666666666669</v>
      </c>
      <c r="M11" s="19">
        <v>0.70833333333333337</v>
      </c>
      <c r="N11" s="20">
        <f>+((M11-L11)*24-1)</f>
        <v>9</v>
      </c>
      <c r="O11" s="37">
        <v>0.29166666666666669</v>
      </c>
      <c r="P11" s="15">
        <v>0.91666666666666663</v>
      </c>
      <c r="Q11" s="33">
        <f>+(P11-O11)*24-2</f>
        <v>13</v>
      </c>
      <c r="R11" s="14">
        <v>0.29166666666666669</v>
      </c>
      <c r="S11" s="15">
        <v>0.91666666666666663</v>
      </c>
      <c r="T11" s="16">
        <f>+(S11-R11)*24-2</f>
        <v>13</v>
      </c>
      <c r="U11" s="37">
        <v>0.29166666666666669</v>
      </c>
      <c r="V11" s="15">
        <v>0.79166666666666663</v>
      </c>
      <c r="W11" s="33">
        <f>+(V11-U11)*24-1</f>
        <v>10.999999999999998</v>
      </c>
      <c r="X11" s="14">
        <v>0.29166666666666669</v>
      </c>
      <c r="Y11" s="15">
        <v>0.91666666666666663</v>
      </c>
      <c r="Z11" s="16">
        <f>+(Y11-X11)*24-2</f>
        <v>13</v>
      </c>
      <c r="AA11" s="37">
        <v>0.29166666666666669</v>
      </c>
      <c r="AB11" s="15">
        <v>0.91666666666666663</v>
      </c>
      <c r="AC11" s="33">
        <f>+(AB11-AA11)*24-2</f>
        <v>13</v>
      </c>
      <c r="AD11" s="14">
        <v>0.29166666666666669</v>
      </c>
      <c r="AE11" s="15">
        <v>0.91666666666666663</v>
      </c>
      <c r="AF11" s="16">
        <f>+(AE11-AD11)*24-2</f>
        <v>13</v>
      </c>
      <c r="AG11" s="41">
        <v>0.29166666666666669</v>
      </c>
      <c r="AH11" s="19">
        <v>0.5</v>
      </c>
      <c r="AI11" s="43">
        <f>+((AH11-AG11)*24)</f>
        <v>5</v>
      </c>
      <c r="AJ11" s="14">
        <v>0.29166666666666669</v>
      </c>
      <c r="AK11" s="15">
        <v>0.91666666666666663</v>
      </c>
      <c r="AL11" s="16">
        <f>+(AK11-AJ11)*24-2</f>
        <v>13</v>
      </c>
      <c r="AM11" s="37">
        <v>0.29166666666666669</v>
      </c>
      <c r="AN11" s="15">
        <v>0.91666666666666663</v>
      </c>
      <c r="AO11" s="33">
        <f>+(AN11-AM11)*24-2</f>
        <v>13</v>
      </c>
      <c r="AP11" s="14">
        <v>0.29166666666666669</v>
      </c>
      <c r="AQ11" s="15">
        <v>0.79166666666666663</v>
      </c>
      <c r="AR11" s="16">
        <f>+(AQ11-AP11)*24-1</f>
        <v>10.999999999999998</v>
      </c>
      <c r="AS11" s="37">
        <v>0.29166666666666669</v>
      </c>
      <c r="AT11" s="15">
        <v>0.91666666666666663</v>
      </c>
      <c r="AU11" s="33">
        <f>+(AT11-AS11)*24-2</f>
        <v>13</v>
      </c>
      <c r="AV11" s="173">
        <v>0.29166666666666669</v>
      </c>
      <c r="AW11" s="174">
        <v>0.91666666666666663</v>
      </c>
      <c r="AX11" s="175">
        <f>+(AW11-AV11)*24-2</f>
        <v>13</v>
      </c>
      <c r="AY11" s="40"/>
      <c r="AZ11" s="4"/>
      <c r="BA11" s="33"/>
      <c r="BB11" s="71"/>
      <c r="BC11" s="55"/>
      <c r="BD11" s="20"/>
      <c r="BE11" s="128">
        <f t="shared" si="13"/>
        <v>179</v>
      </c>
    </row>
    <row r="12" spans="1:104" ht="14.1" customHeight="1" x14ac:dyDescent="0.25">
      <c r="A12" s="17">
        <v>9</v>
      </c>
      <c r="B12" s="129" t="s">
        <v>32</v>
      </c>
      <c r="C12" s="132">
        <v>0.29166666666666669</v>
      </c>
      <c r="D12" s="133">
        <v>0.79166666666666663</v>
      </c>
      <c r="E12" s="130">
        <f>+(D12-C12)*24-1</f>
        <v>10.999999999999998</v>
      </c>
      <c r="F12" s="132">
        <v>0.29166666666666669</v>
      </c>
      <c r="G12" s="133">
        <v>0.91666666666666663</v>
      </c>
      <c r="H12" s="130">
        <f>+(G12-F12)*24-1</f>
        <v>14</v>
      </c>
      <c r="I12" s="132">
        <v>0.29166666666666669</v>
      </c>
      <c r="J12" s="133">
        <v>0.91666666666666663</v>
      </c>
      <c r="K12" s="130">
        <f>+(J12-I12)*24-1</f>
        <v>14</v>
      </c>
      <c r="L12" s="134">
        <v>0.29166666666666669</v>
      </c>
      <c r="M12" s="135">
        <v>0.66666666666666663</v>
      </c>
      <c r="N12" s="136">
        <f>+((M12-L12)*24-1)</f>
        <v>7.9999999999999982</v>
      </c>
      <c r="O12" s="132">
        <v>0.29166666666666669</v>
      </c>
      <c r="P12" s="133">
        <v>0.91666666666666663</v>
      </c>
      <c r="Q12" s="130">
        <f>+(P12-O12)*24-1</f>
        <v>14</v>
      </c>
      <c r="R12" s="132">
        <v>0.29166666666666669</v>
      </c>
      <c r="S12" s="133">
        <v>0.91666666666666663</v>
      </c>
      <c r="T12" s="130">
        <f>+(S12-R12)*24-1</f>
        <v>14</v>
      </c>
      <c r="U12" s="132">
        <v>0.29166666666666669</v>
      </c>
      <c r="V12" s="133">
        <v>0.91666666666666663</v>
      </c>
      <c r="W12" s="130">
        <f>+(V12-U12)*24-1</f>
        <v>14</v>
      </c>
      <c r="X12" s="132">
        <v>0.29166666666666669</v>
      </c>
      <c r="Y12" s="133">
        <v>0.91666666666666663</v>
      </c>
      <c r="Z12" s="130">
        <f>+(Y12-X12)*24-1</f>
        <v>14</v>
      </c>
      <c r="AA12" s="132">
        <v>0.29166666666666669</v>
      </c>
      <c r="AB12" s="133">
        <v>0.91666666666666663</v>
      </c>
      <c r="AC12" s="130">
        <f>+(AB12-AA12)*24-1</f>
        <v>14</v>
      </c>
      <c r="AD12" s="132">
        <v>0.29166666666666669</v>
      </c>
      <c r="AE12" s="133">
        <v>0.91666666666666663</v>
      </c>
      <c r="AF12" s="130">
        <f>+(AE12-AD12)*24-1</f>
        <v>14</v>
      </c>
      <c r="AG12" s="134">
        <v>0.29166666666666669</v>
      </c>
      <c r="AH12" s="135">
        <v>0.66666666666666663</v>
      </c>
      <c r="AI12" s="136">
        <f>+((AH12-AG12)*24-1)</f>
        <v>7.9999999999999982</v>
      </c>
      <c r="AJ12" s="132">
        <v>0.29166666666666669</v>
      </c>
      <c r="AK12" s="133">
        <v>0.91666666666666663</v>
      </c>
      <c r="AL12" s="130">
        <f>+(AK12-AJ12)*24-1</f>
        <v>14</v>
      </c>
      <c r="AM12" s="132">
        <v>0.29166666666666669</v>
      </c>
      <c r="AN12" s="133">
        <v>0.79166666666666663</v>
      </c>
      <c r="AO12" s="130">
        <f>+(AN12-AM12)*24-1</f>
        <v>10.999999999999998</v>
      </c>
      <c r="AP12" s="132">
        <v>0.29166666666666669</v>
      </c>
      <c r="AQ12" s="133">
        <v>0.79166666666666663</v>
      </c>
      <c r="AR12" s="130">
        <f>+(AQ12-AP12)*24-1</f>
        <v>10.999999999999998</v>
      </c>
      <c r="AS12" s="132">
        <v>0.29166666666666669</v>
      </c>
      <c r="AT12" s="133">
        <v>0.79166666666666663</v>
      </c>
      <c r="AU12" s="130">
        <f>+(AT12-AS12)*24-1</f>
        <v>10.999999999999998</v>
      </c>
      <c r="AV12" s="173"/>
      <c r="AW12" s="174"/>
      <c r="AX12" s="175"/>
      <c r="AY12" s="40"/>
      <c r="AZ12" s="4"/>
      <c r="BA12" s="33"/>
      <c r="BB12" s="71"/>
      <c r="BC12" s="55"/>
      <c r="BD12" s="20"/>
      <c r="BE12" s="128">
        <f t="shared" si="13"/>
        <v>186</v>
      </c>
    </row>
    <row r="13" spans="1:104" ht="14.1" customHeight="1" x14ac:dyDescent="0.25">
      <c r="A13" s="131">
        <v>10</v>
      </c>
      <c r="B13" s="104" t="s">
        <v>41</v>
      </c>
      <c r="C13" s="17"/>
      <c r="D13" s="4"/>
      <c r="E13" s="16"/>
      <c r="F13" s="17"/>
      <c r="G13" s="4"/>
      <c r="H13" s="16"/>
      <c r="I13" s="40"/>
      <c r="J13" s="4"/>
      <c r="K13" s="33"/>
      <c r="L13" s="71"/>
      <c r="M13" s="55"/>
      <c r="N13" s="20"/>
      <c r="O13" s="132">
        <v>0.29166666666666669</v>
      </c>
      <c r="P13" s="133">
        <v>0.91666666666666663</v>
      </c>
      <c r="Q13" s="130">
        <f>(P13-O13)*24-1</f>
        <v>14</v>
      </c>
      <c r="R13" s="111">
        <v>0.29166666666666669</v>
      </c>
      <c r="S13" s="109">
        <v>0.91666666666666663</v>
      </c>
      <c r="T13" s="112">
        <f>(S13-R13)*24-1</f>
        <v>14</v>
      </c>
      <c r="U13" s="111">
        <v>0.29166666666666669</v>
      </c>
      <c r="V13" s="109">
        <v>1</v>
      </c>
      <c r="W13" s="112">
        <f>(V13-U13)*24-1</f>
        <v>16</v>
      </c>
      <c r="X13" s="111">
        <v>0.29166666666666669</v>
      </c>
      <c r="Y13" s="109">
        <v>1</v>
      </c>
      <c r="Z13" s="112">
        <f>(Y13-X13)*24-1</f>
        <v>16</v>
      </c>
      <c r="AA13" s="111">
        <v>0.29166666666666669</v>
      </c>
      <c r="AB13" s="109">
        <v>0.91666666666666663</v>
      </c>
      <c r="AC13" s="112">
        <f>(AB13-AA13)*24-1</f>
        <v>14</v>
      </c>
      <c r="AD13" s="111">
        <v>0.29166666666666669</v>
      </c>
      <c r="AE13" s="109">
        <v>0.91666666666666663</v>
      </c>
      <c r="AF13" s="112">
        <f>(AE13-AD13)*24-1</f>
        <v>14</v>
      </c>
      <c r="AG13" s="113">
        <v>0.29166666666666669</v>
      </c>
      <c r="AH13" s="106">
        <v>0.75</v>
      </c>
      <c r="AI13" s="114">
        <f>((AH13-AG13)*24-1)</f>
        <v>10</v>
      </c>
      <c r="AJ13" s="111">
        <v>0.29166666666666669</v>
      </c>
      <c r="AK13" s="109">
        <v>1</v>
      </c>
      <c r="AL13" s="112">
        <f>(AK13-AJ13)*24-1</f>
        <v>16</v>
      </c>
      <c r="AM13" s="108">
        <v>0</v>
      </c>
      <c r="AN13" s="109">
        <v>0.29166666666666669</v>
      </c>
      <c r="AO13" s="130">
        <f>(AN13-AM13)*24+8</f>
        <v>15</v>
      </c>
      <c r="AP13" s="17"/>
      <c r="AQ13" s="4"/>
      <c r="AR13" s="16"/>
      <c r="AS13" s="40"/>
      <c r="AT13" s="4"/>
      <c r="AU13" s="33"/>
      <c r="AV13" s="184"/>
      <c r="AW13" s="185"/>
      <c r="AX13" s="175"/>
      <c r="AY13" s="40"/>
      <c r="AZ13" s="4"/>
      <c r="BA13" s="33"/>
      <c r="BB13" s="71"/>
      <c r="BC13" s="55"/>
      <c r="BD13" s="20"/>
      <c r="BE13" s="128">
        <f t="shared" si="13"/>
        <v>129</v>
      </c>
    </row>
    <row r="14" spans="1:104" ht="14.1" customHeight="1" x14ac:dyDescent="0.25">
      <c r="A14" s="17">
        <v>11</v>
      </c>
      <c r="B14" s="44" t="s">
        <v>30</v>
      </c>
      <c r="C14" s="45">
        <v>0.29166666666666669</v>
      </c>
      <c r="D14" s="46">
        <v>0.79166666666666663</v>
      </c>
      <c r="E14" s="47">
        <f>+(D14-C14)*24-1</f>
        <v>10.999999999999998</v>
      </c>
      <c r="F14" s="45">
        <v>0.29166666666666669</v>
      </c>
      <c r="G14" s="46">
        <v>1</v>
      </c>
      <c r="H14" s="47">
        <f>+(G14-F14)*24-1</f>
        <v>16</v>
      </c>
      <c r="I14" s="45">
        <v>0.29166666666666669</v>
      </c>
      <c r="J14" s="46">
        <v>0.91666666666666663</v>
      </c>
      <c r="K14" s="47">
        <f t="shared" ref="K14" si="17">+(J14-I14)*24-1</f>
        <v>14</v>
      </c>
      <c r="L14" s="156">
        <v>0.29166666666666669</v>
      </c>
      <c r="M14" s="124">
        <v>0.66666666666666663</v>
      </c>
      <c r="N14" s="125">
        <f>+((M14-L14)*24-1)</f>
        <v>7.9999999999999982</v>
      </c>
      <c r="O14" s="45">
        <v>0.29166666666666669</v>
      </c>
      <c r="P14" s="46">
        <v>1</v>
      </c>
      <c r="Q14" s="47">
        <f t="shared" ref="Q14" si="18">+(P14-O14)*24-1</f>
        <v>16</v>
      </c>
      <c r="R14" s="45">
        <v>0.29166666666666669</v>
      </c>
      <c r="S14" s="46">
        <v>1</v>
      </c>
      <c r="T14" s="47">
        <f t="shared" ref="T14" si="19">+(S14-R14)*24-1</f>
        <v>16</v>
      </c>
      <c r="U14" s="45">
        <v>0.29166666666666669</v>
      </c>
      <c r="V14" s="46">
        <v>1</v>
      </c>
      <c r="W14" s="47">
        <f t="shared" ref="W14" si="20">+(V14-U14)*24-1</f>
        <v>16</v>
      </c>
      <c r="X14" s="45">
        <v>0.29166666666666669</v>
      </c>
      <c r="Y14" s="46">
        <v>0.95833333333333337</v>
      </c>
      <c r="Z14" s="47">
        <f t="shared" ref="Z14" si="21">+(Y14-X14)*24-1</f>
        <v>15</v>
      </c>
      <c r="AA14" s="45">
        <v>0.29166666666666669</v>
      </c>
      <c r="AB14" s="45">
        <v>1</v>
      </c>
      <c r="AC14" s="47">
        <f t="shared" ref="AC14" si="22">+(AB14-AA14)*24-1</f>
        <v>16</v>
      </c>
      <c r="AD14" s="45">
        <v>0.29166666666666669</v>
      </c>
      <c r="AE14" s="46">
        <v>1</v>
      </c>
      <c r="AF14" s="47">
        <f t="shared" ref="AF14" si="23">+(AE14-AD14)*24-1</f>
        <v>16</v>
      </c>
      <c r="AG14" s="156">
        <v>0.25</v>
      </c>
      <c r="AH14" s="124">
        <v>1</v>
      </c>
      <c r="AI14" s="125">
        <f>+((AH14-AG14)*24-1)</f>
        <v>17</v>
      </c>
      <c r="AJ14" s="45">
        <v>0.25</v>
      </c>
      <c r="AK14" s="46">
        <v>1</v>
      </c>
      <c r="AL14" s="47">
        <f t="shared" ref="AL14" si="24">+(AK14-AJ14)*24-1</f>
        <v>17</v>
      </c>
      <c r="AM14" s="45">
        <v>0.29166666666666669</v>
      </c>
      <c r="AN14" s="46">
        <v>0.95833333333333337</v>
      </c>
      <c r="AO14" s="47">
        <f t="shared" ref="AO14" si="25">+(AN14-AM14)*24-1</f>
        <v>15</v>
      </c>
      <c r="AP14" s="97">
        <v>0.29166666666666669</v>
      </c>
      <c r="AQ14" s="98">
        <v>0.79166666666666663</v>
      </c>
      <c r="AR14" s="99">
        <f t="shared" ref="AR14" si="26">+(AQ14-AP14)*24-1</f>
        <v>10.999999999999998</v>
      </c>
      <c r="AS14" s="97">
        <v>14.2916666666667</v>
      </c>
      <c r="AT14" s="98">
        <v>14.7916666666667</v>
      </c>
      <c r="AU14" s="99">
        <f t="shared" ref="AU14" si="27">+(AT14-AS14)*24-1</f>
        <v>11</v>
      </c>
      <c r="AV14" s="173"/>
      <c r="AW14" s="174"/>
      <c r="AX14" s="175"/>
      <c r="AY14" s="40"/>
      <c r="AZ14" s="4"/>
      <c r="BA14" s="33"/>
      <c r="BB14" s="71"/>
      <c r="BC14" s="55"/>
      <c r="BD14" s="20"/>
      <c r="BE14" s="128">
        <f t="shared" si="13"/>
        <v>215</v>
      </c>
    </row>
    <row r="15" spans="1:104" ht="14.1" customHeight="1" x14ac:dyDescent="0.25">
      <c r="A15" s="75">
        <v>12</v>
      </c>
      <c r="B15" s="149" t="s">
        <v>40</v>
      </c>
      <c r="C15" s="75"/>
      <c r="D15" s="158"/>
      <c r="E15" s="78"/>
      <c r="F15" s="75"/>
      <c r="G15" s="158"/>
      <c r="H15" s="78"/>
      <c r="I15" s="159"/>
      <c r="J15" s="158"/>
      <c r="K15" s="79"/>
      <c r="L15" s="160"/>
      <c r="M15" s="161"/>
      <c r="N15" s="82"/>
      <c r="O15" s="76">
        <v>0.29166666666666669</v>
      </c>
      <c r="P15" s="77">
        <v>0.91666666666666663</v>
      </c>
      <c r="Q15" s="78">
        <f>+(P15-O15)*24-1</f>
        <v>14</v>
      </c>
      <c r="R15" s="76">
        <v>0.29166666666666669</v>
      </c>
      <c r="S15" s="77">
        <v>0.91666666666666663</v>
      </c>
      <c r="T15" s="78">
        <f>+(S15-R15)*24-1</f>
        <v>14</v>
      </c>
      <c r="U15" s="76">
        <v>0.29166666666666669</v>
      </c>
      <c r="V15" s="77">
        <v>0.91666666666666663</v>
      </c>
      <c r="W15" s="78">
        <f>+(V15-U15)*24-1</f>
        <v>14</v>
      </c>
      <c r="X15" s="76">
        <v>0.29166666666666669</v>
      </c>
      <c r="Y15" s="77">
        <v>0.91666666666666663</v>
      </c>
      <c r="Z15" s="78">
        <f>+(Y15-X15)*24-1</f>
        <v>14</v>
      </c>
      <c r="AA15" s="76">
        <v>0.29166666666666669</v>
      </c>
      <c r="AB15" s="77">
        <v>0.91666666666666663</v>
      </c>
      <c r="AC15" s="78">
        <f>+(AB15-AA15)*24-1</f>
        <v>14</v>
      </c>
      <c r="AD15" s="76">
        <v>0.29166666666666669</v>
      </c>
      <c r="AE15" s="77">
        <v>0.91666666666666663</v>
      </c>
      <c r="AF15" s="78">
        <f>+(AE15-AD15)*24-1</f>
        <v>14</v>
      </c>
      <c r="AG15" s="80">
        <v>0.29166666666666669</v>
      </c>
      <c r="AH15" s="81">
        <v>0.91666666666666663</v>
      </c>
      <c r="AI15" s="82">
        <f>+((AH15-AG15)*24-1)</f>
        <v>14</v>
      </c>
      <c r="AJ15" s="76">
        <v>0.29166666666666669</v>
      </c>
      <c r="AK15" s="77">
        <v>0.91666666666666663</v>
      </c>
      <c r="AL15" s="78">
        <f>+(AK15-AJ15)*24-1</f>
        <v>14</v>
      </c>
      <c r="AM15" s="76">
        <v>0.29166666666666669</v>
      </c>
      <c r="AN15" s="77">
        <v>0.91666666666666663</v>
      </c>
      <c r="AO15" s="78">
        <f>+(AN15-AM15)*24-1</f>
        <v>14</v>
      </c>
      <c r="AP15" s="76">
        <v>0.29166666666666669</v>
      </c>
      <c r="AQ15" s="77">
        <v>0.79166666666666663</v>
      </c>
      <c r="AR15" s="78">
        <f>+(AQ15-AP15)*24-1</f>
        <v>10.999999999999998</v>
      </c>
      <c r="AS15" s="76">
        <v>0.29166666666666669</v>
      </c>
      <c r="AT15" s="77">
        <v>0.79166666666666663</v>
      </c>
      <c r="AU15" s="78">
        <f>+(AT15-AS15)*24-1</f>
        <v>10.999999999999998</v>
      </c>
      <c r="AV15" s="186"/>
      <c r="AW15" s="187"/>
      <c r="AX15" s="188"/>
      <c r="AY15" s="40"/>
      <c r="AZ15" s="4"/>
      <c r="BA15" s="33"/>
      <c r="BB15" s="71"/>
      <c r="BC15" s="55"/>
      <c r="BD15" s="20"/>
      <c r="BE15" s="128">
        <f t="shared" si="13"/>
        <v>148</v>
      </c>
    </row>
    <row r="16" spans="1:104" ht="14.1" customHeight="1" x14ac:dyDescent="0.25">
      <c r="A16" s="17">
        <v>13</v>
      </c>
      <c r="B16" s="24" t="s">
        <v>19</v>
      </c>
      <c r="C16" s="14"/>
      <c r="D16" s="15"/>
      <c r="E16" s="16"/>
      <c r="F16" s="14"/>
      <c r="G16" s="15"/>
      <c r="H16" s="16"/>
      <c r="I16" s="37"/>
      <c r="J16" s="15"/>
      <c r="K16" s="33"/>
      <c r="L16" s="18"/>
      <c r="M16" s="19"/>
      <c r="N16" s="20"/>
      <c r="O16" s="37">
        <v>0.29166666666666669</v>
      </c>
      <c r="P16" s="15">
        <v>0.91666666666666663</v>
      </c>
      <c r="Q16" s="33">
        <f>+(P16-O16)*24-1</f>
        <v>14</v>
      </c>
      <c r="R16" s="14">
        <v>0.29166666666666669</v>
      </c>
      <c r="S16" s="15">
        <v>0.91666666666666663</v>
      </c>
      <c r="T16" s="16">
        <f>+(S16-R16)*24-1</f>
        <v>14</v>
      </c>
      <c r="U16" s="37">
        <v>0.29166666666666669</v>
      </c>
      <c r="V16" s="15">
        <v>0.79166666666666696</v>
      </c>
      <c r="W16" s="33">
        <f>+(V16-U16)*24-1</f>
        <v>11.000000000000005</v>
      </c>
      <c r="X16" s="14">
        <v>0.29166666666666669</v>
      </c>
      <c r="Y16" s="15">
        <v>0.91666666666666663</v>
      </c>
      <c r="Z16" s="16">
        <f>+(Y16-X16)*24-1</f>
        <v>14</v>
      </c>
      <c r="AA16" s="37">
        <v>0.29166666666666669</v>
      </c>
      <c r="AB16" s="15">
        <v>0.91666666666666663</v>
      </c>
      <c r="AC16" s="33">
        <f>+(AB16-AA16)*24-1</f>
        <v>14</v>
      </c>
      <c r="AD16" s="14">
        <v>0.29166666666666669</v>
      </c>
      <c r="AE16" s="15">
        <v>0.91666666666666663</v>
      </c>
      <c r="AF16" s="16">
        <f>+(AE16-AD16)*24-1</f>
        <v>14</v>
      </c>
      <c r="AG16" s="73">
        <v>0.29166666666666669</v>
      </c>
      <c r="AH16" s="19">
        <v>0.5</v>
      </c>
      <c r="AI16" s="74">
        <f>+((AH16-AG16)*24)</f>
        <v>5</v>
      </c>
      <c r="AJ16" s="14">
        <v>0.29166666666666669</v>
      </c>
      <c r="AK16" s="15">
        <v>0.91666666666666663</v>
      </c>
      <c r="AL16" s="16">
        <f>+(AK16-AJ16)*24-1</f>
        <v>14</v>
      </c>
      <c r="AM16" s="37">
        <v>0.29166666666666669</v>
      </c>
      <c r="AN16" s="15">
        <v>0.91666666666666663</v>
      </c>
      <c r="AO16" s="33">
        <f>+(AN16-AM16)*24-1</f>
        <v>14</v>
      </c>
      <c r="AP16" s="14">
        <v>0.29166666666666669</v>
      </c>
      <c r="AQ16" s="15">
        <v>0.79166666666666663</v>
      </c>
      <c r="AR16" s="13">
        <f t="shared" ref="AR16" si="28">+(AQ16-AP16)*24-1</f>
        <v>10.999999999999998</v>
      </c>
      <c r="AS16" s="37">
        <v>0.29166666666666669</v>
      </c>
      <c r="AT16" s="15">
        <v>0.91666666666666663</v>
      </c>
      <c r="AU16" s="33">
        <f>+(AT16-AS16)*24-1</f>
        <v>14</v>
      </c>
      <c r="AV16" s="173">
        <v>0.29166666666666669</v>
      </c>
      <c r="AW16" s="174">
        <v>0.91666666666666663</v>
      </c>
      <c r="AX16" s="175">
        <f>+(AW16-AV16)*24-1</f>
        <v>14</v>
      </c>
      <c r="AY16" s="40"/>
      <c r="AZ16" s="4"/>
      <c r="BA16" s="33"/>
      <c r="BB16" s="71"/>
      <c r="BC16" s="55"/>
      <c r="BD16" s="20"/>
      <c r="BE16" s="128">
        <f t="shared" si="13"/>
        <v>153</v>
      </c>
    </row>
    <row r="17" spans="1:104" ht="14.1" customHeight="1" x14ac:dyDescent="0.25">
      <c r="A17" s="17">
        <v>14</v>
      </c>
      <c r="B17" s="104" t="s">
        <v>46</v>
      </c>
      <c r="C17" s="17"/>
      <c r="D17" s="4"/>
      <c r="E17" s="16"/>
      <c r="F17" s="17"/>
      <c r="G17" s="4"/>
      <c r="H17" s="16"/>
      <c r="I17" s="40"/>
      <c r="J17" s="4"/>
      <c r="K17" s="33"/>
      <c r="L17" s="71"/>
      <c r="M17" s="55"/>
      <c r="N17" s="20"/>
      <c r="O17" s="137">
        <v>0.29166666666666669</v>
      </c>
      <c r="P17" s="133">
        <v>0.91666666666666663</v>
      </c>
      <c r="Q17" s="138">
        <f>(P17-O17)*24-2</f>
        <v>13</v>
      </c>
      <c r="R17" s="108">
        <v>0.29166666666666669</v>
      </c>
      <c r="S17" s="109">
        <v>0.91666666666666663</v>
      </c>
      <c r="T17" s="110">
        <f>(S17-R17)*24-2</f>
        <v>13</v>
      </c>
      <c r="U17" s="108">
        <v>0.29166666666666669</v>
      </c>
      <c r="V17" s="109">
        <v>0.91666666666666663</v>
      </c>
      <c r="W17" s="110">
        <f>(V17-U17)*24-2</f>
        <v>13</v>
      </c>
      <c r="X17" s="108">
        <v>0.29166666666666669</v>
      </c>
      <c r="Y17" s="140">
        <v>0.91666666666666663</v>
      </c>
      <c r="Z17" s="141">
        <f>(Y17-X17)*24-2</f>
        <v>13</v>
      </c>
      <c r="AA17" s="137">
        <v>0.29166666666666669</v>
      </c>
      <c r="AB17" s="140">
        <v>0.91666666666666663</v>
      </c>
      <c r="AC17" s="141">
        <f>(AB17-AA17)*24-2</f>
        <v>13</v>
      </c>
      <c r="AD17" s="137">
        <v>0.29166666666666669</v>
      </c>
      <c r="AE17" s="140">
        <v>0.91666666666666663</v>
      </c>
      <c r="AF17" s="141">
        <f>(AE17-AD17)*24-2</f>
        <v>13</v>
      </c>
      <c r="AG17" s="142">
        <v>0.29166666666666669</v>
      </c>
      <c r="AH17" s="135">
        <v>0.66666666666666663</v>
      </c>
      <c r="AI17" s="143">
        <f>((AH17-AG17)*24-1)</f>
        <v>7.9999999999999982</v>
      </c>
      <c r="AJ17" s="137">
        <v>0.29166666666666669</v>
      </c>
      <c r="AK17" s="140">
        <v>0.91666666666666663</v>
      </c>
      <c r="AL17" s="141">
        <f>(AK17-AJ17)*24-2</f>
        <v>13</v>
      </c>
      <c r="AM17" s="137">
        <v>0.29166666666666669</v>
      </c>
      <c r="AN17" s="140">
        <v>0.91666666666666663</v>
      </c>
      <c r="AO17" s="141">
        <f>(AN17-AM17)*24-2</f>
        <v>13</v>
      </c>
      <c r="AP17" s="137">
        <v>0.29166666666666669</v>
      </c>
      <c r="AQ17" s="140">
        <v>0.79166666666666663</v>
      </c>
      <c r="AR17" s="141">
        <f>(AQ17-AP17)*24-1</f>
        <v>10.999999999999998</v>
      </c>
      <c r="AS17" s="137">
        <v>0.29166666666666669</v>
      </c>
      <c r="AT17" s="140">
        <v>0.79166666666666663</v>
      </c>
      <c r="AU17" s="141">
        <f>(AT17-AS17)*24-1</f>
        <v>10.999999999999998</v>
      </c>
      <c r="AV17" s="184"/>
      <c r="AW17" s="185"/>
      <c r="AX17" s="175"/>
      <c r="AY17" s="40"/>
      <c r="AZ17" s="4"/>
      <c r="BA17" s="33"/>
      <c r="BB17" s="71"/>
      <c r="BC17" s="55"/>
      <c r="BD17" s="20"/>
      <c r="BE17" s="128">
        <f t="shared" si="13"/>
        <v>134</v>
      </c>
    </row>
    <row r="18" spans="1:104" ht="14.1" customHeight="1" x14ac:dyDescent="0.25">
      <c r="A18" s="17">
        <v>15</v>
      </c>
      <c r="B18" s="24" t="s">
        <v>39</v>
      </c>
      <c r="C18" s="21"/>
      <c r="D18" s="22"/>
      <c r="E18" s="23"/>
      <c r="F18" s="21">
        <v>0.29166666666666669</v>
      </c>
      <c r="G18" s="22">
        <v>0.91666666666666663</v>
      </c>
      <c r="H18" s="23">
        <f>+(G18-F18)*24-1</f>
        <v>14</v>
      </c>
      <c r="I18" s="56">
        <v>0.29166666666666669</v>
      </c>
      <c r="J18" s="22">
        <v>0.91666666666666663</v>
      </c>
      <c r="K18" s="66">
        <f>+(J18-I18)*24-1</f>
        <v>14</v>
      </c>
      <c r="L18" s="70">
        <v>0.29166666666666669</v>
      </c>
      <c r="M18" s="42">
        <v>0.70833333333333304</v>
      </c>
      <c r="N18" s="20">
        <f>+((M18-L18)*24-1)</f>
        <v>8.9999999999999929</v>
      </c>
      <c r="O18" s="37">
        <v>0.29166666666666669</v>
      </c>
      <c r="P18" s="15">
        <v>0.91666666666666663</v>
      </c>
      <c r="Q18" s="33">
        <f>+(P18-O18)*24-1</f>
        <v>14</v>
      </c>
      <c r="R18" s="14">
        <v>0.29166666666666669</v>
      </c>
      <c r="S18" s="15">
        <v>0.91666666666666663</v>
      </c>
      <c r="T18" s="16">
        <f>+(S18-R18)*24-1</f>
        <v>14</v>
      </c>
      <c r="U18" s="37">
        <v>0.29166666666666669</v>
      </c>
      <c r="V18" s="15">
        <v>0.79166666666666696</v>
      </c>
      <c r="W18" s="33">
        <f>+(V18-U18)*24-1</f>
        <v>11.000000000000005</v>
      </c>
      <c r="X18" s="14">
        <v>0.29166666666666669</v>
      </c>
      <c r="Y18" s="15">
        <v>0.91666666666666663</v>
      </c>
      <c r="Z18" s="16">
        <f>+(Y18-X18)*24-1</f>
        <v>14</v>
      </c>
      <c r="AA18" s="37">
        <v>0.29166666666666669</v>
      </c>
      <c r="AB18" s="15">
        <v>0.91666666666666663</v>
      </c>
      <c r="AC18" s="33">
        <f>+(AB18-AA18)*24-1</f>
        <v>14</v>
      </c>
      <c r="AD18" s="14">
        <v>0.29166666666666669</v>
      </c>
      <c r="AE18" s="15">
        <v>0.91666666666666663</v>
      </c>
      <c r="AF18" s="16">
        <f>+(AE18-AD18)*24-1</f>
        <v>14</v>
      </c>
      <c r="AG18" s="73">
        <v>0.29166666666666669</v>
      </c>
      <c r="AH18" s="19">
        <v>0.5</v>
      </c>
      <c r="AI18" s="74">
        <f>+((AH18-AG18)*24)</f>
        <v>5</v>
      </c>
      <c r="AJ18" s="14">
        <v>0.29166666666666669</v>
      </c>
      <c r="AK18" s="15">
        <v>0.91666666666666663</v>
      </c>
      <c r="AL18" s="16">
        <f>+(AK18-AJ18)*24-1</f>
        <v>14</v>
      </c>
      <c r="AM18" s="37">
        <v>0.29166666666666669</v>
      </c>
      <c r="AN18" s="15">
        <v>0.91666666666666663</v>
      </c>
      <c r="AO18" s="33">
        <f>+(AN18-AM18)*24-1</f>
        <v>14</v>
      </c>
      <c r="AP18" s="14">
        <v>0.29166666666666669</v>
      </c>
      <c r="AQ18" s="15">
        <v>0.79166666666666663</v>
      </c>
      <c r="AR18" s="13">
        <f t="shared" ref="AR18" si="29">+(AQ18-AP18)*24-1</f>
        <v>10.999999999999998</v>
      </c>
      <c r="AS18" s="37">
        <v>0.29166666666666669</v>
      </c>
      <c r="AT18" s="15">
        <v>0.91666666666666663</v>
      </c>
      <c r="AU18" s="33">
        <f>+(AT18-AS18)*24-1</f>
        <v>14</v>
      </c>
      <c r="AV18" s="173">
        <v>0.29166666666666669</v>
      </c>
      <c r="AW18" s="174">
        <v>0.91666666666666663</v>
      </c>
      <c r="AX18" s="175">
        <f>+(AW18-AV18)*24-1</f>
        <v>14</v>
      </c>
      <c r="AY18" s="40"/>
      <c r="AZ18" s="4"/>
      <c r="BA18" s="33"/>
      <c r="BB18" s="71"/>
      <c r="BC18" s="55"/>
      <c r="BD18" s="20"/>
      <c r="BE18" s="128">
        <f t="shared" si="13"/>
        <v>190</v>
      </c>
    </row>
    <row r="19" spans="1:104" ht="14.1" customHeight="1" x14ac:dyDescent="0.25">
      <c r="A19" s="17">
        <v>16</v>
      </c>
      <c r="B19" s="25" t="s">
        <v>43</v>
      </c>
      <c r="C19" s="17"/>
      <c r="D19" s="4"/>
      <c r="E19" s="16"/>
      <c r="F19" s="17"/>
      <c r="G19" s="4"/>
      <c r="H19" s="16"/>
      <c r="I19" s="40"/>
      <c r="J19" s="4"/>
      <c r="K19" s="33"/>
      <c r="L19" s="71"/>
      <c r="M19" s="55"/>
      <c r="N19" s="20"/>
      <c r="O19" s="40"/>
      <c r="P19" s="4"/>
      <c r="Q19" s="33"/>
      <c r="R19" s="17"/>
      <c r="S19" s="4"/>
      <c r="T19" s="16"/>
      <c r="U19" s="105">
        <v>0.29166666666666669</v>
      </c>
      <c r="V19" s="106">
        <v>0.79166666666666663</v>
      </c>
      <c r="W19" s="107">
        <f>+(V19-U19)*24-1</f>
        <v>10.999999999999998</v>
      </c>
      <c r="X19" s="14">
        <v>0.29166666666666669</v>
      </c>
      <c r="Y19" s="15">
        <v>0.91666666666666663</v>
      </c>
      <c r="Z19" s="16">
        <f>+(Y19-X19)*24-2</f>
        <v>13</v>
      </c>
      <c r="AA19" s="14">
        <v>0.29166666666666669</v>
      </c>
      <c r="AB19" s="15">
        <v>0.91666666666666663</v>
      </c>
      <c r="AC19" s="16">
        <f>+(AB19-AA19)*24-2</f>
        <v>13</v>
      </c>
      <c r="AD19" s="14">
        <v>0.29166666666666669</v>
      </c>
      <c r="AE19" s="15">
        <v>0.91666666666666663</v>
      </c>
      <c r="AF19" s="16">
        <f>+(AE19-AD19)*24-2</f>
        <v>13</v>
      </c>
      <c r="AG19" s="73">
        <v>0.29166666666666669</v>
      </c>
      <c r="AH19" s="19">
        <v>0.5</v>
      </c>
      <c r="AI19" s="74">
        <f t="shared" ref="AI19:AI20" si="30">+((AH19-AG19)*24)</f>
        <v>5</v>
      </c>
      <c r="AJ19" s="14">
        <v>0.29166666666666669</v>
      </c>
      <c r="AK19" s="15">
        <v>0.91666666666666663</v>
      </c>
      <c r="AL19" s="16">
        <f>+(AK19-AJ19)*24-2</f>
        <v>13</v>
      </c>
      <c r="AM19" s="14">
        <v>0.29166666666666669</v>
      </c>
      <c r="AN19" s="15">
        <v>0.91666666666666663</v>
      </c>
      <c r="AO19" s="16">
        <f>+(AN19-AM19)*24-2</f>
        <v>13</v>
      </c>
      <c r="AP19" s="14">
        <v>0.29166666666666669</v>
      </c>
      <c r="AQ19" s="15">
        <v>0.91666666666666663</v>
      </c>
      <c r="AR19" s="16">
        <f>+(AQ19-AP19)*24-2</f>
        <v>13</v>
      </c>
      <c r="AS19" s="14">
        <v>0.29166666666666669</v>
      </c>
      <c r="AT19" s="15">
        <v>0.70833333333333337</v>
      </c>
      <c r="AU19" s="16">
        <f>+(AT19-AS19)*24-2</f>
        <v>8</v>
      </c>
      <c r="AV19" s="184"/>
      <c r="AW19" s="185"/>
      <c r="AX19" s="175"/>
      <c r="AY19" s="40"/>
      <c r="AZ19" s="4"/>
      <c r="BA19" s="33"/>
      <c r="BB19" s="71"/>
      <c r="BC19" s="55"/>
      <c r="BD19" s="20"/>
      <c r="BE19" s="128">
        <f t="shared" si="13"/>
        <v>102</v>
      </c>
    </row>
    <row r="20" spans="1:104" ht="14.1" customHeight="1" x14ac:dyDescent="0.25">
      <c r="A20" s="17">
        <v>17</v>
      </c>
      <c r="B20" s="104" t="s">
        <v>49</v>
      </c>
      <c r="C20" s="17"/>
      <c r="D20" s="4"/>
      <c r="E20" s="16"/>
      <c r="F20" s="17"/>
      <c r="G20" s="4"/>
      <c r="H20" s="16"/>
      <c r="I20" s="40"/>
      <c r="J20" s="4"/>
      <c r="K20" s="33"/>
      <c r="L20" s="71"/>
      <c r="M20" s="55"/>
      <c r="N20" s="20"/>
      <c r="O20" s="40"/>
      <c r="P20" s="4"/>
      <c r="Q20" s="33"/>
      <c r="R20" s="139">
        <v>0.29166666666666669</v>
      </c>
      <c r="S20" s="140">
        <v>0.91666666666666663</v>
      </c>
      <c r="T20" s="141">
        <f>+(S20-R20)*24-1</f>
        <v>14</v>
      </c>
      <c r="U20" s="118">
        <v>0.29166666666666669</v>
      </c>
      <c r="V20" s="119">
        <v>0.79166666666666663</v>
      </c>
      <c r="W20" s="120">
        <f>+(V20-U20)*24-1</f>
        <v>10.999999999999998</v>
      </c>
      <c r="X20" s="14">
        <v>0.29166666666666669</v>
      </c>
      <c r="Y20" s="15">
        <v>0.91666666666666663</v>
      </c>
      <c r="Z20" s="16">
        <f>+(Y20-X20)*24-2</f>
        <v>13</v>
      </c>
      <c r="AA20" s="14">
        <v>0.29166666666666669</v>
      </c>
      <c r="AB20" s="15">
        <v>0.91666666666666663</v>
      </c>
      <c r="AC20" s="16">
        <f>+(AB20-AA20)*24-2</f>
        <v>13</v>
      </c>
      <c r="AD20" s="14">
        <v>0.29166666666666669</v>
      </c>
      <c r="AE20" s="15">
        <v>0.91666666666666663</v>
      </c>
      <c r="AF20" s="16">
        <f>+(AE20-AD20)*24-2</f>
        <v>13</v>
      </c>
      <c r="AG20" s="73">
        <v>0.29166666666666669</v>
      </c>
      <c r="AH20" s="19">
        <v>0.5</v>
      </c>
      <c r="AI20" s="74">
        <f t="shared" si="30"/>
        <v>5</v>
      </c>
      <c r="AJ20" s="14">
        <v>0.29166666666666669</v>
      </c>
      <c r="AK20" s="15">
        <v>0.91666666666666663</v>
      </c>
      <c r="AL20" s="16">
        <f>+(AK20-AJ20)*24-2</f>
        <v>13</v>
      </c>
      <c r="AM20" s="14">
        <v>0.29166666666666669</v>
      </c>
      <c r="AN20" s="15">
        <v>0.91666666666666663</v>
      </c>
      <c r="AO20" s="16">
        <f>+(AN20-AM20)*24-2</f>
        <v>13</v>
      </c>
      <c r="AP20" s="14">
        <v>0.29166666666666669</v>
      </c>
      <c r="AQ20" s="15">
        <v>0.91666666666666663</v>
      </c>
      <c r="AR20" s="16">
        <f>+(AQ20-AP20)*24-2</f>
        <v>13</v>
      </c>
      <c r="AS20" s="14">
        <v>0.29166666666666669</v>
      </c>
      <c r="AT20" s="15">
        <v>0.70833333333333337</v>
      </c>
      <c r="AU20" s="16">
        <f>+(AT20-AS20)*24-2</f>
        <v>8</v>
      </c>
      <c r="AV20" s="184"/>
      <c r="AW20" s="185"/>
      <c r="AX20" s="175"/>
      <c r="AY20" s="40"/>
      <c r="AZ20" s="4"/>
      <c r="BA20" s="33"/>
      <c r="BB20" s="71"/>
      <c r="BC20" s="55"/>
      <c r="BD20" s="20"/>
      <c r="BE20" s="128">
        <f t="shared" si="13"/>
        <v>116</v>
      </c>
    </row>
    <row r="21" spans="1:104" ht="14.1" customHeight="1" x14ac:dyDescent="0.25">
      <c r="A21" s="95">
        <v>18</v>
      </c>
      <c r="B21" s="129" t="s">
        <v>35</v>
      </c>
      <c r="C21" s="132">
        <v>0.29166666666666669</v>
      </c>
      <c r="D21" s="133">
        <v>0.79166666666666663</v>
      </c>
      <c r="E21" s="130">
        <f>+(D21-C21)*24-1</f>
        <v>10.999999999999998</v>
      </c>
      <c r="F21" s="132">
        <v>0.29166666666666669</v>
      </c>
      <c r="G21" s="133">
        <v>0.91666666666666663</v>
      </c>
      <c r="H21" s="130">
        <f>+(G21-F21)*24-1</f>
        <v>14</v>
      </c>
      <c r="I21" s="132">
        <v>0.29166666666666669</v>
      </c>
      <c r="J21" s="133">
        <v>0.91666666666666663</v>
      </c>
      <c r="K21" s="130">
        <f>+(J21-I21)*24-1</f>
        <v>14</v>
      </c>
      <c r="L21" s="134">
        <v>0.29166666666666669</v>
      </c>
      <c r="M21" s="135">
        <v>0.66666666666666663</v>
      </c>
      <c r="N21" s="136">
        <f>+((M21-L21)*24-1)</f>
        <v>7.9999999999999982</v>
      </c>
      <c r="O21" s="132">
        <v>0.29166666666666669</v>
      </c>
      <c r="P21" s="133">
        <v>0.91666666666666663</v>
      </c>
      <c r="Q21" s="130">
        <f>+(P21-O21)*24-1</f>
        <v>14</v>
      </c>
      <c r="R21" s="132">
        <v>0.29166666666666669</v>
      </c>
      <c r="S21" s="133">
        <v>0.91666666666666663</v>
      </c>
      <c r="T21" s="130">
        <f>+(S21-R21)*24-1</f>
        <v>14</v>
      </c>
      <c r="U21" s="132">
        <v>0.29166666666666669</v>
      </c>
      <c r="V21" s="133">
        <v>0.91666666666666663</v>
      </c>
      <c r="W21" s="130">
        <f>+(V21-U21)*24-1</f>
        <v>14</v>
      </c>
      <c r="X21" s="132">
        <v>0.29166666666666669</v>
      </c>
      <c r="Y21" s="133">
        <v>0.91666666666666663</v>
      </c>
      <c r="Z21" s="130">
        <f>+(Y21-X21)*24-1</f>
        <v>14</v>
      </c>
      <c r="AA21" s="132">
        <v>0.29166666666666669</v>
      </c>
      <c r="AB21" s="133">
        <v>0.91666666666666663</v>
      </c>
      <c r="AC21" s="130">
        <f>+(AB21-AA21)*24-1</f>
        <v>14</v>
      </c>
      <c r="AD21" s="132">
        <v>0.29166666666666669</v>
      </c>
      <c r="AE21" s="133">
        <v>0.91666666666666663</v>
      </c>
      <c r="AF21" s="130">
        <f>+(AE21-AD21)*24-1</f>
        <v>14</v>
      </c>
      <c r="AG21" s="134">
        <v>0.29166666666666669</v>
      </c>
      <c r="AH21" s="135">
        <v>0.66666666666666663</v>
      </c>
      <c r="AI21" s="136">
        <f>+((AH21-AG21)*24-1)</f>
        <v>7.9999999999999982</v>
      </c>
      <c r="AJ21" s="84">
        <v>0.29166666666666669</v>
      </c>
      <c r="AK21" s="85">
        <v>0.91666666666666663</v>
      </c>
      <c r="AL21" s="86">
        <f>+(AK21-AJ21)*24-1</f>
        <v>14</v>
      </c>
      <c r="AM21" s="84">
        <v>0.29166666666666669</v>
      </c>
      <c r="AN21" s="85">
        <v>0.91666666666666663</v>
      </c>
      <c r="AO21" s="86">
        <f>+(AN21-AM21)*24-1</f>
        <v>14</v>
      </c>
      <c r="AP21" s="84">
        <v>0.29166666666666669</v>
      </c>
      <c r="AQ21" s="85">
        <v>0.79166666666666663</v>
      </c>
      <c r="AR21" s="86">
        <f>+(AQ21-AP21)*24-1</f>
        <v>10.999999999999998</v>
      </c>
      <c r="AS21" s="84">
        <v>0.29166666666666669</v>
      </c>
      <c r="AT21" s="85">
        <v>0.91666666666666663</v>
      </c>
      <c r="AU21" s="86">
        <f>+(AT21-AS21)*24-1</f>
        <v>14</v>
      </c>
      <c r="AV21" s="179">
        <v>0.29166666666666669</v>
      </c>
      <c r="AW21" s="180">
        <v>0.91666666666666663</v>
      </c>
      <c r="AX21" s="181">
        <f>+(AW21-AV21)*24-1</f>
        <v>14</v>
      </c>
      <c r="AY21" s="40"/>
      <c r="AZ21" s="4"/>
      <c r="BA21" s="33"/>
      <c r="BB21" s="71"/>
      <c r="BC21" s="55"/>
      <c r="BD21" s="20"/>
      <c r="BE21" s="128">
        <f t="shared" si="13"/>
        <v>206</v>
      </c>
    </row>
    <row r="22" spans="1:104" ht="14.1" customHeight="1" x14ac:dyDescent="0.25">
      <c r="A22" s="131">
        <v>19</v>
      </c>
      <c r="B22" s="104" t="s">
        <v>34</v>
      </c>
      <c r="C22" s="132">
        <v>0.29166666666666669</v>
      </c>
      <c r="D22" s="133">
        <v>0.79166666666666663</v>
      </c>
      <c r="E22" s="130">
        <f>+(D22-C22)*24-1</f>
        <v>10.999999999999998</v>
      </c>
      <c r="F22" s="132">
        <v>0.29166666666666669</v>
      </c>
      <c r="G22" s="133">
        <v>0.91666666666666663</v>
      </c>
      <c r="H22" s="130">
        <f>+(G22-F22)*24-1</f>
        <v>14</v>
      </c>
      <c r="I22" s="132">
        <v>0.29166666666666669</v>
      </c>
      <c r="J22" s="133">
        <v>0.91666666666666663</v>
      </c>
      <c r="K22" s="130">
        <f>+(J22-I22)*24-1</f>
        <v>14</v>
      </c>
      <c r="L22" s="134">
        <v>0.29166666666666669</v>
      </c>
      <c r="M22" s="135">
        <v>0.66666666666666663</v>
      </c>
      <c r="N22" s="136">
        <f>+((M22-L22)*24-1)</f>
        <v>7.9999999999999982</v>
      </c>
      <c r="O22" s="132">
        <v>0.29166666666666669</v>
      </c>
      <c r="P22" s="133">
        <v>0.91666666666666663</v>
      </c>
      <c r="Q22" s="130">
        <f>+(P22-O22)*24-1</f>
        <v>14</v>
      </c>
      <c r="R22" s="108">
        <v>0.29166666666666669</v>
      </c>
      <c r="S22" s="109">
        <v>0.91666666666666663</v>
      </c>
      <c r="T22" s="110">
        <f>(S22-R22)*24-1</f>
        <v>14</v>
      </c>
      <c r="U22" s="108">
        <v>0.29166666666666669</v>
      </c>
      <c r="V22" s="109">
        <v>1</v>
      </c>
      <c r="W22" s="110">
        <f>(V22-U22)*24-1</f>
        <v>16</v>
      </c>
      <c r="X22" s="108">
        <v>0.29166666666666669</v>
      </c>
      <c r="Y22" s="109">
        <v>1</v>
      </c>
      <c r="Z22" s="110">
        <f>(Y22-X22)*24-1</f>
        <v>16</v>
      </c>
      <c r="AA22" s="108">
        <v>0.29166666666666669</v>
      </c>
      <c r="AB22" s="109">
        <v>0.91666666666666663</v>
      </c>
      <c r="AC22" s="110">
        <f>(AB22-AA22)*24-1</f>
        <v>14</v>
      </c>
      <c r="AD22" s="108">
        <v>0.29166666666666669</v>
      </c>
      <c r="AE22" s="109">
        <v>0.91666666666666663</v>
      </c>
      <c r="AF22" s="110">
        <f>(AE22-AD22)*24-1</f>
        <v>14</v>
      </c>
      <c r="AG22" s="105">
        <v>0.29166666666666669</v>
      </c>
      <c r="AH22" s="106">
        <v>0.75</v>
      </c>
      <c r="AI22" s="107">
        <f>((AH22-AG22)*24-1)</f>
        <v>10</v>
      </c>
      <c r="AJ22" s="108">
        <v>0.29166666666666669</v>
      </c>
      <c r="AK22" s="109">
        <v>1</v>
      </c>
      <c r="AL22" s="110">
        <f>(AK22-AJ22)*24-1</f>
        <v>16</v>
      </c>
      <c r="AM22" s="108">
        <v>0</v>
      </c>
      <c r="AN22" s="109">
        <v>0.5</v>
      </c>
      <c r="AO22" s="110">
        <f>(AN22-AM22)*24</f>
        <v>12</v>
      </c>
      <c r="AP22" s="108">
        <v>0</v>
      </c>
      <c r="AQ22" s="109">
        <v>0.66666666666666663</v>
      </c>
      <c r="AR22" s="110">
        <f>(AQ22-AP22)*24</f>
        <v>16</v>
      </c>
      <c r="AS22" s="40"/>
      <c r="AT22" s="4"/>
      <c r="AU22" s="33"/>
      <c r="AV22" s="184"/>
      <c r="AW22" s="185"/>
      <c r="AX22" s="175"/>
      <c r="AY22" s="40"/>
      <c r="AZ22" s="4"/>
      <c r="BA22" s="33"/>
      <c r="BB22" s="71"/>
      <c r="BC22" s="55"/>
      <c r="BD22" s="20"/>
      <c r="BE22" s="128">
        <f t="shared" si="13"/>
        <v>189</v>
      </c>
    </row>
    <row r="23" spans="1:104" ht="14.1" customHeight="1" x14ac:dyDescent="0.25">
      <c r="A23" s="103">
        <v>20</v>
      </c>
      <c r="B23" s="44" t="s">
        <v>31</v>
      </c>
      <c r="C23" s="48">
        <v>0.29166666666666669</v>
      </c>
      <c r="D23" s="46">
        <v>0.79166666666666663</v>
      </c>
      <c r="E23" s="49">
        <f>(D23-C23)*24-1</f>
        <v>10.999999999999998</v>
      </c>
      <c r="F23" s="48">
        <v>0.29166666666666669</v>
      </c>
      <c r="G23" s="46">
        <v>1</v>
      </c>
      <c r="H23" s="49">
        <f>(G23-F23)*24-1</f>
        <v>16</v>
      </c>
      <c r="I23" s="48">
        <v>0.29166666666666669</v>
      </c>
      <c r="J23" s="46">
        <v>0.91666666666666663</v>
      </c>
      <c r="K23" s="49">
        <f>(J23-I23)*24-1</f>
        <v>14</v>
      </c>
      <c r="L23" s="126">
        <v>0.29166666666666669</v>
      </c>
      <c r="M23" s="124">
        <v>0.66666666666666663</v>
      </c>
      <c r="N23" s="127">
        <f>(M23-L23)*24-1</f>
        <v>7.9999999999999982</v>
      </c>
      <c r="O23" s="48">
        <v>0.29166666666666669</v>
      </c>
      <c r="P23" s="46">
        <v>1</v>
      </c>
      <c r="Q23" s="49">
        <f>(P23-O23)*24-1</f>
        <v>16</v>
      </c>
      <c r="R23" s="48">
        <v>0.29166666666666669</v>
      </c>
      <c r="S23" s="46">
        <v>1</v>
      </c>
      <c r="T23" s="49">
        <f>(S23-R23)*24-1</f>
        <v>16</v>
      </c>
      <c r="U23" s="48">
        <v>0.29166666666666669</v>
      </c>
      <c r="V23" s="46">
        <v>1</v>
      </c>
      <c r="W23" s="49">
        <f>(V23-U23)*24-1</f>
        <v>16</v>
      </c>
      <c r="X23" s="48">
        <v>0.29166666666666669</v>
      </c>
      <c r="Y23" s="46">
        <v>1</v>
      </c>
      <c r="Z23" s="49">
        <f>(Y23-X23)*24-1</f>
        <v>16</v>
      </c>
      <c r="AA23" s="48">
        <v>0.25</v>
      </c>
      <c r="AB23" s="46">
        <v>1</v>
      </c>
      <c r="AC23" s="49">
        <f>(AB23-AA23)*24-1</f>
        <v>17</v>
      </c>
      <c r="AD23" s="48">
        <v>0.29166666666666669</v>
      </c>
      <c r="AE23" s="46">
        <v>1</v>
      </c>
      <c r="AF23" s="49">
        <f>(AE23-AD23)*24-1</f>
        <v>16</v>
      </c>
      <c r="AG23" s="126">
        <v>0.25</v>
      </c>
      <c r="AH23" s="124">
        <v>1</v>
      </c>
      <c r="AI23" s="127">
        <f>((AH23-AG23)*24-1)</f>
        <v>17</v>
      </c>
      <c r="AJ23" s="48">
        <v>0.25</v>
      </c>
      <c r="AK23" s="46">
        <v>1</v>
      </c>
      <c r="AL23" s="49">
        <f>(AK23-AJ23)*24-1</f>
        <v>17</v>
      </c>
      <c r="AM23" s="108">
        <v>0.29166666666666669</v>
      </c>
      <c r="AN23" s="109">
        <v>0.91666666666666663</v>
      </c>
      <c r="AO23" s="110">
        <f>(AN23-AM23)*24-1</f>
        <v>14</v>
      </c>
      <c r="AP23" s="108">
        <v>0.29166666666666669</v>
      </c>
      <c r="AQ23" s="109">
        <v>0.79166666666666663</v>
      </c>
      <c r="AR23" s="110">
        <f>(AQ23-AP23)*24-1</f>
        <v>10.999999999999998</v>
      </c>
      <c r="AS23" s="40"/>
      <c r="AT23" s="4"/>
      <c r="AU23" s="33"/>
      <c r="AV23" s="184"/>
      <c r="AW23" s="185"/>
      <c r="AX23" s="175"/>
      <c r="AY23" s="40"/>
      <c r="AZ23" s="4"/>
      <c r="BA23" s="33"/>
      <c r="BB23" s="71"/>
      <c r="BC23" s="55"/>
      <c r="BD23" s="20"/>
      <c r="BE23" s="128">
        <f t="shared" si="13"/>
        <v>205</v>
      </c>
    </row>
    <row r="24" spans="1:104" ht="14.1" customHeight="1" x14ac:dyDescent="0.25">
      <c r="A24" s="117">
        <v>21</v>
      </c>
      <c r="B24" s="116" t="s">
        <v>37</v>
      </c>
      <c r="C24" s="45">
        <v>0.29166666666666669</v>
      </c>
      <c r="D24" s="46">
        <v>0.79166666666666663</v>
      </c>
      <c r="E24" s="47">
        <f>+(D24-C24)*24-1</f>
        <v>10.999999999999998</v>
      </c>
      <c r="F24" s="45">
        <v>0.29166666666666669</v>
      </c>
      <c r="G24" s="46">
        <v>1</v>
      </c>
      <c r="H24" s="47">
        <f>+(G24-F24)*24-1</f>
        <v>16</v>
      </c>
      <c r="I24" s="45">
        <v>0.29166666666666669</v>
      </c>
      <c r="J24" s="46">
        <v>0.91666666666666663</v>
      </c>
      <c r="K24" s="47">
        <f t="shared" ref="K24" si="31">+(J24-I24)*24-1</f>
        <v>14</v>
      </c>
      <c r="L24" s="156">
        <v>0.29166666666666669</v>
      </c>
      <c r="M24" s="124">
        <v>0.66666666666666663</v>
      </c>
      <c r="N24" s="125">
        <f>+((M24-L24)*24-1)</f>
        <v>7.9999999999999982</v>
      </c>
      <c r="O24" s="45">
        <v>0.29166666666666669</v>
      </c>
      <c r="P24" s="46">
        <v>1</v>
      </c>
      <c r="Q24" s="47">
        <f t="shared" ref="Q24" si="32">+(P24-O24)*24-1</f>
        <v>16</v>
      </c>
      <c r="R24" s="45">
        <v>0.29166666666666669</v>
      </c>
      <c r="S24" s="46">
        <v>1</v>
      </c>
      <c r="T24" s="47">
        <f t="shared" ref="T24" si="33">+(S24-R24)*24-1</f>
        <v>16</v>
      </c>
      <c r="U24" s="45">
        <v>0.29166666666666669</v>
      </c>
      <c r="V24" s="46">
        <v>1</v>
      </c>
      <c r="W24" s="47">
        <f t="shared" ref="W24" si="34">+(V24-U24)*24-1</f>
        <v>16</v>
      </c>
      <c r="X24" s="45">
        <v>0.29166666666666669</v>
      </c>
      <c r="Y24" s="46">
        <v>1</v>
      </c>
      <c r="Z24" s="47">
        <f t="shared" ref="Z24" si="35">+(Y24-X24)*24-1</f>
        <v>16</v>
      </c>
      <c r="AA24" s="45">
        <v>0.25</v>
      </c>
      <c r="AB24" s="45">
        <v>1</v>
      </c>
      <c r="AC24" s="47">
        <f t="shared" ref="AC24" si="36">+(AB24-AA24)*24-1</f>
        <v>17</v>
      </c>
      <c r="AD24" s="45">
        <v>0.29166666666666669</v>
      </c>
      <c r="AE24" s="46">
        <v>1</v>
      </c>
      <c r="AF24" s="47">
        <f t="shared" ref="AF24" si="37">+(AE24-AD24)*24-1</f>
        <v>16</v>
      </c>
      <c r="AG24" s="156">
        <v>0.25</v>
      </c>
      <c r="AH24" s="124">
        <v>1</v>
      </c>
      <c r="AI24" s="125">
        <f>+((AH24-AG24)*24-1)</f>
        <v>17</v>
      </c>
      <c r="AJ24" s="45">
        <v>0.25</v>
      </c>
      <c r="AK24" s="46">
        <v>1</v>
      </c>
      <c r="AL24" s="47">
        <f t="shared" ref="AL24" si="38">+(AK24-AJ24)*24-1</f>
        <v>17</v>
      </c>
      <c r="AM24" s="97">
        <v>0.29166666666666669</v>
      </c>
      <c r="AN24" s="98">
        <v>0.95833333333333337</v>
      </c>
      <c r="AO24" s="99">
        <f t="shared" ref="AO24" si="39">+(AN24-AM24)*24-1</f>
        <v>15</v>
      </c>
      <c r="AP24" s="97">
        <v>0.29166666666666669</v>
      </c>
      <c r="AQ24" s="98">
        <v>0.79166666666666663</v>
      </c>
      <c r="AR24" s="99">
        <f t="shared" ref="AR24" si="40">+(AQ24-AP24)*24-1</f>
        <v>10.999999999999998</v>
      </c>
      <c r="AS24" s="97">
        <v>14.2916666666667</v>
      </c>
      <c r="AT24" s="98">
        <v>14.7916666666667</v>
      </c>
      <c r="AU24" s="99">
        <f t="shared" ref="AU24" si="41">+(AT24-AS24)*24-1</f>
        <v>11</v>
      </c>
      <c r="AV24" s="176">
        <v>15.2916666666667</v>
      </c>
      <c r="AW24" s="177">
        <v>15.7916666666667</v>
      </c>
      <c r="AX24" s="178">
        <f t="shared" ref="AX24" si="42">+(AW24-AV24)*24-1</f>
        <v>11</v>
      </c>
      <c r="AY24" s="40"/>
      <c r="AZ24" s="4"/>
      <c r="BA24" s="33"/>
      <c r="BB24" s="71"/>
      <c r="BC24" s="55"/>
      <c r="BD24" s="20"/>
      <c r="BE24" s="128">
        <f t="shared" si="13"/>
        <v>228</v>
      </c>
    </row>
    <row r="25" spans="1:104" ht="14.1" customHeight="1" x14ac:dyDescent="0.25">
      <c r="A25" s="17">
        <v>22</v>
      </c>
      <c r="B25" s="25" t="s">
        <v>50</v>
      </c>
      <c r="C25" s="17"/>
      <c r="D25" s="4"/>
      <c r="E25" s="16"/>
      <c r="F25" s="17"/>
      <c r="G25" s="4"/>
      <c r="H25" s="16"/>
      <c r="I25" s="40"/>
      <c r="J25" s="4"/>
      <c r="K25" s="33"/>
      <c r="L25" s="71"/>
      <c r="M25" s="55"/>
      <c r="N25" s="20"/>
      <c r="O25" s="37">
        <v>0.29166666666666669</v>
      </c>
      <c r="P25" s="15">
        <v>0.91666666666666663</v>
      </c>
      <c r="Q25" s="33">
        <f>+(P25-O25)*24-2</f>
        <v>13</v>
      </c>
      <c r="R25" s="14">
        <v>0.29166666666666669</v>
      </c>
      <c r="S25" s="15">
        <v>0.91666666666666663</v>
      </c>
      <c r="T25" s="16">
        <f>+(S25-R25)*24-2</f>
        <v>13</v>
      </c>
      <c r="U25" s="37">
        <v>0.29166666666666669</v>
      </c>
      <c r="V25" s="15">
        <v>0.79166666666666696</v>
      </c>
      <c r="W25" s="33">
        <f>+(V25-U25)*24-1</f>
        <v>11.000000000000005</v>
      </c>
      <c r="X25" s="14">
        <v>0.29166666666666669</v>
      </c>
      <c r="Y25" s="15">
        <v>0.91666666666666663</v>
      </c>
      <c r="Z25" s="16">
        <f>+(Y25-X25)*24-2</f>
        <v>13</v>
      </c>
      <c r="AA25" s="108">
        <v>0.29166666666666669</v>
      </c>
      <c r="AB25" s="109">
        <v>0.91666666666666663</v>
      </c>
      <c r="AC25" s="110">
        <f>+(AB25-AA25)*24-2</f>
        <v>13</v>
      </c>
      <c r="AD25" s="111">
        <v>0.29166666666666669</v>
      </c>
      <c r="AE25" s="109">
        <v>0.91666666666666663</v>
      </c>
      <c r="AF25" s="112">
        <f>+(AE25-AD25)*24-1</f>
        <v>14</v>
      </c>
      <c r="AG25" s="105">
        <v>0.29166666666666669</v>
      </c>
      <c r="AH25" s="106">
        <v>0.75</v>
      </c>
      <c r="AI25" s="107">
        <f>+((AH25-AG25)*24-1)</f>
        <v>10</v>
      </c>
      <c r="AJ25" s="111">
        <v>0.29166666666666669</v>
      </c>
      <c r="AK25" s="109">
        <v>0.91666666666666663</v>
      </c>
      <c r="AL25" s="112">
        <f>+(AK25-AJ25)*24-1</f>
        <v>14</v>
      </c>
      <c r="AM25" s="37">
        <v>0.29166666666666669</v>
      </c>
      <c r="AN25" s="15">
        <v>0.91666666666666663</v>
      </c>
      <c r="AO25" s="33">
        <f>+(AN25-AM25)*24-2</f>
        <v>13</v>
      </c>
      <c r="AP25" s="14">
        <v>0.29166666666666669</v>
      </c>
      <c r="AQ25" s="15">
        <v>0.79166666666666663</v>
      </c>
      <c r="AR25" s="16">
        <f t="shared" ref="AR25" si="43">+(AQ25-AP25)*24-1</f>
        <v>10.999999999999998</v>
      </c>
      <c r="AS25" s="37">
        <v>0.29166666666666669</v>
      </c>
      <c r="AT25" s="15">
        <v>0.91666666666666663</v>
      </c>
      <c r="AU25" s="33">
        <f>+(AT25-AS25)*24-2</f>
        <v>13</v>
      </c>
      <c r="AV25" s="173">
        <v>0.29166666666666669</v>
      </c>
      <c r="AW25" s="174">
        <v>0.91666666666666663</v>
      </c>
      <c r="AX25" s="175">
        <f>+(AW25-AV25)*24-2</f>
        <v>13</v>
      </c>
      <c r="AY25" s="37"/>
      <c r="AZ25" s="15"/>
      <c r="BA25" s="33"/>
      <c r="BB25" s="71"/>
      <c r="BC25" s="55"/>
      <c r="BD25" s="20"/>
      <c r="BE25" s="128">
        <f t="shared" si="13"/>
        <v>151</v>
      </c>
    </row>
    <row r="26" spans="1:104" ht="14.1" customHeight="1" x14ac:dyDescent="0.25">
      <c r="A26" s="131">
        <v>23</v>
      </c>
      <c r="B26" s="104" t="s">
        <v>42</v>
      </c>
      <c r="C26" s="17"/>
      <c r="D26" s="4"/>
      <c r="E26" s="16"/>
      <c r="F26" s="17"/>
      <c r="G26" s="4"/>
      <c r="H26" s="16"/>
      <c r="I26" s="40"/>
      <c r="J26" s="4"/>
      <c r="K26" s="33"/>
      <c r="L26" s="71"/>
      <c r="M26" s="55"/>
      <c r="N26" s="20"/>
      <c r="O26" s="40"/>
      <c r="P26" s="4"/>
      <c r="Q26" s="33"/>
      <c r="R26" s="17"/>
      <c r="S26" s="4"/>
      <c r="T26" s="16"/>
      <c r="U26" s="139">
        <v>0.29166666666666669</v>
      </c>
      <c r="V26" s="140">
        <v>0.91666666666666663</v>
      </c>
      <c r="W26" s="141">
        <f>+(V26-U26)*24-2</f>
        <v>13</v>
      </c>
      <c r="X26" s="14">
        <v>0.29166666666666669</v>
      </c>
      <c r="Y26" s="15">
        <v>0.91666666666666663</v>
      </c>
      <c r="Z26" s="16">
        <f>+(Y26-X26)*24-2</f>
        <v>13</v>
      </c>
      <c r="AA26" s="14">
        <v>0.29166666666666669</v>
      </c>
      <c r="AB26" s="15">
        <v>0.91666666666666663</v>
      </c>
      <c r="AC26" s="16">
        <f>+(AB26-AA26)*24-2</f>
        <v>13</v>
      </c>
      <c r="AD26" s="14">
        <v>0.29166666666666669</v>
      </c>
      <c r="AE26" s="15">
        <v>0.91666666666666663</v>
      </c>
      <c r="AF26" s="16">
        <f>+(AE26-AD26)*24-2</f>
        <v>13</v>
      </c>
      <c r="AG26" s="73">
        <v>0.29166666666666669</v>
      </c>
      <c r="AH26" s="19">
        <v>0.5</v>
      </c>
      <c r="AI26" s="74">
        <f t="shared" ref="AI26" si="44">+((AH26-AG26)*24)</f>
        <v>5</v>
      </c>
      <c r="AJ26" s="14">
        <v>0.29166666666666669</v>
      </c>
      <c r="AK26" s="15">
        <v>0.91666666666666663</v>
      </c>
      <c r="AL26" s="16">
        <f>+(AK26-AJ26)*24-2</f>
        <v>13</v>
      </c>
      <c r="AM26" s="14">
        <v>0.29166666666666669</v>
      </c>
      <c r="AN26" s="15">
        <v>0.91666666666666663</v>
      </c>
      <c r="AO26" s="16">
        <f>+(AN26-AM26)*24-2</f>
        <v>13</v>
      </c>
      <c r="AP26" s="14">
        <v>0.29166666666666669</v>
      </c>
      <c r="AQ26" s="15">
        <v>0.91666666666666663</v>
      </c>
      <c r="AR26" s="16">
        <f>+(AQ26-AP26)*24-2</f>
        <v>13</v>
      </c>
      <c r="AS26" s="14">
        <v>0.29166666666666669</v>
      </c>
      <c r="AT26" s="15">
        <v>0.70833333333333337</v>
      </c>
      <c r="AU26" s="16">
        <f>+(AT26-AS26)*24-2</f>
        <v>8</v>
      </c>
      <c r="AV26" s="184"/>
      <c r="AW26" s="185"/>
      <c r="AX26" s="175"/>
      <c r="AY26" s="40"/>
      <c r="AZ26" s="4"/>
      <c r="BA26" s="33"/>
      <c r="BB26" s="71"/>
      <c r="BC26" s="55"/>
      <c r="BD26" s="20"/>
      <c r="BE26" s="128">
        <f t="shared" si="13"/>
        <v>104</v>
      </c>
    </row>
    <row r="27" spans="1:104" ht="14.1" customHeight="1" x14ac:dyDescent="0.25">
      <c r="A27" s="131">
        <v>24</v>
      </c>
      <c r="B27" s="147" t="s">
        <v>63</v>
      </c>
      <c r="C27" s="17"/>
      <c r="D27" s="4"/>
      <c r="E27" s="16"/>
      <c r="F27" s="132">
        <v>0.29166666666666669</v>
      </c>
      <c r="G27" s="133">
        <v>0.91666666666666663</v>
      </c>
      <c r="H27" s="130">
        <f>+(G27-F27)*24-1</f>
        <v>14</v>
      </c>
      <c r="I27" s="132">
        <v>0.29166666666666669</v>
      </c>
      <c r="J27" s="133">
        <v>0.91666666666666663</v>
      </c>
      <c r="K27" s="130">
        <f>+(J27-I27)*24-1</f>
        <v>14</v>
      </c>
      <c r="L27" s="134">
        <v>0.29166666666666669</v>
      </c>
      <c r="M27" s="135">
        <v>0.66666666666666663</v>
      </c>
      <c r="N27" s="136">
        <f>+((M27-L27)*24-1)</f>
        <v>7.9999999999999982</v>
      </c>
      <c r="O27" s="132">
        <v>0.29166666666666669</v>
      </c>
      <c r="P27" s="133">
        <v>0.91666666666666663</v>
      </c>
      <c r="Q27" s="130">
        <f>+(P27-O27)*24-1</f>
        <v>14</v>
      </c>
      <c r="R27" s="132">
        <v>0.29166666666666669</v>
      </c>
      <c r="S27" s="133">
        <v>0.91666666666666663</v>
      </c>
      <c r="T27" s="130">
        <f>+(S27-R27)*24-1</f>
        <v>14</v>
      </c>
      <c r="U27" s="132">
        <v>0.29166666666666669</v>
      </c>
      <c r="V27" s="133">
        <v>0.91666666666666663</v>
      </c>
      <c r="W27" s="130">
        <f>+(V27-U27)*24-1</f>
        <v>14</v>
      </c>
      <c r="X27" s="132">
        <v>0.29166666666666669</v>
      </c>
      <c r="Y27" s="133">
        <v>0.91666666666666663</v>
      </c>
      <c r="Z27" s="130">
        <f>+(Y27-X27)*24-1</f>
        <v>14</v>
      </c>
      <c r="AA27" s="132">
        <v>0.29166666666666669</v>
      </c>
      <c r="AB27" s="133">
        <v>0.91666666666666663</v>
      </c>
      <c r="AC27" s="130">
        <f>+(AB27-AA27)*24-1</f>
        <v>14</v>
      </c>
      <c r="AD27" s="132">
        <v>0.29166666666666669</v>
      </c>
      <c r="AE27" s="133">
        <v>0.91666666666666663</v>
      </c>
      <c r="AF27" s="130">
        <f>+(AE27-AD27)*24-1</f>
        <v>14</v>
      </c>
      <c r="AG27" s="134">
        <v>0.29166666666666669</v>
      </c>
      <c r="AH27" s="135">
        <v>0.66666666666666663</v>
      </c>
      <c r="AI27" s="136">
        <f>+((AH27-AG27)*24-1)</f>
        <v>7.9999999999999982</v>
      </c>
      <c r="AJ27" s="132">
        <v>0.29166666666666669</v>
      </c>
      <c r="AK27" s="133">
        <v>0.91666666666666663</v>
      </c>
      <c r="AL27" s="130">
        <f>+(AK27-AJ27)*24-1</f>
        <v>14</v>
      </c>
      <c r="AM27" s="132">
        <v>0.29166666666666669</v>
      </c>
      <c r="AN27" s="133">
        <v>0.91666666666666663</v>
      </c>
      <c r="AO27" s="130">
        <f>+(AN27-AM27)*24-1</f>
        <v>14</v>
      </c>
      <c r="AP27" s="132">
        <v>0.29166666666666669</v>
      </c>
      <c r="AQ27" s="133">
        <v>0.79166666666666663</v>
      </c>
      <c r="AR27" s="130">
        <f>+(AQ27-AP27)*24-1</f>
        <v>10.999999999999998</v>
      </c>
      <c r="AS27" s="132">
        <v>0.29166666666666669</v>
      </c>
      <c r="AT27" s="133">
        <v>0.79166666666666663</v>
      </c>
      <c r="AU27" s="130">
        <f>+(AT27-AS27)*24-1</f>
        <v>10.999999999999998</v>
      </c>
      <c r="AV27" s="173"/>
      <c r="AW27" s="174"/>
      <c r="AX27" s="175"/>
      <c r="AY27" s="40"/>
      <c r="AZ27" s="4"/>
      <c r="BA27" s="33"/>
      <c r="BB27" s="71"/>
      <c r="BC27" s="55"/>
      <c r="BD27" s="20"/>
      <c r="BE27" s="128">
        <f t="shared" si="13"/>
        <v>178</v>
      </c>
    </row>
    <row r="28" spans="1:104" s="94" customFormat="1" ht="14.1" customHeight="1" x14ac:dyDescent="0.25">
      <c r="A28" s="131">
        <v>25</v>
      </c>
      <c r="B28" s="96" t="s">
        <v>27</v>
      </c>
      <c r="C28" s="84">
        <v>0.29166666666666669</v>
      </c>
      <c r="D28" s="85">
        <v>0.79166666666666663</v>
      </c>
      <c r="E28" s="86">
        <f>+(D28-C28)*24-1</f>
        <v>10.999999999999998</v>
      </c>
      <c r="F28" s="84">
        <v>0.29166666666666669</v>
      </c>
      <c r="G28" s="85">
        <v>0.91666666666666663</v>
      </c>
      <c r="H28" s="86">
        <f>+(G28-F28)*24-1</f>
        <v>14</v>
      </c>
      <c r="I28" s="84">
        <v>0.29166666666666669</v>
      </c>
      <c r="J28" s="85">
        <v>0.91666666666666663</v>
      </c>
      <c r="K28" s="86">
        <f>+(J28-I28)*24-1</f>
        <v>14</v>
      </c>
      <c r="L28" s="89">
        <v>0.29166666666666669</v>
      </c>
      <c r="M28" s="90">
        <v>0.70833333333333304</v>
      </c>
      <c r="N28" s="91">
        <f>+((M28-L28)*24-1)</f>
        <v>8.9999999999999929</v>
      </c>
      <c r="O28" s="84">
        <v>0.29166666666666669</v>
      </c>
      <c r="P28" s="85">
        <v>0.91666666666666663</v>
      </c>
      <c r="Q28" s="86">
        <f>+(P28-O28)*24-1</f>
        <v>14</v>
      </c>
      <c r="R28" s="84">
        <v>0.29166666666666669</v>
      </c>
      <c r="S28" s="85">
        <v>0.91666666666666663</v>
      </c>
      <c r="T28" s="86">
        <f>+(S28-R28)*24-1</f>
        <v>14</v>
      </c>
      <c r="U28" s="87">
        <v>0.29166666666666669</v>
      </c>
      <c r="V28" s="85">
        <v>0.79166666666666696</v>
      </c>
      <c r="W28" s="88">
        <f>+(V28-U28)*24-1</f>
        <v>11.000000000000005</v>
      </c>
      <c r="X28" s="84">
        <v>0.29166666666666669</v>
      </c>
      <c r="Y28" s="85">
        <v>0.91666666666666663</v>
      </c>
      <c r="Z28" s="86">
        <f>+(Y28-X28)*24-1</f>
        <v>14</v>
      </c>
      <c r="AA28" s="84">
        <v>0.29166666666666669</v>
      </c>
      <c r="AB28" s="85">
        <v>0.91666666666666663</v>
      </c>
      <c r="AC28" s="86">
        <f>+(AB28-AA28)*24-1</f>
        <v>14</v>
      </c>
      <c r="AD28" s="84">
        <v>0.29166666666666669</v>
      </c>
      <c r="AE28" s="85">
        <v>0.91666666666666663</v>
      </c>
      <c r="AF28" s="86">
        <f>+(AE28-AD28)*24-1</f>
        <v>14</v>
      </c>
      <c r="AG28" s="92">
        <v>0.29166666666666669</v>
      </c>
      <c r="AH28" s="90">
        <v>0.5</v>
      </c>
      <c r="AI28" s="93">
        <f>+((AH28-AG28)*24)</f>
        <v>5</v>
      </c>
      <c r="AJ28" s="84">
        <v>0.29166666666666669</v>
      </c>
      <c r="AK28" s="85">
        <v>0.91666666666666663</v>
      </c>
      <c r="AL28" s="86">
        <f>+(AK28-AJ28)*24-1</f>
        <v>14</v>
      </c>
      <c r="AM28" s="84">
        <v>0.29166666666666669</v>
      </c>
      <c r="AN28" s="85">
        <v>0.91666666666666663</v>
      </c>
      <c r="AO28" s="86">
        <f>+(AN28-AM28)*24-1</f>
        <v>14</v>
      </c>
      <c r="AP28" s="132">
        <v>0.29166666666666669</v>
      </c>
      <c r="AQ28" s="133">
        <v>0.79166666666666663</v>
      </c>
      <c r="AR28" s="130">
        <f>+(AQ28-AP28)*24-1</f>
        <v>10.999999999999998</v>
      </c>
      <c r="AS28" s="132">
        <v>0.29166666666666669</v>
      </c>
      <c r="AT28" s="133">
        <v>0.91666666666666663</v>
      </c>
      <c r="AU28" s="130">
        <f>+(AT28-AS28)*24-1</f>
        <v>14</v>
      </c>
      <c r="AV28" s="179">
        <v>0.29166666666666669</v>
      </c>
      <c r="AW28" s="180">
        <v>0.91666666666666663</v>
      </c>
      <c r="AX28" s="181">
        <f>+(AW28-AV28)*24-1</f>
        <v>14</v>
      </c>
      <c r="AY28" s="40"/>
      <c r="AZ28" s="4"/>
      <c r="BA28" s="33"/>
      <c r="BB28" s="71"/>
      <c r="BC28" s="55"/>
      <c r="BD28" s="20"/>
      <c r="BE28" s="128">
        <f t="shared" si="13"/>
        <v>201</v>
      </c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</row>
    <row r="29" spans="1:104" s="54" customFormat="1" ht="14.1" customHeight="1" x14ac:dyDescent="0.25">
      <c r="A29" s="50">
        <v>26</v>
      </c>
      <c r="B29" s="104" t="s">
        <v>12</v>
      </c>
      <c r="C29" s="14"/>
      <c r="D29" s="15"/>
      <c r="E29" s="16"/>
      <c r="F29" s="14">
        <v>0.29166666666666669</v>
      </c>
      <c r="G29" s="15">
        <v>0.91666666666666663</v>
      </c>
      <c r="H29" s="16">
        <f>+(G29-F29)*24-2</f>
        <v>13</v>
      </c>
      <c r="I29" s="37">
        <v>0.29166666666666669</v>
      </c>
      <c r="J29" s="15">
        <v>0.91666666666666663</v>
      </c>
      <c r="K29" s="33">
        <f>+(J29-I29)*24-2</f>
        <v>13</v>
      </c>
      <c r="L29" s="18">
        <v>0.29166666666666669</v>
      </c>
      <c r="M29" s="19">
        <v>0.70833333333333304</v>
      </c>
      <c r="N29" s="20">
        <f>+((M29-L29)*24-1)</f>
        <v>8.9999999999999929</v>
      </c>
      <c r="O29" s="37">
        <v>0.29166666666666669</v>
      </c>
      <c r="P29" s="15">
        <v>0.91666666666666663</v>
      </c>
      <c r="Q29" s="33">
        <f>+(P29-O29)*24-2</f>
        <v>13</v>
      </c>
      <c r="R29" s="14">
        <v>0.29166666666666669</v>
      </c>
      <c r="S29" s="15">
        <v>0.91666666666666663</v>
      </c>
      <c r="T29" s="16">
        <f>+(S29-R29)*24-2</f>
        <v>13</v>
      </c>
      <c r="U29" s="108">
        <v>0.29166666666666669</v>
      </c>
      <c r="V29" s="109">
        <v>0.79166666666666696</v>
      </c>
      <c r="W29" s="110">
        <f>+(V29-U29)*24-1+4</f>
        <v>15.000000000000005</v>
      </c>
      <c r="X29" s="111">
        <v>0.29166666666666669</v>
      </c>
      <c r="Y29" s="109">
        <v>1</v>
      </c>
      <c r="Z29" s="112">
        <f>+(Y29-X29)*24-1</f>
        <v>16</v>
      </c>
      <c r="AA29" s="108">
        <v>0.25</v>
      </c>
      <c r="AB29" s="109">
        <v>0.91666666666666663</v>
      </c>
      <c r="AC29" s="110">
        <f>+(AB29-AA29)*24-1</f>
        <v>15</v>
      </c>
      <c r="AD29" s="111">
        <v>0.29166666666666669</v>
      </c>
      <c r="AE29" s="109">
        <v>0.91666666666666663</v>
      </c>
      <c r="AF29" s="112">
        <f>+(AE29-AD29)*24-1</f>
        <v>14</v>
      </c>
      <c r="AG29" s="105">
        <v>0.29166666666666669</v>
      </c>
      <c r="AH29" s="106">
        <v>0.75</v>
      </c>
      <c r="AI29" s="107">
        <f>+((AH29-AG29)*24-1)</f>
        <v>10</v>
      </c>
      <c r="AJ29" s="111">
        <v>0.29166666666666669</v>
      </c>
      <c r="AK29" s="109">
        <v>1</v>
      </c>
      <c r="AL29" s="112">
        <f>+(AK29-AJ29)*24-1</f>
        <v>16</v>
      </c>
      <c r="AM29" s="108">
        <v>0</v>
      </c>
      <c r="AN29" s="109">
        <v>0.79166666666666663</v>
      </c>
      <c r="AO29" s="110">
        <f>+(AN29-AM29)*24-1</f>
        <v>18</v>
      </c>
      <c r="AP29" s="111">
        <v>0.29166666666666669</v>
      </c>
      <c r="AQ29" s="109">
        <v>0.79166666666666663</v>
      </c>
      <c r="AR29" s="112">
        <f t="shared" ref="AR29" si="45">+(AQ29-AP29)*24-1</f>
        <v>10.999999999999998</v>
      </c>
      <c r="AS29" s="52"/>
      <c r="AT29" s="51"/>
      <c r="AU29" s="53"/>
      <c r="AV29" s="189"/>
      <c r="AW29" s="190"/>
      <c r="AX29" s="191"/>
      <c r="AY29" s="40"/>
      <c r="AZ29" s="4"/>
      <c r="BA29" s="33"/>
      <c r="BB29" s="71"/>
      <c r="BC29" s="55"/>
      <c r="BD29" s="20"/>
      <c r="BE29" s="128">
        <f t="shared" si="13"/>
        <v>176</v>
      </c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</row>
    <row r="30" spans="1:104" ht="14.1" customHeight="1" x14ac:dyDescent="0.25">
      <c r="A30" s="17">
        <v>27</v>
      </c>
      <c r="B30" s="25" t="s">
        <v>3</v>
      </c>
      <c r="C30" s="14"/>
      <c r="D30" s="15"/>
      <c r="E30" s="16"/>
      <c r="F30" s="14">
        <v>0.29166666666666669</v>
      </c>
      <c r="G30" s="15">
        <v>0.91666666666666663</v>
      </c>
      <c r="H30" s="16">
        <f>+(G30-F30)*24-2</f>
        <v>13</v>
      </c>
      <c r="I30" s="37">
        <v>0.29166666666666669</v>
      </c>
      <c r="J30" s="15">
        <v>0.91666666666666663</v>
      </c>
      <c r="K30" s="33">
        <f>+(J30-I30)*24-2</f>
        <v>13</v>
      </c>
      <c r="L30" s="18">
        <v>0.29166666666666669</v>
      </c>
      <c r="M30" s="19">
        <v>0.70833333333333304</v>
      </c>
      <c r="N30" s="20">
        <f>+((M30-L30)*24-1)</f>
        <v>8.9999999999999929</v>
      </c>
      <c r="O30" s="37">
        <v>0.29166666666666669</v>
      </c>
      <c r="P30" s="15">
        <v>0.91666666666666663</v>
      </c>
      <c r="Q30" s="33">
        <f>+(P30-O30)*24-2</f>
        <v>13</v>
      </c>
      <c r="R30" s="14">
        <v>0.29166666666666669</v>
      </c>
      <c r="S30" s="15">
        <v>0.91666666666666663</v>
      </c>
      <c r="T30" s="16">
        <f>+(S30-R30)*24-2</f>
        <v>13</v>
      </c>
      <c r="U30" s="37">
        <v>0.29166666666666669</v>
      </c>
      <c r="V30" s="15">
        <v>0.79166666666666696</v>
      </c>
      <c r="W30" s="33">
        <f t="shared" ref="W30:W35" si="46">+(V30-U30)*24-1</f>
        <v>11.000000000000005</v>
      </c>
      <c r="X30" s="14">
        <v>0.29166666666666669</v>
      </c>
      <c r="Y30" s="15">
        <v>0.91666666666666663</v>
      </c>
      <c r="Z30" s="16">
        <f>+(Y30-X30)*24-2</f>
        <v>13</v>
      </c>
      <c r="AA30" s="37">
        <v>0.29166666666666669</v>
      </c>
      <c r="AB30" s="15">
        <v>0.91666666666666663</v>
      </c>
      <c r="AC30" s="33">
        <f>+(AB30-AA30)*24-2</f>
        <v>13</v>
      </c>
      <c r="AD30" s="14">
        <v>0.29166666666666669</v>
      </c>
      <c r="AE30" s="15">
        <v>0.91666666666666663</v>
      </c>
      <c r="AF30" s="16">
        <f>+(AE30-AD30)*24-2</f>
        <v>13</v>
      </c>
      <c r="AG30" s="41">
        <v>0.29166666666666669</v>
      </c>
      <c r="AH30" s="19">
        <v>0.5</v>
      </c>
      <c r="AI30" s="43">
        <f>+((AH30-AG30)*24)</f>
        <v>5</v>
      </c>
      <c r="AJ30" s="14">
        <v>0.29166666666666669</v>
      </c>
      <c r="AK30" s="15">
        <v>0.91666666666666663</v>
      </c>
      <c r="AL30" s="16">
        <f>+(AK30-AJ30)*24-2</f>
        <v>13</v>
      </c>
      <c r="AM30" s="37">
        <v>0.29166666666666669</v>
      </c>
      <c r="AN30" s="15">
        <v>0.91666666666666663</v>
      </c>
      <c r="AO30" s="33">
        <f>+(AN30-AM30)*24-2</f>
        <v>13</v>
      </c>
      <c r="AP30" s="14">
        <v>0.29166666666666669</v>
      </c>
      <c r="AQ30" s="15">
        <v>0.79166666666666663</v>
      </c>
      <c r="AR30" s="16">
        <f>+(AQ30-AP30)*24-1</f>
        <v>10.999999999999998</v>
      </c>
      <c r="AS30" s="37">
        <v>0.29166666666666669</v>
      </c>
      <c r="AT30" s="15">
        <v>0.91666666666666663</v>
      </c>
      <c r="AU30" s="33">
        <f>+(AT30-AS30)*24-2</f>
        <v>13</v>
      </c>
      <c r="AV30" s="173">
        <v>0.29166666666666669</v>
      </c>
      <c r="AW30" s="174">
        <v>0.91666666666666663</v>
      </c>
      <c r="AX30" s="175">
        <f>+(AW30-AV30)*24-2</f>
        <v>13</v>
      </c>
      <c r="AY30" s="40"/>
      <c r="AZ30" s="4"/>
      <c r="BA30" s="33"/>
      <c r="BB30" s="71"/>
      <c r="BC30" s="55"/>
      <c r="BD30" s="20"/>
      <c r="BE30" s="128">
        <f t="shared" si="13"/>
        <v>179</v>
      </c>
    </row>
    <row r="31" spans="1:104" ht="14.1" customHeight="1" x14ac:dyDescent="0.25">
      <c r="A31" s="95">
        <v>28</v>
      </c>
      <c r="B31" s="129" t="s">
        <v>44</v>
      </c>
      <c r="C31" s="17"/>
      <c r="D31" s="4"/>
      <c r="E31" s="16"/>
      <c r="F31" s="17"/>
      <c r="G31" s="4"/>
      <c r="H31" s="16"/>
      <c r="I31" s="40"/>
      <c r="J31" s="4"/>
      <c r="K31" s="33"/>
      <c r="L31" s="71"/>
      <c r="M31" s="55"/>
      <c r="N31" s="20"/>
      <c r="O31" s="40"/>
      <c r="P31" s="4"/>
      <c r="Q31" s="33"/>
      <c r="R31" s="17"/>
      <c r="S31" s="4"/>
      <c r="T31" s="16"/>
      <c r="U31" s="137">
        <v>0.29166666666666669</v>
      </c>
      <c r="V31" s="133">
        <v>0.91666666666666663</v>
      </c>
      <c r="W31" s="144">
        <f t="shared" si="46"/>
        <v>14</v>
      </c>
      <c r="X31" s="137">
        <v>0.29166666666666669</v>
      </c>
      <c r="Y31" s="133">
        <v>0.91666666666666663</v>
      </c>
      <c r="Z31" s="144">
        <f>+(Y31-X31)*24-1</f>
        <v>14</v>
      </c>
      <c r="AA31" s="137">
        <v>0.29166666666666669</v>
      </c>
      <c r="AB31" s="133">
        <v>0.91666666666666663</v>
      </c>
      <c r="AC31" s="144">
        <f>+(AB31-AA31)*24-1</f>
        <v>14</v>
      </c>
      <c r="AD31" s="137">
        <v>0.29166666666666669</v>
      </c>
      <c r="AE31" s="133">
        <v>0.91666666666666663</v>
      </c>
      <c r="AF31" s="144">
        <f>+(AE31-AD31)*24-1</f>
        <v>14</v>
      </c>
      <c r="AG31" s="142">
        <v>0.29166666666666669</v>
      </c>
      <c r="AH31" s="135">
        <v>0.66666666666666663</v>
      </c>
      <c r="AI31" s="148">
        <f>+((AH31-AG31)*24-1)</f>
        <v>7.9999999999999982</v>
      </c>
      <c r="AJ31" s="137">
        <v>0.29166666666666669</v>
      </c>
      <c r="AK31" s="133">
        <v>0.91666666666666663</v>
      </c>
      <c r="AL31" s="144">
        <f>+(AK31-AJ31)*24-1</f>
        <v>14</v>
      </c>
      <c r="AM31" s="137">
        <v>0.29166666666666669</v>
      </c>
      <c r="AN31" s="133">
        <v>0.79166666666666663</v>
      </c>
      <c r="AO31" s="144">
        <f>+(AN31-AM31)*24-1</f>
        <v>10.999999999999998</v>
      </c>
      <c r="AP31" s="87">
        <v>0.29166666666666669</v>
      </c>
      <c r="AQ31" s="85">
        <v>0.79166666666666663</v>
      </c>
      <c r="AR31" s="145">
        <f>+(AQ31-AP31)*24-1</f>
        <v>10.999999999999998</v>
      </c>
      <c r="AS31" s="87">
        <v>0.29166666666666669</v>
      </c>
      <c r="AT31" s="85">
        <v>0.91666666666666663</v>
      </c>
      <c r="AU31" s="145">
        <f>+(AT31-AS31)*24-1</f>
        <v>14</v>
      </c>
      <c r="AV31" s="184"/>
      <c r="AW31" s="185"/>
      <c r="AX31" s="175"/>
      <c r="AY31" s="40"/>
      <c r="AZ31" s="4"/>
      <c r="BA31" s="33"/>
      <c r="BB31" s="71"/>
      <c r="BC31" s="55"/>
      <c r="BD31" s="20"/>
      <c r="BE31" s="128">
        <f t="shared" si="13"/>
        <v>114</v>
      </c>
    </row>
    <row r="32" spans="1:104" ht="14.1" customHeight="1" x14ac:dyDescent="0.25">
      <c r="A32" s="17">
        <v>29</v>
      </c>
      <c r="B32" s="25" t="s">
        <v>6</v>
      </c>
      <c r="C32" s="14"/>
      <c r="D32" s="15"/>
      <c r="E32" s="16"/>
      <c r="F32" s="14">
        <v>0.29166666666666669</v>
      </c>
      <c r="G32" s="15">
        <v>0.91666666666666663</v>
      </c>
      <c r="H32" s="16">
        <f>+(G32-F32)*24-2</f>
        <v>13</v>
      </c>
      <c r="I32" s="37">
        <v>0.29166666666666669</v>
      </c>
      <c r="J32" s="15">
        <v>0.91666666666666663</v>
      </c>
      <c r="K32" s="33">
        <f>+(J32-I32)*24-2</f>
        <v>13</v>
      </c>
      <c r="L32" s="18">
        <v>0.29166666666666669</v>
      </c>
      <c r="M32" s="19">
        <v>0.70833333333333304</v>
      </c>
      <c r="N32" s="20">
        <f>+((M32-L32)*24-1)</f>
        <v>8.9999999999999929</v>
      </c>
      <c r="O32" s="37">
        <v>0.29166666666666669</v>
      </c>
      <c r="P32" s="15">
        <v>0.91666666666666663</v>
      </c>
      <c r="Q32" s="33">
        <f>+(P32-O32)*24-2</f>
        <v>13</v>
      </c>
      <c r="R32" s="14">
        <v>0.29166666666666669</v>
      </c>
      <c r="S32" s="15">
        <v>0.91666666666666663</v>
      </c>
      <c r="T32" s="16">
        <f>+(S32-R32)*24-2</f>
        <v>13</v>
      </c>
      <c r="U32" s="37">
        <v>0.29166666666666669</v>
      </c>
      <c r="V32" s="15">
        <v>0.79166666666666696</v>
      </c>
      <c r="W32" s="33">
        <f t="shared" si="46"/>
        <v>11.000000000000005</v>
      </c>
      <c r="X32" s="14">
        <v>0.29166666666666669</v>
      </c>
      <c r="Y32" s="15">
        <v>0.91666666666666663</v>
      </c>
      <c r="Z32" s="16">
        <f>+(Y32-X32)*24-2</f>
        <v>13</v>
      </c>
      <c r="AA32" s="37">
        <v>0.29166666666666669</v>
      </c>
      <c r="AB32" s="15">
        <v>0.91666666666666663</v>
      </c>
      <c r="AC32" s="33">
        <f>+(AB32-AA32)*24-2</f>
        <v>13</v>
      </c>
      <c r="AD32" s="14">
        <v>0.29166666666666669</v>
      </c>
      <c r="AE32" s="15">
        <v>0.91666666666666663</v>
      </c>
      <c r="AF32" s="16">
        <f>+(AE32-AD32)*24-2</f>
        <v>13</v>
      </c>
      <c r="AG32" s="41">
        <v>0.29166666666666669</v>
      </c>
      <c r="AH32" s="19">
        <v>0.5</v>
      </c>
      <c r="AI32" s="43">
        <f>+((AH32-AG32)*24)</f>
        <v>5</v>
      </c>
      <c r="AJ32" s="14">
        <v>0.29166666666666669</v>
      </c>
      <c r="AK32" s="15">
        <v>0.91666666666666663</v>
      </c>
      <c r="AL32" s="16">
        <f>+(AK32-AJ32)*24-2</f>
        <v>13</v>
      </c>
      <c r="AM32" s="37">
        <v>0.29166666666666669</v>
      </c>
      <c r="AN32" s="15">
        <v>0.91666666666666663</v>
      </c>
      <c r="AO32" s="33">
        <f>+(AN32-AM32)*24-2</f>
        <v>13</v>
      </c>
      <c r="AP32" s="14">
        <v>0.29166666666666669</v>
      </c>
      <c r="AQ32" s="15">
        <v>0.79166666666666663</v>
      </c>
      <c r="AR32" s="16">
        <f>+(AQ32-AP32)*24-1</f>
        <v>10.999999999999998</v>
      </c>
      <c r="AS32" s="37">
        <v>0.29166666666666669</v>
      </c>
      <c r="AT32" s="15">
        <v>0.91666666666666663</v>
      </c>
      <c r="AU32" s="33">
        <f>+(AT32-AS32)*24-2</f>
        <v>13</v>
      </c>
      <c r="AV32" s="173">
        <v>0.29166666666666669</v>
      </c>
      <c r="AW32" s="174">
        <v>0.91666666666666663</v>
      </c>
      <c r="AX32" s="175">
        <f>+(AW32-AV32)*24-2</f>
        <v>13</v>
      </c>
      <c r="AY32" s="37"/>
      <c r="AZ32" s="15"/>
      <c r="BA32" s="33"/>
      <c r="BB32" s="71"/>
      <c r="BC32" s="55"/>
      <c r="BD32" s="20"/>
      <c r="BE32" s="128">
        <f t="shared" si="13"/>
        <v>179</v>
      </c>
    </row>
    <row r="33" spans="1:104" ht="14.1" customHeight="1" x14ac:dyDescent="0.25">
      <c r="A33" s="17">
        <v>30</v>
      </c>
      <c r="B33" s="24" t="s">
        <v>20</v>
      </c>
      <c r="C33" s="21"/>
      <c r="D33" s="22"/>
      <c r="E33" s="23"/>
      <c r="F33" s="21">
        <v>0.29166666666666669</v>
      </c>
      <c r="G33" s="22">
        <v>0.91666666666666663</v>
      </c>
      <c r="H33" s="23">
        <f>+(G33-F33)*24-1</f>
        <v>14</v>
      </c>
      <c r="I33" s="56">
        <v>0.29166666666666669</v>
      </c>
      <c r="J33" s="22">
        <v>0.91666666666666663</v>
      </c>
      <c r="K33" s="66">
        <f>+(J33-I33)*24-1</f>
        <v>14</v>
      </c>
      <c r="L33" s="70">
        <v>0.29166666666666669</v>
      </c>
      <c r="M33" s="42">
        <v>0.70833333333333304</v>
      </c>
      <c r="N33" s="20">
        <f>+((M33-L33)*24-1)</f>
        <v>8.9999999999999929</v>
      </c>
      <c r="O33" s="37">
        <v>0.29166666666666669</v>
      </c>
      <c r="P33" s="15">
        <v>0.91666666666666663</v>
      </c>
      <c r="Q33" s="33">
        <f>+(P33-O33)*24-1</f>
        <v>14</v>
      </c>
      <c r="R33" s="14">
        <v>0.29166666666666669</v>
      </c>
      <c r="S33" s="15">
        <v>0.91666666666666663</v>
      </c>
      <c r="T33" s="16">
        <f>+(S33-R33)*24-1</f>
        <v>14</v>
      </c>
      <c r="U33" s="37">
        <v>0.29166666666666669</v>
      </c>
      <c r="V33" s="15">
        <v>0.79166666666666696</v>
      </c>
      <c r="W33" s="33">
        <f t="shared" si="46"/>
        <v>11.000000000000005</v>
      </c>
      <c r="X33" s="14">
        <v>0.29166666666666669</v>
      </c>
      <c r="Y33" s="15">
        <v>0.91666666666666663</v>
      </c>
      <c r="Z33" s="16">
        <f>+(Y33-X33)*24-1</f>
        <v>14</v>
      </c>
      <c r="AA33" s="37">
        <v>0.29166666666666669</v>
      </c>
      <c r="AB33" s="15">
        <v>0.91666666666666663</v>
      </c>
      <c r="AC33" s="33">
        <f>+(AB33-AA33)*24-1</f>
        <v>14</v>
      </c>
      <c r="AD33" s="14">
        <v>0.29166666666666669</v>
      </c>
      <c r="AE33" s="15">
        <v>0.91666666666666663</v>
      </c>
      <c r="AF33" s="23">
        <f>+(AE33-AD33)*24-1</f>
        <v>14</v>
      </c>
      <c r="AG33" s="41">
        <v>0.29166666666666669</v>
      </c>
      <c r="AH33" s="19">
        <v>0.5</v>
      </c>
      <c r="AI33" s="43">
        <f>+((AH33-AG33)*24)</f>
        <v>5</v>
      </c>
      <c r="AJ33" s="14">
        <v>0.29166666666666669</v>
      </c>
      <c r="AK33" s="15">
        <v>0.91666666666666663</v>
      </c>
      <c r="AL33" s="16">
        <f>+(AK33-AJ33)*24-1</f>
        <v>14</v>
      </c>
      <c r="AM33" s="37">
        <v>0.29166666666666669</v>
      </c>
      <c r="AN33" s="15">
        <v>0.91666666666666663</v>
      </c>
      <c r="AO33" s="33">
        <f>+(AN33-AM33)*24-1</f>
        <v>14</v>
      </c>
      <c r="AP33" s="14">
        <v>0.29166666666666669</v>
      </c>
      <c r="AQ33" s="15">
        <v>0.79166666666666663</v>
      </c>
      <c r="AR33" s="13">
        <f t="shared" ref="AR33" si="47">+(AQ33-AP33)*24-1</f>
        <v>10.999999999999998</v>
      </c>
      <c r="AS33" s="37">
        <v>0.29166666666666669</v>
      </c>
      <c r="AT33" s="15">
        <v>0.91666666666666663</v>
      </c>
      <c r="AU33" s="33">
        <f>+(AT33-AS33)*24-1</f>
        <v>14</v>
      </c>
      <c r="AV33" s="173">
        <v>0.29166666666666669</v>
      </c>
      <c r="AW33" s="174">
        <v>0.91666666666666663</v>
      </c>
      <c r="AX33" s="175">
        <f>+(AW33-AV33)*24-1</f>
        <v>14</v>
      </c>
      <c r="AY33" s="37"/>
      <c r="AZ33" s="15"/>
      <c r="BA33" s="33"/>
      <c r="BB33" s="71"/>
      <c r="BC33" s="55"/>
      <c r="BD33" s="20"/>
      <c r="BE33" s="128">
        <f t="shared" si="13"/>
        <v>190</v>
      </c>
    </row>
    <row r="34" spans="1:104" ht="14.1" customHeight="1" x14ac:dyDescent="0.25">
      <c r="A34" s="17">
        <v>31</v>
      </c>
      <c r="B34" s="104" t="s">
        <v>15</v>
      </c>
      <c r="C34" s="14"/>
      <c r="D34" s="15"/>
      <c r="E34" s="16"/>
      <c r="F34" s="14">
        <v>0.29166666666666669</v>
      </c>
      <c r="G34" s="15">
        <v>0.91666666666666663</v>
      </c>
      <c r="H34" s="16">
        <f>+(G34-F34)*24-2</f>
        <v>13</v>
      </c>
      <c r="I34" s="37">
        <v>0.29166666666666669</v>
      </c>
      <c r="J34" s="15">
        <v>0.91666666666666663</v>
      </c>
      <c r="K34" s="33">
        <f>+(J34-I34)*24-2</f>
        <v>13</v>
      </c>
      <c r="L34" s="18">
        <v>0.29166666666666669</v>
      </c>
      <c r="M34" s="19">
        <v>0.70833333333333304</v>
      </c>
      <c r="N34" s="20">
        <f>+((M34-L34)*24-1)</f>
        <v>8.9999999999999929</v>
      </c>
      <c r="O34" s="37">
        <v>0.29166666666666669</v>
      </c>
      <c r="P34" s="15">
        <v>0.91666666666666663</v>
      </c>
      <c r="Q34" s="33">
        <f>+(P34-O34)*24-2</f>
        <v>13</v>
      </c>
      <c r="R34" s="14">
        <v>0.29166666666666669</v>
      </c>
      <c r="S34" s="15">
        <v>0.91666666666666663</v>
      </c>
      <c r="T34" s="16">
        <f>+(S34-R34)*24-2</f>
        <v>13</v>
      </c>
      <c r="U34" s="37">
        <v>0.29166666666666669</v>
      </c>
      <c r="V34" s="15">
        <v>0.79166666666666696</v>
      </c>
      <c r="W34" s="33">
        <f t="shared" si="46"/>
        <v>11.000000000000005</v>
      </c>
      <c r="X34" s="14">
        <v>0.29166666666666669</v>
      </c>
      <c r="Y34" s="15">
        <v>0.91666666666666663</v>
      </c>
      <c r="Z34" s="16">
        <f>+(Y34-X34)*24-2</f>
        <v>13</v>
      </c>
      <c r="AA34" s="37">
        <v>0.29166666666666669</v>
      </c>
      <c r="AB34" s="15">
        <v>0.91666666666666663</v>
      </c>
      <c r="AC34" s="33">
        <f>+(AB34-AA34)*24-2</f>
        <v>13</v>
      </c>
      <c r="AD34" s="111">
        <v>0.29166666666666669</v>
      </c>
      <c r="AE34" s="109">
        <v>0.91666666666666663</v>
      </c>
      <c r="AF34" s="112">
        <f>+(AE34-AD34)*24-2+1</f>
        <v>14</v>
      </c>
      <c r="AG34" s="105">
        <v>0.29166666666666669</v>
      </c>
      <c r="AH34" s="106">
        <v>0.75</v>
      </c>
      <c r="AI34" s="107">
        <f>+((AH34-AG34)*24-1)</f>
        <v>10</v>
      </c>
      <c r="AJ34" s="111">
        <v>0.29166666666666669</v>
      </c>
      <c r="AK34" s="109">
        <v>1</v>
      </c>
      <c r="AL34" s="112">
        <f>+(AK34-AJ34)*24-1</f>
        <v>16</v>
      </c>
      <c r="AM34" s="108">
        <v>0.29166666666666669</v>
      </c>
      <c r="AN34" s="109">
        <v>0.91666666666666663</v>
      </c>
      <c r="AO34" s="110">
        <f>+(AN34-AM34)*24-2+1</f>
        <v>14</v>
      </c>
      <c r="AP34" s="14">
        <v>0.29166666666666669</v>
      </c>
      <c r="AQ34" s="15">
        <v>0.79166666666666663</v>
      </c>
      <c r="AR34" s="16">
        <f t="shared" ref="AR34" si="48">+(AQ34-AP34)*24-1</f>
        <v>10.999999999999998</v>
      </c>
      <c r="AS34" s="37">
        <v>0.29166666666666669</v>
      </c>
      <c r="AT34" s="15">
        <v>0.91666666666666663</v>
      </c>
      <c r="AU34" s="33">
        <f>+(AT34-AS34)*24-2</f>
        <v>13</v>
      </c>
      <c r="AV34" s="173">
        <v>0.29166666666666669</v>
      </c>
      <c r="AW34" s="174">
        <v>0.91666666666666663</v>
      </c>
      <c r="AX34" s="175">
        <f>+(AW34-AV34)*24-2</f>
        <v>13</v>
      </c>
      <c r="AY34" s="40"/>
      <c r="AZ34" s="4"/>
      <c r="BA34" s="33"/>
      <c r="BB34" s="71"/>
      <c r="BC34" s="55"/>
      <c r="BD34" s="20"/>
      <c r="BE34" s="128">
        <f t="shared" si="13"/>
        <v>189</v>
      </c>
    </row>
    <row r="35" spans="1:104" ht="14.1" customHeight="1" x14ac:dyDescent="0.25">
      <c r="A35" s="17">
        <v>32</v>
      </c>
      <c r="B35" s="122" t="s">
        <v>38</v>
      </c>
      <c r="C35" s="75"/>
      <c r="D35" s="158"/>
      <c r="E35" s="78"/>
      <c r="F35" s="75"/>
      <c r="G35" s="158"/>
      <c r="H35" s="78"/>
      <c r="I35" s="159"/>
      <c r="J35" s="158"/>
      <c r="K35" s="79"/>
      <c r="L35" s="160"/>
      <c r="M35" s="161"/>
      <c r="N35" s="82"/>
      <c r="O35" s="159"/>
      <c r="P35" s="158"/>
      <c r="Q35" s="79"/>
      <c r="R35" s="76">
        <v>0.29166666666666669</v>
      </c>
      <c r="S35" s="77">
        <v>0.91666666666666663</v>
      </c>
      <c r="T35" s="78">
        <f>+(S35-R35)*24-1</f>
        <v>14</v>
      </c>
      <c r="U35" s="76">
        <v>0.29166666666666669</v>
      </c>
      <c r="V35" s="77">
        <v>0.79166666666666663</v>
      </c>
      <c r="W35" s="78">
        <f t="shared" si="46"/>
        <v>10.999999999999998</v>
      </c>
      <c r="X35" s="76">
        <v>0.29166666666666669</v>
      </c>
      <c r="Y35" s="77">
        <v>0.91666666666666663</v>
      </c>
      <c r="Z35" s="78">
        <f>+(Y35-X35)*24-1</f>
        <v>14</v>
      </c>
      <c r="AA35" s="76">
        <v>0.29166666666666669</v>
      </c>
      <c r="AB35" s="77">
        <v>0.91666666666666663</v>
      </c>
      <c r="AC35" s="78">
        <f>+(AB35-AA35)*24-1</f>
        <v>14</v>
      </c>
      <c r="AD35" s="76">
        <v>0.29166666666666669</v>
      </c>
      <c r="AE35" s="77">
        <v>0.91666666666666663</v>
      </c>
      <c r="AF35" s="78">
        <f>+(AE35-AD35)*24-1</f>
        <v>14</v>
      </c>
      <c r="AG35" s="80">
        <v>0.29166666666666669</v>
      </c>
      <c r="AH35" s="81">
        <v>0.75</v>
      </c>
      <c r="AI35" s="82">
        <f>+((AH35-AG35)*24-1)*2</f>
        <v>20</v>
      </c>
      <c r="AJ35" s="76">
        <v>0.29166666666666669</v>
      </c>
      <c r="AK35" s="77">
        <v>0.91666666666666663</v>
      </c>
      <c r="AL35" s="78">
        <f>+(AK35-AJ35)*24-1</f>
        <v>14</v>
      </c>
      <c r="AM35" s="76">
        <v>0.29166666666666669</v>
      </c>
      <c r="AN35" s="77">
        <v>0.91666666666666663</v>
      </c>
      <c r="AO35" s="78">
        <f>+(AN35-AM35)*24-1</f>
        <v>14</v>
      </c>
      <c r="AP35" s="76">
        <v>0.29166666666666669</v>
      </c>
      <c r="AQ35" s="77">
        <v>0.79166666666666663</v>
      </c>
      <c r="AR35" s="78">
        <f>+(AQ35-AP35)*24-1</f>
        <v>10.999999999999998</v>
      </c>
      <c r="AS35" s="76">
        <v>0.29166666666666669</v>
      </c>
      <c r="AT35" s="77">
        <v>0.79166666666666663</v>
      </c>
      <c r="AU35" s="78">
        <f>+(AT35-AS35)*24-1</f>
        <v>10.999999999999998</v>
      </c>
      <c r="AV35" s="186"/>
      <c r="AW35" s="187"/>
      <c r="AX35" s="188"/>
      <c r="AY35" s="40"/>
      <c r="AZ35" s="4"/>
      <c r="BA35" s="33"/>
      <c r="BB35" s="71"/>
      <c r="BC35" s="55"/>
      <c r="BD35" s="20"/>
      <c r="BE35" s="128">
        <f t="shared" si="13"/>
        <v>137</v>
      </c>
    </row>
    <row r="36" spans="1:104" ht="14.1" customHeight="1" x14ac:dyDescent="0.25">
      <c r="A36" s="17">
        <v>33</v>
      </c>
      <c r="B36" s="25" t="s">
        <v>9</v>
      </c>
      <c r="C36" s="17"/>
      <c r="D36" s="4"/>
      <c r="E36" s="16"/>
      <c r="F36" s="17"/>
      <c r="G36" s="4"/>
      <c r="H36" s="16"/>
      <c r="I36" s="40"/>
      <c r="J36" s="4"/>
      <c r="K36" s="33"/>
      <c r="L36" s="71"/>
      <c r="M36" s="55"/>
      <c r="N36" s="20"/>
      <c r="O36" s="37">
        <v>0.29166666666666669</v>
      </c>
      <c r="P36" s="15">
        <v>0.91666666666666663</v>
      </c>
      <c r="Q36" s="33">
        <f>+(P36-O36)*24-2</f>
        <v>13</v>
      </c>
      <c r="R36" s="14">
        <v>0.29166666666666669</v>
      </c>
      <c r="S36" s="15">
        <v>0.91666666666666663</v>
      </c>
      <c r="T36" s="16">
        <f>+(S36-R36)*24-2</f>
        <v>13</v>
      </c>
      <c r="U36" s="108">
        <v>0.29166666666666669</v>
      </c>
      <c r="V36" s="109">
        <v>0.79166666666666696</v>
      </c>
      <c r="W36" s="110">
        <f>+(V36-U36)*24-1+4</f>
        <v>15.000000000000005</v>
      </c>
      <c r="X36" s="14">
        <v>0.29166666666666669</v>
      </c>
      <c r="Y36" s="15">
        <v>0.91666666666666663</v>
      </c>
      <c r="Z36" s="16">
        <f>+(Y36-X36)*24-2</f>
        <v>13</v>
      </c>
      <c r="AA36" s="37">
        <v>0.29166666666666669</v>
      </c>
      <c r="AB36" s="15">
        <v>0.91666666666666663</v>
      </c>
      <c r="AC36" s="33">
        <f>+(AB36-AA36)*24-2</f>
        <v>13</v>
      </c>
      <c r="AD36" s="14">
        <v>0.29166666666666669</v>
      </c>
      <c r="AE36" s="15">
        <v>0.91666666666666663</v>
      </c>
      <c r="AF36" s="16">
        <f>+(AE36-AD36)*24-2</f>
        <v>13</v>
      </c>
      <c r="AG36" s="41">
        <v>0.29166666666666669</v>
      </c>
      <c r="AH36" s="19">
        <v>0.5</v>
      </c>
      <c r="AI36" s="43">
        <f>+((AH36-AG36)*24)</f>
        <v>5</v>
      </c>
      <c r="AJ36" s="14">
        <v>0.29166666666666669</v>
      </c>
      <c r="AK36" s="15">
        <v>0.91666666666666663</v>
      </c>
      <c r="AL36" s="16">
        <f>+(AK36-AJ36)*24-2</f>
        <v>13</v>
      </c>
      <c r="AM36" s="37">
        <v>0.29166666666666669</v>
      </c>
      <c r="AN36" s="15">
        <v>0.91666666666666663</v>
      </c>
      <c r="AO36" s="33">
        <f>+(AN36-AM36)*24-2</f>
        <v>13</v>
      </c>
      <c r="AP36" s="14">
        <v>0.29166666666666669</v>
      </c>
      <c r="AQ36" s="15">
        <v>0.79166666666666663</v>
      </c>
      <c r="AR36" s="16">
        <f t="shared" ref="AR36" si="49">+(AQ36-AP36)*24-1</f>
        <v>10.999999999999998</v>
      </c>
      <c r="AS36" s="37">
        <v>0.29166666666666669</v>
      </c>
      <c r="AT36" s="15">
        <v>0.91666666666666663</v>
      </c>
      <c r="AU36" s="33">
        <f>+(AT36-AS36)*24-2</f>
        <v>13</v>
      </c>
      <c r="AV36" s="173">
        <v>0.29166666666666669</v>
      </c>
      <c r="AW36" s="174">
        <v>0.91666666666666663</v>
      </c>
      <c r="AX36" s="175">
        <f>+(AW36-AV36)*24-2</f>
        <v>13</v>
      </c>
      <c r="AY36" s="40"/>
      <c r="AZ36" s="4"/>
      <c r="BA36" s="33"/>
      <c r="BB36" s="71"/>
      <c r="BC36" s="55"/>
      <c r="BD36" s="20"/>
      <c r="BE36" s="128">
        <f t="shared" si="13"/>
        <v>148</v>
      </c>
    </row>
    <row r="37" spans="1:104" ht="14.1" customHeight="1" x14ac:dyDescent="0.25">
      <c r="A37" s="17">
        <v>34</v>
      </c>
      <c r="B37" s="115" t="s">
        <v>47</v>
      </c>
      <c r="C37" s="17"/>
      <c r="D37" s="4"/>
      <c r="E37" s="16"/>
      <c r="F37" s="17"/>
      <c r="G37" s="4"/>
      <c r="H37" s="16"/>
      <c r="I37" s="40"/>
      <c r="J37" s="4"/>
      <c r="K37" s="33"/>
      <c r="L37" s="71"/>
      <c r="M37" s="55"/>
      <c r="N37" s="20"/>
      <c r="O37" s="108">
        <v>0.29166666666666669</v>
      </c>
      <c r="P37" s="109">
        <v>0.91666666666666663</v>
      </c>
      <c r="Q37" s="110">
        <f>+(P37-O37)*24-2</f>
        <v>13</v>
      </c>
      <c r="R37" s="108">
        <v>0.29166666666666669</v>
      </c>
      <c r="S37" s="109">
        <v>0.91666666666666663</v>
      </c>
      <c r="T37" s="110">
        <f>+(S37-R37)*24-1</f>
        <v>14</v>
      </c>
      <c r="U37" s="108">
        <v>0.29166666666666669</v>
      </c>
      <c r="V37" s="109">
        <v>1</v>
      </c>
      <c r="W37" s="110">
        <f>+(V37-U37)*24-1</f>
        <v>16</v>
      </c>
      <c r="X37" s="108">
        <v>0.25</v>
      </c>
      <c r="Y37" s="109">
        <v>0.95833333333333337</v>
      </c>
      <c r="Z37" s="110">
        <f>+(Y37-X37)*24-1</f>
        <v>16</v>
      </c>
      <c r="AA37" s="108">
        <v>0.29166666666666669</v>
      </c>
      <c r="AB37" s="109">
        <v>0.95833333333333337</v>
      </c>
      <c r="AC37" s="110">
        <f>+(AB37-AA37)*24-1</f>
        <v>15</v>
      </c>
      <c r="AD37" s="108">
        <v>0.29166666666666669</v>
      </c>
      <c r="AE37" s="109">
        <v>0.95833333333333337</v>
      </c>
      <c r="AF37" s="110">
        <f>+(AE37-AD37)*24-1</f>
        <v>15</v>
      </c>
      <c r="AG37" s="105">
        <v>0.29166666666666669</v>
      </c>
      <c r="AH37" s="106">
        <v>0.75</v>
      </c>
      <c r="AI37" s="107">
        <f>+((AH37-AG37)*24-1)</f>
        <v>10</v>
      </c>
      <c r="AJ37" s="108">
        <v>0.29166666666666669</v>
      </c>
      <c r="AK37" s="109">
        <v>1</v>
      </c>
      <c r="AL37" s="110">
        <f>+(AK37-AJ37)*24-1</f>
        <v>16</v>
      </c>
      <c r="AM37" s="108">
        <v>0</v>
      </c>
      <c r="AN37" s="109">
        <v>0.54166666666666663</v>
      </c>
      <c r="AO37" s="110">
        <f>+(AN37-AM37)*24</f>
        <v>13</v>
      </c>
      <c r="AP37" s="111">
        <v>0</v>
      </c>
      <c r="AQ37" s="109">
        <v>0.5</v>
      </c>
      <c r="AR37" s="112">
        <f>+(AQ37-AP37)*24</f>
        <v>12</v>
      </c>
      <c r="AS37" s="108">
        <v>0</v>
      </c>
      <c r="AT37" s="109">
        <v>0.79166666666666663</v>
      </c>
      <c r="AU37" s="112">
        <f>+(AT37-AS37)*24-2</f>
        <v>17</v>
      </c>
      <c r="AV37" s="184"/>
      <c r="AW37" s="185"/>
      <c r="AX37" s="175"/>
      <c r="AY37" s="40"/>
      <c r="AZ37" s="4"/>
      <c r="BA37" s="33"/>
      <c r="BB37" s="71"/>
      <c r="BC37" s="55"/>
      <c r="BD37" s="20"/>
      <c r="BE37" s="128">
        <f t="shared" si="13"/>
        <v>157</v>
      </c>
    </row>
    <row r="38" spans="1:104" s="54" customFormat="1" ht="14.1" customHeight="1" x14ac:dyDescent="0.25">
      <c r="A38" s="17">
        <v>35</v>
      </c>
      <c r="B38" s="104" t="s">
        <v>13</v>
      </c>
      <c r="C38" s="14"/>
      <c r="D38" s="15"/>
      <c r="E38" s="16"/>
      <c r="F38" s="14">
        <v>0.29166666666666669</v>
      </c>
      <c r="G38" s="15">
        <v>0.91666666666666663</v>
      </c>
      <c r="H38" s="16">
        <f>+(G38-F38)*24-2</f>
        <v>13</v>
      </c>
      <c r="I38" s="37">
        <v>0.29166666666666669</v>
      </c>
      <c r="J38" s="15">
        <v>0.91666666666666663</v>
      </c>
      <c r="K38" s="33">
        <f>+(J38-I38)*24-2</f>
        <v>13</v>
      </c>
      <c r="L38" s="18">
        <v>0.29166666666666669</v>
      </c>
      <c r="M38" s="19">
        <v>0.70833333333333304</v>
      </c>
      <c r="N38" s="20">
        <f>+((M38-L38)*24-1)</f>
        <v>8.9999999999999929</v>
      </c>
      <c r="O38" s="37">
        <v>0.29166666666666669</v>
      </c>
      <c r="P38" s="15">
        <v>0.91666666666666663</v>
      </c>
      <c r="Q38" s="33">
        <f>+(P38-O38)*24-2</f>
        <v>13</v>
      </c>
      <c r="R38" s="14">
        <v>0.29166666666666669</v>
      </c>
      <c r="S38" s="15">
        <v>0.91666666666666663</v>
      </c>
      <c r="T38" s="16">
        <f>+(S38-R38)*24-2</f>
        <v>13</v>
      </c>
      <c r="U38" s="108">
        <v>0.29166666666666669</v>
      </c>
      <c r="V38" s="109">
        <v>0.79166666666666696</v>
      </c>
      <c r="W38" s="110">
        <f>+(V38-U38)*24-1+4</f>
        <v>15.000000000000005</v>
      </c>
      <c r="X38" s="111">
        <v>0.29166666666666669</v>
      </c>
      <c r="Y38" s="109">
        <v>1</v>
      </c>
      <c r="Z38" s="112">
        <f>+(Y38-X38)*24-1</f>
        <v>16</v>
      </c>
      <c r="AA38" s="108">
        <v>0.29166666666666669</v>
      </c>
      <c r="AB38" s="109">
        <v>0.91666666666666663</v>
      </c>
      <c r="AC38" s="110">
        <f>+(AB38-AA38)*24-1</f>
        <v>14</v>
      </c>
      <c r="AD38" s="111">
        <v>0.29166666666666669</v>
      </c>
      <c r="AE38" s="109">
        <v>0.91666666666666663</v>
      </c>
      <c r="AF38" s="112">
        <f>+(AE38-AD38)*24-1</f>
        <v>14</v>
      </c>
      <c r="AG38" s="105">
        <v>0.29166666666666669</v>
      </c>
      <c r="AH38" s="106">
        <v>0.75</v>
      </c>
      <c r="AI38" s="107">
        <f>+((AH38-AG38)*24-1)</f>
        <v>10</v>
      </c>
      <c r="AJ38" s="111">
        <v>0.29166666666666669</v>
      </c>
      <c r="AK38" s="109">
        <v>1</v>
      </c>
      <c r="AL38" s="112">
        <f>+(AK38-AJ38)*24-1</f>
        <v>16</v>
      </c>
      <c r="AM38" s="108">
        <v>0</v>
      </c>
      <c r="AN38" s="109">
        <v>0.5</v>
      </c>
      <c r="AO38" s="110">
        <f>+(AN38-AM38)*24</f>
        <v>12</v>
      </c>
      <c r="AP38" s="111">
        <v>0</v>
      </c>
      <c r="AQ38" s="109">
        <v>0.5</v>
      </c>
      <c r="AR38" s="112">
        <f>+(AQ38-AP38)*24</f>
        <v>12</v>
      </c>
      <c r="AS38" s="108">
        <v>0</v>
      </c>
      <c r="AT38" s="109">
        <v>0.54166666666666663</v>
      </c>
      <c r="AU38" s="110">
        <f>+(AT38-AS38)*24-2</f>
        <v>11</v>
      </c>
      <c r="AV38" s="189"/>
      <c r="AW38" s="190"/>
      <c r="AX38" s="191"/>
      <c r="AY38" s="40"/>
      <c r="AZ38" s="4"/>
      <c r="BA38" s="33"/>
      <c r="BB38" s="71"/>
      <c r="BC38" s="55"/>
      <c r="BD38" s="20"/>
      <c r="BE38" s="128">
        <f t="shared" si="13"/>
        <v>181</v>
      </c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</row>
    <row r="39" spans="1:104" ht="14.1" customHeight="1" x14ac:dyDescent="0.25">
      <c r="A39" s="17">
        <v>36</v>
      </c>
      <c r="B39" s="44" t="s">
        <v>36</v>
      </c>
      <c r="C39" s="45">
        <v>0.29166666666666669</v>
      </c>
      <c r="D39" s="46">
        <v>0.79166666666666663</v>
      </c>
      <c r="E39" s="47">
        <f>+(D39-C39)*24-1</f>
        <v>10.999999999999998</v>
      </c>
      <c r="F39" s="45">
        <v>0.29166666666666669</v>
      </c>
      <c r="G39" s="46">
        <v>1</v>
      </c>
      <c r="H39" s="47">
        <f>+(G39-F39)*24-1</f>
        <v>16</v>
      </c>
      <c r="I39" s="45">
        <v>0.29166666666666669</v>
      </c>
      <c r="J39" s="46">
        <v>0.91666666666666663</v>
      </c>
      <c r="K39" s="47">
        <f t="shared" ref="K39" si="50">+(J39-I39)*24-1</f>
        <v>14</v>
      </c>
      <c r="L39" s="156">
        <v>0.29166666666666669</v>
      </c>
      <c r="M39" s="124">
        <v>0.66666666666666663</v>
      </c>
      <c r="N39" s="125">
        <f>+((M39-L39)*24-1)</f>
        <v>7.9999999999999982</v>
      </c>
      <c r="O39" s="45">
        <v>0.29166666666666669</v>
      </c>
      <c r="P39" s="46">
        <v>1</v>
      </c>
      <c r="Q39" s="47">
        <f t="shared" ref="Q39" si="51">+(P39-O39)*24-1</f>
        <v>16</v>
      </c>
      <c r="R39" s="45">
        <v>0.29166666666666669</v>
      </c>
      <c r="S39" s="46">
        <v>1</v>
      </c>
      <c r="T39" s="47">
        <f t="shared" ref="T39" si="52">+(S39-R39)*24-1</f>
        <v>16</v>
      </c>
      <c r="U39" s="45">
        <v>0.29166666666666669</v>
      </c>
      <c r="V39" s="46">
        <v>1</v>
      </c>
      <c r="W39" s="47">
        <f t="shared" ref="W39" si="53">+(V39-U39)*24-1</f>
        <v>16</v>
      </c>
      <c r="X39" s="45">
        <v>0.29166666666666669</v>
      </c>
      <c r="Y39" s="46">
        <v>1</v>
      </c>
      <c r="Z39" s="47">
        <f t="shared" ref="Z39" si="54">+(Y39-X39)*24-1</f>
        <v>16</v>
      </c>
      <c r="AA39" s="45">
        <v>0.29166666666666669</v>
      </c>
      <c r="AB39" s="45">
        <v>1</v>
      </c>
      <c r="AC39" s="47">
        <f t="shared" ref="AC39" si="55">+(AB39-AA39)*24-1</f>
        <v>16</v>
      </c>
      <c r="AD39" s="45">
        <v>0.29166666666666669</v>
      </c>
      <c r="AE39" s="46">
        <v>1</v>
      </c>
      <c r="AF39" s="47">
        <f t="shared" ref="AF39" si="56">+(AE39-AD39)*24-1</f>
        <v>16</v>
      </c>
      <c r="AG39" s="156">
        <v>0.25</v>
      </c>
      <c r="AH39" s="124">
        <v>1</v>
      </c>
      <c r="AI39" s="125">
        <f>+((AH39-AG39)*24-1)</f>
        <v>17</v>
      </c>
      <c r="AJ39" s="45">
        <v>0.25</v>
      </c>
      <c r="AK39" s="46">
        <v>1</v>
      </c>
      <c r="AL39" s="47">
        <f t="shared" ref="AL39" si="57">+(AK39-AJ39)*24-1</f>
        <v>17</v>
      </c>
      <c r="AM39" s="162">
        <v>0.29166666666666669</v>
      </c>
      <c r="AN39" s="119">
        <v>0.79166666666666663</v>
      </c>
      <c r="AO39" s="163">
        <f t="shared" ref="AO39" si="58">+(AN39-AM39)*24-1</f>
        <v>10.999999999999998</v>
      </c>
      <c r="AP39" s="162">
        <v>0.29166666666666669</v>
      </c>
      <c r="AQ39" s="119">
        <v>0.79166666666666663</v>
      </c>
      <c r="AR39" s="163">
        <f t="shared" ref="AR39" si="59">+(AQ39-AP39)*24-1</f>
        <v>10.999999999999998</v>
      </c>
      <c r="AS39" s="162">
        <v>14.2916666666667</v>
      </c>
      <c r="AT39" s="119">
        <v>14.7916666666667</v>
      </c>
      <c r="AU39" s="163">
        <f t="shared" ref="AU39" si="60">+(AT39-AS39)*24-1</f>
        <v>11</v>
      </c>
      <c r="AV39" s="192">
        <v>15.2916666666667</v>
      </c>
      <c r="AW39" s="193">
        <v>15.7916666666667</v>
      </c>
      <c r="AX39" s="194">
        <f t="shared" ref="AX39" si="61">+(AW39-AV39)*24-1</f>
        <v>11</v>
      </c>
      <c r="AY39" s="40"/>
      <c r="AZ39" s="4"/>
      <c r="BA39" s="33"/>
      <c r="BB39" s="71"/>
      <c r="BC39" s="55"/>
      <c r="BD39" s="20"/>
      <c r="BE39" s="128">
        <f t="shared" si="13"/>
        <v>223</v>
      </c>
    </row>
    <row r="40" spans="1:104" s="94" customFormat="1" ht="14.1" customHeight="1" x14ac:dyDescent="0.25">
      <c r="A40" s="131">
        <v>37</v>
      </c>
      <c r="B40" s="96" t="s">
        <v>28</v>
      </c>
      <c r="C40" s="84">
        <v>0.29166666666666669</v>
      </c>
      <c r="D40" s="85">
        <v>0.79166666666666663</v>
      </c>
      <c r="E40" s="86">
        <f>+(D40-C40)*24-1</f>
        <v>10.999999999999998</v>
      </c>
      <c r="F40" s="84">
        <v>0.29166666666666669</v>
      </c>
      <c r="G40" s="85">
        <v>0.91666666666666663</v>
      </c>
      <c r="H40" s="86">
        <f>+(G40-F40)*24-1</f>
        <v>14</v>
      </c>
      <c r="I40" s="84">
        <v>0.29166666666666669</v>
      </c>
      <c r="J40" s="85">
        <v>0.91666666666666663</v>
      </c>
      <c r="K40" s="86">
        <f>+(J40-I40)*24-1</f>
        <v>14</v>
      </c>
      <c r="L40" s="89">
        <v>0.29166666666666669</v>
      </c>
      <c r="M40" s="90">
        <v>0.70833333333333304</v>
      </c>
      <c r="N40" s="91">
        <f>+((M40-L40)*24-1)</f>
        <v>8.9999999999999929</v>
      </c>
      <c r="O40" s="84">
        <v>0.29166666666666669</v>
      </c>
      <c r="P40" s="85">
        <v>0.91666666666666663</v>
      </c>
      <c r="Q40" s="86">
        <f>+(P40-O40)*24-1</f>
        <v>14</v>
      </c>
      <c r="R40" s="84">
        <v>0.29166666666666669</v>
      </c>
      <c r="S40" s="85">
        <v>0.91666666666666663</v>
      </c>
      <c r="T40" s="86">
        <f>+(S40-R40)*24-1</f>
        <v>14</v>
      </c>
      <c r="U40" s="87">
        <v>0.29166666666666669</v>
      </c>
      <c r="V40" s="85">
        <v>0.79166666666666696</v>
      </c>
      <c r="W40" s="88">
        <f t="shared" ref="W40:W45" si="62">+(V40-U40)*24-1</f>
        <v>11.000000000000005</v>
      </c>
      <c r="X40" s="84">
        <v>0.29166666666666669</v>
      </c>
      <c r="Y40" s="85">
        <v>0.91666666666666663</v>
      </c>
      <c r="Z40" s="86">
        <f>+(Y40-X40)*24-1</f>
        <v>14</v>
      </c>
      <c r="AA40" s="84">
        <v>0.29166666666666669</v>
      </c>
      <c r="AB40" s="85">
        <v>0.91666666666666663</v>
      </c>
      <c r="AC40" s="86">
        <f>+(AB40-AA40)*24-1</f>
        <v>14</v>
      </c>
      <c r="AD40" s="132">
        <v>0.29166666666666669</v>
      </c>
      <c r="AE40" s="133">
        <v>0.91666666666666663</v>
      </c>
      <c r="AF40" s="130">
        <f>+(AE40-AD40)*24-1</f>
        <v>14</v>
      </c>
      <c r="AG40" s="142">
        <v>0.29166666666666669</v>
      </c>
      <c r="AH40" s="135">
        <v>0.5</v>
      </c>
      <c r="AI40" s="143">
        <f>+((AH40-AG40)*24)</f>
        <v>5</v>
      </c>
      <c r="AJ40" s="84">
        <v>0.29166666666666669</v>
      </c>
      <c r="AK40" s="85">
        <v>0.91666666666666663</v>
      </c>
      <c r="AL40" s="86">
        <f>+(AK40-AJ40)*24-1</f>
        <v>14</v>
      </c>
      <c r="AM40" s="84">
        <v>0.29166666666666669</v>
      </c>
      <c r="AN40" s="85">
        <v>0.91666666666666663</v>
      </c>
      <c r="AO40" s="86">
        <f>+(AN40-AM40)*24-1</f>
        <v>14</v>
      </c>
      <c r="AP40" s="84">
        <v>0.29166666666666669</v>
      </c>
      <c r="AQ40" s="85">
        <v>0.79166666666666663</v>
      </c>
      <c r="AR40" s="86">
        <f>+(AQ40-AP40)*24-1</f>
        <v>10.999999999999998</v>
      </c>
      <c r="AS40" s="84">
        <v>0.29166666666666669</v>
      </c>
      <c r="AT40" s="85">
        <v>0.91666666666666663</v>
      </c>
      <c r="AU40" s="86">
        <f>+(AT40-AS40)*24-1</f>
        <v>14</v>
      </c>
      <c r="AV40" s="179">
        <v>0.29166666666666669</v>
      </c>
      <c r="AW40" s="180">
        <v>0.91666666666666663</v>
      </c>
      <c r="AX40" s="181">
        <f>+(AW40-AV40)*24-1</f>
        <v>14</v>
      </c>
      <c r="AY40" s="40"/>
      <c r="AZ40" s="4"/>
      <c r="BA40" s="33"/>
      <c r="BB40" s="71"/>
      <c r="BC40" s="55"/>
      <c r="BD40" s="20"/>
      <c r="BE40" s="128">
        <f t="shared" si="13"/>
        <v>201</v>
      </c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</row>
    <row r="41" spans="1:104" ht="14.1" customHeight="1" x14ac:dyDescent="0.25">
      <c r="A41" s="17">
        <v>38</v>
      </c>
      <c r="B41" s="104" t="s">
        <v>16</v>
      </c>
      <c r="C41" s="14"/>
      <c r="D41" s="15"/>
      <c r="E41" s="16"/>
      <c r="F41" s="14">
        <v>0.29166666666666669</v>
      </c>
      <c r="G41" s="15">
        <v>0.91666666666666663</v>
      </c>
      <c r="H41" s="16">
        <f>+(G41-F41)*24-2</f>
        <v>13</v>
      </c>
      <c r="I41" s="37">
        <v>0.29166666666666669</v>
      </c>
      <c r="J41" s="15">
        <v>0.91666666666666663</v>
      </c>
      <c r="K41" s="33">
        <f>+(J41-I41)*24-2</f>
        <v>13</v>
      </c>
      <c r="L41" s="18">
        <v>0.29166666666666669</v>
      </c>
      <c r="M41" s="19">
        <v>0.70833333333333304</v>
      </c>
      <c r="N41" s="20">
        <f>+((M41-L41)*24-1)</f>
        <v>8.9999999999999929</v>
      </c>
      <c r="O41" s="37">
        <v>0.29166666666666669</v>
      </c>
      <c r="P41" s="15">
        <v>0.91666666666666663</v>
      </c>
      <c r="Q41" s="33">
        <f>+(P41-O41)*24-2</f>
        <v>13</v>
      </c>
      <c r="R41" s="14">
        <v>0.29166666666666669</v>
      </c>
      <c r="S41" s="15">
        <v>0.91666666666666663</v>
      </c>
      <c r="T41" s="16">
        <f>+(S41-R41)*24-2</f>
        <v>13</v>
      </c>
      <c r="U41" s="37">
        <v>0.29166666666666669</v>
      </c>
      <c r="V41" s="15">
        <v>0.79166666666666696</v>
      </c>
      <c r="W41" s="33">
        <f t="shared" si="62"/>
        <v>11.000000000000005</v>
      </c>
      <c r="X41" s="111">
        <v>0.29166666666666669</v>
      </c>
      <c r="Y41" s="109">
        <v>1</v>
      </c>
      <c r="Z41" s="112">
        <f>+(Y41-X41)*24-1</f>
        <v>16</v>
      </c>
      <c r="AA41" s="111">
        <v>0.25</v>
      </c>
      <c r="AB41" s="109">
        <v>0.91666666666666663</v>
      </c>
      <c r="AC41" s="112">
        <f>+(AB41-AA41)*24-1</f>
        <v>15</v>
      </c>
      <c r="AD41" s="111">
        <v>0.29166666666666669</v>
      </c>
      <c r="AE41" s="109">
        <v>0.91666666666666663</v>
      </c>
      <c r="AF41" s="112">
        <f>+(AE41-AD41)*24-1</f>
        <v>14</v>
      </c>
      <c r="AG41" s="113">
        <v>0.29166666666666669</v>
      </c>
      <c r="AH41" s="106">
        <v>0.75</v>
      </c>
      <c r="AI41" s="114">
        <f>+((AH41-AG41)*24-1)</f>
        <v>10</v>
      </c>
      <c r="AJ41" s="111">
        <v>0.29166666666666669</v>
      </c>
      <c r="AK41" s="109">
        <v>1</v>
      </c>
      <c r="AL41" s="112">
        <f>+(AK41-AJ41)*24-1</f>
        <v>16</v>
      </c>
      <c r="AM41" s="108">
        <v>0</v>
      </c>
      <c r="AN41" s="109">
        <v>0.66666666666666663</v>
      </c>
      <c r="AO41" s="110">
        <f>+(AN41-AM41)*24-2</f>
        <v>14</v>
      </c>
      <c r="AP41" s="14">
        <v>0.29166666666666669</v>
      </c>
      <c r="AQ41" s="15">
        <v>0.79166666666666663</v>
      </c>
      <c r="AR41" s="16">
        <f t="shared" ref="AR41" si="63">+(AQ41-AP41)*24-1</f>
        <v>10.999999999999998</v>
      </c>
      <c r="AS41" s="37"/>
      <c r="AT41" s="15"/>
      <c r="AU41" s="33"/>
      <c r="AV41" s="173"/>
      <c r="AW41" s="174"/>
      <c r="AX41" s="175"/>
      <c r="AY41" s="40"/>
      <c r="AZ41" s="4"/>
      <c r="BA41" s="33"/>
      <c r="BB41" s="71"/>
      <c r="BC41" s="55"/>
      <c r="BD41" s="20"/>
      <c r="BE41" s="128">
        <f t="shared" si="13"/>
        <v>168</v>
      </c>
    </row>
    <row r="42" spans="1:104" ht="14.1" customHeight="1" x14ac:dyDescent="0.25">
      <c r="A42" s="103">
        <v>39</v>
      </c>
      <c r="B42" s="123" t="s">
        <v>52</v>
      </c>
      <c r="C42" s="17"/>
      <c r="D42" s="4"/>
      <c r="E42" s="16"/>
      <c r="F42" s="17"/>
      <c r="G42" s="4"/>
      <c r="H42" s="16"/>
      <c r="I42" s="40"/>
      <c r="J42" s="4"/>
      <c r="K42" s="33"/>
      <c r="L42" s="71"/>
      <c r="M42" s="55"/>
      <c r="N42" s="20"/>
      <c r="O42" s="40"/>
      <c r="P42" s="4"/>
      <c r="Q42" s="33"/>
      <c r="R42" s="111">
        <v>0.29166666666666669</v>
      </c>
      <c r="S42" s="109">
        <v>0.91666666666666663</v>
      </c>
      <c r="T42" s="112">
        <f>+(S42-R42)*24-1</f>
        <v>14</v>
      </c>
      <c r="U42" s="111">
        <v>0.29166666666666669</v>
      </c>
      <c r="V42" s="109">
        <v>0.91666666666666663</v>
      </c>
      <c r="W42" s="112">
        <f t="shared" si="62"/>
        <v>14</v>
      </c>
      <c r="X42" s="111">
        <v>0.29166666666666669</v>
      </c>
      <c r="Y42" s="109">
        <v>0.91666666666666663</v>
      </c>
      <c r="Z42" s="112">
        <f>+(Y42-X42)*24-1</f>
        <v>14</v>
      </c>
      <c r="AA42" s="111">
        <v>0.29166666666666669</v>
      </c>
      <c r="AB42" s="109">
        <v>0.75</v>
      </c>
      <c r="AC42" s="112">
        <f>+(AB42-AA42)*24-1</f>
        <v>10</v>
      </c>
      <c r="AD42" s="45">
        <v>0.29166666666666669</v>
      </c>
      <c r="AE42" s="46">
        <v>1</v>
      </c>
      <c r="AF42" s="47">
        <f>+(AE42-AD42)*24-1</f>
        <v>16</v>
      </c>
      <c r="AG42" s="156">
        <v>0.29166666666666669</v>
      </c>
      <c r="AH42" s="124">
        <v>0.79166666666666663</v>
      </c>
      <c r="AI42" s="125">
        <f>+((AH42-AG42)*24-1)</f>
        <v>10.999999999999998</v>
      </c>
      <c r="AJ42" s="45">
        <v>0.29166666666666669</v>
      </c>
      <c r="AK42" s="46">
        <v>0.54166666666666663</v>
      </c>
      <c r="AL42" s="47">
        <f>+(AK42-AJ42)*24-1</f>
        <v>4.9999999999999982</v>
      </c>
      <c r="AM42" s="14"/>
      <c r="AN42" s="15"/>
      <c r="AO42" s="16"/>
      <c r="AP42" s="14"/>
      <c r="AQ42" s="15"/>
      <c r="AR42" s="16"/>
      <c r="AS42" s="14"/>
      <c r="AT42" s="15"/>
      <c r="AU42" s="16"/>
      <c r="AV42" s="173"/>
      <c r="AW42" s="174"/>
      <c r="AX42" s="175"/>
      <c r="AY42" s="40"/>
      <c r="AZ42" s="4"/>
      <c r="BA42" s="33"/>
      <c r="BB42" s="71"/>
      <c r="BC42" s="55"/>
      <c r="BD42" s="20"/>
      <c r="BE42" s="128">
        <f t="shared" si="13"/>
        <v>84</v>
      </c>
    </row>
    <row r="43" spans="1:104" ht="14.1" customHeight="1" x14ac:dyDescent="0.25">
      <c r="A43" s="17">
        <v>40</v>
      </c>
      <c r="B43" s="25" t="s">
        <v>17</v>
      </c>
      <c r="C43" s="14"/>
      <c r="D43" s="15"/>
      <c r="E43" s="16"/>
      <c r="F43" s="14">
        <v>0.29166666666666669</v>
      </c>
      <c r="G43" s="15">
        <v>0.91666666666666663</v>
      </c>
      <c r="H43" s="16">
        <f>+(G43-F43)*24-2</f>
        <v>13</v>
      </c>
      <c r="I43" s="37">
        <v>0.29166666666666669</v>
      </c>
      <c r="J43" s="15">
        <v>0.91666666666666663</v>
      </c>
      <c r="K43" s="33">
        <f>+(J43-I43)*24-2</f>
        <v>13</v>
      </c>
      <c r="L43" s="18">
        <v>0.29166666666666669</v>
      </c>
      <c r="M43" s="19">
        <v>0.70833333333333304</v>
      </c>
      <c r="N43" s="20">
        <f>+((M43-L43)*24-1)</f>
        <v>8.9999999999999929</v>
      </c>
      <c r="O43" s="37">
        <v>0.29166666666666669</v>
      </c>
      <c r="P43" s="15">
        <v>0.91666666666666663</v>
      </c>
      <c r="Q43" s="33">
        <f>+(P43-O43)*24-2</f>
        <v>13</v>
      </c>
      <c r="R43" s="14">
        <v>0.29166666666666669</v>
      </c>
      <c r="S43" s="15">
        <v>0.91666666666666663</v>
      </c>
      <c r="T43" s="16">
        <f>+(S43-R43)*24-2</f>
        <v>13</v>
      </c>
      <c r="U43" s="37">
        <v>0.29166666666666669</v>
      </c>
      <c r="V43" s="15">
        <v>0.79166666666666696</v>
      </c>
      <c r="W43" s="33">
        <f t="shared" si="62"/>
        <v>11.000000000000005</v>
      </c>
      <c r="X43" s="14">
        <v>0.29166666666666669</v>
      </c>
      <c r="Y43" s="15">
        <v>0.91666666666666663</v>
      </c>
      <c r="Z43" s="16">
        <f>+(Y43-X43)*24-2</f>
        <v>13</v>
      </c>
      <c r="AA43" s="37">
        <v>0.29166666666666669</v>
      </c>
      <c r="AB43" s="15">
        <v>0.91666666666666663</v>
      </c>
      <c r="AC43" s="33">
        <f>+(AB43-AA43)*24-2</f>
        <v>13</v>
      </c>
      <c r="AD43" s="14">
        <v>0.29166666666666669</v>
      </c>
      <c r="AE43" s="15">
        <v>0.91666666666666663</v>
      </c>
      <c r="AF43" s="16">
        <f>+(AE43-AD43)*24-2</f>
        <v>13</v>
      </c>
      <c r="AG43" s="41">
        <v>0.29166666666666669</v>
      </c>
      <c r="AH43" s="19">
        <v>0.5</v>
      </c>
      <c r="AI43" s="43">
        <f>+((AH43-AG43)*24)</f>
        <v>5</v>
      </c>
      <c r="AJ43" s="14">
        <v>0.29166666666666669</v>
      </c>
      <c r="AK43" s="15">
        <v>0.91666666666666663</v>
      </c>
      <c r="AL43" s="16">
        <f>+(AK43-AJ43)*24-2</f>
        <v>13</v>
      </c>
      <c r="AM43" s="37">
        <v>0.29166666666666669</v>
      </c>
      <c r="AN43" s="15">
        <v>0.91666666666666663</v>
      </c>
      <c r="AO43" s="33">
        <f>+(AN43-AM43)*24-2</f>
        <v>13</v>
      </c>
      <c r="AP43" s="14">
        <v>0.29166666666666669</v>
      </c>
      <c r="AQ43" s="15">
        <v>0.79166666666666663</v>
      </c>
      <c r="AR43" s="16">
        <f t="shared" ref="AR43:AR44" si="64">+(AQ43-AP43)*24-1</f>
        <v>10.999999999999998</v>
      </c>
      <c r="AS43" s="37">
        <v>0.29166666666666669</v>
      </c>
      <c r="AT43" s="15">
        <v>0.91666666666666663</v>
      </c>
      <c r="AU43" s="33">
        <f>+(AT43-AS43)*24-2</f>
        <v>13</v>
      </c>
      <c r="AV43" s="173">
        <v>0.29166666666666669</v>
      </c>
      <c r="AW43" s="174">
        <v>0.91666666666666663</v>
      </c>
      <c r="AX43" s="175">
        <f>+(AW43-AV43)*24-2</f>
        <v>13</v>
      </c>
      <c r="AY43" s="40"/>
      <c r="AZ43" s="4"/>
      <c r="BA43" s="33"/>
      <c r="BB43" s="71"/>
      <c r="BC43" s="55"/>
      <c r="BD43" s="20"/>
      <c r="BE43" s="128">
        <f t="shared" si="13"/>
        <v>179</v>
      </c>
    </row>
    <row r="44" spans="1:104" s="54" customFormat="1" ht="14.1" customHeight="1" x14ac:dyDescent="0.25">
      <c r="A44" s="17">
        <v>41</v>
      </c>
      <c r="B44" s="25" t="s">
        <v>18</v>
      </c>
      <c r="C44" s="14"/>
      <c r="D44" s="15"/>
      <c r="E44" s="16"/>
      <c r="F44" s="14">
        <v>0.29166666666666669</v>
      </c>
      <c r="G44" s="15">
        <v>0.91666666666666663</v>
      </c>
      <c r="H44" s="16">
        <f>+(G44-F44)*24-2</f>
        <v>13</v>
      </c>
      <c r="I44" s="37">
        <v>0.29166666666666669</v>
      </c>
      <c r="J44" s="15">
        <v>0.91666666666666663</v>
      </c>
      <c r="K44" s="33">
        <f>+(J44-I44)*24-2</f>
        <v>13</v>
      </c>
      <c r="L44" s="18">
        <v>0.29166666666666669</v>
      </c>
      <c r="M44" s="19">
        <v>0.70833333333333304</v>
      </c>
      <c r="N44" s="20">
        <f>+((M44-L44)*24-1)</f>
        <v>8.9999999999999929</v>
      </c>
      <c r="O44" s="37">
        <v>0.29166666666666669</v>
      </c>
      <c r="P44" s="15">
        <v>0.91666666666666663</v>
      </c>
      <c r="Q44" s="33">
        <f>+(P44-O44)*24-2</f>
        <v>13</v>
      </c>
      <c r="R44" s="14">
        <v>0.29166666666666669</v>
      </c>
      <c r="S44" s="15">
        <v>0.91666666666666663</v>
      </c>
      <c r="T44" s="16">
        <f>+(S44-R44)*24-2</f>
        <v>13</v>
      </c>
      <c r="U44" s="137">
        <v>0.29166666666666669</v>
      </c>
      <c r="V44" s="133">
        <v>0.79166666666666696</v>
      </c>
      <c r="W44" s="138">
        <f t="shared" si="62"/>
        <v>11.000000000000005</v>
      </c>
      <c r="X44" s="14">
        <v>0.29166666666666669</v>
      </c>
      <c r="Y44" s="15">
        <v>0.91666666666666663</v>
      </c>
      <c r="Z44" s="16">
        <f>+(Y44-X44)*24-2</f>
        <v>13</v>
      </c>
      <c r="AA44" s="108">
        <v>0.29166666666666669</v>
      </c>
      <c r="AB44" s="109">
        <v>0.91666666666666663</v>
      </c>
      <c r="AC44" s="110">
        <f>+(AB44-AA44)*24-2+2</f>
        <v>15</v>
      </c>
      <c r="AD44" s="113">
        <v>0.29166666666666669</v>
      </c>
      <c r="AE44" s="124">
        <v>0.91666666666666663</v>
      </c>
      <c r="AF44" s="125">
        <f>+(AE44-AD44)*24-2+2</f>
        <v>15</v>
      </c>
      <c r="AG44" s="126">
        <v>0.25</v>
      </c>
      <c r="AH44" s="124">
        <v>1</v>
      </c>
      <c r="AI44" s="127">
        <f>+((AH44-AG44)*24-1)</f>
        <v>17</v>
      </c>
      <c r="AJ44" s="45">
        <v>0.25</v>
      </c>
      <c r="AK44" s="46">
        <v>1</v>
      </c>
      <c r="AL44" s="47">
        <f>+(AK44-AJ44)*24-2</f>
        <v>16</v>
      </c>
      <c r="AM44" s="37">
        <v>0.29166666666666669</v>
      </c>
      <c r="AN44" s="15">
        <v>0.91666666666666663</v>
      </c>
      <c r="AO44" s="33">
        <f>+(AN44-AM44)*24-2</f>
        <v>13</v>
      </c>
      <c r="AP44" s="14">
        <v>0.29166666666666669</v>
      </c>
      <c r="AQ44" s="15">
        <v>0.625</v>
      </c>
      <c r="AR44" s="16">
        <f t="shared" si="64"/>
        <v>7</v>
      </c>
      <c r="AS44" s="37"/>
      <c r="AT44" s="15"/>
      <c r="AU44" s="33"/>
      <c r="AV44" s="173"/>
      <c r="AW44" s="174"/>
      <c r="AX44" s="175"/>
      <c r="AY44" s="40"/>
      <c r="AZ44" s="4"/>
      <c r="BA44" s="33"/>
      <c r="BB44" s="71"/>
      <c r="BC44" s="55"/>
      <c r="BD44" s="20"/>
      <c r="BE44" s="128">
        <f t="shared" si="13"/>
        <v>168</v>
      </c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</row>
    <row r="45" spans="1:104" s="94" customFormat="1" ht="14.1" customHeight="1" x14ac:dyDescent="0.25">
      <c r="A45" s="95">
        <v>42</v>
      </c>
      <c r="B45" s="96" t="s">
        <v>29</v>
      </c>
      <c r="C45" s="84">
        <v>0.29166666666666669</v>
      </c>
      <c r="D45" s="85">
        <v>0.79166666666666663</v>
      </c>
      <c r="E45" s="86">
        <f>+(D45-C45)*24-1</f>
        <v>10.999999999999998</v>
      </c>
      <c r="F45" s="84">
        <v>0.29166666666666669</v>
      </c>
      <c r="G45" s="85">
        <v>0.91666666666666663</v>
      </c>
      <c r="H45" s="86">
        <f>+(G45-F45)*24-1</f>
        <v>14</v>
      </c>
      <c r="I45" s="84">
        <v>0.29166666666666669</v>
      </c>
      <c r="J45" s="85">
        <v>0.91666666666666663</v>
      </c>
      <c r="K45" s="86">
        <f>+(J45-I45)*24-1</f>
        <v>14</v>
      </c>
      <c r="L45" s="89">
        <v>0.29166666666666669</v>
      </c>
      <c r="M45" s="90">
        <v>0.70833333333333304</v>
      </c>
      <c r="N45" s="91">
        <f>+((M45-L45)*24-1)</f>
        <v>8.9999999999999929</v>
      </c>
      <c r="O45" s="84">
        <v>0.29166666666666669</v>
      </c>
      <c r="P45" s="85">
        <v>0.91666666666666663</v>
      </c>
      <c r="Q45" s="86">
        <f>+(P45-O45)*24-1</f>
        <v>14</v>
      </c>
      <c r="R45" s="84">
        <v>0.29166666666666669</v>
      </c>
      <c r="S45" s="85">
        <v>0.91666666666666663</v>
      </c>
      <c r="T45" s="86">
        <f>+(S45-R45)*24-1</f>
        <v>14</v>
      </c>
      <c r="U45" s="87">
        <v>0.29166666666666669</v>
      </c>
      <c r="V45" s="85">
        <v>0.79166666666666696</v>
      </c>
      <c r="W45" s="88">
        <f t="shared" si="62"/>
        <v>11.000000000000005</v>
      </c>
      <c r="X45" s="84">
        <v>0.29166666666666669</v>
      </c>
      <c r="Y45" s="85">
        <v>0.91666666666666663</v>
      </c>
      <c r="Z45" s="86">
        <f>+(Y45-X45)*24-1</f>
        <v>14</v>
      </c>
      <c r="AA45" s="84">
        <v>0.29166666666666669</v>
      </c>
      <c r="AB45" s="85">
        <v>0.91666666666666663</v>
      </c>
      <c r="AC45" s="86">
        <f>+(AB45-AA45)*24-1</f>
        <v>14</v>
      </c>
      <c r="AD45" s="84">
        <v>0.29166666666666669</v>
      </c>
      <c r="AE45" s="85">
        <v>0.91666666666666663</v>
      </c>
      <c r="AF45" s="86">
        <f>+(AE45-AD45)*24-1</f>
        <v>14</v>
      </c>
      <c r="AG45" s="92">
        <v>0.29166666666666669</v>
      </c>
      <c r="AH45" s="90">
        <v>0.5</v>
      </c>
      <c r="AI45" s="93">
        <f t="shared" ref="AI45:AI50" si="65">+((AH45-AG45)*24)</f>
        <v>5</v>
      </c>
      <c r="AJ45" s="84">
        <v>0.29166666666666669</v>
      </c>
      <c r="AK45" s="85">
        <v>0.91666666666666663</v>
      </c>
      <c r="AL45" s="86">
        <f>+(AK45-AJ45)*24-1</f>
        <v>14</v>
      </c>
      <c r="AM45" s="84">
        <v>0.29166666666666669</v>
      </c>
      <c r="AN45" s="85">
        <v>0.91666666666666663</v>
      </c>
      <c r="AO45" s="86">
        <f>+(AN45-AM45)*24-1</f>
        <v>14</v>
      </c>
      <c r="AP45" s="84">
        <v>0.29166666666666669</v>
      </c>
      <c r="AQ45" s="85">
        <v>0.79166666666666663</v>
      </c>
      <c r="AR45" s="86">
        <f>+(AQ45-AP45)*24-1</f>
        <v>10.999999999999998</v>
      </c>
      <c r="AS45" s="84">
        <v>0.29166666666666669</v>
      </c>
      <c r="AT45" s="85">
        <v>0.91666666666666663</v>
      </c>
      <c r="AU45" s="86">
        <f>+(AT45-AS45)*24-1</f>
        <v>14</v>
      </c>
      <c r="AV45" s="179">
        <v>0.29166666666666669</v>
      </c>
      <c r="AW45" s="180">
        <v>0.91666666666666663</v>
      </c>
      <c r="AX45" s="181">
        <f>+(AW45-AV45)*24-1</f>
        <v>14</v>
      </c>
      <c r="AY45" s="40"/>
      <c r="AZ45" s="4"/>
      <c r="BA45" s="33"/>
      <c r="BB45" s="71"/>
      <c r="BC45" s="55"/>
      <c r="BD45" s="20"/>
      <c r="BE45" s="128">
        <f t="shared" si="13"/>
        <v>201</v>
      </c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</row>
    <row r="46" spans="1:104" ht="14.1" customHeight="1" x14ac:dyDescent="0.25">
      <c r="A46" s="17">
        <v>43</v>
      </c>
      <c r="B46" s="25" t="s">
        <v>1</v>
      </c>
      <c r="C46" s="14"/>
      <c r="D46" s="15"/>
      <c r="E46" s="16"/>
      <c r="F46" s="14">
        <v>0.29166666666666669</v>
      </c>
      <c r="G46" s="15">
        <v>0.91666666666666663</v>
      </c>
      <c r="H46" s="16">
        <f>+(G46-F46)*24-1</f>
        <v>14</v>
      </c>
      <c r="I46" s="37">
        <v>0.29166666666666669</v>
      </c>
      <c r="J46" s="15">
        <v>0.91666666666666663</v>
      </c>
      <c r="K46" s="33">
        <f>+(J46-I46)*24-1</f>
        <v>14</v>
      </c>
      <c r="L46" s="18">
        <v>0.29166666666666669</v>
      </c>
      <c r="M46" s="19">
        <v>0.70833333333333337</v>
      </c>
      <c r="N46" s="20">
        <f>+((M46-L46)*24-1)</f>
        <v>9</v>
      </c>
      <c r="O46" s="37">
        <v>0.29166666666666669</v>
      </c>
      <c r="P46" s="15">
        <v>0.91666666666666663</v>
      </c>
      <c r="Q46" s="33">
        <f>+(P46-O46)*24-1</f>
        <v>14</v>
      </c>
      <c r="R46" s="14">
        <v>0.29166666666666669</v>
      </c>
      <c r="S46" s="15">
        <v>0.91666666666666663</v>
      </c>
      <c r="T46" s="16">
        <f>+(S46-R46)*24-1</f>
        <v>14</v>
      </c>
      <c r="U46" s="37">
        <v>0.29166666666666669</v>
      </c>
      <c r="V46" s="15">
        <v>0.79166666666666663</v>
      </c>
      <c r="W46" s="33">
        <f t="shared" ref="W46" si="66">+(V46-U46)*24-1</f>
        <v>10.999999999999998</v>
      </c>
      <c r="X46" s="14">
        <v>0.29166666666666669</v>
      </c>
      <c r="Y46" s="15">
        <v>0.91666666666666663</v>
      </c>
      <c r="Z46" s="16">
        <f>+(Y46-X46)*24-1</f>
        <v>14</v>
      </c>
      <c r="AA46" s="37">
        <v>0.29166666666666669</v>
      </c>
      <c r="AB46" s="15">
        <v>0.91666666666666663</v>
      </c>
      <c r="AC46" s="33">
        <f>+(AB46-AA46)*24-1</f>
        <v>14</v>
      </c>
      <c r="AD46" s="14">
        <v>0.29166666666666669</v>
      </c>
      <c r="AE46" s="15">
        <v>0.91666666666666663</v>
      </c>
      <c r="AF46" s="16">
        <f>+(AE46-AD46)*24-1</f>
        <v>14</v>
      </c>
      <c r="AG46" s="41">
        <v>0.29166666666666669</v>
      </c>
      <c r="AH46" s="19">
        <v>0.5</v>
      </c>
      <c r="AI46" s="43">
        <f t="shared" si="65"/>
        <v>5</v>
      </c>
      <c r="AJ46" s="14">
        <v>0.29166666666666669</v>
      </c>
      <c r="AK46" s="15">
        <v>0.91666666666666663</v>
      </c>
      <c r="AL46" s="16">
        <f>+(AK46-AJ46)*24-1</f>
        <v>14</v>
      </c>
      <c r="AM46" s="37">
        <v>0.29166666666666669</v>
      </c>
      <c r="AN46" s="15">
        <v>0.91666666666666663</v>
      </c>
      <c r="AO46" s="33">
        <f>+(AN46-AM46)*24-1</f>
        <v>14</v>
      </c>
      <c r="AP46" s="14">
        <v>0.29166666666666669</v>
      </c>
      <c r="AQ46" s="15">
        <v>0.79166666666666663</v>
      </c>
      <c r="AR46" s="16">
        <f>+(AQ46-AP46)*24-1</f>
        <v>10.999999999999998</v>
      </c>
      <c r="AS46" s="37">
        <v>0.29166666666666669</v>
      </c>
      <c r="AT46" s="15">
        <v>0.91666666666666663</v>
      </c>
      <c r="AU46" s="33">
        <f>+(AT46-AS46)*24-1</f>
        <v>14</v>
      </c>
      <c r="AV46" s="173">
        <v>0.29166666666666669</v>
      </c>
      <c r="AW46" s="174">
        <v>0.91666666666666663</v>
      </c>
      <c r="AX46" s="175">
        <f>+(AW46-AV46)*24-1</f>
        <v>14</v>
      </c>
      <c r="AY46" s="40"/>
      <c r="AZ46" s="4"/>
      <c r="BA46" s="33"/>
      <c r="BB46" s="71"/>
      <c r="BC46" s="55"/>
      <c r="BD46" s="20"/>
      <c r="BE46" s="128">
        <f t="shared" si="13"/>
        <v>190</v>
      </c>
    </row>
    <row r="47" spans="1:104" ht="14.1" customHeight="1" x14ac:dyDescent="0.25">
      <c r="A47" s="17">
        <v>44</v>
      </c>
      <c r="B47" s="25" t="s">
        <v>4</v>
      </c>
      <c r="C47" s="14"/>
      <c r="D47" s="15"/>
      <c r="E47" s="16"/>
      <c r="F47" s="14">
        <v>0.29166666666666669</v>
      </c>
      <c r="G47" s="15">
        <v>0.91666666666666663</v>
      </c>
      <c r="H47" s="16">
        <f>+(G47-F47)*24-2</f>
        <v>13</v>
      </c>
      <c r="I47" s="37">
        <v>0.29166666666666669</v>
      </c>
      <c r="J47" s="15">
        <v>0.91666666666666663</v>
      </c>
      <c r="K47" s="33">
        <f>+(J47-I47)*24-2</f>
        <v>13</v>
      </c>
      <c r="L47" s="18">
        <v>0.29166666666666669</v>
      </c>
      <c r="M47" s="19">
        <v>0.70833333333333304</v>
      </c>
      <c r="N47" s="20">
        <f>+((M47-L47)*24-1)</f>
        <v>8.9999999999999929</v>
      </c>
      <c r="O47" s="37">
        <v>0.29166666666666669</v>
      </c>
      <c r="P47" s="15">
        <v>0.91666666666666663</v>
      </c>
      <c r="Q47" s="33">
        <f>+(P47-O47)*24-2</f>
        <v>13</v>
      </c>
      <c r="R47" s="14">
        <v>0.29166666666666669</v>
      </c>
      <c r="S47" s="15">
        <v>0.91666666666666663</v>
      </c>
      <c r="T47" s="16">
        <f>+(S47-R47)*24-2</f>
        <v>13</v>
      </c>
      <c r="U47" s="37">
        <v>0.29166666666666669</v>
      </c>
      <c r="V47" s="15">
        <v>0.79166666666666696</v>
      </c>
      <c r="W47" s="33">
        <f>+(V47-U47)*24-1</f>
        <v>11.000000000000005</v>
      </c>
      <c r="X47" s="14">
        <v>0.29166666666666669</v>
      </c>
      <c r="Y47" s="15">
        <v>0.91666666666666663</v>
      </c>
      <c r="Z47" s="16">
        <f>+(Y47-X47)*24-2</f>
        <v>13</v>
      </c>
      <c r="AA47" s="37">
        <v>0.29166666666666669</v>
      </c>
      <c r="AB47" s="15">
        <v>0.91666666666666663</v>
      </c>
      <c r="AC47" s="33">
        <f>+(AB47-AA47)*24-2</f>
        <v>13</v>
      </c>
      <c r="AD47" s="14">
        <v>0.29166666666666669</v>
      </c>
      <c r="AE47" s="15">
        <v>0.91666666666666663</v>
      </c>
      <c r="AF47" s="16">
        <f>+(AE47-AD47)*24-2</f>
        <v>13</v>
      </c>
      <c r="AG47" s="41">
        <v>0.29166666666666669</v>
      </c>
      <c r="AH47" s="19">
        <v>0.5</v>
      </c>
      <c r="AI47" s="43">
        <f t="shared" si="65"/>
        <v>5</v>
      </c>
      <c r="AJ47" s="100">
        <v>0.29166666666666669</v>
      </c>
      <c r="AK47" s="101">
        <v>0.91666666666666663</v>
      </c>
      <c r="AL47" s="102">
        <f>+(AK47-AJ47)*24-2+3</f>
        <v>16</v>
      </c>
      <c r="AM47" s="37">
        <v>0.29166666666666669</v>
      </c>
      <c r="AN47" s="15">
        <v>0.91666666666666663</v>
      </c>
      <c r="AO47" s="33">
        <f>+(AN47-AM47)*24-2</f>
        <v>13</v>
      </c>
      <c r="AP47" s="14">
        <v>0.29166666666666669</v>
      </c>
      <c r="AQ47" s="15">
        <v>0.79166666666666663</v>
      </c>
      <c r="AR47" s="16">
        <f>+(AQ47-AP47)*24-1</f>
        <v>10.999999999999998</v>
      </c>
      <c r="AS47" s="37">
        <v>0.29166666666666669</v>
      </c>
      <c r="AT47" s="15">
        <v>0.91666666666666663</v>
      </c>
      <c r="AU47" s="33">
        <f>+(AT47-AS47)*24-2</f>
        <v>13</v>
      </c>
      <c r="AV47" s="173">
        <v>0.29166666666666669</v>
      </c>
      <c r="AW47" s="174">
        <v>0.91666666666666663</v>
      </c>
      <c r="AX47" s="175">
        <f>+(AW47-AV47)*24-2</f>
        <v>13</v>
      </c>
      <c r="AY47" s="40"/>
      <c r="AZ47" s="4"/>
      <c r="BA47" s="33"/>
      <c r="BB47" s="71"/>
      <c r="BC47" s="55"/>
      <c r="BD47" s="20"/>
      <c r="BE47" s="128">
        <f t="shared" si="13"/>
        <v>182</v>
      </c>
    </row>
    <row r="48" spans="1:104" ht="14.1" customHeight="1" x14ac:dyDescent="0.25">
      <c r="A48" s="17">
        <v>45</v>
      </c>
      <c r="B48" s="25" t="s">
        <v>7</v>
      </c>
      <c r="C48" s="14"/>
      <c r="D48" s="15"/>
      <c r="E48" s="16"/>
      <c r="F48" s="14"/>
      <c r="G48" s="15"/>
      <c r="H48" s="16"/>
      <c r="I48" s="37"/>
      <c r="J48" s="15"/>
      <c r="K48" s="33"/>
      <c r="L48" s="18"/>
      <c r="M48" s="19"/>
      <c r="N48" s="20"/>
      <c r="O48" s="37"/>
      <c r="P48" s="15"/>
      <c r="Q48" s="33"/>
      <c r="R48" s="14">
        <v>0.29166666666666669</v>
      </c>
      <c r="S48" s="15">
        <v>0.91666666666666663</v>
      </c>
      <c r="T48" s="16">
        <f>+(S48-R48)*24-2</f>
        <v>13</v>
      </c>
      <c r="U48" s="37">
        <v>0.29166666666666669</v>
      </c>
      <c r="V48" s="15">
        <v>0.79166666666666696</v>
      </c>
      <c r="W48" s="33">
        <f>+(V48-U48)*24-1</f>
        <v>11.000000000000005</v>
      </c>
      <c r="X48" s="14">
        <v>0.29166666666666669</v>
      </c>
      <c r="Y48" s="15">
        <v>0.91666666666666663</v>
      </c>
      <c r="Z48" s="16">
        <f>+(Y48-X48)*24-2</f>
        <v>13</v>
      </c>
      <c r="AA48" s="37">
        <v>0.29166666666666669</v>
      </c>
      <c r="AB48" s="15">
        <v>0.91666666666666663</v>
      </c>
      <c r="AC48" s="33">
        <f>+(AB48-AA48)*24-2</f>
        <v>13</v>
      </c>
      <c r="AD48" s="14">
        <v>0.29166666666666669</v>
      </c>
      <c r="AE48" s="15">
        <v>0.91666666666666663</v>
      </c>
      <c r="AF48" s="16">
        <f>+(AE48-AD48)*24-2</f>
        <v>13</v>
      </c>
      <c r="AG48" s="41">
        <v>0.29166666666666669</v>
      </c>
      <c r="AH48" s="19">
        <v>0.5</v>
      </c>
      <c r="AI48" s="43">
        <f t="shared" si="65"/>
        <v>5</v>
      </c>
      <c r="AJ48" s="14">
        <v>0.29166666666666669</v>
      </c>
      <c r="AK48" s="15">
        <v>0.91666666666666663</v>
      </c>
      <c r="AL48" s="16">
        <f>+(AK48-AJ48)*24-2</f>
        <v>13</v>
      </c>
      <c r="AM48" s="37">
        <v>0.29166666666666669</v>
      </c>
      <c r="AN48" s="15">
        <v>0.91666666666666663</v>
      </c>
      <c r="AO48" s="33">
        <f>+(AN48-AM48)*24-2</f>
        <v>13</v>
      </c>
      <c r="AP48" s="14">
        <v>0.29166666666666669</v>
      </c>
      <c r="AQ48" s="15">
        <v>0.79166666666666663</v>
      </c>
      <c r="AR48" s="16">
        <f t="shared" ref="AR48:AR49" si="67">+(AQ48-AP48)*24-1</f>
        <v>10.999999999999998</v>
      </c>
      <c r="AS48" s="37">
        <v>0.29166666666666669</v>
      </c>
      <c r="AT48" s="15">
        <v>0.91666666666666663</v>
      </c>
      <c r="AU48" s="33">
        <f>+(AT48-AS48)*24-2</f>
        <v>13</v>
      </c>
      <c r="AV48" s="173">
        <v>0.29166666666666669</v>
      </c>
      <c r="AW48" s="174">
        <v>0.91666666666666663</v>
      </c>
      <c r="AX48" s="175">
        <f>+(AW48-AV48)*24-2</f>
        <v>13</v>
      </c>
      <c r="AY48" s="37"/>
      <c r="AZ48" s="15"/>
      <c r="BA48" s="33"/>
      <c r="BB48" s="71"/>
      <c r="BC48" s="55"/>
      <c r="BD48" s="20"/>
      <c r="BE48" s="128">
        <f t="shared" si="13"/>
        <v>131</v>
      </c>
    </row>
    <row r="49" spans="1:57" ht="14.1" customHeight="1" x14ac:dyDescent="0.25">
      <c r="A49" s="17">
        <v>46</v>
      </c>
      <c r="B49" s="25" t="s">
        <v>8</v>
      </c>
      <c r="C49" s="17"/>
      <c r="D49" s="4"/>
      <c r="E49" s="16"/>
      <c r="F49" s="17"/>
      <c r="G49" s="4"/>
      <c r="H49" s="16"/>
      <c r="I49" s="40"/>
      <c r="J49" s="4"/>
      <c r="K49" s="33"/>
      <c r="L49" s="71"/>
      <c r="M49" s="55"/>
      <c r="N49" s="20"/>
      <c r="O49" s="37">
        <v>0.29166666666666669</v>
      </c>
      <c r="P49" s="15">
        <v>0.91666666666666663</v>
      </c>
      <c r="Q49" s="33">
        <f>+(P49-O49)*24-2</f>
        <v>13</v>
      </c>
      <c r="R49" s="14">
        <v>0.29166666666666669</v>
      </c>
      <c r="S49" s="15">
        <v>0.91666666666666663</v>
      </c>
      <c r="T49" s="16">
        <f>+(S49-R49)*24-2</f>
        <v>13</v>
      </c>
      <c r="U49" s="37">
        <v>0.29166666666666669</v>
      </c>
      <c r="V49" s="15">
        <v>0.79166666666666696</v>
      </c>
      <c r="W49" s="33">
        <f t="shared" ref="W49" si="68">+(V49-U49)*24-1</f>
        <v>11.000000000000005</v>
      </c>
      <c r="X49" s="14">
        <v>0.29166666666666669</v>
      </c>
      <c r="Y49" s="15">
        <v>0.91666666666666663</v>
      </c>
      <c r="Z49" s="16">
        <f>+(Y49-X49)*24-2</f>
        <v>13</v>
      </c>
      <c r="AA49" s="37">
        <v>0.29166666666666669</v>
      </c>
      <c r="AB49" s="15">
        <v>0.91666666666666663</v>
      </c>
      <c r="AC49" s="33">
        <f>+(AB49-AA49)*24-2</f>
        <v>13</v>
      </c>
      <c r="AD49" s="14">
        <v>0.29166666666666669</v>
      </c>
      <c r="AE49" s="15">
        <v>0.91666666666666663</v>
      </c>
      <c r="AF49" s="16">
        <f>+(AE49-AD49)*24-2</f>
        <v>13</v>
      </c>
      <c r="AG49" s="41">
        <v>0.29166666666666669</v>
      </c>
      <c r="AH49" s="19">
        <v>0.5</v>
      </c>
      <c r="AI49" s="43">
        <f t="shared" si="65"/>
        <v>5</v>
      </c>
      <c r="AJ49" s="14">
        <v>0.29166666666666669</v>
      </c>
      <c r="AK49" s="15">
        <v>0.91666666666666663</v>
      </c>
      <c r="AL49" s="16">
        <f>+(AK49-AJ49)*24-2</f>
        <v>13</v>
      </c>
      <c r="AM49" s="37">
        <v>0.29166666666666669</v>
      </c>
      <c r="AN49" s="15">
        <v>0.91666666666666663</v>
      </c>
      <c r="AO49" s="33">
        <f>+(AN49-AM49)*24-2</f>
        <v>13</v>
      </c>
      <c r="AP49" s="14">
        <v>0.29166666666666669</v>
      </c>
      <c r="AQ49" s="15">
        <v>0.79166666666666663</v>
      </c>
      <c r="AR49" s="16">
        <f t="shared" si="67"/>
        <v>10.999999999999998</v>
      </c>
      <c r="AS49" s="37">
        <v>0.29166666666666669</v>
      </c>
      <c r="AT49" s="15">
        <v>0.91666666666666663</v>
      </c>
      <c r="AU49" s="33">
        <f>+(AT49-AS49)*24-2</f>
        <v>13</v>
      </c>
      <c r="AV49" s="173">
        <v>0.29166666666666669</v>
      </c>
      <c r="AW49" s="174">
        <v>0.91666666666666663</v>
      </c>
      <c r="AX49" s="175">
        <f>+(AW49-AV49)*24-2</f>
        <v>13</v>
      </c>
      <c r="AY49" s="40"/>
      <c r="AZ49" s="4"/>
      <c r="BA49" s="33"/>
      <c r="BB49" s="71"/>
      <c r="BC49" s="55"/>
      <c r="BD49" s="20"/>
      <c r="BE49" s="128">
        <f t="shared" si="13"/>
        <v>144</v>
      </c>
    </row>
    <row r="50" spans="1:57" ht="14.1" customHeight="1" x14ac:dyDescent="0.25">
      <c r="A50" s="17">
        <v>47</v>
      </c>
      <c r="B50" s="25" t="s">
        <v>5</v>
      </c>
      <c r="C50" s="14"/>
      <c r="D50" s="15"/>
      <c r="E50" s="16"/>
      <c r="F50" s="14">
        <v>0.29166666666666669</v>
      </c>
      <c r="G50" s="15">
        <v>0.91666666666666663</v>
      </c>
      <c r="H50" s="16">
        <f>+(G50-F50)*24-2</f>
        <v>13</v>
      </c>
      <c r="I50" s="37">
        <v>0.29166666666666669</v>
      </c>
      <c r="J50" s="15">
        <v>0.91666666666666663</v>
      </c>
      <c r="K50" s="33">
        <f>+(J50-I50)*24-2</f>
        <v>13</v>
      </c>
      <c r="L50" s="18">
        <v>0.29166666666666669</v>
      </c>
      <c r="M50" s="19">
        <v>0.70833333333333337</v>
      </c>
      <c r="N50" s="20">
        <f>+((M50-L50)*24-1)</f>
        <v>9</v>
      </c>
      <c r="O50" s="37">
        <v>0.29166666666666669</v>
      </c>
      <c r="P50" s="15">
        <v>0.91666666666666663</v>
      </c>
      <c r="Q50" s="33">
        <f>+(P50-O50)*24-2</f>
        <v>13</v>
      </c>
      <c r="R50" s="14">
        <v>0.29166666666666669</v>
      </c>
      <c r="S50" s="15">
        <v>0.91666666666666663</v>
      </c>
      <c r="T50" s="16">
        <f>+(S50-R50)*24-2</f>
        <v>13</v>
      </c>
      <c r="U50" s="37">
        <v>0.29166666666666669</v>
      </c>
      <c r="V50" s="15">
        <v>0.79166666666666663</v>
      </c>
      <c r="W50" s="33">
        <f>+(V50-U50)*24-1</f>
        <v>10.999999999999998</v>
      </c>
      <c r="X50" s="14">
        <v>0.29166666666666669</v>
      </c>
      <c r="Y50" s="15">
        <v>0.91666666666666663</v>
      </c>
      <c r="Z50" s="16">
        <f>+(Y50-X50)*24-2</f>
        <v>13</v>
      </c>
      <c r="AA50" s="37">
        <v>0.29166666666666669</v>
      </c>
      <c r="AB50" s="15">
        <v>0.91666666666666663</v>
      </c>
      <c r="AC50" s="33">
        <f>+(AB50-AA50)*24-2</f>
        <v>13</v>
      </c>
      <c r="AD50" s="14">
        <v>0.29166666666666669</v>
      </c>
      <c r="AE50" s="15">
        <v>0.91666666666666663</v>
      </c>
      <c r="AF50" s="16">
        <f>+(AE50-AD50)*24-2</f>
        <v>13</v>
      </c>
      <c r="AG50" s="41">
        <v>0.29166666666666669</v>
      </c>
      <c r="AH50" s="19">
        <v>0.5</v>
      </c>
      <c r="AI50" s="43">
        <f t="shared" si="65"/>
        <v>5</v>
      </c>
      <c r="AJ50" s="14">
        <v>0.29166666666666669</v>
      </c>
      <c r="AK50" s="15">
        <v>0.91666666666666663</v>
      </c>
      <c r="AL50" s="16">
        <f>+(AK50-AJ50)*24-2</f>
        <v>13</v>
      </c>
      <c r="AM50" s="37">
        <v>0.29166666666666669</v>
      </c>
      <c r="AN50" s="15">
        <v>0.91666666666666663</v>
      </c>
      <c r="AO50" s="33">
        <f>+(AN50-AM50)*24-2</f>
        <v>13</v>
      </c>
      <c r="AP50" s="14">
        <v>0.29166666666666669</v>
      </c>
      <c r="AQ50" s="15">
        <v>0.79166666666666663</v>
      </c>
      <c r="AR50" s="16">
        <f>+(AQ50-AP50)*24-1</f>
        <v>10.999999999999998</v>
      </c>
      <c r="AS50" s="37">
        <v>0.29166666666666669</v>
      </c>
      <c r="AT50" s="15">
        <v>0.91666666666666663</v>
      </c>
      <c r="AU50" s="33">
        <f>+(AT50-AS50)*24-2</f>
        <v>13</v>
      </c>
      <c r="AV50" s="173">
        <v>0.29166666666666669</v>
      </c>
      <c r="AW50" s="174">
        <v>0.91666666666666663</v>
      </c>
      <c r="AX50" s="175">
        <f>+(AW50-AV50)*24-2</f>
        <v>13</v>
      </c>
      <c r="AY50" s="40"/>
      <c r="AZ50" s="4"/>
      <c r="BA50" s="33"/>
      <c r="BB50" s="71"/>
      <c r="BC50" s="55"/>
      <c r="BD50" s="20"/>
      <c r="BE50" s="128">
        <f t="shared" si="13"/>
        <v>179</v>
      </c>
    </row>
    <row r="51" spans="1:57" ht="15.75" thickBot="1" x14ac:dyDescent="0.3">
      <c r="A51" s="60">
        <v>48</v>
      </c>
      <c r="B51" s="59" t="s">
        <v>59</v>
      </c>
      <c r="C51" s="64"/>
      <c r="D51" s="61"/>
      <c r="E51" s="65"/>
      <c r="F51" s="64">
        <v>0.29166666666666669</v>
      </c>
      <c r="G51" s="61">
        <v>0.91666666666666663</v>
      </c>
      <c r="H51" s="65">
        <f>+(G51-F51)*24-2</f>
        <v>13</v>
      </c>
      <c r="I51" s="63">
        <v>0.29166666666666669</v>
      </c>
      <c r="J51" s="61">
        <v>0.70833333333333337</v>
      </c>
      <c r="K51" s="67">
        <f>+(J51-I51)*24-1</f>
        <v>9</v>
      </c>
      <c r="L51" s="164"/>
      <c r="M51" s="62"/>
      <c r="N51" s="65"/>
      <c r="O51" s="165"/>
      <c r="P51" s="166"/>
      <c r="Q51" s="39"/>
      <c r="R51" s="60"/>
      <c r="S51" s="166"/>
      <c r="T51" s="38"/>
      <c r="U51" s="165"/>
      <c r="V51" s="166"/>
      <c r="W51" s="39"/>
      <c r="X51" s="60"/>
      <c r="Y51" s="166"/>
      <c r="Z51" s="38"/>
      <c r="AA51" s="165"/>
      <c r="AB51" s="166"/>
      <c r="AC51" s="39"/>
      <c r="AD51" s="60"/>
      <c r="AE51" s="166"/>
      <c r="AF51" s="38"/>
      <c r="AG51" s="167"/>
      <c r="AH51" s="62"/>
      <c r="AI51" s="67"/>
      <c r="AJ51" s="60"/>
      <c r="AK51" s="166"/>
      <c r="AL51" s="38"/>
      <c r="AM51" s="165"/>
      <c r="AN51" s="166"/>
      <c r="AO51" s="39"/>
      <c r="AP51" s="60"/>
      <c r="AQ51" s="166"/>
      <c r="AR51" s="38"/>
      <c r="AS51" s="165"/>
      <c r="AT51" s="166"/>
      <c r="AU51" s="39"/>
      <c r="AV51" s="195"/>
      <c r="AW51" s="196"/>
      <c r="AX51" s="197"/>
      <c r="AY51" s="165"/>
      <c r="AZ51" s="166"/>
      <c r="BA51" s="39"/>
      <c r="BB51" s="164"/>
      <c r="BC51" s="62"/>
      <c r="BD51" s="65"/>
      <c r="BE51" s="128">
        <f t="shared" si="13"/>
        <v>22</v>
      </c>
    </row>
    <row r="52" spans="1:57" ht="15.75" thickBot="1" x14ac:dyDescent="0.3">
      <c r="A52" s="17">
        <v>49</v>
      </c>
      <c r="B52" s="59" t="s">
        <v>62</v>
      </c>
      <c r="C52" s="64"/>
      <c r="D52" s="61"/>
      <c r="E52" s="65"/>
      <c r="F52" s="64"/>
      <c r="G52" s="61"/>
      <c r="H52" s="65"/>
      <c r="I52" s="63"/>
      <c r="J52" s="61"/>
      <c r="K52" s="67"/>
      <c r="L52" s="164"/>
      <c r="M52" s="62"/>
      <c r="N52" s="65"/>
      <c r="O52" s="165"/>
      <c r="P52" s="166"/>
      <c r="Q52" s="39"/>
      <c r="R52" s="60"/>
      <c r="S52" s="166"/>
      <c r="T52" s="38"/>
      <c r="U52" s="34">
        <v>0.29166666666666669</v>
      </c>
      <c r="V52" s="35">
        <v>0.79166666666666663</v>
      </c>
      <c r="W52" s="121">
        <f>+(V52-U52)*24-1</f>
        <v>10.999999999999998</v>
      </c>
      <c r="X52" s="34">
        <v>0.29166666666666669</v>
      </c>
      <c r="Y52" s="35">
        <v>0.375</v>
      </c>
      <c r="Z52" s="36">
        <f>+(Y52-X52)*24</f>
        <v>1.9999999999999996</v>
      </c>
      <c r="AA52" s="165"/>
      <c r="AB52" s="166"/>
      <c r="AC52" s="39"/>
      <c r="AD52" s="60"/>
      <c r="AE52" s="166"/>
      <c r="AF52" s="38"/>
      <c r="AG52" s="167"/>
      <c r="AH52" s="62"/>
      <c r="AI52" s="67"/>
      <c r="AJ52" s="60"/>
      <c r="AK52" s="166"/>
      <c r="AL52" s="38"/>
      <c r="AM52" s="165"/>
      <c r="AN52" s="166"/>
      <c r="AO52" s="39"/>
      <c r="AP52" s="60"/>
      <c r="AQ52" s="166"/>
      <c r="AR52" s="38"/>
      <c r="AS52" s="165"/>
      <c r="AT52" s="166"/>
      <c r="AU52" s="39"/>
      <c r="AV52" s="195"/>
      <c r="AW52" s="196"/>
      <c r="AX52" s="197"/>
      <c r="AY52" s="165"/>
      <c r="AZ52" s="166"/>
      <c r="BA52" s="39"/>
      <c r="BB52" s="164"/>
      <c r="BC52" s="62"/>
      <c r="BD52" s="65"/>
      <c r="BE52" s="204">
        <f t="shared" si="13"/>
        <v>12.999999999999998</v>
      </c>
    </row>
    <row r="53" spans="1:57" ht="15.75" thickBot="1" x14ac:dyDescent="0.3">
      <c r="AV53" s="266" t="s">
        <v>64</v>
      </c>
      <c r="AW53" s="267"/>
      <c r="AX53" s="268"/>
      <c r="BE53" s="169">
        <f>SUM(BE4:BE52)</f>
        <v>8063</v>
      </c>
    </row>
    <row r="54" spans="1:57" x14ac:dyDescent="0.25">
      <c r="A54" s="198"/>
      <c r="B54" s="9" t="s">
        <v>65</v>
      </c>
    </row>
    <row r="55" spans="1:57" x14ac:dyDescent="0.25">
      <c r="B55" s="9" t="s">
        <v>66</v>
      </c>
    </row>
    <row r="56" spans="1:57" x14ac:dyDescent="0.25">
      <c r="A56" s="199"/>
      <c r="B56" s="9" t="s">
        <v>67</v>
      </c>
    </row>
    <row r="57" spans="1:57" x14ac:dyDescent="0.25">
      <c r="A57" s="200"/>
      <c r="B57" s="9" t="s">
        <v>68</v>
      </c>
    </row>
    <row r="58" spans="1:57" x14ac:dyDescent="0.25">
      <c r="A58" s="201"/>
      <c r="B58" s="9" t="s">
        <v>69</v>
      </c>
    </row>
    <row r="59" spans="1:57" x14ac:dyDescent="0.25">
      <c r="A59" s="202"/>
      <c r="B59" s="9" t="s">
        <v>70</v>
      </c>
    </row>
    <row r="60" spans="1:57" x14ac:dyDescent="0.25">
      <c r="A60" s="203"/>
      <c r="B60" s="9" t="s">
        <v>71</v>
      </c>
    </row>
  </sheetData>
  <autoFilter ref="B2:B128" xr:uid="{00000000-0009-0000-0000-000002000000}"/>
  <mergeCells count="22">
    <mergeCell ref="R2:T2"/>
    <mergeCell ref="A2:B2"/>
    <mergeCell ref="F2:H2"/>
    <mergeCell ref="I2:K2"/>
    <mergeCell ref="L2:N2"/>
    <mergeCell ref="O2:Q2"/>
    <mergeCell ref="BE2:BE3"/>
    <mergeCell ref="C2:E2"/>
    <mergeCell ref="A1:BE1"/>
    <mergeCell ref="AV53:AX53"/>
    <mergeCell ref="AM2:AO2"/>
    <mergeCell ref="AP2:AR2"/>
    <mergeCell ref="AS2:AU2"/>
    <mergeCell ref="AV2:AX2"/>
    <mergeCell ref="AY2:BA2"/>
    <mergeCell ref="BB2:BD2"/>
    <mergeCell ref="U2:W2"/>
    <mergeCell ref="X2:Z2"/>
    <mergeCell ref="AA2:AC2"/>
    <mergeCell ref="AD2:AF2"/>
    <mergeCell ref="AG2:AI2"/>
    <mergeCell ref="AJ2:AL2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MANTTO</vt:lpstr>
      <vt:lpstr>Hoja1</vt:lpstr>
      <vt:lpstr>HH PARADA 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</dc:creator>
  <cp:lastModifiedBy>CRS LEON INGENIEROS</cp:lastModifiedBy>
  <cp:lastPrinted>2023-03-23T17:27:00Z</cp:lastPrinted>
  <dcterms:created xsi:type="dcterms:W3CDTF">2023-03-23T16:49:12Z</dcterms:created>
  <dcterms:modified xsi:type="dcterms:W3CDTF">2023-04-18T17:26:47Z</dcterms:modified>
</cp:coreProperties>
</file>