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6423"/>
  <workbookPr showInkAnnotation="0" autoCompressPictures="0"/>
  <bookViews>
    <workbookView xWindow="0" yWindow="0" windowWidth="25600" windowHeight="16060" tabRatio="500" activeTab="2"/>
  </bookViews>
  <sheets>
    <sheet name="LA" sheetId="1" r:id="rId1"/>
    <sheet name="Boulder" sheetId="4" r:id="rId2"/>
    <sheet name="Sydney" sheetId="5" r:id="rId3"/>
    <sheet name="sensitivity" sheetId="3" r:id="rId4"/>
    <sheet name="all_variables" sheetId="2" r:id="rId5"/>
    <sheet name="Demand Charge" sheetId="6" r:id="rId6"/>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H2" i="5" l="1"/>
</calcChain>
</file>

<file path=xl/comments1.xml><?xml version="1.0" encoding="utf-8"?>
<comments xmlns="http://schemas.openxmlformats.org/spreadsheetml/2006/main">
  <authors>
    <author>Nick Laws</author>
  </authors>
  <commentList>
    <comment ref="I1" authorId="0">
      <text>
        <r>
          <rPr>
            <b/>
            <sz val="9"/>
            <color indexed="81"/>
            <rFont val="Calibri"/>
            <family val="2"/>
          </rPr>
          <t>Nick Laws:</t>
        </r>
        <r>
          <rPr>
            <sz val="9"/>
            <color indexed="81"/>
            <rFont val="Calibri"/>
            <family val="2"/>
          </rPr>
          <t xml:space="preserve">
calibrated to produce correct fraction of utility costs from generation</t>
        </r>
      </text>
    </comment>
    <comment ref="J1" authorId="0">
      <text>
        <r>
          <rPr>
            <b/>
            <sz val="9"/>
            <color indexed="81"/>
            <rFont val="Calibri"/>
            <family val="2"/>
          </rPr>
          <t>Nick Laws:</t>
        </r>
        <r>
          <rPr>
            <sz val="9"/>
            <color indexed="81"/>
            <rFont val="Calibri"/>
            <family val="2"/>
          </rPr>
          <t xml:space="preserve">
graphical, initialized with latest census value. Assumed to drop with time for LA</t>
        </r>
      </text>
    </comment>
    <comment ref="Q1" authorId="0">
      <text>
        <r>
          <rPr>
            <b/>
            <sz val="9"/>
            <color indexed="81"/>
            <rFont val="Calibri"/>
            <family val="2"/>
          </rPr>
          <t>Nick Laws:</t>
        </r>
        <r>
          <rPr>
            <sz val="9"/>
            <color indexed="81"/>
            <rFont val="Calibri"/>
            <family val="2"/>
          </rPr>
          <t xml:space="preserve">
(graphical s-curve) 
function of (customers_with_PV+defectors)
/ (total_households+1)
This function slows the rate of solar adoption as the ratio of </t>
        </r>
        <r>
          <rPr>
            <u/>
            <sz val="9"/>
            <color indexed="81"/>
            <rFont val="Calibri"/>
          </rPr>
          <t>homes with PV</t>
        </r>
        <r>
          <rPr>
            <sz val="9"/>
            <color indexed="81"/>
            <rFont val="Calibri"/>
            <family val="2"/>
          </rPr>
          <t xml:space="preserve"> (including defectors) to</t>
        </r>
        <r>
          <rPr>
            <u/>
            <sz val="9"/>
            <color indexed="81"/>
            <rFont val="Calibri"/>
          </rPr>
          <t xml:space="preserve"> total homes</t>
        </r>
        <r>
          <rPr>
            <sz val="9"/>
            <color indexed="81"/>
            <rFont val="Calibri"/>
            <family val="2"/>
          </rPr>
          <t xml:space="preserve"> approaches  the ratio of </t>
        </r>
        <r>
          <rPr>
            <u/>
            <sz val="9"/>
            <color indexed="81"/>
            <rFont val="Calibri"/>
          </rPr>
          <t>owner occupied homes</t>
        </r>
        <r>
          <rPr>
            <sz val="9"/>
            <color indexed="81"/>
            <rFont val="Calibri"/>
            <family val="2"/>
          </rPr>
          <t xml:space="preserve"> to </t>
        </r>
        <r>
          <rPr>
            <u/>
            <sz val="9"/>
            <color indexed="81"/>
            <rFont val="Calibri"/>
          </rPr>
          <t>total homes</t>
        </r>
        <r>
          <rPr>
            <sz val="9"/>
            <color indexed="81"/>
            <rFont val="Calibri"/>
            <family val="2"/>
          </rPr>
          <t>. This limit on the number of homes with PV is placed in the model under the assumption that renters and landlords are unlikely to install PV systems on rental units.
LA has ~50% rental fraction</t>
        </r>
      </text>
    </comment>
    <comment ref="R1" authorId="0">
      <text>
        <r>
          <rPr>
            <b/>
            <sz val="9"/>
            <color indexed="81"/>
            <rFont val="Calibri"/>
            <family val="2"/>
          </rPr>
          <t xml:space="preserve">Nick Laws:
</t>
        </r>
        <r>
          <rPr>
            <sz val="9"/>
            <color indexed="81"/>
            <rFont val="Calibri"/>
            <family val="2"/>
          </rPr>
          <t>function of ( NPV - INIT(NPV) )+incentive.
Initial value of PV innovation rate set to 0.5% of regular customers per year 
Assumed to grow linearly to 5% when NPV reaches $10,000 greater than NPV in 2015
(0.5% value estimated using Census values and reported PV installations by Souther California Edison)</t>
        </r>
      </text>
    </comment>
    <comment ref="S1" authorId="0">
      <text>
        <r>
          <rPr>
            <b/>
            <sz val="9"/>
            <color indexed="81"/>
            <rFont val="Calibri"/>
            <family val="2"/>
          </rPr>
          <t>Nick Laws:</t>
        </r>
        <r>
          <rPr>
            <sz val="9"/>
            <color indexed="81"/>
            <rFont val="Calibri"/>
            <family val="2"/>
          </rPr>
          <t xml:space="preserve">
graphical function of NPV + incentive
Assumed to be 0.1% of existing PV customers per year for a $2,000 NPV. 
Grows linearly to 0.4% for NPV = $10,000</t>
        </r>
      </text>
    </comment>
    <comment ref="T1" authorId="0">
      <text>
        <r>
          <rPr>
            <b/>
            <sz val="9"/>
            <color indexed="81"/>
            <rFont val="Calibri"/>
            <family val="2"/>
          </rPr>
          <t xml:space="preserve">Nick Laws:
</t>
        </r>
        <r>
          <rPr>
            <sz val="9"/>
            <color indexed="81"/>
            <rFont val="Calibri"/>
            <family val="2"/>
          </rPr>
          <t xml:space="preserve">Graphical function of NPV+incentive
Battery innovation rate is assumed to be 
0.1% of existing offgrid customers per year for the initial NPV. 
Grows linearly to 0.5% for a $10,000 increase in NPV from the initial NPV.
</t>
        </r>
      </text>
    </comment>
    <comment ref="U1" authorId="0">
      <text>
        <r>
          <rPr>
            <b/>
            <sz val="9"/>
            <color indexed="81"/>
            <rFont val="Calibri"/>
            <family val="2"/>
          </rPr>
          <t xml:space="preserve">Nick Laws:
</t>
        </r>
        <r>
          <rPr>
            <sz val="9"/>
            <color indexed="81"/>
            <rFont val="Calibri"/>
            <family val="2"/>
          </rPr>
          <t>Graphical function of NPV + incentive
Battery imitation rate is assumed to be 
0.1% of existing PV customers per year for a $2,000 NPV. 
Grows linearly to 0.4% for NPV = $10,000</t>
        </r>
      </text>
    </comment>
    <comment ref="V1" authorId="0">
      <text>
        <r>
          <rPr>
            <b/>
            <sz val="9"/>
            <color indexed="81"/>
            <rFont val="Calibri"/>
            <family val="2"/>
          </rPr>
          <t xml:space="preserve">Nick Laws:
</t>
        </r>
        <r>
          <rPr>
            <sz val="9"/>
            <color indexed="81"/>
            <rFont val="Calibri"/>
            <family val="2"/>
          </rPr>
          <t xml:space="preserve">Graphical function of NPV+incentive
Pv&amp;Battery innovation rate is assumed to be 
0.1% of existing offgrid customers per year for zero NPV+incentive. 
Grows linearly to 0.5% for a $10,000  NPV+incentive.
</t>
        </r>
      </text>
    </comment>
    <comment ref="W1" authorId="0">
      <text>
        <r>
          <rPr>
            <b/>
            <sz val="9"/>
            <color indexed="81"/>
            <rFont val="Calibri"/>
            <family val="2"/>
          </rPr>
          <t>Nick Laws:</t>
        </r>
        <r>
          <rPr>
            <sz val="9"/>
            <color indexed="81"/>
            <rFont val="Calibri"/>
            <family val="2"/>
          </rPr>
          <t xml:space="preserve">
Graphical function of NPV + incentive
PV&amp;Battery imitation rate is assumed to be 
0.1% of existing PV customers per year for a $2,000 NPV. 
Grows linearly to 0.4% for NPV = $10,000</t>
        </r>
      </text>
    </comment>
    <comment ref="X1" authorId="0">
      <text>
        <r>
          <rPr>
            <b/>
            <sz val="9"/>
            <color indexed="81"/>
            <rFont val="Calibri"/>
            <family val="2"/>
          </rPr>
          <t>Nick Laws:</t>
        </r>
        <r>
          <rPr>
            <sz val="9"/>
            <color indexed="81"/>
            <rFont val="Calibri"/>
            <family val="2"/>
          </rPr>
          <t xml:space="preserve">
used for comparison plots</t>
        </r>
      </text>
    </comment>
    <comment ref="Y1" authorId="0">
      <text>
        <r>
          <rPr>
            <b/>
            <sz val="9"/>
            <color indexed="81"/>
            <rFont val="Calibri"/>
            <family val="2"/>
          </rPr>
          <t>Nick Laws:</t>
        </r>
        <r>
          <rPr>
            <sz val="9"/>
            <color indexed="81"/>
            <rFont val="Calibri"/>
            <family val="2"/>
          </rPr>
          <t xml:space="preserve">
used for comparison plots</t>
        </r>
      </text>
    </comment>
    <comment ref="Z1" authorId="0">
      <text>
        <r>
          <rPr>
            <b/>
            <sz val="9"/>
            <color indexed="81"/>
            <rFont val="Calibri"/>
            <family val="2"/>
          </rPr>
          <t>Nick Laws:</t>
        </r>
        <r>
          <rPr>
            <sz val="9"/>
            <color indexed="81"/>
            <rFont val="Calibri"/>
            <family val="2"/>
          </rPr>
          <t xml:space="preserve">
graphical function of (customers_with_PV+defectors)
/ total_households
Increases PV adoption through imitation as the number of homes with PV systems increases.
Starts as 1 (no effect) with no PV homes. Grows linearly to 2 as all homes become PV homes</t>
        </r>
      </text>
    </comment>
    <comment ref="E2" authorId="0">
      <text>
        <r>
          <rPr>
            <b/>
            <sz val="9"/>
            <color indexed="81"/>
            <rFont val="Calibri"/>
            <family val="2"/>
          </rPr>
          <t>Nick Laws:</t>
        </r>
        <r>
          <rPr>
            <sz val="9"/>
            <color indexed="81"/>
            <rFont val="Calibri"/>
            <family val="2"/>
          </rPr>
          <t xml:space="preserve">
LA value</t>
        </r>
      </text>
    </comment>
    <comment ref="N2" authorId="0">
      <text>
        <r>
          <rPr>
            <b/>
            <sz val="9"/>
            <color indexed="81"/>
            <rFont val="Calibri"/>
            <family val="2"/>
          </rPr>
          <t>Nick Laws:</t>
        </r>
        <r>
          <rPr>
            <sz val="9"/>
            <color indexed="81"/>
            <rFont val="Calibri"/>
            <family val="2"/>
          </rPr>
          <t xml:space="preserve">
</t>
        </r>
        <r>
          <rPr>
            <sz val="12"/>
            <color indexed="81"/>
            <rFont val="Calibri"/>
          </rPr>
          <t>these are time vectors, but we should not change them for each city? Perhaps have to switch to AUS dollars?</t>
        </r>
      </text>
    </comment>
  </commentList>
</comments>
</file>

<file path=xl/comments2.xml><?xml version="1.0" encoding="utf-8"?>
<comments xmlns="http://schemas.openxmlformats.org/spreadsheetml/2006/main">
  <authors>
    <author>Nick Laws</author>
  </authors>
  <commentList>
    <comment ref="I1" authorId="0">
      <text>
        <r>
          <rPr>
            <b/>
            <sz val="9"/>
            <color indexed="81"/>
            <rFont val="Calibri"/>
            <family val="2"/>
          </rPr>
          <t>Nick Laws:</t>
        </r>
        <r>
          <rPr>
            <sz val="9"/>
            <color indexed="81"/>
            <rFont val="Calibri"/>
            <family val="2"/>
          </rPr>
          <t xml:space="preserve">
calibrated to produce correct fraction of utility costs from generation</t>
        </r>
      </text>
    </comment>
    <comment ref="J1" authorId="0">
      <text>
        <r>
          <rPr>
            <b/>
            <sz val="9"/>
            <color indexed="81"/>
            <rFont val="Calibri"/>
            <family val="2"/>
          </rPr>
          <t>Nick Laws:</t>
        </r>
        <r>
          <rPr>
            <sz val="9"/>
            <color indexed="81"/>
            <rFont val="Calibri"/>
            <family val="2"/>
          </rPr>
          <t xml:space="preserve">
graphical, initialized with latest census value. Assumed to drop with time for LA</t>
        </r>
      </text>
    </comment>
    <comment ref="K1" authorId="0">
      <text>
        <r>
          <rPr>
            <b/>
            <sz val="9"/>
            <color indexed="81"/>
            <rFont val="Calibri"/>
            <family val="2"/>
          </rPr>
          <t>Nick Laws:</t>
        </r>
        <r>
          <rPr>
            <sz val="9"/>
            <color indexed="81"/>
            <rFont val="Calibri"/>
            <family val="2"/>
          </rPr>
          <t xml:space="preserve">
see spreadsheet "FCI and LOCE forecasts Boulder"</t>
        </r>
      </text>
    </comment>
    <comment ref="Q1" authorId="0">
      <text>
        <r>
          <rPr>
            <b/>
            <sz val="9"/>
            <color indexed="81"/>
            <rFont val="Calibri"/>
            <family val="2"/>
          </rPr>
          <t>Nick Laws:</t>
        </r>
        <r>
          <rPr>
            <sz val="9"/>
            <color indexed="81"/>
            <rFont val="Calibri"/>
            <family val="2"/>
          </rPr>
          <t xml:space="preserve">
(graphical s-curve) 
function of (customers_with_PV+defectors)
/ (total_households+1)
This function slows the rate of solar adoption as the ratio of </t>
        </r>
        <r>
          <rPr>
            <u/>
            <sz val="9"/>
            <color indexed="81"/>
            <rFont val="Calibri"/>
          </rPr>
          <t>homes with PV</t>
        </r>
        <r>
          <rPr>
            <sz val="9"/>
            <color indexed="81"/>
            <rFont val="Calibri"/>
            <family val="2"/>
          </rPr>
          <t xml:space="preserve"> (including defectors) to</t>
        </r>
        <r>
          <rPr>
            <u/>
            <sz val="9"/>
            <color indexed="81"/>
            <rFont val="Calibri"/>
          </rPr>
          <t xml:space="preserve"> total homes</t>
        </r>
        <r>
          <rPr>
            <sz val="9"/>
            <color indexed="81"/>
            <rFont val="Calibri"/>
            <family val="2"/>
          </rPr>
          <t xml:space="preserve"> approaches  the ratio of </t>
        </r>
        <r>
          <rPr>
            <u/>
            <sz val="9"/>
            <color indexed="81"/>
            <rFont val="Calibri"/>
          </rPr>
          <t>owner occupied homes</t>
        </r>
        <r>
          <rPr>
            <sz val="9"/>
            <color indexed="81"/>
            <rFont val="Calibri"/>
            <family val="2"/>
          </rPr>
          <t xml:space="preserve"> to </t>
        </r>
        <r>
          <rPr>
            <u/>
            <sz val="9"/>
            <color indexed="81"/>
            <rFont val="Calibri"/>
          </rPr>
          <t>total homes</t>
        </r>
        <r>
          <rPr>
            <sz val="9"/>
            <color indexed="81"/>
            <rFont val="Calibri"/>
            <family val="2"/>
          </rPr>
          <t>. This limit on the number of homes with PV is placed in the model under the assumption that renters and landlords are unlikely to install PV systems on rental units.
LA has ~50% rental fraction</t>
        </r>
      </text>
    </comment>
    <comment ref="R1" authorId="0">
      <text>
        <r>
          <rPr>
            <b/>
            <sz val="9"/>
            <color indexed="81"/>
            <rFont val="Calibri"/>
            <family val="2"/>
          </rPr>
          <t xml:space="preserve">Nick Laws:
</t>
        </r>
        <r>
          <rPr>
            <sz val="9"/>
            <color indexed="81"/>
            <rFont val="Calibri"/>
            <family val="2"/>
          </rPr>
          <t>function of ( NPV - INIT(NPV) )+incentive.
Initial value of PV innovation rate set to 0.5% of regular customers per year (same as 2014 value found from permit data)
Assumed to grow linearly to 5% when NPV reaches $10,000 greater than NPV in 2015
(0.5% value estimated using Census values and reported PV installations by Souther California Edison)</t>
        </r>
      </text>
    </comment>
    <comment ref="S1" authorId="0">
      <text>
        <r>
          <rPr>
            <b/>
            <sz val="9"/>
            <color indexed="81"/>
            <rFont val="Calibri"/>
            <family val="2"/>
          </rPr>
          <t>Nick Laws:</t>
        </r>
        <r>
          <rPr>
            <sz val="9"/>
            <color indexed="81"/>
            <rFont val="Calibri"/>
            <family val="2"/>
          </rPr>
          <t xml:space="preserve">
graphical function of NPV + incentive
Assumed to be 0.1% of existing PV customers per year for a $2,000 NPV. 
Grows linearly to 0.4% for NPV = $10,000</t>
        </r>
      </text>
    </comment>
    <comment ref="T1" authorId="0">
      <text>
        <r>
          <rPr>
            <b/>
            <sz val="9"/>
            <color indexed="81"/>
            <rFont val="Calibri"/>
            <family val="2"/>
          </rPr>
          <t xml:space="preserve">Nick Laws:
</t>
        </r>
        <r>
          <rPr>
            <sz val="9"/>
            <color indexed="81"/>
            <rFont val="Calibri"/>
            <family val="2"/>
          </rPr>
          <t xml:space="preserve">Graphical function of NPV+incentive
Battery innovation rate is assumed to be 
0.1% of existing offgrid customers per year for the initial NPV. 
Grows linearly to 0.5% for a $10,000 increase in NPV from the initial NPV.
</t>
        </r>
      </text>
    </comment>
    <comment ref="U1" authorId="0">
      <text>
        <r>
          <rPr>
            <b/>
            <sz val="9"/>
            <color indexed="81"/>
            <rFont val="Calibri"/>
            <family val="2"/>
          </rPr>
          <t xml:space="preserve">Nick Laws:
</t>
        </r>
        <r>
          <rPr>
            <sz val="9"/>
            <color indexed="81"/>
            <rFont val="Calibri"/>
            <family val="2"/>
          </rPr>
          <t>Graphical function of NPV + incentive
Battery imitation rate is assumed to be 
0.1% of existing PV customers per year for a $2,000 NPV. 
Grows linearly to 0.4% for NPV = $10,000</t>
        </r>
      </text>
    </comment>
    <comment ref="V1" authorId="0">
      <text>
        <r>
          <rPr>
            <b/>
            <sz val="9"/>
            <color indexed="81"/>
            <rFont val="Calibri"/>
            <family val="2"/>
          </rPr>
          <t xml:space="preserve">Nick Laws:
</t>
        </r>
        <r>
          <rPr>
            <sz val="9"/>
            <color indexed="81"/>
            <rFont val="Calibri"/>
            <family val="2"/>
          </rPr>
          <t xml:space="preserve">Graphical function of NPV+incentive
Pv&amp;Battery innovation rate is assumed to be 
0.1% of existing offgrid customers per year for zero NPV+incentive. 
Grows linearly to 0.5% for a $10,000  NPV+incentive.
</t>
        </r>
      </text>
    </comment>
    <comment ref="W1" authorId="0">
      <text>
        <r>
          <rPr>
            <b/>
            <sz val="9"/>
            <color indexed="81"/>
            <rFont val="Calibri"/>
            <family val="2"/>
          </rPr>
          <t>Nick Laws:</t>
        </r>
        <r>
          <rPr>
            <sz val="9"/>
            <color indexed="81"/>
            <rFont val="Calibri"/>
            <family val="2"/>
          </rPr>
          <t xml:space="preserve">
Graphical function of NPV + incentive
PV&amp;Battery imitation rate is assumed to be 
0.1% of existing PV customers per year for a $2,000 NPV. 
Grows linearly to 0.4% for NPV = $10,000</t>
        </r>
      </text>
    </comment>
    <comment ref="X1" authorId="0">
      <text>
        <r>
          <rPr>
            <b/>
            <sz val="9"/>
            <color indexed="81"/>
            <rFont val="Calibri"/>
            <family val="2"/>
          </rPr>
          <t>Nick Laws:</t>
        </r>
        <r>
          <rPr>
            <sz val="9"/>
            <color indexed="81"/>
            <rFont val="Calibri"/>
            <family val="2"/>
          </rPr>
          <t xml:space="preserve">
used for comparison plots</t>
        </r>
      </text>
    </comment>
    <comment ref="Y1" authorId="0">
      <text>
        <r>
          <rPr>
            <b/>
            <sz val="9"/>
            <color indexed="81"/>
            <rFont val="Calibri"/>
            <family val="2"/>
          </rPr>
          <t>Nick Laws:</t>
        </r>
        <r>
          <rPr>
            <sz val="9"/>
            <color indexed="81"/>
            <rFont val="Calibri"/>
            <family val="2"/>
          </rPr>
          <t xml:space="preserve">
used for comparison plots</t>
        </r>
      </text>
    </comment>
    <comment ref="Z1" authorId="0">
      <text>
        <r>
          <rPr>
            <b/>
            <sz val="9"/>
            <color indexed="81"/>
            <rFont val="Calibri"/>
            <family val="2"/>
          </rPr>
          <t>Nick Laws:</t>
        </r>
        <r>
          <rPr>
            <sz val="9"/>
            <color indexed="81"/>
            <rFont val="Calibri"/>
            <family val="2"/>
          </rPr>
          <t xml:space="preserve">
graphical function of (customers_with_PV+defectors)
/ total_households
Increases PV adoption through imitation as the number of homes with PV systems increases.
Starts as 1 (no effect) with no PV homes. Grows linearly to 2 as all homes become PV homes</t>
        </r>
      </text>
    </comment>
    <comment ref="N2" authorId="0">
      <text>
        <r>
          <rPr>
            <b/>
            <sz val="9"/>
            <color indexed="81"/>
            <rFont val="Calibri"/>
            <family val="2"/>
          </rPr>
          <t>Nick Laws:</t>
        </r>
        <r>
          <rPr>
            <sz val="9"/>
            <color indexed="81"/>
            <rFont val="Calibri"/>
            <family val="2"/>
          </rPr>
          <t xml:space="preserve">
</t>
        </r>
        <r>
          <rPr>
            <sz val="12"/>
            <color indexed="81"/>
            <rFont val="Calibri"/>
          </rPr>
          <t>these are time vectors, but we should not change them for each city? Perhaps have to switch to AUS dollars?</t>
        </r>
      </text>
    </comment>
  </commentList>
</comments>
</file>

<file path=xl/comments3.xml><?xml version="1.0" encoding="utf-8"?>
<comments xmlns="http://schemas.openxmlformats.org/spreadsheetml/2006/main">
  <authors>
    <author>Nick Laws</author>
  </authors>
  <commentList>
    <comment ref="H1" authorId="0">
      <text>
        <r>
          <rPr>
            <b/>
            <sz val="9"/>
            <color indexed="81"/>
            <rFont val="Calibri"/>
            <family val="2"/>
          </rPr>
          <t>Nick Laws:</t>
        </r>
        <r>
          <rPr>
            <sz val="9"/>
            <color indexed="81"/>
            <rFont val="Calibri"/>
            <family val="2"/>
          </rPr>
          <t xml:space="preserve">
table 1 of 2014-Residential-Electricity-Price-Trends-Report. Representative value for NSW is ~29 AUS cents/kWh. Converted to USD with 1.4 AUD = 1 USD</t>
        </r>
      </text>
    </comment>
    <comment ref="I1" authorId="0">
      <text>
        <r>
          <rPr>
            <b/>
            <sz val="9"/>
            <color indexed="81"/>
            <rFont val="Calibri"/>
            <family val="2"/>
          </rPr>
          <t>Nick Laws:</t>
        </r>
        <r>
          <rPr>
            <sz val="9"/>
            <color indexed="81"/>
            <rFont val="Calibri"/>
            <family val="2"/>
          </rPr>
          <t xml:space="preserve">
calibrated to produce correct fraction of utility costs from generation
</t>
        </r>
        <r>
          <rPr>
            <b/>
            <sz val="9"/>
            <color indexed="81"/>
            <rFont val="Calibri"/>
            <family val="2"/>
          </rPr>
          <t>45% for Sydney</t>
        </r>
      </text>
    </comment>
    <comment ref="J1" authorId="0">
      <text>
        <r>
          <rPr>
            <b/>
            <sz val="9"/>
            <color indexed="81"/>
            <rFont val="Calibri"/>
            <family val="2"/>
          </rPr>
          <t>Nick Laws:</t>
        </r>
        <r>
          <rPr>
            <sz val="9"/>
            <color indexed="81"/>
            <rFont val="Calibri"/>
            <family val="2"/>
          </rPr>
          <t xml:space="preserve">
graphical, initialized with latest census value. Assumed to drop with time for LA</t>
        </r>
      </text>
    </comment>
    <comment ref="K1" authorId="0">
      <text>
        <r>
          <rPr>
            <b/>
            <sz val="9"/>
            <color indexed="81"/>
            <rFont val="Calibri"/>
            <family val="2"/>
          </rPr>
          <t>Nick Laws:</t>
        </r>
        <r>
          <rPr>
            <sz val="9"/>
            <color indexed="81"/>
            <rFont val="Calibri"/>
            <family val="2"/>
          </rPr>
          <t xml:space="preserve">
see spreadsheet "FCI and LOCE forecasts Sydney"</t>
        </r>
      </text>
    </comment>
    <comment ref="Q1" authorId="0">
      <text>
        <r>
          <rPr>
            <b/>
            <sz val="9"/>
            <color indexed="81"/>
            <rFont val="Calibri"/>
            <family val="2"/>
          </rPr>
          <t>Nick Laws:</t>
        </r>
        <r>
          <rPr>
            <sz val="9"/>
            <color indexed="81"/>
            <rFont val="Calibri"/>
            <family val="2"/>
          </rPr>
          <t xml:space="preserve">
(graphical s-curve) 
function of (customers_with_PV+defectors)
/ (total_households+1)
This function slows the rate of solar adoption as the ratio of </t>
        </r>
        <r>
          <rPr>
            <u/>
            <sz val="9"/>
            <color indexed="81"/>
            <rFont val="Calibri"/>
          </rPr>
          <t>homes with PV</t>
        </r>
        <r>
          <rPr>
            <sz val="9"/>
            <color indexed="81"/>
            <rFont val="Calibri"/>
            <family val="2"/>
          </rPr>
          <t xml:space="preserve"> (including defectors) to</t>
        </r>
        <r>
          <rPr>
            <u/>
            <sz val="9"/>
            <color indexed="81"/>
            <rFont val="Calibri"/>
          </rPr>
          <t xml:space="preserve"> total homes</t>
        </r>
        <r>
          <rPr>
            <sz val="9"/>
            <color indexed="81"/>
            <rFont val="Calibri"/>
            <family val="2"/>
          </rPr>
          <t xml:space="preserve"> approaches  the ratio of </t>
        </r>
        <r>
          <rPr>
            <u/>
            <sz val="9"/>
            <color indexed="81"/>
            <rFont val="Calibri"/>
          </rPr>
          <t>owner occupied homes</t>
        </r>
        <r>
          <rPr>
            <sz val="9"/>
            <color indexed="81"/>
            <rFont val="Calibri"/>
            <family val="2"/>
          </rPr>
          <t xml:space="preserve"> to </t>
        </r>
        <r>
          <rPr>
            <u/>
            <sz val="9"/>
            <color indexed="81"/>
            <rFont val="Calibri"/>
          </rPr>
          <t>total homes</t>
        </r>
        <r>
          <rPr>
            <sz val="9"/>
            <color indexed="81"/>
            <rFont val="Calibri"/>
            <family val="2"/>
          </rPr>
          <t>. This limit on the number of homes with PV is placed in the model under the assumption that renters and landlords are unlikely to install PV systems on rental units.
LA has ~50% rental fraction</t>
        </r>
      </text>
    </comment>
    <comment ref="R1" authorId="0">
      <text>
        <r>
          <rPr>
            <b/>
            <sz val="9"/>
            <color indexed="81"/>
            <rFont val="Calibri"/>
            <family val="2"/>
          </rPr>
          <t xml:space="preserve">Nick Laws:
</t>
        </r>
        <r>
          <rPr>
            <sz val="9"/>
            <color indexed="81"/>
            <rFont val="Calibri"/>
            <family val="2"/>
          </rPr>
          <t>function of ( NPV - INIT(NPV) )+incentive.
Initial value of PV innovation rate set to 0.5% of regular customers per year (same as 2014 value found from permit data)
Assumed to grow linearly to 5% when NPV reaches $10,000 greater than NPV in 2015
(0.5% value estimated using Census values and reported PV installations by Souther California Edison)</t>
        </r>
      </text>
    </comment>
    <comment ref="S1" authorId="0">
      <text>
        <r>
          <rPr>
            <b/>
            <sz val="9"/>
            <color indexed="81"/>
            <rFont val="Calibri"/>
            <family val="2"/>
          </rPr>
          <t>Nick Laws:</t>
        </r>
        <r>
          <rPr>
            <sz val="9"/>
            <color indexed="81"/>
            <rFont val="Calibri"/>
            <family val="2"/>
          </rPr>
          <t xml:space="preserve">
graphical function of NPV + incentive
Assumed to be 0.1% of existing PV customers per year for a $2,000 NPV. 
Grows linearly to 0.4% for NPV = $10,000</t>
        </r>
      </text>
    </comment>
    <comment ref="T1" authorId="0">
      <text>
        <r>
          <rPr>
            <b/>
            <sz val="9"/>
            <color indexed="81"/>
            <rFont val="Calibri"/>
            <family val="2"/>
          </rPr>
          <t xml:space="preserve">Nick Laws:
</t>
        </r>
        <r>
          <rPr>
            <sz val="9"/>
            <color indexed="81"/>
            <rFont val="Calibri"/>
            <family val="2"/>
          </rPr>
          <t xml:space="preserve">Graphical function of NPV+incentive
Battery innovation rate is assumed to be 
0.1% of existing offgrid customers per year for the initial NPV. 
Grows linearly to 0.5% for a $10,000 increase in NPV from the initial NPV.
</t>
        </r>
      </text>
    </comment>
    <comment ref="U1" authorId="0">
      <text>
        <r>
          <rPr>
            <b/>
            <sz val="9"/>
            <color indexed="81"/>
            <rFont val="Calibri"/>
            <family val="2"/>
          </rPr>
          <t xml:space="preserve">Nick Laws:
</t>
        </r>
        <r>
          <rPr>
            <sz val="9"/>
            <color indexed="81"/>
            <rFont val="Calibri"/>
            <family val="2"/>
          </rPr>
          <t>Graphical function of NPV + incentive
Battery imitation rate is assumed to be 
0.1% of existing PV customers per year for a $2,000 NPV. 
Grows linearly to 0.4% for NPV = $10,000</t>
        </r>
      </text>
    </comment>
    <comment ref="V1" authorId="0">
      <text>
        <r>
          <rPr>
            <b/>
            <sz val="9"/>
            <color indexed="81"/>
            <rFont val="Calibri"/>
            <family val="2"/>
          </rPr>
          <t xml:space="preserve">Nick Laws:
</t>
        </r>
        <r>
          <rPr>
            <sz val="9"/>
            <color indexed="81"/>
            <rFont val="Calibri"/>
            <family val="2"/>
          </rPr>
          <t xml:space="preserve">Graphical function of NPV+incentive
Pv&amp;Battery innovation rate is assumed to be 
0.1% of existing offgrid customers per year for zero NPV+incentive. 
Grows linearly to 0.5% for a $10,000  NPV+incentive.
</t>
        </r>
      </text>
    </comment>
    <comment ref="W1" authorId="0">
      <text>
        <r>
          <rPr>
            <b/>
            <sz val="9"/>
            <color indexed="81"/>
            <rFont val="Calibri"/>
            <family val="2"/>
          </rPr>
          <t>Nick Laws:</t>
        </r>
        <r>
          <rPr>
            <sz val="9"/>
            <color indexed="81"/>
            <rFont val="Calibri"/>
            <family val="2"/>
          </rPr>
          <t xml:space="preserve">
Graphical function of NPV + incentive
PV&amp;Battery imitation rate is assumed to be 
0.1% of existing PV customers per year for a $2,000 NPV. 
Grows linearly to 0.4% for NPV = $10,000</t>
        </r>
      </text>
    </comment>
    <comment ref="X1" authorId="0">
      <text>
        <r>
          <rPr>
            <b/>
            <sz val="9"/>
            <color indexed="81"/>
            <rFont val="Calibri"/>
            <family val="2"/>
          </rPr>
          <t>Nick Laws:</t>
        </r>
        <r>
          <rPr>
            <sz val="9"/>
            <color indexed="81"/>
            <rFont val="Calibri"/>
            <family val="2"/>
          </rPr>
          <t xml:space="preserve">
used for comparison plots</t>
        </r>
      </text>
    </comment>
    <comment ref="Y1" authorId="0">
      <text>
        <r>
          <rPr>
            <b/>
            <sz val="9"/>
            <color indexed="81"/>
            <rFont val="Calibri"/>
            <family val="2"/>
          </rPr>
          <t>Nick Laws:</t>
        </r>
        <r>
          <rPr>
            <sz val="9"/>
            <color indexed="81"/>
            <rFont val="Calibri"/>
            <family val="2"/>
          </rPr>
          <t xml:space="preserve">
used for comparison plots</t>
        </r>
      </text>
    </comment>
    <comment ref="Z1" authorId="0">
      <text>
        <r>
          <rPr>
            <b/>
            <sz val="9"/>
            <color indexed="81"/>
            <rFont val="Calibri"/>
            <family val="2"/>
          </rPr>
          <t>Nick Laws:</t>
        </r>
        <r>
          <rPr>
            <sz val="9"/>
            <color indexed="81"/>
            <rFont val="Calibri"/>
            <family val="2"/>
          </rPr>
          <t xml:space="preserve">
graphical function of (customers_with_PV+defectors)
/ total_households
Increases PV adoption through imitation as the number of homes with PV systems increases.
Starts as 1 (no effect) with no PV homes. Grows linearly to 2 as all homes become PV homes</t>
        </r>
      </text>
    </comment>
    <comment ref="G2" authorId="0">
      <text>
        <r>
          <rPr>
            <b/>
            <sz val="9"/>
            <color indexed="81"/>
            <rFont val="Calibri"/>
            <family val="2"/>
          </rPr>
          <t>Nick Laws:</t>
        </r>
        <r>
          <rPr>
            <sz val="9"/>
            <color indexed="81"/>
            <rFont val="Calibri"/>
            <family val="2"/>
          </rPr>
          <t xml:space="preserve">
was 5694 for 4kW system from 'Kamau notes AusiPower.docx'.
Now extrapolated to 5kW system</t>
        </r>
      </text>
    </comment>
    <comment ref="N2" authorId="0">
      <text>
        <r>
          <rPr>
            <b/>
            <sz val="9"/>
            <color indexed="81"/>
            <rFont val="Calibri"/>
            <family val="2"/>
          </rPr>
          <t>Nick Laws:</t>
        </r>
        <r>
          <rPr>
            <sz val="9"/>
            <color indexed="81"/>
            <rFont val="Calibri"/>
            <family val="2"/>
          </rPr>
          <t xml:space="preserve">
</t>
        </r>
        <r>
          <rPr>
            <sz val="12"/>
            <color indexed="81"/>
            <rFont val="Calibri"/>
          </rPr>
          <t>these are time vectors, but we should not change them for each city? Perhaps have to switch to AUS dollars?</t>
        </r>
      </text>
    </comment>
  </commentList>
</comments>
</file>

<file path=xl/comments4.xml><?xml version="1.0" encoding="utf-8"?>
<comments xmlns="http://schemas.openxmlformats.org/spreadsheetml/2006/main">
  <authors>
    <author>Nick Laws</author>
  </authors>
  <commentList>
    <comment ref="J1" authorId="0">
      <text>
        <r>
          <rPr>
            <b/>
            <sz val="9"/>
            <color indexed="81"/>
            <rFont val="Calibri"/>
            <family val="2"/>
          </rPr>
          <t>Nick Laws:</t>
        </r>
        <r>
          <rPr>
            <sz val="9"/>
            <color indexed="81"/>
            <rFont val="Calibri"/>
            <family val="2"/>
          </rPr>
          <t xml:space="preserve">
(graphical s-curve) 
function of (customers_with_PV+defectors)
/ (total_households+1)
This function slows the rate of solar adoption as the ratio of </t>
        </r>
        <r>
          <rPr>
            <u/>
            <sz val="9"/>
            <color indexed="81"/>
            <rFont val="Calibri"/>
          </rPr>
          <t>homes with PV</t>
        </r>
        <r>
          <rPr>
            <sz val="9"/>
            <color indexed="81"/>
            <rFont val="Calibri"/>
            <family val="2"/>
          </rPr>
          <t xml:space="preserve"> (including defectors) to</t>
        </r>
        <r>
          <rPr>
            <u/>
            <sz val="9"/>
            <color indexed="81"/>
            <rFont val="Calibri"/>
          </rPr>
          <t xml:space="preserve"> total homes</t>
        </r>
        <r>
          <rPr>
            <sz val="9"/>
            <color indexed="81"/>
            <rFont val="Calibri"/>
            <family val="2"/>
          </rPr>
          <t xml:space="preserve"> approaches  the ratio of </t>
        </r>
        <r>
          <rPr>
            <u/>
            <sz val="9"/>
            <color indexed="81"/>
            <rFont val="Calibri"/>
          </rPr>
          <t>owner occupied homes</t>
        </r>
        <r>
          <rPr>
            <sz val="9"/>
            <color indexed="81"/>
            <rFont val="Calibri"/>
            <family val="2"/>
          </rPr>
          <t xml:space="preserve"> to </t>
        </r>
        <r>
          <rPr>
            <u/>
            <sz val="9"/>
            <color indexed="81"/>
            <rFont val="Calibri"/>
          </rPr>
          <t>total homes</t>
        </r>
        <r>
          <rPr>
            <sz val="9"/>
            <color indexed="81"/>
            <rFont val="Calibri"/>
            <family val="2"/>
          </rPr>
          <t>. This limit on the number of homes with PV is placed in the model under the assumption that renters and landlords are unlikely to install PV systems on rental units.
LA has ~50% rental fraction</t>
        </r>
      </text>
    </comment>
    <comment ref="K1" authorId="0">
      <text>
        <r>
          <rPr>
            <b/>
            <sz val="9"/>
            <color indexed="81"/>
            <rFont val="Calibri"/>
            <family val="2"/>
          </rPr>
          <t>Nick Laws:</t>
        </r>
        <r>
          <rPr>
            <sz val="9"/>
            <color indexed="81"/>
            <rFont val="Calibri"/>
            <family val="2"/>
          </rPr>
          <t xml:space="preserve">
(graphical s-curve) 
function of (customers_with_PV+defectors)
/ (total_households+1)
This function slows the rate of solar adoption as the ratio of </t>
        </r>
        <r>
          <rPr>
            <u/>
            <sz val="9"/>
            <color indexed="81"/>
            <rFont val="Calibri"/>
          </rPr>
          <t>homes with PV</t>
        </r>
        <r>
          <rPr>
            <sz val="9"/>
            <color indexed="81"/>
            <rFont val="Calibri"/>
            <family val="2"/>
          </rPr>
          <t xml:space="preserve"> (including defectors) to</t>
        </r>
        <r>
          <rPr>
            <u/>
            <sz val="9"/>
            <color indexed="81"/>
            <rFont val="Calibri"/>
          </rPr>
          <t xml:space="preserve"> total homes</t>
        </r>
        <r>
          <rPr>
            <sz val="9"/>
            <color indexed="81"/>
            <rFont val="Calibri"/>
            <family val="2"/>
          </rPr>
          <t xml:space="preserve"> approaches  the ratio of </t>
        </r>
        <r>
          <rPr>
            <u/>
            <sz val="9"/>
            <color indexed="81"/>
            <rFont val="Calibri"/>
          </rPr>
          <t>owner occupied homes</t>
        </r>
        <r>
          <rPr>
            <sz val="9"/>
            <color indexed="81"/>
            <rFont val="Calibri"/>
            <family val="2"/>
          </rPr>
          <t xml:space="preserve"> to </t>
        </r>
        <r>
          <rPr>
            <u/>
            <sz val="9"/>
            <color indexed="81"/>
            <rFont val="Calibri"/>
          </rPr>
          <t>total homes</t>
        </r>
        <r>
          <rPr>
            <sz val="9"/>
            <color indexed="81"/>
            <rFont val="Calibri"/>
            <family val="2"/>
          </rPr>
          <t>. This limit on the number of homes with PV is placed in the model under the assumption that renters and landlords are unlikely to install PV systems on rental units.
LA has ~50% rental fraction</t>
        </r>
      </text>
    </comment>
    <comment ref="L1" authorId="0">
      <text>
        <r>
          <rPr>
            <b/>
            <sz val="9"/>
            <color indexed="81"/>
            <rFont val="Calibri"/>
            <family val="2"/>
          </rPr>
          <t>Nick Laws:</t>
        </r>
        <r>
          <rPr>
            <sz val="9"/>
            <color indexed="81"/>
            <rFont val="Calibri"/>
            <family val="2"/>
          </rPr>
          <t xml:space="preserve">
manual sensitivity analyses show that LA is highly sensitive to this value.</t>
        </r>
      </text>
    </comment>
  </commentList>
</comments>
</file>

<file path=xl/sharedStrings.xml><?xml version="1.0" encoding="utf-8"?>
<sst xmlns="http://schemas.openxmlformats.org/spreadsheetml/2006/main" count="259" uniqueCount="172">
  <si>
    <t>population growth rate</t>
  </si>
  <si>
    <t>wholesale price growth rate</t>
  </si>
  <si>
    <t>Years</t>
  </si>
  <si>
    <t>annual base demand</t>
  </si>
  <si>
    <t>cumulative production</t>
  </si>
  <si>
    <t>customers with PV</t>
  </si>
  <si>
    <t>defectors</t>
  </si>
  <si>
    <t>regular customers</t>
  </si>
  <si>
    <t>defection thru imitation</t>
  </si>
  <si>
    <t>defection thru innovation</t>
  </si>
  <si>
    <t>direct defection via imitation</t>
  </si>
  <si>
    <t>direct defection via innovation</t>
  </si>
  <si>
    <t>Flow 1</t>
  </si>
  <si>
    <t>production</t>
  </si>
  <si>
    <t>PV adoption thru imitation</t>
  </si>
  <si>
    <t>PV adoption thru innovation</t>
  </si>
  <si>
    <t>PV batt houes being built</t>
  </si>
  <si>
    <t>PV houses being built</t>
  </si>
  <si>
    <t>reg houses being built</t>
  </si>
  <si>
    <t>added utility cost of PV customer $kWh</t>
  </si>
  <si>
    <t>annual demand with PV</t>
  </si>
  <si>
    <t>Annual Loan Payment</t>
  </si>
  <si>
    <t>Annual Loan Payment P 1</t>
  </si>
  <si>
    <t>Annual Loan Payment P 2</t>
  </si>
  <si>
    <t>annual PV production in LA from 5kW sys</t>
  </si>
  <si>
    <t>attractiveness[regular]</t>
  </si>
  <si>
    <t>attractiveness[PV house]</t>
  </si>
  <si>
    <t>attractiveness[PV batt]</t>
  </si>
  <si>
    <t>baseline retail price</t>
  </si>
  <si>
    <t>baseline util fixed cost</t>
  </si>
  <si>
    <t>Battery incentive</t>
  </si>
  <si>
    <t>battery innovation rate</t>
  </si>
  <si>
    <t>batt imitation rate</t>
  </si>
  <si>
    <t>change to util fixed cost from new homes</t>
  </si>
  <si>
    <t>cost factor from learning curve</t>
  </si>
  <si>
    <t>cost factor from learning curve 1</t>
  </si>
  <si>
    <t>debt interest rate as %</t>
  </si>
  <si>
    <t>debt interest rate as fraction</t>
  </si>
  <si>
    <t>debt interest rate as fraction 1</t>
  </si>
  <si>
    <t>debt interest rate as fraction 2</t>
  </si>
  <si>
    <t>discount factor</t>
  </si>
  <si>
    <t>discount factor 1</t>
  </si>
  <si>
    <t>discount factor 2</t>
  </si>
  <si>
    <t>discount factor loan</t>
  </si>
  <si>
    <t>discount factor loan 1</t>
  </si>
  <si>
    <t>discount factor loan 2</t>
  </si>
  <si>
    <t>discount factor loan payment</t>
  </si>
  <si>
    <t>discount factor loan payment 1</t>
  </si>
  <si>
    <t>discount factor loan payment 2</t>
  </si>
  <si>
    <t>doublings of installed PV</t>
  </si>
  <si>
    <t>doublings of production</t>
  </si>
  <si>
    <t>drain slowing function of PV customers</t>
  </si>
  <si>
    <t>drain slowing function of reg customers</t>
  </si>
  <si>
    <t>efficiency improvement of reg customers</t>
  </si>
  <si>
    <t>ELCC as function of PV penetration</t>
  </si>
  <si>
    <t>Equity Fraction</t>
  </si>
  <si>
    <t>Expected Annual Cost</t>
  </si>
  <si>
    <t>Expected Annual Cost 1</t>
  </si>
  <si>
    <t>Expected Annual Cost 2</t>
  </si>
  <si>
    <t>Expected annual Rev</t>
  </si>
  <si>
    <t>Expected annual Rev 1</t>
  </si>
  <si>
    <t>Expected annual Rev 2</t>
  </si>
  <si>
    <t>Expected Net annual rev</t>
  </si>
  <si>
    <t>Expected Net annual rev 1</t>
  </si>
  <si>
    <t>Expected Net annual rev 2</t>
  </si>
  <si>
    <t>FCI adding batteries</t>
  </si>
  <si>
    <t>FCI PV</t>
  </si>
  <si>
    <t>FCI PV&amp;batt</t>
  </si>
  <si>
    <t>fraction fixed cost over retail price</t>
  </si>
  <si>
    <t>fraction of PV to regular customers</t>
  </si>
  <si>
    <t>fraction var cost over retail price</t>
  </si>
  <si>
    <t>historical data</t>
  </si>
  <si>
    <t>houses being built[regular]</t>
  </si>
  <si>
    <t>houses being built[PV house]</t>
  </si>
  <si>
    <t>houses being built[PV batt]</t>
  </si>
  <si>
    <t>Initial Equity Investment</t>
  </si>
  <si>
    <t>Initial Equity Investment 1</t>
  </si>
  <si>
    <t>Initial Equity Investment 2</t>
  </si>
  <si>
    <t>Initial PV LCOE 2015</t>
  </si>
  <si>
    <t>kWh from 5kW system in LA</t>
  </si>
  <si>
    <t>learning curve input</t>
  </si>
  <si>
    <t>learning curve input 1</t>
  </si>
  <si>
    <t>limit on ratio of PV to total households</t>
  </si>
  <si>
    <t>Loan Principal</t>
  </si>
  <si>
    <t>Loan Principal 1</t>
  </si>
  <si>
    <t>Loan Principal 2</t>
  </si>
  <si>
    <t>maturity factor from learning curve</t>
  </si>
  <si>
    <t>maturity factor from learning curve 1</t>
  </si>
  <si>
    <t>Net Present Value Battery</t>
  </si>
  <si>
    <t>Net Present Value of BAU</t>
  </si>
  <si>
    <t>Net Present Value PV</t>
  </si>
  <si>
    <t>Net Present Value PV&amp;Battery</t>
  </si>
  <si>
    <t>new PV homes</t>
  </si>
  <si>
    <t>new reg homes</t>
  </si>
  <si>
    <t>NPV Loan Payment</t>
  </si>
  <si>
    <t>NPV Loan Payment 1</t>
  </si>
  <si>
    <t>NPV Loan Payment 2</t>
  </si>
  <si>
    <t>NPV Revs Net of Op Cost</t>
  </si>
  <si>
    <t>NPV Revs Net of Op Cost P 1</t>
  </si>
  <si>
    <t>NPV Revs Net of Op Cost P 2</t>
  </si>
  <si>
    <t>price vector[regular]</t>
  </si>
  <si>
    <t>price vector[PV house]</t>
  </si>
  <si>
    <t>price vector[PV batt]</t>
  </si>
  <si>
    <t>progress ratio</t>
  </si>
  <si>
    <t>progress ratio 1</t>
  </si>
  <si>
    <t>project lifetime</t>
  </si>
  <si>
    <t>project lifetime 1</t>
  </si>
  <si>
    <t>project lifetime 2</t>
  </si>
  <si>
    <t>PV&amp;batt imitation rate</t>
  </si>
  <si>
    <t>PV&amp;batt innovation rate</t>
  </si>
  <si>
    <t>PV &amp; battery LCOE</t>
  </si>
  <si>
    <t>PV imitation factor from density of PV households</t>
  </si>
  <si>
    <t>PV imitation rate</t>
  </si>
  <si>
    <t>PV incentive</t>
  </si>
  <si>
    <t>PV innovation rate</t>
  </si>
  <si>
    <t>PV LCOE</t>
  </si>
  <si>
    <t>PV LOCE learning curve</t>
  </si>
  <si>
    <t>relative attractiveness[regular]</t>
  </si>
  <si>
    <t>relative attractiveness[PV house]</t>
  </si>
  <si>
    <t>relative attractiveness[PV batt]</t>
  </si>
  <si>
    <t>Req'd Rate of Return</t>
  </si>
  <si>
    <t>Req'd Rate of Return 1</t>
  </si>
  <si>
    <t>Req'd Rate of Return 2</t>
  </si>
  <si>
    <t>Req'd Rate of Return as %</t>
  </si>
  <si>
    <t>RETAIL PRICE</t>
  </si>
  <si>
    <t>scale factor B</t>
  </si>
  <si>
    <t>scaling factor battery imitation</t>
  </si>
  <si>
    <t>scaling factor battery innovation</t>
  </si>
  <si>
    <t>scaling factor offgrid imitation</t>
  </si>
  <si>
    <t>scaling factor offgrid innovation</t>
  </si>
  <si>
    <t>scaling factor PV imitation</t>
  </si>
  <si>
    <t>scaling factor  PV innovation</t>
  </si>
  <si>
    <t>term of loan</t>
  </si>
  <si>
    <t>term of loan 1</t>
  </si>
  <si>
    <t>term of loan 2</t>
  </si>
  <si>
    <t>threshold of customers to slow customer draining</t>
  </si>
  <si>
    <t>total attractiveness</t>
  </si>
  <si>
    <t>total demand</t>
  </si>
  <si>
    <t>total grid customers</t>
  </si>
  <si>
    <t>total growth in households</t>
  </si>
  <si>
    <t>total households</t>
  </si>
  <si>
    <t>unexplained utility k[regular]</t>
  </si>
  <si>
    <t>unexplained utility k[PV house]</t>
  </si>
  <si>
    <t>unexplained utility k[PV batt]</t>
  </si>
  <si>
    <t>utiliity variable cost</t>
  </si>
  <si>
    <t>utility fixed cost</t>
  </si>
  <si>
    <t>utiltiy incremental fixed cost per new home $</t>
  </si>
  <si>
    <t>util fixed cost growth rate per year</t>
  </si>
  <si>
    <t>wholesale price of elec</t>
  </si>
  <si>
    <t>wholesale price of elec for PV customers</t>
  </si>
  <si>
    <t>Inputs:</t>
  </si>
  <si>
    <t>Expected Annual Cost PV</t>
  </si>
  <si>
    <t>Expected Annual Cost Battery</t>
  </si>
  <si>
    <t>Expected Annual Cost PV &amp; Battery</t>
  </si>
  <si>
    <t>efficiency improvement of reg customers as % per year</t>
  </si>
  <si>
    <t>check applicability to other locations</t>
  </si>
  <si>
    <t>util fixed cost growth rate % per year</t>
  </si>
  <si>
    <t>wholesale price growth rate % per year</t>
  </si>
  <si>
    <t>baseline wholesale elec price</t>
  </si>
  <si>
    <t>annual PV production kWh</t>
  </si>
  <si>
    <t>battery imitation rate</t>
  </si>
  <si>
    <t>not changed from LA</t>
  </si>
  <si>
    <t>Note: this is a one time export. Some variable names have changed (for clarity)</t>
  </si>
  <si>
    <t>NPV</t>
  </si>
  <si>
    <t>Retail Price</t>
  </si>
  <si>
    <t>Bass flows</t>
  </si>
  <si>
    <t>direct PV use</t>
  </si>
  <si>
    <t>LA</t>
  </si>
  <si>
    <t>Boulder</t>
  </si>
  <si>
    <t>default values in Bold</t>
  </si>
  <si>
    <t>Sydney</t>
  </si>
  <si>
    <t>(estimated)</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</si>
</sst>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00"/>
    <numFmt numFmtId="165" formatCode="0.0000"/>
  </numFmts>
  <fonts count="17" x14ac:knownFonts="1">
    <font>
      <sz val="12"/>
      <color theme="1"/>
      <name val="Calibri"/>
      <family val="2"/>
      <scheme val="minor"/>
    </font>
    <font>
      <sz val="12"/>
      <color theme="1"/>
      <name val="Calibri"/>
      <family val="2"/>
      <scheme val="minor"/>
    </font>
    <font>
      <sz val="10"/>
      <color theme="1"/>
      <name val="Calibri"/>
      <scheme val="minor"/>
    </font>
    <font>
      <u/>
      <sz val="12"/>
      <color theme="10"/>
      <name val="Calibri"/>
      <family val="2"/>
      <scheme val="minor"/>
    </font>
    <font>
      <b/>
      <sz val="9"/>
      <color indexed="81"/>
      <name val="Calibri"/>
      <family val="2"/>
    </font>
    <font>
      <sz val="9"/>
      <color indexed="81"/>
      <name val="Calibri"/>
      <family val="2"/>
    </font>
    <font>
      <b/>
      <sz val="12"/>
      <color theme="1"/>
      <name val="Calibri"/>
      <family val="2"/>
      <scheme val="minor"/>
    </font>
    <font>
      <u/>
      <sz val="12"/>
      <color theme="11"/>
      <name val="Calibri"/>
      <family val="2"/>
      <scheme val="minor"/>
    </font>
    <font>
      <sz val="12"/>
      <color indexed="81"/>
      <name val="Calibri"/>
    </font>
    <font>
      <u/>
      <sz val="9"/>
      <color indexed="81"/>
      <name val="Calibri"/>
    </font>
    <font>
      <sz val="12"/>
      <name val="Calibri"/>
      <scheme val="minor"/>
    </font>
    <font>
      <b/>
      <sz val="12"/>
      <color rgb="FF0070C0"/>
      <name val="Calibri"/>
      <family val="2"/>
      <scheme val="minor"/>
    </font>
    <font>
      <sz val="12"/>
      <color rgb="FF0070C0"/>
      <name val="Calibri"/>
      <family val="2"/>
      <scheme val="minor"/>
    </font>
    <font>
      <b/>
      <sz val="12"/>
      <color rgb="FF000000"/>
      <name val="Calibri"/>
      <scheme val="minor"/>
    </font>
    <font>
      <b/>
      <sz val="12"/>
      <name val="Calibri"/>
      <scheme val="minor"/>
    </font>
    <font>
      <b/>
      <sz val="12"/>
      <color theme="9"/>
      <name val="Calibri"/>
      <scheme val="minor"/>
    </font>
    <font>
      <sz val="12"/>
      <color theme="9"/>
      <name val="Calibri"/>
      <scheme val="minor"/>
    </font>
  </fonts>
  <fills count="7">
    <fill>
      <patternFill patternType="none"/>
    </fill>
    <fill>
      <patternFill patternType="gray125"/>
    </fill>
    <fill>
      <patternFill patternType="solid">
        <fgColor rgb="FFCCFFCC"/>
        <bgColor indexed="64"/>
      </patternFill>
    </fill>
    <fill>
      <patternFill patternType="solid">
        <fgColor theme="9"/>
        <bgColor indexed="64"/>
      </patternFill>
    </fill>
    <fill>
      <patternFill patternType="solid">
        <fgColor rgb="FFFFFF00"/>
        <bgColor indexed="64"/>
      </patternFill>
    </fill>
    <fill>
      <patternFill patternType="solid">
        <fgColor theme="3" tint="0.79998168889431442"/>
        <bgColor indexed="64"/>
      </patternFill>
    </fill>
    <fill>
      <patternFill patternType="solid">
        <fgColor theme="5" tint="0.79998168889431442"/>
        <bgColor indexed="64"/>
      </patternFill>
    </fill>
  </fills>
  <borders count="1">
    <border>
      <left/>
      <right/>
      <top/>
      <bottom/>
      <diagonal/>
    </border>
  </borders>
  <cellStyleXfs count="108">
    <xf numFmtId="0" fontId="0" fillId="0" borderId="0"/>
    <xf numFmtId="0" fontId="3"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9" fontId="1" fillId="0" borderId="0" applyFon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cellStyleXfs>
  <cellXfs count="78">
    <xf numFmtId="0" fontId="0" fillId="0" borderId="0" xfId="0"/>
    <xf numFmtId="0" fontId="2" fillId="0" borderId="0" xfId="0" applyFont="1" applyFill="1" applyBorder="1" applyAlignment="1">
      <alignment vertical="center" wrapText="1"/>
    </xf>
    <xf numFmtId="0" fontId="2" fillId="0" borderId="0" xfId="0" applyFont="1" applyFill="1" applyBorder="1" applyAlignment="1">
      <alignment horizontal="right" vertical="center" wrapText="1"/>
    </xf>
    <xf numFmtId="2" fontId="2" fillId="0" borderId="0" xfId="0" applyNumberFormat="1" applyFont="1" applyBorder="1" applyAlignment="1">
      <alignment horizontal="right"/>
    </xf>
    <xf numFmtId="2" fontId="0" fillId="0" borderId="0" xfId="0" applyNumberFormat="1"/>
    <xf numFmtId="0" fontId="0" fillId="0" borderId="0" xfId="0" applyAlignment="1">
      <alignment horizontal="center" vertical="top" wrapText="1"/>
    </xf>
    <xf numFmtId="1" fontId="2" fillId="0" borderId="0" xfId="0" applyNumberFormat="1" applyFont="1" applyFill="1" applyBorder="1" applyAlignment="1">
      <alignment horizontal="right" vertical="center" wrapText="1"/>
    </xf>
    <xf numFmtId="1" fontId="2" fillId="0" borderId="0" xfId="0" applyNumberFormat="1" applyFont="1" applyFill="1" applyBorder="1" applyAlignment="1">
      <alignment horizontal="right"/>
    </xf>
    <xf numFmtId="2" fontId="2" fillId="0" borderId="0" xfId="0" applyNumberFormat="1" applyFont="1" applyFill="1" applyBorder="1" applyAlignment="1">
      <alignment horizontal="right"/>
    </xf>
    <xf numFmtId="2" fontId="0" fillId="0" borderId="0" xfId="0" applyNumberFormat="1" applyFill="1"/>
    <xf numFmtId="164" fontId="0" fillId="0" borderId="0" xfId="0" applyNumberFormat="1" applyFill="1"/>
    <xf numFmtId="0" fontId="0" fillId="2" borderId="0" xfId="0" applyFill="1"/>
    <xf numFmtId="0" fontId="0" fillId="0" borderId="0" xfId="0" applyFill="1"/>
    <xf numFmtId="1" fontId="0" fillId="0" borderId="0" xfId="0" applyNumberFormat="1" applyFill="1"/>
    <xf numFmtId="0" fontId="6" fillId="0" borderId="0" xfId="0" applyFont="1" applyAlignment="1">
      <alignment horizontal="center" vertical="top" wrapText="1"/>
    </xf>
    <xf numFmtId="0" fontId="6" fillId="0" borderId="0" xfId="0" applyFont="1" applyFill="1" applyAlignment="1">
      <alignment horizontal="center" vertical="top" wrapText="1"/>
    </xf>
    <xf numFmtId="2" fontId="2" fillId="0" borderId="0" xfId="0" applyNumberFormat="1" applyFont="1" applyFill="1" applyBorder="1" applyAlignment="1">
      <alignment vertical="center" wrapText="1"/>
    </xf>
    <xf numFmtId="1" fontId="0" fillId="0" borderId="0" xfId="0" applyNumberFormat="1" applyFont="1"/>
    <xf numFmtId="1" fontId="0" fillId="0" borderId="0" xfId="0" applyNumberFormat="1" applyFont="1" applyFill="1"/>
    <xf numFmtId="1" fontId="0" fillId="0" borderId="0" xfId="0" applyNumberFormat="1" applyFont="1" applyFill="1" applyBorder="1" applyAlignment="1">
      <alignment horizontal="right"/>
    </xf>
    <xf numFmtId="1" fontId="0" fillId="0" borderId="0" xfId="0" applyNumberFormat="1" applyFont="1" applyFill="1" applyBorder="1" applyAlignment="1">
      <alignment vertical="center" wrapText="1"/>
    </xf>
    <xf numFmtId="1" fontId="0" fillId="0" borderId="0" xfId="0" applyNumberFormat="1" applyFont="1" applyBorder="1" applyAlignment="1">
      <alignment horizontal="right"/>
    </xf>
    <xf numFmtId="164" fontId="0" fillId="0" borderId="0" xfId="0" applyNumberFormat="1"/>
    <xf numFmtId="165" fontId="0" fillId="0" borderId="0" xfId="0" applyNumberFormat="1" applyFont="1"/>
    <xf numFmtId="165" fontId="0" fillId="0" borderId="0" xfId="0" applyNumberFormat="1" applyFont="1" applyFill="1"/>
    <xf numFmtId="165" fontId="0" fillId="0" borderId="0" xfId="0" applyNumberFormat="1" applyFont="1" applyFill="1" applyBorder="1" applyAlignment="1">
      <alignment horizontal="right"/>
    </xf>
    <xf numFmtId="165" fontId="0" fillId="0" borderId="0" xfId="0" applyNumberFormat="1" applyFont="1" applyFill="1" applyBorder="1" applyAlignment="1">
      <alignment vertical="center" wrapText="1"/>
    </xf>
    <xf numFmtId="165" fontId="0" fillId="0" borderId="0" xfId="0" applyNumberFormat="1" applyFont="1" applyBorder="1" applyAlignment="1">
      <alignment horizontal="right"/>
    </xf>
    <xf numFmtId="2" fontId="0" fillId="0" borderId="0" xfId="0" applyNumberFormat="1" applyFont="1"/>
    <xf numFmtId="2" fontId="0" fillId="0" borderId="0" xfId="0" applyNumberFormat="1" applyFont="1" applyFill="1"/>
    <xf numFmtId="2" fontId="0" fillId="0" borderId="0" xfId="0" applyNumberFormat="1" applyFont="1" applyFill="1" applyBorder="1" applyAlignment="1">
      <alignment horizontal="right"/>
    </xf>
    <xf numFmtId="0" fontId="6" fillId="2" borderId="0" xfId="0" applyFont="1" applyFill="1" applyAlignment="1">
      <alignment horizontal="center" vertical="top" wrapText="1"/>
    </xf>
    <xf numFmtId="0" fontId="0" fillId="0" borderId="0" xfId="0" applyFont="1"/>
    <xf numFmtId="1" fontId="0" fillId="0" borderId="0" xfId="0" applyNumberFormat="1" applyFont="1" applyBorder="1" applyAlignment="1">
      <alignment horizontal="right" vertical="center" wrapText="1"/>
    </xf>
    <xf numFmtId="164" fontId="0" fillId="0" borderId="0" xfId="0" applyNumberFormat="1" applyFont="1" applyBorder="1" applyAlignment="1">
      <alignment horizontal="right"/>
    </xf>
    <xf numFmtId="164" fontId="0" fillId="0" borderId="0" xfId="0" applyNumberFormat="1" applyFont="1"/>
    <xf numFmtId="0" fontId="6" fillId="0" borderId="0" xfId="0" applyFont="1"/>
    <xf numFmtId="2" fontId="10" fillId="0" borderId="0" xfId="0" applyNumberFormat="1" applyFont="1"/>
    <xf numFmtId="2" fontId="10" fillId="0" borderId="0" xfId="0" applyNumberFormat="1" applyFont="1" applyFill="1"/>
    <xf numFmtId="2" fontId="10" fillId="0" borderId="0" xfId="0" applyNumberFormat="1" applyFont="1" applyFill="1" applyBorder="1" applyAlignment="1">
      <alignment horizontal="right"/>
    </xf>
    <xf numFmtId="2" fontId="10" fillId="0" borderId="0" xfId="1" applyNumberFormat="1" applyFont="1" applyFill="1" applyBorder="1" applyAlignment="1">
      <alignment vertical="center" wrapText="1"/>
    </xf>
    <xf numFmtId="2" fontId="10" fillId="0" borderId="0" xfId="0" applyNumberFormat="1" applyFont="1" applyBorder="1" applyAlignment="1">
      <alignment horizontal="right"/>
    </xf>
    <xf numFmtId="0" fontId="0" fillId="3" borderId="0" xfId="0" applyFill="1"/>
    <xf numFmtId="0" fontId="6" fillId="3" borderId="0" xfId="0" applyFont="1" applyFill="1" applyAlignment="1">
      <alignment horizontal="center" vertical="top" wrapText="1"/>
    </xf>
    <xf numFmtId="164" fontId="2" fillId="0" borderId="0" xfId="0" applyNumberFormat="1" applyFont="1" applyFill="1" applyBorder="1" applyAlignment="1">
      <alignment horizontal="right"/>
    </xf>
    <xf numFmtId="1" fontId="6" fillId="0" borderId="0" xfId="0" applyNumberFormat="1" applyFont="1" applyAlignment="1">
      <alignment horizontal="center" vertical="top" wrapText="1"/>
    </xf>
    <xf numFmtId="1" fontId="0" fillId="0" borderId="0" xfId="0" applyNumberFormat="1" applyAlignment="1">
      <alignment horizontal="right" vertical="top" wrapText="1"/>
    </xf>
    <xf numFmtId="1" fontId="0" fillId="0" borderId="0" xfId="0" applyNumberFormat="1" applyFill="1" applyAlignment="1">
      <alignment horizontal="right"/>
    </xf>
    <xf numFmtId="1" fontId="0" fillId="0" borderId="0" xfId="0" applyNumberFormat="1" applyAlignment="1">
      <alignment horizontal="right"/>
    </xf>
    <xf numFmtId="1" fontId="0" fillId="0" borderId="0" xfId="0" applyNumberFormat="1" applyFont="1" applyAlignment="1">
      <alignment horizontal="right"/>
    </xf>
    <xf numFmtId="164" fontId="6" fillId="0" borderId="0" xfId="0" applyNumberFormat="1" applyFont="1" applyAlignment="1">
      <alignment horizontal="center" vertical="top" wrapText="1"/>
    </xf>
    <xf numFmtId="164" fontId="0" fillId="0" borderId="0" xfId="0" applyNumberFormat="1" applyFont="1" applyFill="1"/>
    <xf numFmtId="164" fontId="0" fillId="0" borderId="0" xfId="0" applyNumberFormat="1" applyFont="1" applyFill="1" applyBorder="1" applyAlignment="1">
      <alignment horizontal="right"/>
    </xf>
    <xf numFmtId="164" fontId="0" fillId="0" borderId="0" xfId="0" applyNumberFormat="1" applyFont="1" applyFill="1" applyBorder="1" applyAlignment="1">
      <alignment vertical="center" wrapText="1"/>
    </xf>
    <xf numFmtId="0" fontId="0" fillId="4" borderId="0" xfId="0" applyFill="1"/>
    <xf numFmtId="0" fontId="6" fillId="5" borderId="0" xfId="0" applyFont="1" applyFill="1" applyAlignment="1">
      <alignment horizontal="center" vertical="top" wrapText="1"/>
    </xf>
    <xf numFmtId="0" fontId="0" fillId="5" borderId="0" xfId="0" applyFill="1"/>
    <xf numFmtId="0" fontId="0" fillId="6" borderId="0" xfId="0" applyFill="1"/>
    <xf numFmtId="1" fontId="0" fillId="0" borderId="0" xfId="0" applyNumberFormat="1"/>
    <xf numFmtId="0" fontId="0" fillId="0" borderId="0" xfId="0" applyBorder="1"/>
    <xf numFmtId="164" fontId="0" fillId="0" borderId="0" xfId="89" applyNumberFormat="1" applyFont="1"/>
    <xf numFmtId="0" fontId="11" fillId="6" borderId="0" xfId="0" applyFont="1" applyFill="1" applyAlignment="1">
      <alignment horizontal="center" vertical="top" wrapText="1"/>
    </xf>
    <xf numFmtId="0" fontId="11" fillId="2" borderId="0" xfId="0" applyFont="1" applyFill="1" applyAlignment="1">
      <alignment horizontal="center" vertical="top" wrapText="1"/>
    </xf>
    <xf numFmtId="0" fontId="11" fillId="4" borderId="0" xfId="0" applyFont="1" applyFill="1" applyAlignment="1">
      <alignment horizontal="center" vertical="top" wrapText="1"/>
    </xf>
    <xf numFmtId="0" fontId="12" fillId="0" borderId="0" xfId="0" applyFont="1"/>
    <xf numFmtId="0" fontId="6" fillId="0" borderId="0" xfId="0" applyFont="1" applyFill="1"/>
    <xf numFmtId="2" fontId="6" fillId="0" borderId="0" xfId="0" applyNumberFormat="1" applyFont="1" applyFill="1"/>
    <xf numFmtId="2" fontId="13" fillId="0" borderId="0" xfId="0" applyNumberFormat="1" applyFont="1"/>
    <xf numFmtId="0" fontId="10" fillId="0" borderId="0" xfId="0" applyFont="1" applyFill="1" applyAlignment="1">
      <alignment horizontal="right" vertical="top" wrapText="1"/>
    </xf>
    <xf numFmtId="1" fontId="6" fillId="0" borderId="0" xfId="0" applyNumberFormat="1" applyFont="1" applyFill="1"/>
    <xf numFmtId="0" fontId="10" fillId="0" borderId="0" xfId="0" applyFont="1" applyAlignment="1">
      <alignment horizontal="right"/>
    </xf>
    <xf numFmtId="0" fontId="0" fillId="0" borderId="0" xfId="0" applyFont="1" applyBorder="1" applyAlignment="1">
      <alignment vertical="top" wrapText="1"/>
    </xf>
    <xf numFmtId="2" fontId="6" fillId="0" borderId="0" xfId="0" applyNumberFormat="1" applyFont="1"/>
    <xf numFmtId="2" fontId="6" fillId="0" borderId="0" xfId="0" applyNumberFormat="1" applyFont="1" applyFill="1" applyBorder="1" applyAlignment="1">
      <alignment horizontal="right"/>
    </xf>
    <xf numFmtId="0" fontId="15" fillId="6" borderId="0" xfId="0" applyFont="1" applyFill="1" applyAlignment="1">
      <alignment horizontal="center" vertical="top" wrapText="1"/>
    </xf>
    <xf numFmtId="0" fontId="16" fillId="6" borderId="0" xfId="0" applyFont="1" applyFill="1" applyAlignment="1">
      <alignment horizontal="center" vertical="top" wrapText="1"/>
    </xf>
    <xf numFmtId="1" fontId="14" fillId="0" borderId="0" xfId="0" applyNumberFormat="1" applyFont="1" applyFill="1" applyAlignment="1">
      <alignment horizontal="left" indent="4"/>
    </xf>
    <xf numFmtId="165" fontId="0" fillId="4" borderId="0" xfId="0" applyNumberFormat="1" applyFill="1"/>
  </cellXfs>
  <cellStyles count="108">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Hyperlink" xfId="1" builtinId="8"/>
    <cellStyle name="Normal" xfId="0" builtinId="0"/>
    <cellStyle name="Percent" xfId="89" builtinId="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comments" Target="../comments3.xml"/></Relationships>
</file>

<file path=xl/worksheets/_rels/sheet4.xml.rels><?xml version="1.0" encoding="UTF-8" standalone="yes"?>
<Relationships xmlns="http://schemas.openxmlformats.org/package/2006/relationships"><Relationship Id="rId1" Type="http://schemas.openxmlformats.org/officeDocument/2006/relationships/vmlDrawing" Target="../drawings/vmlDrawing4.vml"/><Relationship Id="rId2" Type="http://schemas.openxmlformats.org/officeDocument/2006/relationships/comments" Target="../comments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A38"/>
  <sheetViews>
    <sheetView workbookViewId="0">
      <selection activeCell="U2" sqref="U2"/>
    </sheetView>
  </sheetViews>
  <sheetFormatPr baseColWidth="10" defaultColWidth="11" defaultRowHeight="15" x14ac:dyDescent="0"/>
  <cols>
    <col min="1" max="1" width="15.6640625" customWidth="1"/>
    <col min="9" max="9" width="11.83203125" customWidth="1"/>
    <col min="10" max="10" width="13.83203125" bestFit="1" customWidth="1"/>
    <col min="11" max="11" width="11" style="48"/>
    <col min="17" max="17" width="13.83203125" bestFit="1" customWidth="1"/>
    <col min="19" max="19" width="11.5" bestFit="1" customWidth="1"/>
    <col min="20" max="20" width="12.33203125" bestFit="1" customWidth="1"/>
    <col min="24" max="25" width="11" style="35"/>
    <col min="26" max="26" width="15.33203125" customWidth="1"/>
    <col min="49" max="49" width="14.6640625" customWidth="1"/>
    <col min="108" max="108" width="11.83203125" bestFit="1" customWidth="1"/>
    <col min="122" max="122" width="15" customWidth="1"/>
    <col min="132" max="132" width="13.83203125" bestFit="1" customWidth="1"/>
    <col min="134" max="134" width="19.1640625" bestFit="1" customWidth="1"/>
    <col min="143" max="144" width="13.33203125" customWidth="1"/>
    <col min="146" max="146" width="13.6640625" customWidth="1"/>
  </cols>
  <sheetData>
    <row r="1" spans="1:27" s="14" customFormat="1" ht="64" customHeight="1">
      <c r="B1" s="14" t="s">
        <v>7</v>
      </c>
      <c r="C1" s="14" t="s">
        <v>5</v>
      </c>
      <c r="D1" s="14" t="s">
        <v>6</v>
      </c>
      <c r="E1" s="15" t="s">
        <v>135</v>
      </c>
      <c r="F1" s="14" t="s">
        <v>3</v>
      </c>
      <c r="G1" s="15" t="s">
        <v>159</v>
      </c>
      <c r="H1" s="14" t="s">
        <v>28</v>
      </c>
      <c r="I1" s="14" t="s">
        <v>158</v>
      </c>
      <c r="J1" s="31" t="s">
        <v>0</v>
      </c>
      <c r="K1" s="45" t="s">
        <v>66</v>
      </c>
      <c r="L1" s="14" t="s">
        <v>65</v>
      </c>
      <c r="M1" s="14" t="s">
        <v>67</v>
      </c>
      <c r="N1" s="15" t="s">
        <v>151</v>
      </c>
      <c r="O1" s="15" t="s">
        <v>152</v>
      </c>
      <c r="P1" s="15" t="s">
        <v>153</v>
      </c>
      <c r="Q1" s="31" t="s">
        <v>82</v>
      </c>
      <c r="R1" s="14" t="s">
        <v>114</v>
      </c>
      <c r="S1" s="14" t="s">
        <v>112</v>
      </c>
      <c r="T1" s="14" t="s">
        <v>31</v>
      </c>
      <c r="U1" s="14" t="s">
        <v>160</v>
      </c>
      <c r="V1" s="14" t="s">
        <v>109</v>
      </c>
      <c r="W1" s="14" t="s">
        <v>108</v>
      </c>
      <c r="X1" s="50" t="s">
        <v>115</v>
      </c>
      <c r="Y1" s="50" t="s">
        <v>110</v>
      </c>
      <c r="Z1" s="14" t="s">
        <v>111</v>
      </c>
      <c r="AA1" s="50" t="s">
        <v>166</v>
      </c>
    </row>
    <row r="2" spans="1:27" s="32" customFormat="1">
      <c r="A2" s="32" t="s">
        <v>150</v>
      </c>
      <c r="B2" s="33">
        <v>3361031</v>
      </c>
      <c r="C2" s="21">
        <v>14344</v>
      </c>
      <c r="D2" s="32">
        <v>1</v>
      </c>
      <c r="E2" s="13">
        <v>2000000</v>
      </c>
      <c r="F2" s="21">
        <v>16648</v>
      </c>
      <c r="G2" s="21">
        <v>12469</v>
      </c>
      <c r="H2" s="34">
        <v>0.20899999999999999</v>
      </c>
      <c r="I2" s="10">
        <v>0.11799999999999999</v>
      </c>
      <c r="J2" s="23">
        <v>6.0000000000000001E-3</v>
      </c>
      <c r="K2" s="46">
        <v>21105</v>
      </c>
      <c r="L2" s="46">
        <v>63599.92</v>
      </c>
      <c r="M2" s="46">
        <v>83016.52</v>
      </c>
      <c r="N2" s="17">
        <v>300</v>
      </c>
      <c r="O2" s="18">
        <v>100</v>
      </c>
      <c r="P2" s="18">
        <v>400</v>
      </c>
      <c r="Q2" s="28">
        <v>1</v>
      </c>
      <c r="R2" s="35">
        <v>5.3900709219858204E-3</v>
      </c>
      <c r="S2" s="23">
        <v>0</v>
      </c>
      <c r="T2" s="23">
        <v>8.1560283687943296E-4</v>
      </c>
      <c r="U2" s="23">
        <v>3.3444816053511699E-5</v>
      </c>
      <c r="V2" s="23">
        <v>1E-3</v>
      </c>
      <c r="W2" s="23">
        <v>6.6889632107023397E-5</v>
      </c>
      <c r="X2" s="35">
        <v>0.29580000000000001</v>
      </c>
      <c r="Y2" s="35">
        <v>0.73499999999999999</v>
      </c>
      <c r="Z2" s="37">
        <v>1</v>
      </c>
      <c r="AA2" s="58">
        <v>6211.2916123429659</v>
      </c>
    </row>
    <row r="3" spans="1:27" s="9" customFormat="1">
      <c r="A3" s="6"/>
      <c r="B3" s="7"/>
      <c r="C3" s="7"/>
      <c r="D3" s="7"/>
      <c r="E3"/>
      <c r="F3" s="7"/>
      <c r="G3" s="13"/>
      <c r="H3" s="10"/>
      <c r="J3" s="24">
        <v>6.0000000000000001E-3</v>
      </c>
      <c r="K3" s="47">
        <v>19295</v>
      </c>
      <c r="L3" s="47">
        <v>57051.68</v>
      </c>
      <c r="M3" s="47">
        <v>74803.079999999987</v>
      </c>
      <c r="N3" s="18">
        <v>300</v>
      </c>
      <c r="O3" s="13">
        <v>100</v>
      </c>
      <c r="P3" s="13">
        <v>400</v>
      </c>
      <c r="Q3" s="29">
        <v>1</v>
      </c>
      <c r="R3" s="10">
        <v>8.6879432624113496E-3</v>
      </c>
      <c r="S3" s="24">
        <v>5.0167224080267597E-4</v>
      </c>
      <c r="T3" s="24">
        <v>1.3829787234042601E-3</v>
      </c>
      <c r="U3" s="24">
        <v>3.3444816053511699E-4</v>
      </c>
      <c r="V3" s="24">
        <v>1.4886731391585801E-3</v>
      </c>
      <c r="W3" s="24">
        <v>2.6755852842809402E-4</v>
      </c>
      <c r="X3" s="51">
        <v>0.28089999999999998</v>
      </c>
      <c r="Y3" s="51">
        <v>0.66200000000000003</v>
      </c>
      <c r="Z3" s="38">
        <v>1.12380952380952</v>
      </c>
    </row>
    <row r="4" spans="1:27" s="9" customFormat="1">
      <c r="A4" s="6"/>
      <c r="B4" s="7"/>
      <c r="C4" s="7"/>
      <c r="D4" s="7"/>
      <c r="E4"/>
      <c r="F4" s="7"/>
      <c r="G4" s="7"/>
      <c r="H4" s="8"/>
      <c r="J4" s="25">
        <v>5.8842443729903498E-3</v>
      </c>
      <c r="K4" s="48">
        <v>18755</v>
      </c>
      <c r="L4" s="48">
        <v>53205.52</v>
      </c>
      <c r="M4" s="48">
        <v>70460.12</v>
      </c>
      <c r="N4" s="19">
        <v>300</v>
      </c>
      <c r="O4" s="13">
        <v>100</v>
      </c>
      <c r="P4" s="13">
        <v>400</v>
      </c>
      <c r="Q4" s="30">
        <v>1</v>
      </c>
      <c r="R4" s="10">
        <v>1.0638297872340399E-2</v>
      </c>
      <c r="S4" s="25">
        <v>9.6989966555183996E-4</v>
      </c>
      <c r="T4" s="25">
        <v>1.70212765957447E-3</v>
      </c>
      <c r="U4" s="25">
        <v>7.6923076923076901E-4</v>
      </c>
      <c r="V4" s="25">
        <v>1.94174757281553E-3</v>
      </c>
      <c r="W4" s="25">
        <v>5.6856187290969904E-4</v>
      </c>
      <c r="X4" s="51">
        <v>0.22259999999999999</v>
      </c>
      <c r="Y4" s="52">
        <v>0.65</v>
      </c>
      <c r="Z4" s="39">
        <v>1.2253968253968299</v>
      </c>
    </row>
    <row r="5" spans="1:27" s="9" customFormat="1">
      <c r="A5" s="6"/>
      <c r="B5" s="7"/>
      <c r="C5" s="7"/>
      <c r="D5" s="7"/>
      <c r="E5"/>
      <c r="F5" s="7"/>
      <c r="G5" s="7"/>
      <c r="H5" s="8"/>
      <c r="J5" s="25">
        <v>5.8070739549839203E-3</v>
      </c>
      <c r="K5" s="48">
        <v>17580</v>
      </c>
      <c r="L5" s="48">
        <v>49958.32</v>
      </c>
      <c r="M5" s="48">
        <v>66131.920000000013</v>
      </c>
      <c r="N5" s="19">
        <v>300</v>
      </c>
      <c r="O5" s="13">
        <v>100</v>
      </c>
      <c r="P5" s="13">
        <v>400</v>
      </c>
      <c r="Q5" s="30">
        <v>0.98936170212765995</v>
      </c>
      <c r="R5" s="10">
        <v>1.24113475177305E-2</v>
      </c>
      <c r="S5" s="25">
        <v>1.3712374581939799E-3</v>
      </c>
      <c r="T5" s="25">
        <v>1.87943262411348E-3</v>
      </c>
      <c r="U5" s="25">
        <v>1.10367892976589E-3</v>
      </c>
      <c r="V5" s="25">
        <v>2.2330097087378598E-3</v>
      </c>
      <c r="W5" s="25">
        <v>9.3645484949832799E-4</v>
      </c>
      <c r="X5" s="51">
        <v>0.20979999999999999</v>
      </c>
      <c r="Y5" s="52">
        <v>0.64</v>
      </c>
      <c r="Z5" s="39">
        <v>1.35238095238095</v>
      </c>
    </row>
    <row r="6" spans="1:27">
      <c r="A6" s="1"/>
      <c r="B6" s="2"/>
      <c r="C6" s="1"/>
      <c r="D6" s="1"/>
      <c r="F6" s="1"/>
      <c r="G6" s="2"/>
      <c r="H6" s="1"/>
      <c r="I6" s="1"/>
      <c r="J6" s="26">
        <v>5.6141479099678501E-3</v>
      </c>
      <c r="K6" s="48">
        <v>16765</v>
      </c>
      <c r="L6" s="48">
        <v>47108.56</v>
      </c>
      <c r="M6" s="48">
        <v>62532.36</v>
      </c>
      <c r="N6" s="20">
        <v>300</v>
      </c>
      <c r="O6" s="13">
        <v>100</v>
      </c>
      <c r="P6" s="13">
        <v>400</v>
      </c>
      <c r="Q6" s="28">
        <v>0.97163120567375905</v>
      </c>
      <c r="R6" s="22">
        <v>1.3829787234042599E-2</v>
      </c>
      <c r="S6" s="26">
        <v>1.7391304347826101E-3</v>
      </c>
      <c r="T6" s="26">
        <v>2.1985815602836899E-3</v>
      </c>
      <c r="U6" s="26">
        <v>1.60535117056856E-3</v>
      </c>
      <c r="V6" s="26">
        <v>2.5889967637540501E-3</v>
      </c>
      <c r="W6" s="26">
        <v>1.3712374581939799E-3</v>
      </c>
      <c r="X6" s="35">
        <v>0.19389999999999999</v>
      </c>
      <c r="Y6" s="53">
        <v>0.60899999999999999</v>
      </c>
      <c r="Z6" s="40">
        <v>1.4539682539682499</v>
      </c>
    </row>
    <row r="7" spans="1:27" s="4" customFormat="1">
      <c r="A7" s="6"/>
      <c r="B7" s="7"/>
      <c r="C7" s="7"/>
      <c r="D7" s="7"/>
      <c r="E7"/>
      <c r="F7" s="44"/>
      <c r="G7" s="7"/>
      <c r="H7" s="8"/>
      <c r="I7" s="3"/>
      <c r="J7" s="27">
        <v>5.3440514469453399E-3</v>
      </c>
      <c r="K7" s="48">
        <v>15770</v>
      </c>
      <c r="L7" s="48">
        <v>44255.08</v>
      </c>
      <c r="M7" s="48">
        <v>58763.48</v>
      </c>
      <c r="N7" s="21">
        <v>300</v>
      </c>
      <c r="O7" s="13">
        <v>100</v>
      </c>
      <c r="P7" s="13">
        <v>400</v>
      </c>
      <c r="Q7" s="28">
        <v>0.95390070921985803</v>
      </c>
      <c r="R7" s="22">
        <v>1.5957446808510599E-2</v>
      </c>
      <c r="S7" s="27">
        <v>2.10702341137124E-3</v>
      </c>
      <c r="T7" s="27">
        <v>2.5177304964538998E-3</v>
      </c>
      <c r="U7" s="27">
        <v>2.0066889632107E-3</v>
      </c>
      <c r="V7" s="27">
        <v>2.8478964401294502E-3</v>
      </c>
      <c r="W7" s="27">
        <v>1.7725752508361201E-3</v>
      </c>
      <c r="X7" s="35">
        <v>0.18640000000000001</v>
      </c>
      <c r="Y7" s="34">
        <v>0.56000000000000005</v>
      </c>
      <c r="Z7" s="41">
        <v>1.5492063492063499</v>
      </c>
    </row>
    <row r="8" spans="1:27">
      <c r="J8" s="23">
        <v>5.0739549839228298E-3</v>
      </c>
      <c r="K8" s="48">
        <v>15140</v>
      </c>
      <c r="L8" s="48">
        <v>42064.56</v>
      </c>
      <c r="M8" s="48">
        <v>55993.36</v>
      </c>
      <c r="N8" s="17">
        <v>300</v>
      </c>
      <c r="O8" s="13">
        <v>100</v>
      </c>
      <c r="P8" s="13">
        <v>400</v>
      </c>
      <c r="Q8" s="28">
        <v>0.91843971631205701</v>
      </c>
      <c r="R8" s="22">
        <v>1.89716312056738E-2</v>
      </c>
      <c r="S8" s="23">
        <v>2.4414715719063501E-3</v>
      </c>
      <c r="T8" s="23">
        <v>2.9432624113475202E-3</v>
      </c>
      <c r="U8" s="23">
        <v>2.5083612040133802E-3</v>
      </c>
      <c r="V8" s="23">
        <v>3.20388349514563E-3</v>
      </c>
      <c r="W8" s="23">
        <v>2.2408026755852801E-3</v>
      </c>
      <c r="X8" s="35">
        <v>0.1799</v>
      </c>
      <c r="Y8" s="35">
        <v>0.54500000000000004</v>
      </c>
      <c r="Z8" s="37">
        <v>1.6317460317460299</v>
      </c>
    </row>
    <row r="9" spans="1:27">
      <c r="A9" s="11" t="s">
        <v>155</v>
      </c>
      <c r="J9" s="23">
        <v>4.6881028938906798E-3</v>
      </c>
      <c r="K9" s="48">
        <v>14595</v>
      </c>
      <c r="L9" s="48">
        <v>39902.880000000005</v>
      </c>
      <c r="M9" s="48">
        <v>53330.280000000006</v>
      </c>
      <c r="N9" s="17">
        <v>300</v>
      </c>
      <c r="O9" s="13">
        <v>100</v>
      </c>
      <c r="P9" s="13">
        <v>400</v>
      </c>
      <c r="Q9" s="28">
        <v>0.879432624113475</v>
      </c>
      <c r="R9" s="22">
        <v>2.2163120567375901E-2</v>
      </c>
      <c r="S9" s="23">
        <v>2.9096989966555199E-3</v>
      </c>
      <c r="T9" s="23">
        <v>3.43971631205674E-3</v>
      </c>
      <c r="U9" s="23">
        <v>2.9765886287625399E-3</v>
      </c>
      <c r="V9" s="23">
        <v>3.5922330097087401E-3</v>
      </c>
      <c r="W9" s="23">
        <v>2.7090301003344498E-3</v>
      </c>
      <c r="X9" s="35">
        <v>0.17349999999999999</v>
      </c>
      <c r="Y9" s="35">
        <v>0.505</v>
      </c>
      <c r="Z9" s="37">
        <v>1.6952380952381001</v>
      </c>
    </row>
    <row r="10" spans="1:27">
      <c r="J10" s="23">
        <v>4.1093247588424404E-3</v>
      </c>
      <c r="K10" s="48">
        <v>14055</v>
      </c>
      <c r="L10" s="48">
        <v>37681.72</v>
      </c>
      <c r="M10" s="48">
        <v>50612.32</v>
      </c>
      <c r="N10" s="17">
        <v>300</v>
      </c>
      <c r="O10" s="13">
        <v>100</v>
      </c>
      <c r="P10" s="13">
        <v>400</v>
      </c>
      <c r="Q10" s="28">
        <v>0.83333333333333304</v>
      </c>
      <c r="R10" s="22">
        <v>2.4468085106383E-2</v>
      </c>
      <c r="S10" s="23">
        <v>3.24414715719064E-3</v>
      </c>
      <c r="T10" s="23">
        <v>4.1134751773049599E-3</v>
      </c>
      <c r="U10" s="23">
        <v>3.3779264214046801E-3</v>
      </c>
      <c r="V10" s="23">
        <v>4.1100323624595498E-3</v>
      </c>
      <c r="W10" s="23">
        <v>3.17725752508361E-3</v>
      </c>
      <c r="X10" s="35">
        <v>0.16489999999999999</v>
      </c>
      <c r="Y10" s="35">
        <v>0.48499999999999999</v>
      </c>
      <c r="Z10" s="37">
        <v>1.7904761904761901</v>
      </c>
    </row>
    <row r="11" spans="1:27">
      <c r="J11" s="23">
        <v>3.6077170418006401E-3</v>
      </c>
      <c r="K11" s="48">
        <v>13330</v>
      </c>
      <c r="L11" s="48">
        <v>35841.32</v>
      </c>
      <c r="M11" s="48">
        <v>48104.92</v>
      </c>
      <c r="N11" s="17">
        <v>300</v>
      </c>
      <c r="O11" s="13">
        <v>100</v>
      </c>
      <c r="P11" s="13">
        <v>400</v>
      </c>
      <c r="Q11" s="28">
        <v>0.78723404255319196</v>
      </c>
      <c r="R11" s="22">
        <v>2.73049645390071E-2</v>
      </c>
      <c r="S11" s="23">
        <v>3.5785953177257502E-3</v>
      </c>
      <c r="T11" s="23">
        <v>4.4680851063829798E-3</v>
      </c>
      <c r="U11" s="23">
        <v>3.7792642140468198E-3</v>
      </c>
      <c r="V11" s="23">
        <v>4.6601941747572801E-3</v>
      </c>
      <c r="W11" s="23">
        <v>3.6454849498327802E-3</v>
      </c>
      <c r="X11" s="35">
        <v>0.16159999999999999</v>
      </c>
      <c r="Y11" s="35">
        <v>0.45900000000000002</v>
      </c>
      <c r="Z11" s="37">
        <v>1.89206349206349</v>
      </c>
    </row>
    <row r="12" spans="1:27">
      <c r="J12" s="23">
        <v>2.9710610932475899E-3</v>
      </c>
      <c r="K12" s="48">
        <v>13060</v>
      </c>
      <c r="L12" s="48">
        <v>34568.240000000005</v>
      </c>
      <c r="M12" s="48">
        <v>46583.44</v>
      </c>
      <c r="N12" s="17">
        <v>300</v>
      </c>
      <c r="O12" s="13">
        <v>100</v>
      </c>
      <c r="P12" s="13">
        <v>400</v>
      </c>
      <c r="Q12" s="28">
        <v>0.70567375886524797</v>
      </c>
      <c r="R12" s="22">
        <v>3.0496453900709201E-2</v>
      </c>
      <c r="S12" s="23">
        <v>4.0133779264214103E-3</v>
      </c>
      <c r="T12" s="23">
        <v>5.1063829787233997E-3</v>
      </c>
      <c r="U12" s="23">
        <v>4.2809364548495E-3</v>
      </c>
      <c r="V12" s="23">
        <v>5.2427184466019398E-3</v>
      </c>
      <c r="W12" s="23">
        <v>4.0802675585284304E-3</v>
      </c>
      <c r="X12" s="35">
        <v>0.15740000000000001</v>
      </c>
      <c r="Y12" s="35">
        <v>0.44400000000000001</v>
      </c>
      <c r="Z12" s="37">
        <v>2</v>
      </c>
    </row>
    <row r="13" spans="1:27">
      <c r="K13" s="48">
        <v>12700</v>
      </c>
      <c r="L13" s="48">
        <v>32870.800000000003</v>
      </c>
      <c r="M13" s="48">
        <v>44554.8</v>
      </c>
      <c r="N13" s="17">
        <v>300</v>
      </c>
      <c r="O13" s="13">
        <v>100</v>
      </c>
      <c r="P13" s="13">
        <v>400</v>
      </c>
      <c r="Q13" s="28">
        <v>0.62411347517730498</v>
      </c>
      <c r="R13" s="22">
        <v>3.2269503546099303E-2</v>
      </c>
      <c r="X13" s="35">
        <v>0.152</v>
      </c>
      <c r="Y13" s="35">
        <v>0.42399999999999999</v>
      </c>
    </row>
    <row r="14" spans="1:27">
      <c r="A14" s="12"/>
      <c r="C14" s="12"/>
      <c r="D14" s="12"/>
      <c r="F14" s="12"/>
      <c r="K14" s="48">
        <v>12245</v>
      </c>
      <c r="L14" s="48">
        <v>31068.48</v>
      </c>
      <c r="M14" s="48">
        <v>42333.88</v>
      </c>
      <c r="N14" s="17">
        <v>300</v>
      </c>
      <c r="O14" s="13">
        <v>100</v>
      </c>
      <c r="P14" s="13">
        <v>400</v>
      </c>
      <c r="Q14" s="28">
        <v>0.46099290780141799</v>
      </c>
      <c r="R14" s="22">
        <v>3.5106382978723399E-2</v>
      </c>
      <c r="X14" s="35">
        <v>0.153</v>
      </c>
      <c r="Y14" s="35">
        <v>0.41199999999999998</v>
      </c>
    </row>
    <row r="15" spans="1:27">
      <c r="A15" s="12"/>
      <c r="C15" s="12"/>
      <c r="F15" s="12"/>
      <c r="K15" s="48">
        <v>12335</v>
      </c>
      <c r="L15" s="48">
        <v>30127.84</v>
      </c>
      <c r="M15" s="48">
        <v>41476.039999999994</v>
      </c>
      <c r="N15" s="17">
        <v>300</v>
      </c>
      <c r="O15" s="13">
        <v>100</v>
      </c>
      <c r="P15" s="13">
        <v>400</v>
      </c>
      <c r="Q15" s="28">
        <v>0.28723404255319201</v>
      </c>
      <c r="R15" s="22">
        <v>3.7411347517730502E-2</v>
      </c>
      <c r="X15" s="35">
        <v>0.152</v>
      </c>
      <c r="Y15" s="35">
        <v>0.39900000000000002</v>
      </c>
    </row>
    <row r="16" spans="1:27">
      <c r="K16" s="48">
        <v>12245</v>
      </c>
      <c r="L16" s="48">
        <v>29313.48</v>
      </c>
      <c r="M16" s="48">
        <v>40578.879999999997</v>
      </c>
      <c r="N16" s="17">
        <v>300</v>
      </c>
      <c r="O16" s="13">
        <v>100</v>
      </c>
      <c r="P16" s="13">
        <v>400</v>
      </c>
      <c r="Q16" s="28">
        <v>0.184397163120567</v>
      </c>
      <c r="R16" s="22">
        <v>3.9716312056737597E-2</v>
      </c>
      <c r="X16" s="35">
        <v>0.15090000000000001</v>
      </c>
      <c r="Y16" s="35">
        <v>0.38700000000000001</v>
      </c>
    </row>
    <row r="17" spans="11:25">
      <c r="K17" s="48">
        <v>12155</v>
      </c>
      <c r="L17" s="48">
        <v>28434.120000000003</v>
      </c>
      <c r="M17" s="48">
        <v>39616.720000000001</v>
      </c>
      <c r="N17" s="17">
        <v>300</v>
      </c>
      <c r="O17" s="13">
        <v>100</v>
      </c>
      <c r="P17" s="13">
        <v>400</v>
      </c>
      <c r="Q17" s="28">
        <v>8.5106382978723402E-2</v>
      </c>
      <c r="R17" s="22">
        <v>4.3262411347517703E-2</v>
      </c>
      <c r="X17" s="35">
        <v>0.14979999999999999</v>
      </c>
      <c r="Y17" s="35">
        <v>0.379</v>
      </c>
    </row>
    <row r="18" spans="11:25">
      <c r="K18" s="48">
        <v>12065</v>
      </c>
      <c r="L18" s="48">
        <v>27814.760000000002</v>
      </c>
      <c r="M18" s="48">
        <v>38914.560000000005</v>
      </c>
      <c r="N18" s="17">
        <v>300</v>
      </c>
      <c r="O18" s="13">
        <v>100</v>
      </c>
      <c r="P18" s="13">
        <v>400</v>
      </c>
      <c r="Q18" s="28">
        <v>4.2553191489361701E-2</v>
      </c>
      <c r="R18" s="22">
        <v>4.4858156028368797E-2</v>
      </c>
      <c r="X18" s="35">
        <v>0.1487</v>
      </c>
      <c r="Y18" s="35">
        <v>0.379</v>
      </c>
    </row>
    <row r="19" spans="11:25">
      <c r="K19" s="48">
        <v>11975</v>
      </c>
      <c r="L19" s="48">
        <v>27585.4</v>
      </c>
      <c r="M19" s="48">
        <v>38602.400000000001</v>
      </c>
      <c r="N19" s="17">
        <v>300</v>
      </c>
      <c r="O19" s="13">
        <v>100</v>
      </c>
      <c r="P19" s="13">
        <v>400</v>
      </c>
      <c r="Q19" s="28">
        <v>2.1276595744680899E-2</v>
      </c>
      <c r="R19" s="22">
        <v>4.6808510638297898E-2</v>
      </c>
      <c r="X19" s="35">
        <v>0.1479</v>
      </c>
      <c r="Y19" s="35">
        <v>0.372</v>
      </c>
    </row>
    <row r="20" spans="11:25">
      <c r="K20" s="48">
        <v>11900</v>
      </c>
      <c r="L20" s="48">
        <v>27437.599999999999</v>
      </c>
      <c r="M20" s="48">
        <v>38385.599999999999</v>
      </c>
      <c r="N20" s="17">
        <v>300</v>
      </c>
      <c r="O20" s="13">
        <v>100</v>
      </c>
      <c r="P20" s="13">
        <v>400</v>
      </c>
      <c r="Q20" s="28">
        <v>3.54609929078014E-3</v>
      </c>
      <c r="R20" s="22">
        <v>4.8936170212766E-2</v>
      </c>
      <c r="X20" s="35">
        <v>0.14660000000000001</v>
      </c>
      <c r="Y20" s="35">
        <v>0.371</v>
      </c>
    </row>
    <row r="21" spans="11:25">
      <c r="K21" s="48">
        <v>11795</v>
      </c>
      <c r="L21" s="48">
        <v>26996.68</v>
      </c>
      <c r="M21" s="48">
        <v>37848.080000000002</v>
      </c>
      <c r="N21" s="17">
        <v>300</v>
      </c>
      <c r="O21" s="13">
        <v>100</v>
      </c>
      <c r="P21" s="13">
        <v>400</v>
      </c>
      <c r="Q21" s="28">
        <v>0</v>
      </c>
      <c r="R21" s="22">
        <v>0.05</v>
      </c>
      <c r="X21" s="35">
        <v>0.14369999999999999</v>
      </c>
      <c r="Y21" s="35">
        <v>0.36699999999999999</v>
      </c>
    </row>
    <row r="22" spans="11:25">
      <c r="K22" s="48">
        <v>11550</v>
      </c>
      <c r="L22" s="48">
        <v>26531.200000000001</v>
      </c>
      <c r="M22" s="48">
        <v>37157.199999999997</v>
      </c>
      <c r="N22" s="17">
        <v>300</v>
      </c>
      <c r="O22" s="13">
        <v>100</v>
      </c>
      <c r="P22" s="13">
        <v>400</v>
      </c>
      <c r="Q22" s="28">
        <v>0</v>
      </c>
      <c r="R22" s="22">
        <v>5.0999999999999997E-2</v>
      </c>
      <c r="X22" s="35">
        <v>0.14230000000000001</v>
      </c>
      <c r="Y22" s="35">
        <v>0.36399999999999999</v>
      </c>
    </row>
    <row r="23" spans="11:25">
      <c r="K23" s="48">
        <v>11435</v>
      </c>
      <c r="L23" s="48">
        <v>26339.239999999998</v>
      </c>
      <c r="M23" s="48">
        <v>36859.439999999995</v>
      </c>
      <c r="N23" s="17">
        <v>300</v>
      </c>
      <c r="O23" s="13">
        <v>100</v>
      </c>
      <c r="P23" s="13">
        <v>400</v>
      </c>
      <c r="X23" s="35">
        <v>0.1419</v>
      </c>
      <c r="Y23" s="35">
        <v>0.36199999999999999</v>
      </c>
    </row>
    <row r="24" spans="11:25">
      <c r="K24" s="48">
        <v>11400</v>
      </c>
      <c r="L24" s="48">
        <v>26235.599999999999</v>
      </c>
      <c r="M24" s="48">
        <v>36723.599999999999</v>
      </c>
      <c r="N24" s="17">
        <v>300</v>
      </c>
      <c r="O24" s="13">
        <v>100</v>
      </c>
      <c r="P24" s="13">
        <v>400</v>
      </c>
      <c r="X24" s="35">
        <v>0.14169999999999999</v>
      </c>
      <c r="Y24" s="35">
        <v>0.36099999999999999</v>
      </c>
    </row>
    <row r="25" spans="11:25">
      <c r="K25" s="48">
        <v>11380</v>
      </c>
      <c r="L25" s="48">
        <v>26148.52</v>
      </c>
      <c r="M25" s="48">
        <v>36618.120000000003</v>
      </c>
      <c r="N25" s="17">
        <v>300</v>
      </c>
      <c r="O25" s="13">
        <v>100</v>
      </c>
      <c r="P25" s="13">
        <v>400</v>
      </c>
      <c r="X25" s="35">
        <v>0.1414</v>
      </c>
      <c r="Y25" s="35">
        <v>0.35899999999999999</v>
      </c>
    </row>
    <row r="26" spans="11:25">
      <c r="K26" s="48">
        <v>11360</v>
      </c>
      <c r="L26" s="48">
        <v>26061.440000000002</v>
      </c>
      <c r="M26" s="48">
        <v>36512.639999999999</v>
      </c>
      <c r="N26" s="17">
        <v>300</v>
      </c>
      <c r="O26" s="13">
        <v>100</v>
      </c>
      <c r="P26" s="13">
        <v>400</v>
      </c>
      <c r="X26" s="35">
        <v>0.14119999999999999</v>
      </c>
      <c r="Y26" s="35">
        <v>0.35699999999999998</v>
      </c>
    </row>
    <row r="27" spans="11:25">
      <c r="K27" s="48">
        <v>11340</v>
      </c>
      <c r="L27" s="48">
        <v>25909.360000000001</v>
      </c>
      <c r="M27" s="48">
        <v>36342.160000000003</v>
      </c>
      <c r="N27" s="17">
        <v>300</v>
      </c>
      <c r="O27" s="13">
        <v>100</v>
      </c>
      <c r="P27" s="13">
        <v>400</v>
      </c>
      <c r="X27" s="35">
        <v>0.14099999999999999</v>
      </c>
      <c r="Y27" s="35">
        <v>0.35499999999999998</v>
      </c>
    </row>
    <row r="28" spans="11:25">
      <c r="K28" s="48">
        <v>11320</v>
      </c>
      <c r="L28" s="48">
        <v>25757.279999999999</v>
      </c>
      <c r="M28" s="48">
        <v>36171.68</v>
      </c>
      <c r="N28" s="17">
        <v>300</v>
      </c>
      <c r="O28" s="13">
        <v>100</v>
      </c>
      <c r="P28" s="13">
        <v>400</v>
      </c>
      <c r="X28" s="35">
        <v>0.14069999999999999</v>
      </c>
      <c r="Y28" s="35">
        <v>0.35299999999999998</v>
      </c>
    </row>
    <row r="29" spans="11:25">
      <c r="K29" s="48">
        <v>11300</v>
      </c>
      <c r="L29" s="48">
        <v>25540.2</v>
      </c>
      <c r="M29" s="48">
        <v>35936.199999999997</v>
      </c>
      <c r="N29" s="17">
        <v>300</v>
      </c>
      <c r="O29" s="13">
        <v>100</v>
      </c>
      <c r="P29" s="13">
        <v>400</v>
      </c>
      <c r="X29" s="35">
        <v>0.14050000000000001</v>
      </c>
      <c r="Y29" s="35">
        <v>0.35099999999999998</v>
      </c>
    </row>
    <row r="30" spans="11:25">
      <c r="K30" s="48">
        <v>11280</v>
      </c>
      <c r="L30" s="48">
        <v>25453.119999999999</v>
      </c>
      <c r="M30" s="48">
        <v>35830.719999999994</v>
      </c>
      <c r="N30" s="17">
        <v>300</v>
      </c>
      <c r="O30" s="13">
        <v>100</v>
      </c>
      <c r="P30" s="13">
        <v>400</v>
      </c>
      <c r="X30" s="35">
        <v>0.14019999999999999</v>
      </c>
      <c r="Y30" s="35">
        <v>0.35</v>
      </c>
    </row>
    <row r="31" spans="11:25">
      <c r="K31" s="48">
        <v>11260</v>
      </c>
      <c r="L31" s="48">
        <v>25366.04</v>
      </c>
      <c r="M31" s="48">
        <v>35725.24</v>
      </c>
      <c r="N31" s="17">
        <v>300</v>
      </c>
      <c r="O31" s="13">
        <v>100</v>
      </c>
      <c r="P31" s="13">
        <v>400</v>
      </c>
      <c r="X31" s="35">
        <v>0.14000000000000001</v>
      </c>
      <c r="Y31" s="35">
        <v>0.34799999999999998</v>
      </c>
    </row>
    <row r="32" spans="11:25">
      <c r="K32" s="48">
        <v>11240</v>
      </c>
      <c r="L32" s="48">
        <v>25213.96</v>
      </c>
      <c r="M32" s="48">
        <v>35554.76</v>
      </c>
      <c r="N32" s="17">
        <v>300</v>
      </c>
      <c r="O32" s="13">
        <v>100</v>
      </c>
      <c r="P32" s="13">
        <v>400</v>
      </c>
      <c r="X32" s="35">
        <v>0.13980000000000001</v>
      </c>
      <c r="Y32" s="35">
        <v>0.34599999999999997</v>
      </c>
    </row>
    <row r="33" spans="11:25">
      <c r="K33" s="48">
        <v>11220</v>
      </c>
      <c r="L33" s="48">
        <v>24996.880000000001</v>
      </c>
      <c r="M33" s="48">
        <v>35319.280000000006</v>
      </c>
      <c r="N33" s="17">
        <v>300</v>
      </c>
      <c r="O33" s="13">
        <v>100</v>
      </c>
      <c r="P33" s="13">
        <v>400</v>
      </c>
      <c r="X33" s="35">
        <v>0.13950000000000001</v>
      </c>
      <c r="Y33" s="35">
        <v>0.34399999999999997</v>
      </c>
    </row>
    <row r="34" spans="11:25">
      <c r="K34" s="48">
        <v>11200</v>
      </c>
      <c r="L34" s="48">
        <v>24844.799999999999</v>
      </c>
      <c r="M34" s="48">
        <v>35148.800000000003</v>
      </c>
      <c r="N34" s="17">
        <v>300</v>
      </c>
      <c r="O34" s="13">
        <v>100</v>
      </c>
      <c r="P34" s="13">
        <v>400</v>
      </c>
      <c r="X34" s="35">
        <v>0.13930000000000001</v>
      </c>
      <c r="Y34" s="35">
        <v>0.34200000000000003</v>
      </c>
    </row>
    <row r="35" spans="11:25">
      <c r="K35" s="48">
        <v>11180</v>
      </c>
      <c r="L35" s="48">
        <v>24757.72</v>
      </c>
      <c r="M35" s="48">
        <v>35043.32</v>
      </c>
      <c r="N35" s="17">
        <v>300</v>
      </c>
      <c r="O35" s="13">
        <v>100</v>
      </c>
      <c r="P35" s="13">
        <v>400</v>
      </c>
      <c r="X35" s="35">
        <v>0.1391</v>
      </c>
      <c r="Y35" s="35">
        <v>0.34</v>
      </c>
    </row>
    <row r="36" spans="11:25">
      <c r="K36" s="48">
        <v>11160</v>
      </c>
      <c r="L36" s="48">
        <v>24670.639999999999</v>
      </c>
      <c r="M36" s="48">
        <v>34937.839999999997</v>
      </c>
      <c r="N36" s="17">
        <v>300</v>
      </c>
      <c r="O36" s="13">
        <v>100</v>
      </c>
      <c r="P36" s="13">
        <v>400</v>
      </c>
      <c r="X36" s="35">
        <v>0.13880000000000001</v>
      </c>
      <c r="Y36" s="35">
        <v>0.33900000000000002</v>
      </c>
    </row>
    <row r="37" spans="11:25">
      <c r="K37" s="48">
        <v>11140</v>
      </c>
      <c r="L37" s="48">
        <v>24583.559999999998</v>
      </c>
      <c r="M37" s="48">
        <v>34832.36</v>
      </c>
      <c r="N37" s="17">
        <v>300</v>
      </c>
      <c r="O37" s="13">
        <v>100</v>
      </c>
      <c r="P37" s="13">
        <v>400</v>
      </c>
      <c r="X37" s="35">
        <v>0.1386</v>
      </c>
      <c r="Y37" s="35">
        <v>0.33800000000000002</v>
      </c>
    </row>
    <row r="38" spans="11:25">
      <c r="K38" s="48">
        <v>11120</v>
      </c>
      <c r="L38" s="48">
        <v>24496.48</v>
      </c>
      <c r="M38" s="48">
        <v>34726.879999999997</v>
      </c>
      <c r="N38" s="17">
        <v>300</v>
      </c>
      <c r="O38" s="13">
        <v>100</v>
      </c>
      <c r="P38" s="13">
        <v>400</v>
      </c>
    </row>
  </sheetData>
  <pageMargins left="0.75" right="0.75" top="1" bottom="1" header="0.5" footer="0.5"/>
  <pageSetup orientation="portrait" horizontalDpi="4294967292" verticalDpi="4294967292"/>
  <legacy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A38"/>
  <sheetViews>
    <sheetView workbookViewId="0">
      <selection activeCell="I2" sqref="I2"/>
    </sheetView>
  </sheetViews>
  <sheetFormatPr baseColWidth="10" defaultColWidth="11" defaultRowHeight="15" x14ac:dyDescent="0"/>
  <cols>
    <col min="1" max="1" width="15.6640625" customWidth="1"/>
    <col min="9" max="9" width="11" customWidth="1"/>
    <col min="10" max="10" width="13.83203125" bestFit="1" customWidth="1"/>
    <col min="11" max="11" width="10" bestFit="1" customWidth="1"/>
    <col min="12" max="12" width="11.6640625" customWidth="1"/>
    <col min="17" max="17" width="13.83203125" bestFit="1" customWidth="1"/>
    <col min="19" max="19" width="11.5" bestFit="1" customWidth="1"/>
    <col min="20" max="20" width="12.33203125" bestFit="1" customWidth="1"/>
    <col min="26" max="26" width="15.33203125" customWidth="1"/>
    <col min="49" max="49" width="14.6640625" customWidth="1"/>
    <col min="108" max="108" width="11.83203125" bestFit="1" customWidth="1"/>
    <col min="122" max="122" width="15" customWidth="1"/>
    <col min="132" max="132" width="13.83203125" bestFit="1" customWidth="1"/>
    <col min="134" max="134" width="19.1640625" bestFit="1" customWidth="1"/>
    <col min="143" max="144" width="13.33203125" customWidth="1"/>
    <col min="146" max="146" width="13.6640625" customWidth="1"/>
  </cols>
  <sheetData>
    <row r="1" spans="1:27" s="15" customFormat="1" ht="64" customHeight="1">
      <c r="B1" s="15" t="s">
        <v>7</v>
      </c>
      <c r="C1" s="15" t="s">
        <v>5</v>
      </c>
      <c r="D1" s="43" t="s">
        <v>6</v>
      </c>
      <c r="E1" s="15" t="s">
        <v>135</v>
      </c>
      <c r="F1" s="15" t="s">
        <v>3</v>
      </c>
      <c r="G1" s="15" t="s">
        <v>159</v>
      </c>
      <c r="H1" s="15" t="s">
        <v>28</v>
      </c>
      <c r="I1" s="15" t="s">
        <v>158</v>
      </c>
      <c r="J1" s="15" t="s">
        <v>0</v>
      </c>
      <c r="K1" s="45" t="s">
        <v>66</v>
      </c>
      <c r="L1" s="14" t="s">
        <v>65</v>
      </c>
      <c r="M1" s="15" t="s">
        <v>67</v>
      </c>
      <c r="N1" s="43" t="s">
        <v>151</v>
      </c>
      <c r="O1" s="43" t="s">
        <v>152</v>
      </c>
      <c r="P1" s="43" t="s">
        <v>153</v>
      </c>
      <c r="Q1" s="43" t="s">
        <v>82</v>
      </c>
      <c r="R1" s="43" t="s">
        <v>114</v>
      </c>
      <c r="S1" s="43" t="s">
        <v>112</v>
      </c>
      <c r="T1" s="43" t="s">
        <v>31</v>
      </c>
      <c r="U1" s="43" t="s">
        <v>160</v>
      </c>
      <c r="V1" s="43" t="s">
        <v>109</v>
      </c>
      <c r="W1" s="43" t="s">
        <v>108</v>
      </c>
      <c r="X1" s="43" t="s">
        <v>115</v>
      </c>
      <c r="Y1" s="43" t="s">
        <v>110</v>
      </c>
      <c r="Z1" s="43" t="s">
        <v>111</v>
      </c>
      <c r="AA1" s="50" t="s">
        <v>166</v>
      </c>
    </row>
    <row r="2" spans="1:27" s="32" customFormat="1">
      <c r="A2" s="32" t="s">
        <v>150</v>
      </c>
      <c r="B2" s="33">
        <v>45674</v>
      </c>
      <c r="C2" s="21">
        <v>1674</v>
      </c>
      <c r="D2" s="32">
        <v>1</v>
      </c>
      <c r="E2">
        <v>1000</v>
      </c>
      <c r="F2" s="21">
        <v>19721</v>
      </c>
      <c r="G2" s="21">
        <v>19202</v>
      </c>
      <c r="H2" s="34">
        <v>0.1246</v>
      </c>
      <c r="I2" s="77">
        <v>6.2300000000000001E-2</v>
      </c>
      <c r="J2" s="23">
        <v>8.0000000000000002E-3</v>
      </c>
      <c r="K2" s="49">
        <v>39255.300000000003</v>
      </c>
      <c r="L2" s="49">
        <v>66571.504000000001</v>
      </c>
      <c r="M2" s="49">
        <v>104138.40400000001</v>
      </c>
      <c r="N2" s="17">
        <v>300</v>
      </c>
      <c r="O2" s="18">
        <v>100</v>
      </c>
      <c r="P2" s="18">
        <v>400</v>
      </c>
      <c r="Q2" s="28">
        <v>1</v>
      </c>
      <c r="R2" s="35">
        <v>5.3900709219858204E-3</v>
      </c>
      <c r="S2" s="23">
        <v>0</v>
      </c>
      <c r="T2" s="23">
        <v>8.1560283687943296E-4</v>
      </c>
      <c r="U2" s="23">
        <v>3.3444816053511699E-5</v>
      </c>
      <c r="V2" s="23">
        <v>1E-3</v>
      </c>
      <c r="W2" s="23">
        <v>6.6889632107023397E-5</v>
      </c>
      <c r="X2" s="28">
        <v>0.29580000000000001</v>
      </c>
      <c r="Y2" s="28">
        <v>0.73499999999999999</v>
      </c>
      <c r="Z2" s="37">
        <v>1</v>
      </c>
      <c r="AA2" s="58">
        <v>7007.1402678343975</v>
      </c>
    </row>
    <row r="3" spans="1:27" s="9" customFormat="1">
      <c r="A3" s="6"/>
      <c r="B3" s="7"/>
      <c r="C3" s="7"/>
      <c r="D3" s="7"/>
      <c r="E3"/>
      <c r="F3" s="7"/>
      <c r="G3" s="13"/>
      <c r="H3" s="10"/>
      <c r="J3" s="23">
        <v>8.0000000000000002E-3</v>
      </c>
      <c r="K3" s="47">
        <v>35888.700000000004</v>
      </c>
      <c r="L3" s="47">
        <v>59768.415999999997</v>
      </c>
      <c r="M3" s="47">
        <v>94113.516000000003</v>
      </c>
      <c r="N3" s="18">
        <v>300</v>
      </c>
      <c r="O3" s="13">
        <v>100</v>
      </c>
      <c r="P3" s="13">
        <v>400</v>
      </c>
      <c r="Q3" s="29">
        <v>1</v>
      </c>
      <c r="R3" s="10">
        <v>8.6879432624113496E-3</v>
      </c>
      <c r="S3" s="24">
        <v>5.0167224080267597E-4</v>
      </c>
      <c r="T3" s="24">
        <v>1.3829787234042601E-3</v>
      </c>
      <c r="U3" s="24">
        <v>3.3444816053511699E-4</v>
      </c>
      <c r="V3" s="24">
        <v>1.4886731391585801E-3</v>
      </c>
      <c r="W3" s="24">
        <v>2.6755852842809402E-4</v>
      </c>
      <c r="X3" s="9">
        <v>0.28089999999999998</v>
      </c>
      <c r="Y3" s="9">
        <v>0.66200000000000003</v>
      </c>
      <c r="Z3" s="38">
        <v>1.12380952380952</v>
      </c>
    </row>
    <row r="4" spans="1:27" s="9" customFormat="1">
      <c r="A4" s="6"/>
      <c r="B4" s="7"/>
      <c r="C4" s="7"/>
      <c r="D4" s="7"/>
      <c r="E4"/>
      <c r="F4" s="7"/>
      <c r="G4" s="7"/>
      <c r="H4" s="8"/>
      <c r="J4" s="23">
        <v>8.0000000000000002E-3</v>
      </c>
      <c r="K4" s="47">
        <v>34884.300000000003</v>
      </c>
      <c r="L4" s="47">
        <v>55846.224000000002</v>
      </c>
      <c r="M4" s="47">
        <v>89230.124000000011</v>
      </c>
      <c r="N4" s="19">
        <v>300</v>
      </c>
      <c r="O4" s="13">
        <v>100</v>
      </c>
      <c r="P4" s="13">
        <v>400</v>
      </c>
      <c r="Q4" s="30">
        <v>1</v>
      </c>
      <c r="R4" s="10">
        <v>1.0638297872340399E-2</v>
      </c>
      <c r="S4" s="25">
        <v>9.6989966555183996E-4</v>
      </c>
      <c r="T4" s="25">
        <v>1.70212765957447E-3</v>
      </c>
      <c r="U4" s="25">
        <v>7.6923076923076901E-4</v>
      </c>
      <c r="V4" s="25">
        <v>1.94174757281553E-3</v>
      </c>
      <c r="W4" s="25">
        <v>5.6856187290969904E-4</v>
      </c>
      <c r="X4" s="9">
        <v>0.22259999999999999</v>
      </c>
      <c r="Y4" s="8">
        <v>0.65</v>
      </c>
      <c r="Z4" s="39">
        <v>1.2253968253968299</v>
      </c>
    </row>
    <row r="5" spans="1:27" s="9" customFormat="1">
      <c r="A5" s="6"/>
      <c r="B5" s="7"/>
      <c r="C5" s="7"/>
      <c r="D5" s="7"/>
      <c r="E5"/>
      <c r="F5" s="7"/>
      <c r="G5" s="7"/>
      <c r="H5" s="8"/>
      <c r="J5" s="23">
        <v>8.0000000000000002E-3</v>
      </c>
      <c r="K5" s="47">
        <v>32698.800000000003</v>
      </c>
      <c r="L5" s="47">
        <v>52433.583999999995</v>
      </c>
      <c r="M5" s="47">
        <v>83725.983999999997</v>
      </c>
      <c r="N5" s="19">
        <v>300</v>
      </c>
      <c r="O5" s="13">
        <v>100</v>
      </c>
      <c r="P5" s="13">
        <v>400</v>
      </c>
      <c r="Q5" s="30">
        <v>0.98936170212765995</v>
      </c>
      <c r="R5" s="10">
        <v>1.24113475177305E-2</v>
      </c>
      <c r="S5" s="25">
        <v>1.3712374581939799E-3</v>
      </c>
      <c r="T5" s="25">
        <v>1.87943262411348E-3</v>
      </c>
      <c r="U5" s="25">
        <v>1.10367892976589E-3</v>
      </c>
      <c r="V5" s="25">
        <v>2.2330097087378598E-3</v>
      </c>
      <c r="W5" s="25">
        <v>9.3645484949832799E-4</v>
      </c>
      <c r="X5" s="9">
        <v>0.20979999999999999</v>
      </c>
      <c r="Y5" s="8">
        <v>0.64</v>
      </c>
      <c r="Z5" s="39">
        <v>1.35238095238095</v>
      </c>
    </row>
    <row r="6" spans="1:27">
      <c r="A6" s="1"/>
      <c r="B6" s="2"/>
      <c r="C6" s="1"/>
      <c r="D6" s="1"/>
      <c r="F6" s="1"/>
      <c r="G6" s="2"/>
      <c r="H6" s="1"/>
      <c r="I6" s="1"/>
      <c r="J6" s="23">
        <v>8.0000000000000002E-3</v>
      </c>
      <c r="K6" s="48">
        <v>31182.9</v>
      </c>
      <c r="L6" s="48">
        <v>49469.072</v>
      </c>
      <c r="M6" s="48">
        <v>79310.772000000012</v>
      </c>
      <c r="N6" s="20">
        <v>300</v>
      </c>
      <c r="O6" s="13">
        <v>100</v>
      </c>
      <c r="P6" s="13">
        <v>400</v>
      </c>
      <c r="Q6" s="28">
        <v>0.97163120567375905</v>
      </c>
      <c r="R6" s="22">
        <v>1.3829787234042599E-2</v>
      </c>
      <c r="S6" s="26">
        <v>1.7391304347826101E-3</v>
      </c>
      <c r="T6" s="26">
        <v>2.1985815602836899E-3</v>
      </c>
      <c r="U6" s="26">
        <v>1.60535117056856E-3</v>
      </c>
      <c r="V6" s="26">
        <v>2.5889967637540501E-3</v>
      </c>
      <c r="W6" s="26">
        <v>1.3712374581939799E-3</v>
      </c>
      <c r="X6" s="4">
        <v>0.19389999999999999</v>
      </c>
      <c r="Y6" s="16">
        <v>0.60899999999999999</v>
      </c>
      <c r="Z6" s="40">
        <v>1.4539682539682499</v>
      </c>
    </row>
    <row r="7" spans="1:27" s="4" customFormat="1">
      <c r="A7" s="6"/>
      <c r="B7" s="7"/>
      <c r="C7" s="7"/>
      <c r="D7" s="7"/>
      <c r="E7"/>
      <c r="F7" s="8"/>
      <c r="G7" s="7"/>
      <c r="H7" s="8"/>
      <c r="I7" s="3"/>
      <c r="J7" s="23">
        <v>8.0000000000000002E-3</v>
      </c>
      <c r="K7" s="48">
        <v>29332.2</v>
      </c>
      <c r="L7" s="48">
        <v>46475.495999999999</v>
      </c>
      <c r="M7" s="48">
        <v>74546.09599999999</v>
      </c>
      <c r="N7" s="21">
        <v>300</v>
      </c>
      <c r="O7" s="13">
        <v>100</v>
      </c>
      <c r="P7" s="13">
        <v>400</v>
      </c>
      <c r="Q7" s="28">
        <v>0.95390070921985803</v>
      </c>
      <c r="R7" s="22">
        <v>1.5957446808510599E-2</v>
      </c>
      <c r="S7" s="27">
        <v>2.10702341137124E-3</v>
      </c>
      <c r="T7" s="27">
        <v>2.5177304964538998E-3</v>
      </c>
      <c r="U7" s="27">
        <v>2.0066889632107E-3</v>
      </c>
      <c r="V7" s="27">
        <v>2.8478964401294502E-3</v>
      </c>
      <c r="W7" s="27">
        <v>1.7725752508361201E-3</v>
      </c>
      <c r="X7" s="4">
        <v>0.18640000000000001</v>
      </c>
      <c r="Y7" s="3">
        <v>0.56000000000000005</v>
      </c>
      <c r="Z7" s="41">
        <v>1.5492063492063499</v>
      </c>
    </row>
    <row r="8" spans="1:27">
      <c r="J8" s="23">
        <v>8.0000000000000002E-3</v>
      </c>
      <c r="K8" s="48">
        <v>28160.400000000001</v>
      </c>
      <c r="L8" s="48">
        <v>44196.271999999997</v>
      </c>
      <c r="M8" s="48">
        <v>71145.471999999994</v>
      </c>
      <c r="N8" s="17">
        <v>300</v>
      </c>
      <c r="O8" s="13">
        <v>100</v>
      </c>
      <c r="P8" s="13">
        <v>400</v>
      </c>
      <c r="Q8" s="28">
        <v>0.91843971631205701</v>
      </c>
      <c r="R8" s="22">
        <v>1.89716312056738E-2</v>
      </c>
      <c r="S8" s="23">
        <v>2.4414715719063501E-3</v>
      </c>
      <c r="T8" s="23">
        <v>2.9432624113475202E-3</v>
      </c>
      <c r="U8" s="23">
        <v>2.5083612040133802E-3</v>
      </c>
      <c r="V8" s="23">
        <v>3.20388349514563E-3</v>
      </c>
      <c r="W8" s="23">
        <v>2.2408026755852801E-3</v>
      </c>
      <c r="X8" s="4">
        <v>0.1799</v>
      </c>
      <c r="Y8" s="4">
        <v>0.54500000000000004</v>
      </c>
      <c r="Z8" s="37">
        <v>1.6317460317460299</v>
      </c>
    </row>
    <row r="9" spans="1:27">
      <c r="A9" s="42" t="s">
        <v>161</v>
      </c>
      <c r="J9" s="23">
        <v>8.0000000000000002E-3</v>
      </c>
      <c r="K9" s="48">
        <v>27146.7</v>
      </c>
      <c r="L9" s="48">
        <v>41957.856</v>
      </c>
      <c r="M9" s="48">
        <v>67936.955999999991</v>
      </c>
      <c r="N9" s="17">
        <v>300</v>
      </c>
      <c r="O9" s="13">
        <v>100</v>
      </c>
      <c r="P9" s="13">
        <v>400</v>
      </c>
      <c r="Q9" s="28">
        <v>0.879432624113475</v>
      </c>
      <c r="R9" s="22">
        <v>2.2163120567375901E-2</v>
      </c>
      <c r="S9" s="23">
        <v>2.9096989966555199E-3</v>
      </c>
      <c r="T9" s="23">
        <v>3.43971631205674E-3</v>
      </c>
      <c r="U9" s="23">
        <v>2.9765886287625399E-3</v>
      </c>
      <c r="V9" s="23">
        <v>3.5922330097087401E-3</v>
      </c>
      <c r="W9" s="23">
        <v>2.7090301003344498E-3</v>
      </c>
      <c r="X9" s="4">
        <v>0.17349999999999999</v>
      </c>
      <c r="Y9" s="4">
        <v>0.505</v>
      </c>
      <c r="Z9" s="37">
        <v>1.6952380952381001</v>
      </c>
    </row>
    <row r="10" spans="1:27">
      <c r="J10" s="23">
        <v>8.0000000000000002E-3</v>
      </c>
      <c r="K10" s="48">
        <v>26142.300000000003</v>
      </c>
      <c r="L10" s="48">
        <v>39660.664000000004</v>
      </c>
      <c r="M10" s="48">
        <v>64678.564000000006</v>
      </c>
      <c r="N10" s="17">
        <v>300</v>
      </c>
      <c r="O10" s="13">
        <v>100</v>
      </c>
      <c r="P10" s="13">
        <v>400</v>
      </c>
      <c r="Q10" s="28">
        <v>0.83333333333333304</v>
      </c>
      <c r="R10" s="22">
        <v>2.4468085106383E-2</v>
      </c>
      <c r="S10" s="23">
        <v>3.24414715719064E-3</v>
      </c>
      <c r="T10" s="23">
        <v>4.1134751773049599E-3</v>
      </c>
      <c r="U10" s="23">
        <v>3.3779264214046801E-3</v>
      </c>
      <c r="V10" s="23">
        <v>4.1100323624595498E-3</v>
      </c>
      <c r="W10" s="23">
        <v>3.17725752508361E-3</v>
      </c>
      <c r="X10" s="4">
        <v>0.16489999999999999</v>
      </c>
      <c r="Y10" s="4">
        <v>0.48499999999999999</v>
      </c>
      <c r="Z10" s="37">
        <v>1.7904761904761901</v>
      </c>
    </row>
    <row r="11" spans="1:27">
      <c r="J11" s="23">
        <v>8.0000000000000002E-3</v>
      </c>
      <c r="K11" s="48">
        <v>24793.800000000003</v>
      </c>
      <c r="L11" s="48">
        <v>37718.183999999994</v>
      </c>
      <c r="M11" s="48">
        <v>61445.583999999995</v>
      </c>
      <c r="N11" s="17">
        <v>300</v>
      </c>
      <c r="O11" s="13">
        <v>100</v>
      </c>
      <c r="P11" s="13">
        <v>400</v>
      </c>
      <c r="Q11" s="28">
        <v>0.78723404255319196</v>
      </c>
      <c r="R11" s="22">
        <v>2.73049645390071E-2</v>
      </c>
      <c r="S11" s="23">
        <v>3.5785953177257502E-3</v>
      </c>
      <c r="T11" s="23">
        <v>4.4680851063829798E-3</v>
      </c>
      <c r="U11" s="23">
        <v>3.7792642140468198E-3</v>
      </c>
      <c r="V11" s="23">
        <v>4.6601941747572801E-3</v>
      </c>
      <c r="W11" s="23">
        <v>3.6454849498327802E-3</v>
      </c>
      <c r="X11" s="4">
        <v>0.16159999999999999</v>
      </c>
      <c r="Y11" s="4">
        <v>0.45900000000000002</v>
      </c>
      <c r="Z11" s="37">
        <v>1.89206349206349</v>
      </c>
    </row>
    <row r="12" spans="1:27">
      <c r="J12" s="23">
        <v>8.0000000000000002E-3</v>
      </c>
      <c r="K12" s="48">
        <v>24291.600000000002</v>
      </c>
      <c r="L12" s="48">
        <v>36407.087999999996</v>
      </c>
      <c r="M12" s="48">
        <v>59653.887999999992</v>
      </c>
      <c r="N12" s="17">
        <v>300</v>
      </c>
      <c r="O12" s="13">
        <v>100</v>
      </c>
      <c r="P12" s="13">
        <v>400</v>
      </c>
      <c r="Q12" s="28">
        <v>0.70567375886524797</v>
      </c>
      <c r="R12" s="22">
        <v>3.0496453900709201E-2</v>
      </c>
      <c r="S12" s="23">
        <v>4.0133779264214103E-3</v>
      </c>
      <c r="T12" s="23">
        <v>5.1063829787233997E-3</v>
      </c>
      <c r="U12" s="23">
        <v>4.2809364548495E-3</v>
      </c>
      <c r="V12" s="23">
        <v>5.2427184466019398E-3</v>
      </c>
      <c r="W12" s="23">
        <v>4.0802675585284304E-3</v>
      </c>
      <c r="X12" s="4">
        <v>0.15740000000000001</v>
      </c>
      <c r="Y12" s="4">
        <v>0.44400000000000001</v>
      </c>
      <c r="Z12" s="37">
        <v>2</v>
      </c>
    </row>
    <row r="13" spans="1:27">
      <c r="K13" s="48">
        <v>23622</v>
      </c>
      <c r="L13" s="48">
        <v>34658.959999999999</v>
      </c>
      <c r="M13" s="48">
        <v>57264.959999999999</v>
      </c>
      <c r="N13" s="17">
        <v>300</v>
      </c>
      <c r="O13" s="13">
        <v>100</v>
      </c>
      <c r="P13" s="13">
        <v>400</v>
      </c>
      <c r="Q13" s="28">
        <v>0.62411347517730498</v>
      </c>
      <c r="R13" s="22">
        <v>3.2269503546099303E-2</v>
      </c>
      <c r="X13" s="4">
        <v>0.152</v>
      </c>
      <c r="Y13" s="4">
        <v>0.42399999999999999</v>
      </c>
    </row>
    <row r="14" spans="1:27">
      <c r="A14" s="12"/>
      <c r="C14" s="12"/>
      <c r="D14" s="12"/>
      <c r="F14" s="12"/>
      <c r="K14" s="48">
        <v>22775.7</v>
      </c>
      <c r="L14" s="48">
        <v>32792.576000000001</v>
      </c>
      <c r="M14" s="48">
        <v>54588.675999999999</v>
      </c>
      <c r="N14" s="17">
        <v>300</v>
      </c>
      <c r="O14" s="13">
        <v>100</v>
      </c>
      <c r="P14" s="13">
        <v>400</v>
      </c>
      <c r="Q14" s="28">
        <v>0.46099290780141799</v>
      </c>
      <c r="R14" s="22">
        <v>3.5106382978723399E-2</v>
      </c>
      <c r="X14" s="4">
        <v>0.153</v>
      </c>
      <c r="Y14" s="4">
        <v>0.41199999999999998</v>
      </c>
    </row>
    <row r="15" spans="1:27">
      <c r="A15" s="12"/>
      <c r="C15" s="12"/>
      <c r="F15" s="12"/>
      <c r="K15" s="48">
        <v>22943.100000000002</v>
      </c>
      <c r="L15" s="48">
        <v>31864.608</v>
      </c>
      <c r="M15" s="48">
        <v>53820.907999999996</v>
      </c>
      <c r="N15" s="17">
        <v>300</v>
      </c>
      <c r="O15" s="13">
        <v>100</v>
      </c>
      <c r="P15" s="13">
        <v>400</v>
      </c>
      <c r="Q15" s="28">
        <v>0.28723404255319201</v>
      </c>
      <c r="R15" s="22">
        <v>3.7411347517730502E-2</v>
      </c>
      <c r="X15" s="4">
        <v>0.152</v>
      </c>
      <c r="Y15" s="4">
        <v>0.39900000000000002</v>
      </c>
    </row>
    <row r="16" spans="1:27">
      <c r="K16" s="48">
        <v>22775.7</v>
      </c>
      <c r="L16" s="48">
        <v>31037.575999999997</v>
      </c>
      <c r="M16" s="48">
        <v>52833.675999999999</v>
      </c>
      <c r="N16" s="17">
        <v>300</v>
      </c>
      <c r="O16" s="13">
        <v>100</v>
      </c>
      <c r="P16" s="13">
        <v>400</v>
      </c>
      <c r="Q16" s="28">
        <v>0.184397163120567</v>
      </c>
      <c r="R16" s="22">
        <v>3.9716312056737597E-2</v>
      </c>
      <c r="X16" s="4">
        <v>0.15090000000000001</v>
      </c>
      <c r="Y16" s="4">
        <v>0.38700000000000001</v>
      </c>
    </row>
    <row r="17" spans="11:25">
      <c r="K17" s="48">
        <v>22608.300000000003</v>
      </c>
      <c r="L17" s="48">
        <v>30145.544000000002</v>
      </c>
      <c r="M17" s="48">
        <v>51781.444000000003</v>
      </c>
      <c r="N17" s="17">
        <v>300</v>
      </c>
      <c r="O17" s="13">
        <v>100</v>
      </c>
      <c r="P17" s="13">
        <v>400</v>
      </c>
      <c r="Q17" s="28">
        <v>8.5106382978723402E-2</v>
      </c>
      <c r="R17" s="22">
        <v>4.3262411347517703E-2</v>
      </c>
      <c r="X17" s="4">
        <v>0.14979999999999999</v>
      </c>
      <c r="Y17" s="4">
        <v>0.379</v>
      </c>
    </row>
    <row r="18" spans="11:25">
      <c r="K18" s="48">
        <v>22440.9</v>
      </c>
      <c r="L18" s="48">
        <v>29513.511999999995</v>
      </c>
      <c r="M18" s="48">
        <v>50989.212</v>
      </c>
      <c r="N18" s="17">
        <v>300</v>
      </c>
      <c r="O18" s="13">
        <v>100</v>
      </c>
      <c r="P18" s="13">
        <v>400</v>
      </c>
      <c r="Q18" s="28">
        <v>4.2553191489361701E-2</v>
      </c>
      <c r="R18" s="22">
        <v>4.4858156028368797E-2</v>
      </c>
      <c r="X18" s="4">
        <v>0.1487</v>
      </c>
      <c r="Y18" s="4">
        <v>0.379</v>
      </c>
    </row>
    <row r="19" spans="11:25">
      <c r="K19" s="48">
        <v>22273.5</v>
      </c>
      <c r="L19" s="48">
        <v>29271.479999999996</v>
      </c>
      <c r="M19" s="48">
        <v>50586.979999999996</v>
      </c>
      <c r="N19" s="17">
        <v>300</v>
      </c>
      <c r="O19" s="13">
        <v>100</v>
      </c>
      <c r="P19" s="13">
        <v>400</v>
      </c>
      <c r="Q19" s="28">
        <v>2.1276595744680899E-2</v>
      </c>
      <c r="R19" s="22">
        <v>4.6808510638297898E-2</v>
      </c>
      <c r="X19" s="4">
        <v>0.1479</v>
      </c>
      <c r="Y19" s="4">
        <v>0.372</v>
      </c>
    </row>
    <row r="20" spans="11:25">
      <c r="K20" s="48">
        <v>22134</v>
      </c>
      <c r="L20" s="48">
        <v>29113.119999999995</v>
      </c>
      <c r="M20" s="48">
        <v>50295.119999999995</v>
      </c>
      <c r="N20" s="17">
        <v>300</v>
      </c>
      <c r="O20" s="13">
        <v>100</v>
      </c>
      <c r="P20" s="13">
        <v>400</v>
      </c>
      <c r="Q20" s="28">
        <v>3.54609929078014E-3</v>
      </c>
      <c r="R20" s="22">
        <v>4.8936170212766E-2</v>
      </c>
      <c r="X20" s="4">
        <v>0.14660000000000001</v>
      </c>
      <c r="Y20" s="4">
        <v>0.371</v>
      </c>
    </row>
    <row r="21" spans="11:25">
      <c r="K21" s="48">
        <v>21938.7</v>
      </c>
      <c r="L21" s="48">
        <v>28657.415999999997</v>
      </c>
      <c r="M21" s="48">
        <v>49652.515999999996</v>
      </c>
      <c r="N21" s="17">
        <v>300</v>
      </c>
      <c r="O21" s="13">
        <v>100</v>
      </c>
      <c r="P21" s="13">
        <v>400</v>
      </c>
      <c r="Q21" s="28">
        <v>0</v>
      </c>
      <c r="R21" s="22">
        <v>0.05</v>
      </c>
      <c r="X21" s="4">
        <v>0.14369999999999999</v>
      </c>
      <c r="Y21" s="4">
        <v>0.36699999999999999</v>
      </c>
    </row>
    <row r="22" spans="11:25">
      <c r="K22" s="48">
        <v>21483</v>
      </c>
      <c r="L22" s="48">
        <v>28157.439999999999</v>
      </c>
      <c r="M22" s="48">
        <v>48716.44</v>
      </c>
      <c r="N22" s="17">
        <v>300</v>
      </c>
      <c r="O22" s="13">
        <v>100</v>
      </c>
      <c r="P22" s="13">
        <v>400</v>
      </c>
      <c r="Q22" s="28">
        <v>0</v>
      </c>
      <c r="R22" s="22">
        <v>5.0999999999999997E-2</v>
      </c>
      <c r="X22" s="4">
        <v>0.14230000000000001</v>
      </c>
      <c r="Y22" s="4">
        <v>0.36399999999999999</v>
      </c>
    </row>
    <row r="23" spans="11:25">
      <c r="K23" s="48">
        <v>21269.100000000002</v>
      </c>
      <c r="L23" s="48">
        <v>27949.288</v>
      </c>
      <c r="M23" s="48">
        <v>48303.588000000003</v>
      </c>
      <c r="N23" s="17">
        <v>300</v>
      </c>
      <c r="O23" s="13">
        <v>100</v>
      </c>
      <c r="P23" s="13">
        <v>400</v>
      </c>
      <c r="X23" s="4">
        <v>0.1419</v>
      </c>
      <c r="Y23" s="4">
        <v>0.36199999999999999</v>
      </c>
    </row>
    <row r="24" spans="11:25">
      <c r="K24" s="48">
        <v>21204</v>
      </c>
      <c r="L24" s="48">
        <v>27840.719999999998</v>
      </c>
      <c r="M24" s="48">
        <v>48132.72</v>
      </c>
      <c r="N24" s="17">
        <v>300</v>
      </c>
      <c r="O24" s="13">
        <v>100</v>
      </c>
      <c r="P24" s="13">
        <v>400</v>
      </c>
      <c r="X24" s="4">
        <v>0.14169999999999999</v>
      </c>
      <c r="Y24" s="4">
        <v>0.36099999999999999</v>
      </c>
    </row>
    <row r="25" spans="11:25">
      <c r="K25" s="48">
        <v>21166.800000000003</v>
      </c>
      <c r="L25" s="48">
        <v>27750.824000000001</v>
      </c>
      <c r="M25" s="48">
        <v>48007.224000000002</v>
      </c>
      <c r="N25" s="17">
        <v>300</v>
      </c>
      <c r="O25" s="13">
        <v>100</v>
      </c>
      <c r="P25" s="13">
        <v>400</v>
      </c>
      <c r="X25" s="4">
        <v>0.1414</v>
      </c>
      <c r="Y25" s="4">
        <v>0.35899999999999999</v>
      </c>
    </row>
    <row r="26" spans="11:25">
      <c r="K26" s="48">
        <v>21129.600000000002</v>
      </c>
      <c r="L26" s="48">
        <v>27660.928</v>
      </c>
      <c r="M26" s="48">
        <v>47881.728000000003</v>
      </c>
      <c r="N26" s="17">
        <v>300</v>
      </c>
      <c r="O26" s="13">
        <v>100</v>
      </c>
      <c r="P26" s="13">
        <v>400</v>
      </c>
      <c r="X26" s="4">
        <v>0.14119999999999999</v>
      </c>
      <c r="Y26" s="4">
        <v>0.35699999999999998</v>
      </c>
    </row>
    <row r="27" spans="11:25">
      <c r="K27" s="48">
        <v>21092.400000000001</v>
      </c>
      <c r="L27" s="48">
        <v>27506.031999999999</v>
      </c>
      <c r="M27" s="48">
        <v>47691.232000000004</v>
      </c>
      <c r="N27" s="17">
        <v>300</v>
      </c>
      <c r="O27" s="13">
        <v>100</v>
      </c>
      <c r="P27" s="13">
        <v>400</v>
      </c>
      <c r="X27" s="4">
        <v>0.14099999999999999</v>
      </c>
      <c r="Y27" s="4">
        <v>0.35499999999999998</v>
      </c>
    </row>
    <row r="28" spans="11:25">
      <c r="K28" s="48">
        <v>21055.200000000001</v>
      </c>
      <c r="L28" s="48">
        <v>27351.135999999995</v>
      </c>
      <c r="M28" s="48">
        <v>47500.735999999997</v>
      </c>
      <c r="N28" s="17">
        <v>300</v>
      </c>
      <c r="O28" s="13">
        <v>100</v>
      </c>
      <c r="P28" s="13">
        <v>400</v>
      </c>
      <c r="X28" s="4">
        <v>0.14069999999999999</v>
      </c>
      <c r="Y28" s="4">
        <v>0.35299999999999998</v>
      </c>
    </row>
    <row r="29" spans="11:25">
      <c r="K29" s="48">
        <v>21018</v>
      </c>
      <c r="L29" s="48">
        <v>27131.239999999998</v>
      </c>
      <c r="M29" s="48">
        <v>47245.24</v>
      </c>
      <c r="N29" s="17">
        <v>300</v>
      </c>
      <c r="O29" s="13">
        <v>100</v>
      </c>
      <c r="P29" s="13">
        <v>400</v>
      </c>
      <c r="X29" s="4">
        <v>0.14050000000000001</v>
      </c>
      <c r="Y29" s="4">
        <v>0.35099999999999998</v>
      </c>
    </row>
    <row r="30" spans="11:25">
      <c r="K30" s="48">
        <v>20980.800000000003</v>
      </c>
      <c r="L30" s="48">
        <v>27041.343999999997</v>
      </c>
      <c r="M30" s="48">
        <v>47119.743999999999</v>
      </c>
      <c r="N30" s="17">
        <v>300</v>
      </c>
      <c r="O30" s="13">
        <v>100</v>
      </c>
      <c r="P30" s="13">
        <v>400</v>
      </c>
      <c r="X30" s="4">
        <v>0.14019999999999999</v>
      </c>
      <c r="Y30" s="4">
        <v>0.35</v>
      </c>
    </row>
    <row r="31" spans="11:25">
      <c r="K31" s="48">
        <v>20943.600000000002</v>
      </c>
      <c r="L31" s="48">
        <v>26951.447999999997</v>
      </c>
      <c r="M31" s="48">
        <v>46994.247999999992</v>
      </c>
      <c r="N31" s="17">
        <v>300</v>
      </c>
      <c r="O31" s="13">
        <v>100</v>
      </c>
      <c r="P31" s="13">
        <v>400</v>
      </c>
      <c r="X31" s="4">
        <v>0.14000000000000001</v>
      </c>
      <c r="Y31" s="4">
        <v>0.34799999999999998</v>
      </c>
    </row>
    <row r="32" spans="11:25">
      <c r="K32" s="48">
        <v>20906.400000000001</v>
      </c>
      <c r="L32" s="48">
        <v>26796.552</v>
      </c>
      <c r="M32" s="48">
        <v>46803.752000000008</v>
      </c>
      <c r="N32" s="17">
        <v>300</v>
      </c>
      <c r="O32" s="13">
        <v>100</v>
      </c>
      <c r="P32" s="13">
        <v>400</v>
      </c>
      <c r="X32" s="4">
        <v>0.13980000000000001</v>
      </c>
      <c r="Y32" s="4">
        <v>0.34599999999999997</v>
      </c>
    </row>
    <row r="33" spans="11:25">
      <c r="K33" s="48">
        <v>20869.2</v>
      </c>
      <c r="L33" s="48">
        <v>26576.655999999999</v>
      </c>
      <c r="M33" s="48">
        <v>46548.256000000001</v>
      </c>
      <c r="N33" s="17">
        <v>300</v>
      </c>
      <c r="O33" s="13">
        <v>100</v>
      </c>
      <c r="P33" s="13">
        <v>400</v>
      </c>
      <c r="X33" s="4">
        <v>0.13950000000000001</v>
      </c>
      <c r="Y33" s="4">
        <v>0.34399999999999997</v>
      </c>
    </row>
    <row r="34" spans="11:25">
      <c r="K34" s="48">
        <v>20832</v>
      </c>
      <c r="L34" s="48">
        <v>26421.759999999995</v>
      </c>
      <c r="M34" s="48">
        <v>46357.759999999995</v>
      </c>
      <c r="N34" s="17">
        <v>300</v>
      </c>
      <c r="O34" s="13">
        <v>100</v>
      </c>
      <c r="P34" s="13">
        <v>400</v>
      </c>
      <c r="X34" s="4">
        <v>0.13930000000000001</v>
      </c>
      <c r="Y34" s="4">
        <v>0.34200000000000003</v>
      </c>
    </row>
    <row r="35" spans="11:25">
      <c r="K35" s="48">
        <v>20794.800000000003</v>
      </c>
      <c r="L35" s="48">
        <v>26331.864000000001</v>
      </c>
      <c r="M35" s="48">
        <v>46232.264000000003</v>
      </c>
      <c r="N35" s="17">
        <v>300</v>
      </c>
      <c r="O35" s="13">
        <v>100</v>
      </c>
      <c r="P35" s="13">
        <v>400</v>
      </c>
      <c r="X35" s="4">
        <v>0.1391</v>
      </c>
      <c r="Y35" s="4">
        <v>0.34</v>
      </c>
    </row>
    <row r="36" spans="11:25">
      <c r="K36" s="48">
        <v>20757.600000000002</v>
      </c>
      <c r="L36" s="48">
        <v>26241.967999999997</v>
      </c>
      <c r="M36" s="48">
        <v>46106.767999999996</v>
      </c>
      <c r="N36" s="17">
        <v>300</v>
      </c>
      <c r="O36" s="13">
        <v>100</v>
      </c>
      <c r="P36" s="13">
        <v>400</v>
      </c>
      <c r="X36" s="4">
        <v>0.13880000000000001</v>
      </c>
      <c r="Y36" s="4">
        <v>0.33900000000000002</v>
      </c>
    </row>
    <row r="37" spans="11:25">
      <c r="K37" s="48">
        <v>20720.400000000001</v>
      </c>
      <c r="L37" s="48">
        <v>26152.071999999996</v>
      </c>
      <c r="M37" s="48">
        <v>45981.271999999997</v>
      </c>
      <c r="N37" s="17">
        <v>300</v>
      </c>
      <c r="O37" s="13">
        <v>100</v>
      </c>
      <c r="P37" s="13">
        <v>400</v>
      </c>
      <c r="X37" s="4">
        <v>0.1386</v>
      </c>
      <c r="Y37" s="4">
        <v>0.33800000000000002</v>
      </c>
    </row>
    <row r="38" spans="11:25">
      <c r="K38" s="48">
        <v>20683.2</v>
      </c>
      <c r="L38" s="48">
        <v>26062.175999999999</v>
      </c>
      <c r="M38" s="48">
        <v>45855.776000000005</v>
      </c>
      <c r="N38" s="17">
        <v>300</v>
      </c>
      <c r="O38" s="13">
        <v>100</v>
      </c>
      <c r="P38" s="13">
        <v>400</v>
      </c>
    </row>
  </sheetData>
  <pageMargins left="0.75" right="0.75" top="1" bottom="1" header="0.5" footer="0.5"/>
  <pageSetup orientation="portrait" horizontalDpi="4294967292" verticalDpi="4294967292"/>
  <legacy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C38"/>
  <sheetViews>
    <sheetView tabSelected="1" workbookViewId="0">
      <selection activeCell="A10" sqref="A10:A11"/>
    </sheetView>
  </sheetViews>
  <sheetFormatPr baseColWidth="10" defaultColWidth="11" defaultRowHeight="15" x14ac:dyDescent="0"/>
  <sheetData>
    <row r="1" spans="1:29" s="15" customFormat="1" ht="64" customHeight="1">
      <c r="B1" s="15" t="s">
        <v>7</v>
      </c>
      <c r="C1" s="15" t="s">
        <v>5</v>
      </c>
      <c r="D1" s="55" t="s">
        <v>6</v>
      </c>
      <c r="E1" s="15" t="s">
        <v>135</v>
      </c>
      <c r="F1" s="15" t="s">
        <v>3</v>
      </c>
      <c r="G1" s="15" t="s">
        <v>159</v>
      </c>
      <c r="H1" s="15" t="s">
        <v>28</v>
      </c>
      <c r="I1" s="15" t="s">
        <v>158</v>
      </c>
      <c r="J1" s="15" t="s">
        <v>0</v>
      </c>
      <c r="K1" s="45" t="s">
        <v>66</v>
      </c>
      <c r="L1" s="14" t="s">
        <v>65</v>
      </c>
      <c r="M1" s="15" t="s">
        <v>67</v>
      </c>
      <c r="N1" s="55" t="s">
        <v>151</v>
      </c>
      <c r="O1" s="55" t="s">
        <v>152</v>
      </c>
      <c r="P1" s="55" t="s">
        <v>153</v>
      </c>
      <c r="Q1" s="55" t="s">
        <v>82</v>
      </c>
      <c r="R1" s="55" t="s">
        <v>114</v>
      </c>
      <c r="S1" s="55" t="s">
        <v>112</v>
      </c>
      <c r="T1" s="55" t="s">
        <v>31</v>
      </c>
      <c r="U1" s="55" t="s">
        <v>160</v>
      </c>
      <c r="V1" s="55" t="s">
        <v>109</v>
      </c>
      <c r="W1" s="55" t="s">
        <v>108</v>
      </c>
      <c r="X1" s="55" t="s">
        <v>115</v>
      </c>
      <c r="Y1" s="55" t="s">
        <v>110</v>
      </c>
      <c r="Z1" s="55" t="s">
        <v>111</v>
      </c>
      <c r="AA1" s="50" t="s">
        <v>166</v>
      </c>
    </row>
    <row r="2" spans="1:29" s="15" customFormat="1" ht="18" customHeight="1">
      <c r="B2">
        <v>1448848</v>
      </c>
      <c r="C2">
        <v>153571</v>
      </c>
      <c r="D2">
        <v>1</v>
      </c>
      <c r="E2">
        <v>400000</v>
      </c>
      <c r="F2">
        <v>7000</v>
      </c>
      <c r="G2">
        <v>7118</v>
      </c>
      <c r="H2" s="22">
        <f>0.29/1.4</f>
        <v>0.20714285714285713</v>
      </c>
      <c r="I2" s="71">
        <v>9.2999999999999999E-2</v>
      </c>
      <c r="J2" s="60">
        <v>1.7999999999999999E-2</v>
      </c>
      <c r="K2" s="58">
        <v>8892.8571428571449</v>
      </c>
      <c r="L2" s="58">
        <v>25606.285714285717</v>
      </c>
      <c r="M2" s="58">
        <v>33787.71428571429</v>
      </c>
      <c r="N2" s="17">
        <v>300</v>
      </c>
      <c r="O2" s="18">
        <v>100</v>
      </c>
      <c r="P2" s="18">
        <v>400</v>
      </c>
      <c r="Q2" s="28">
        <v>1</v>
      </c>
      <c r="R2" s="35">
        <v>5.3900709219858204E-3</v>
      </c>
      <c r="S2" s="23">
        <v>0</v>
      </c>
      <c r="T2" s="23">
        <v>8.1560283687943296E-4</v>
      </c>
      <c r="U2" s="23">
        <v>3.3444816053511699E-5</v>
      </c>
      <c r="V2" s="23">
        <v>1E-3</v>
      </c>
      <c r="W2" s="23">
        <v>6.6889632107023397E-5</v>
      </c>
      <c r="X2" s="28">
        <v>0.29580000000000001</v>
      </c>
      <c r="Y2" s="28">
        <v>0.73499999999999999</v>
      </c>
      <c r="Z2" s="37">
        <v>1</v>
      </c>
      <c r="AA2">
        <v>6000</v>
      </c>
      <c r="AB2"/>
      <c r="AC2"/>
    </row>
    <row r="3" spans="1:29">
      <c r="I3" s="59"/>
      <c r="J3" s="60">
        <v>1.7999999999999999E-2</v>
      </c>
      <c r="K3" s="58">
        <v>8723.8928571428587</v>
      </c>
      <c r="L3" s="58">
        <v>23933.266285714286</v>
      </c>
      <c r="M3" s="58">
        <v>31959.247714285717</v>
      </c>
      <c r="N3" s="18">
        <v>300</v>
      </c>
      <c r="O3" s="13">
        <v>100</v>
      </c>
      <c r="P3" s="13">
        <v>400</v>
      </c>
      <c r="Q3" s="29">
        <v>1</v>
      </c>
      <c r="R3" s="10">
        <v>8.6879432624113496E-3</v>
      </c>
      <c r="S3" s="24">
        <v>5.0167224080267597E-4</v>
      </c>
      <c r="T3" s="24">
        <v>1.3829787234042601E-3</v>
      </c>
      <c r="U3" s="24">
        <v>3.3444816053511699E-4</v>
      </c>
      <c r="V3" s="24">
        <v>1.4886731391585801E-3</v>
      </c>
      <c r="W3" s="24">
        <v>2.6755852842809402E-4</v>
      </c>
      <c r="X3" s="9">
        <v>0.28089999999999998</v>
      </c>
      <c r="Y3" s="9">
        <v>0.66200000000000003</v>
      </c>
      <c r="Z3" s="38">
        <v>1.12380952380952</v>
      </c>
    </row>
    <row r="4" spans="1:29">
      <c r="J4" s="60">
        <v>1.7999999999999999E-2</v>
      </c>
      <c r="K4" s="58">
        <v>8558.138892857145</v>
      </c>
      <c r="L4" s="58">
        <v>22863.534226285716</v>
      </c>
      <c r="M4" s="58">
        <v>30737.022007714291</v>
      </c>
      <c r="N4" s="19">
        <v>300</v>
      </c>
      <c r="O4" s="13">
        <v>100</v>
      </c>
      <c r="P4" s="13">
        <v>400</v>
      </c>
      <c r="Q4" s="30">
        <v>1</v>
      </c>
      <c r="R4" s="10">
        <v>1.0638297872340399E-2</v>
      </c>
      <c r="S4" s="25">
        <v>9.6989966555183996E-4</v>
      </c>
      <c r="T4" s="25">
        <v>1.70212765957447E-3</v>
      </c>
      <c r="U4" s="25">
        <v>7.6923076923076901E-4</v>
      </c>
      <c r="V4" s="25">
        <v>1.94174757281553E-3</v>
      </c>
      <c r="W4" s="25">
        <v>5.6856187290969904E-4</v>
      </c>
      <c r="X4" s="9">
        <v>0.22259999999999999</v>
      </c>
      <c r="Y4" s="8">
        <v>0.65</v>
      </c>
      <c r="Z4" s="39">
        <v>1.2253968253968299</v>
      </c>
    </row>
    <row r="5" spans="1:29">
      <c r="J5" s="60">
        <v>1.7999999999999999E-2</v>
      </c>
      <c r="K5" s="58">
        <v>8395.534253892858</v>
      </c>
      <c r="L5" s="58">
        <v>21797.027075986287</v>
      </c>
      <c r="M5" s="58">
        <v>29520.918589567715</v>
      </c>
      <c r="N5" s="19">
        <v>300</v>
      </c>
      <c r="O5" s="13">
        <v>100</v>
      </c>
      <c r="P5" s="13">
        <v>400</v>
      </c>
      <c r="Q5" s="30">
        <v>0.98936170212765995</v>
      </c>
      <c r="R5" s="10">
        <v>1.24113475177305E-2</v>
      </c>
      <c r="S5" s="25">
        <v>1.3712374581939799E-3</v>
      </c>
      <c r="T5" s="25">
        <v>1.87943262411348E-3</v>
      </c>
      <c r="U5" s="25">
        <v>1.10367892976589E-3</v>
      </c>
      <c r="V5" s="25">
        <v>2.2330097087378598E-3</v>
      </c>
      <c r="W5" s="25">
        <v>9.3645484949832799E-4</v>
      </c>
      <c r="X5" s="9">
        <v>0.20979999999999999</v>
      </c>
      <c r="Y5" s="8">
        <v>0.64</v>
      </c>
      <c r="Z5" s="39">
        <v>1.35238095238095</v>
      </c>
    </row>
    <row r="6" spans="1:29">
      <c r="J6" s="60">
        <v>1.7999999999999999E-2</v>
      </c>
      <c r="K6" s="58">
        <v>8236.0191030688948</v>
      </c>
      <c r="L6" s="58">
        <v>20823.683561542548</v>
      </c>
      <c r="M6" s="58">
        <v>28400.821136365932</v>
      </c>
      <c r="N6" s="20">
        <v>300</v>
      </c>
      <c r="O6" s="13">
        <v>100</v>
      </c>
      <c r="P6" s="13">
        <v>400</v>
      </c>
      <c r="Q6" s="28">
        <v>0.97163120567375905</v>
      </c>
      <c r="R6" s="22">
        <v>1.3829787234042599E-2</v>
      </c>
      <c r="S6" s="26">
        <v>1.7391304347826101E-3</v>
      </c>
      <c r="T6" s="26">
        <v>2.1985815602836899E-3</v>
      </c>
      <c r="U6" s="26">
        <v>1.60535117056856E-3</v>
      </c>
      <c r="V6" s="26">
        <v>2.5889967637540501E-3</v>
      </c>
      <c r="W6" s="26">
        <v>1.3712374581939799E-3</v>
      </c>
      <c r="X6" s="4">
        <v>0.19389999999999999</v>
      </c>
      <c r="Y6" s="16">
        <v>0.60899999999999999</v>
      </c>
      <c r="Z6" s="40">
        <v>1.4539682539682499</v>
      </c>
    </row>
    <row r="7" spans="1:29">
      <c r="A7" s="56" t="s">
        <v>161</v>
      </c>
      <c r="J7" s="60">
        <v>1.7999999999999999E-2</v>
      </c>
      <c r="K7" s="58">
        <v>8079.5347401105855</v>
      </c>
      <c r="L7" s="58">
        <v>19973.443573873239</v>
      </c>
      <c r="M7" s="58">
        <v>27406.615534774977</v>
      </c>
      <c r="N7" s="21">
        <v>300</v>
      </c>
      <c r="O7" s="13">
        <v>100</v>
      </c>
      <c r="P7" s="13">
        <v>400</v>
      </c>
      <c r="Q7" s="28">
        <v>0.95390070921985803</v>
      </c>
      <c r="R7" s="22">
        <v>1.5957446808510599E-2</v>
      </c>
      <c r="S7" s="27">
        <v>2.10702341137124E-3</v>
      </c>
      <c r="T7" s="27">
        <v>2.5177304964538998E-3</v>
      </c>
      <c r="U7" s="27">
        <v>2.0066889632107E-3</v>
      </c>
      <c r="V7" s="27">
        <v>2.8478964401294502E-3</v>
      </c>
      <c r="W7" s="27">
        <v>1.7725752508361201E-3</v>
      </c>
      <c r="X7" s="4">
        <v>0.18640000000000001</v>
      </c>
      <c r="Y7" s="3">
        <v>0.56000000000000005</v>
      </c>
      <c r="Z7" s="41">
        <v>1.5492063492063499</v>
      </c>
    </row>
    <row r="8" spans="1:29">
      <c r="J8" s="60">
        <v>1.7999999999999999E-2</v>
      </c>
      <c r="K8" s="58">
        <v>7926.0235800484852</v>
      </c>
      <c r="L8" s="58">
        <v>19096.24814596965</v>
      </c>
      <c r="M8" s="58">
        <v>26388.189839614257</v>
      </c>
      <c r="N8" s="17">
        <v>300</v>
      </c>
      <c r="O8" s="13">
        <v>100</v>
      </c>
      <c r="P8" s="13">
        <v>400</v>
      </c>
      <c r="Q8" s="28">
        <v>0.91843971631205701</v>
      </c>
      <c r="R8" s="22">
        <v>1.89716312056738E-2</v>
      </c>
      <c r="S8" s="23">
        <v>2.4414715719063501E-3</v>
      </c>
      <c r="T8" s="23">
        <v>2.9432624113475202E-3</v>
      </c>
      <c r="U8" s="23">
        <v>2.5083612040133802E-3</v>
      </c>
      <c r="V8" s="23">
        <v>3.20388349514563E-3</v>
      </c>
      <c r="W8" s="23">
        <v>2.2408026755852801E-3</v>
      </c>
      <c r="X8" s="4">
        <v>0.1799</v>
      </c>
      <c r="Y8" s="4">
        <v>0.54500000000000004</v>
      </c>
      <c r="Z8" s="37">
        <v>1.6317460317460299</v>
      </c>
    </row>
    <row r="9" spans="1:29">
      <c r="J9" s="60">
        <v>1.7999999999999999E-2</v>
      </c>
      <c r="K9" s="58">
        <v>7775.4291320275643</v>
      </c>
      <c r="L9" s="58">
        <v>18192.039431196226</v>
      </c>
      <c r="M9" s="58">
        <v>25345.434232661584</v>
      </c>
      <c r="N9" s="17">
        <v>300</v>
      </c>
      <c r="O9" s="13">
        <v>100</v>
      </c>
      <c r="P9" s="13">
        <v>400</v>
      </c>
      <c r="Q9" s="28">
        <v>0.879432624113475</v>
      </c>
      <c r="R9" s="22">
        <v>2.2163120567375901E-2</v>
      </c>
      <c r="S9" s="23">
        <v>2.9096989966555199E-3</v>
      </c>
      <c r="T9" s="23">
        <v>3.43971631205674E-3</v>
      </c>
      <c r="U9" s="23">
        <v>2.9765886287625399E-3</v>
      </c>
      <c r="V9" s="23">
        <v>3.5922330097087401E-3</v>
      </c>
      <c r="W9" s="23">
        <v>2.7090301003344498E-3</v>
      </c>
      <c r="X9" s="4">
        <v>0.17349999999999999</v>
      </c>
      <c r="Y9" s="4">
        <v>0.505</v>
      </c>
      <c r="Z9" s="37">
        <v>1.6952380952381001</v>
      </c>
    </row>
    <row r="10" spans="1:29">
      <c r="J10" s="60">
        <v>1.7999999999999999E-2</v>
      </c>
      <c r="K10" s="58">
        <v>7627.6959785190402</v>
      </c>
      <c r="L10" s="58">
        <v>17560.7606820035</v>
      </c>
      <c r="M10" s="58">
        <v>24578.240982241019</v>
      </c>
      <c r="N10" s="17">
        <v>300</v>
      </c>
      <c r="O10" s="13">
        <v>100</v>
      </c>
      <c r="P10" s="13">
        <v>400</v>
      </c>
      <c r="Q10" s="28">
        <v>0.83333333333333304</v>
      </c>
      <c r="R10" s="22">
        <v>2.4468085106383E-2</v>
      </c>
      <c r="S10" s="23">
        <v>3.24414715719064E-3</v>
      </c>
      <c r="T10" s="23">
        <v>4.1134751773049599E-3</v>
      </c>
      <c r="U10" s="23">
        <v>3.3779264214046801E-3</v>
      </c>
      <c r="V10" s="23">
        <v>4.1100323624595498E-3</v>
      </c>
      <c r="W10" s="23">
        <v>3.17725752508361E-3</v>
      </c>
      <c r="X10" s="4">
        <v>0.16489999999999999</v>
      </c>
      <c r="Y10" s="4">
        <v>0.48499999999999999</v>
      </c>
      <c r="Z10" s="37">
        <v>1.7904761904761901</v>
      </c>
    </row>
    <row r="11" spans="1:29">
      <c r="J11" s="60">
        <v>1.7999999999999999E-2</v>
      </c>
      <c r="K11" s="58">
        <v>7482.7697549271779</v>
      </c>
      <c r="L11" s="58">
        <v>16962.356229045428</v>
      </c>
      <c r="M11" s="58">
        <v>23846.50440357843</v>
      </c>
      <c r="N11" s="17">
        <v>300</v>
      </c>
      <c r="O11" s="13">
        <v>100</v>
      </c>
      <c r="P11" s="13">
        <v>400</v>
      </c>
      <c r="Q11" s="28">
        <v>0.78723404255319196</v>
      </c>
      <c r="R11" s="22">
        <v>2.73049645390071E-2</v>
      </c>
      <c r="S11" s="23">
        <v>3.5785953177257502E-3</v>
      </c>
      <c r="T11" s="23">
        <v>4.4680851063829798E-3</v>
      </c>
      <c r="U11" s="23">
        <v>3.7792642140468198E-3</v>
      </c>
      <c r="V11" s="23">
        <v>4.6601941747572801E-3</v>
      </c>
      <c r="W11" s="23">
        <v>3.6454849498327802E-3</v>
      </c>
      <c r="X11" s="4">
        <v>0.16159999999999999</v>
      </c>
      <c r="Y11" s="4">
        <v>0.45900000000000002</v>
      </c>
      <c r="Z11" s="37">
        <v>1.89206349206349</v>
      </c>
    </row>
    <row r="12" spans="1:29">
      <c r="J12" s="60">
        <v>1.7999999999999999E-2</v>
      </c>
      <c r="K12" s="58">
        <v>7340.5971295835625</v>
      </c>
      <c r="L12" s="58">
        <v>16216.77146069357</v>
      </c>
      <c r="M12" s="58">
        <v>22970.120819910448</v>
      </c>
      <c r="N12" s="17">
        <v>300</v>
      </c>
      <c r="O12" s="13">
        <v>100</v>
      </c>
      <c r="P12" s="13">
        <v>400</v>
      </c>
      <c r="Q12" s="28">
        <v>0.70567375886524797</v>
      </c>
      <c r="R12" s="22">
        <v>3.0496453900709201E-2</v>
      </c>
      <c r="S12" s="23">
        <v>4.0133779264214103E-3</v>
      </c>
      <c r="T12" s="23">
        <v>5.1063829787233997E-3</v>
      </c>
      <c r="U12" s="23">
        <v>4.2809364548495E-3</v>
      </c>
      <c r="V12" s="23">
        <v>5.2427184466019398E-3</v>
      </c>
      <c r="W12" s="23">
        <v>4.0802675585284304E-3</v>
      </c>
      <c r="X12" s="4">
        <v>0.15740000000000001</v>
      </c>
      <c r="Y12" s="4">
        <v>0.44400000000000001</v>
      </c>
      <c r="Z12" s="37">
        <v>2</v>
      </c>
    </row>
    <row r="13" spans="1:29">
      <c r="K13" s="58">
        <v>7201.1257841214756</v>
      </c>
      <c r="L13" s="58">
        <v>15473.952802940392</v>
      </c>
      <c r="M13" s="58">
        <v>22098.988524332148</v>
      </c>
      <c r="N13" s="17">
        <v>300</v>
      </c>
      <c r="O13" s="13">
        <v>100</v>
      </c>
      <c r="P13" s="13">
        <v>400</v>
      </c>
      <c r="Q13" s="28">
        <v>0.62411347517730498</v>
      </c>
      <c r="R13" s="22">
        <v>3.2269503546099303E-2</v>
      </c>
      <c r="X13" s="4">
        <v>0.152</v>
      </c>
      <c r="Y13" s="4">
        <v>0.42399999999999999</v>
      </c>
    </row>
    <row r="14" spans="1:29">
      <c r="K14" s="58">
        <v>7064.304394223167</v>
      </c>
      <c r="L14" s="58">
        <v>14853.847699684524</v>
      </c>
      <c r="M14" s="58">
        <v>21353.007742369839</v>
      </c>
      <c r="N14" s="17">
        <v>300</v>
      </c>
      <c r="O14" s="13">
        <v>100</v>
      </c>
      <c r="P14" s="13">
        <v>400</v>
      </c>
      <c r="Q14" s="28">
        <v>0.46099290780141799</v>
      </c>
      <c r="R14" s="22">
        <v>3.5106382978723399E-2</v>
      </c>
      <c r="X14" s="4">
        <v>0.153</v>
      </c>
      <c r="Y14" s="4">
        <v>0.41199999999999998</v>
      </c>
    </row>
    <row r="15" spans="1:29">
      <c r="K15" s="58">
        <v>6930.0826107329258</v>
      </c>
      <c r="L15" s="58">
        <v>14386.404593390516</v>
      </c>
      <c r="M15" s="58">
        <v>20762.080595264808</v>
      </c>
      <c r="N15" s="17">
        <v>300</v>
      </c>
      <c r="O15" s="13">
        <v>100</v>
      </c>
      <c r="P15" s="13">
        <v>400</v>
      </c>
      <c r="Q15" s="28">
        <v>0.28723404255319201</v>
      </c>
      <c r="R15" s="22">
        <v>3.7411347517730502E-2</v>
      </c>
      <c r="X15" s="4">
        <v>0.152</v>
      </c>
      <c r="Y15" s="4">
        <v>0.39900000000000002</v>
      </c>
    </row>
    <row r="16" spans="1:29">
      <c r="K16" s="58">
        <v>6798.4110411290003</v>
      </c>
      <c r="L16" s="58">
        <v>13891.572906116096</v>
      </c>
      <c r="M16" s="58">
        <v>20146.111063954777</v>
      </c>
      <c r="N16" s="17">
        <v>300</v>
      </c>
      <c r="O16" s="13">
        <v>100</v>
      </c>
      <c r="P16" s="13">
        <v>400</v>
      </c>
      <c r="Q16" s="28">
        <v>0.184397163120567</v>
      </c>
      <c r="R16" s="22">
        <v>3.9716312056737597E-2</v>
      </c>
      <c r="X16" s="4">
        <v>0.15090000000000001</v>
      </c>
      <c r="Y16" s="4">
        <v>0.38700000000000001</v>
      </c>
    </row>
    <row r="17" spans="11:25">
      <c r="K17" s="58">
        <v>6669.2412313475497</v>
      </c>
      <c r="L17" s="58">
        <v>13519.30302089989</v>
      </c>
      <c r="M17" s="58">
        <v>19655.004953739637</v>
      </c>
      <c r="N17" s="17">
        <v>300</v>
      </c>
      <c r="O17" s="13">
        <v>100</v>
      </c>
      <c r="P17" s="13">
        <v>400</v>
      </c>
      <c r="Q17" s="28">
        <v>8.5106382978723402E-2</v>
      </c>
      <c r="R17" s="22">
        <v>4.3262411347517703E-2</v>
      </c>
      <c r="X17" s="4">
        <v>0.14979999999999999</v>
      </c>
      <c r="Y17" s="4">
        <v>0.379</v>
      </c>
    </row>
    <row r="18" spans="11:25">
      <c r="K18" s="58">
        <v>6542.5256479519448</v>
      </c>
      <c r="L18" s="58">
        <v>13329.546263502791</v>
      </c>
      <c r="M18" s="58">
        <v>19348.669859618582</v>
      </c>
      <c r="N18" s="17">
        <v>300</v>
      </c>
      <c r="O18" s="13">
        <v>100</v>
      </c>
      <c r="P18" s="13">
        <v>400</v>
      </c>
      <c r="Q18" s="28">
        <v>4.2553191489361701E-2</v>
      </c>
      <c r="R18" s="22">
        <v>4.4858156028368797E-2</v>
      </c>
      <c r="X18" s="4">
        <v>0.1487</v>
      </c>
      <c r="Y18" s="4">
        <v>0.379</v>
      </c>
    </row>
    <row r="19" spans="11:25">
      <c r="K19" s="58">
        <v>6418.2176606408584</v>
      </c>
      <c r="L19" s="58">
        <v>13172.25488449624</v>
      </c>
      <c r="M19" s="58">
        <v>19077.015132285829</v>
      </c>
      <c r="N19" s="17">
        <v>300</v>
      </c>
      <c r="O19" s="13">
        <v>100</v>
      </c>
      <c r="P19" s="13">
        <v>400</v>
      </c>
      <c r="Q19" s="28">
        <v>2.1276595744680899E-2</v>
      </c>
      <c r="R19" s="22">
        <v>4.6808510638297898E-2</v>
      </c>
      <c r="X19" s="4">
        <v>0.1479</v>
      </c>
      <c r="Y19" s="4">
        <v>0.372</v>
      </c>
    </row>
    <row r="20" spans="11:25">
      <c r="K20" s="58">
        <v>6296.2715250886813</v>
      </c>
      <c r="L20" s="58">
        <v>12897.382041690809</v>
      </c>
      <c r="M20" s="58">
        <v>18689.951844772393</v>
      </c>
      <c r="N20" s="17">
        <v>300</v>
      </c>
      <c r="O20" s="13">
        <v>100</v>
      </c>
      <c r="P20" s="13">
        <v>400</v>
      </c>
      <c r="Q20" s="28">
        <v>3.54609929078014E-3</v>
      </c>
      <c r="R20" s="22">
        <v>4.8936170212766E-2</v>
      </c>
      <c r="X20" s="4">
        <v>0.14660000000000001</v>
      </c>
      <c r="Y20" s="4">
        <v>0.371</v>
      </c>
    </row>
    <row r="21" spans="11:25">
      <c r="K21" s="58">
        <v>6176.6423661119961</v>
      </c>
      <c r="L21" s="58">
        <v>12684.881782898685</v>
      </c>
      <c r="M21" s="58">
        <v>18367.392759721723</v>
      </c>
      <c r="N21" s="17">
        <v>300</v>
      </c>
      <c r="O21" s="13">
        <v>100</v>
      </c>
      <c r="P21" s="13">
        <v>400</v>
      </c>
      <c r="Q21" s="28">
        <v>0</v>
      </c>
      <c r="R21" s="22">
        <v>0.05</v>
      </c>
      <c r="X21" s="4">
        <v>0.14369999999999999</v>
      </c>
      <c r="Y21" s="4">
        <v>0.36699999999999999</v>
      </c>
    </row>
    <row r="22" spans="11:25">
      <c r="K22" s="58">
        <v>6059.2861611558683</v>
      </c>
      <c r="L22" s="58">
        <v>12534.709029023608</v>
      </c>
      <c r="M22" s="58">
        <v>18109.252297287007</v>
      </c>
      <c r="N22" s="17">
        <v>300</v>
      </c>
      <c r="O22" s="13">
        <v>100</v>
      </c>
      <c r="P22" s="13">
        <v>400</v>
      </c>
      <c r="Q22" s="28">
        <v>0</v>
      </c>
      <c r="R22" s="22">
        <v>5.0999999999999997E-2</v>
      </c>
      <c r="X22" s="4">
        <v>0.14230000000000001</v>
      </c>
      <c r="Y22" s="4">
        <v>0.36399999999999999</v>
      </c>
    </row>
    <row r="23" spans="11:25">
      <c r="K23" s="58">
        <v>5944.1597240939063</v>
      </c>
      <c r="L23" s="58">
        <v>12386.819557472161</v>
      </c>
      <c r="M23" s="58">
        <v>17855.446503638555</v>
      </c>
      <c r="N23" s="17">
        <v>300</v>
      </c>
      <c r="O23" s="13">
        <v>100</v>
      </c>
      <c r="P23" s="13">
        <v>400</v>
      </c>
      <c r="X23" s="4">
        <v>0.1419</v>
      </c>
      <c r="Y23" s="4">
        <v>0.36199999999999999</v>
      </c>
    </row>
    <row r="24" spans="11:25">
      <c r="K24" s="58">
        <v>5831.2206893361217</v>
      </c>
      <c r="L24" s="58">
        <v>12241.169985880188</v>
      </c>
      <c r="M24" s="58">
        <v>17605.893020069419</v>
      </c>
      <c r="N24" s="17">
        <v>300</v>
      </c>
      <c r="O24" s="13">
        <v>100</v>
      </c>
      <c r="P24" s="13">
        <v>400</v>
      </c>
      <c r="X24" s="4">
        <v>0.14169999999999999</v>
      </c>
      <c r="Y24" s="4">
        <v>0.36099999999999999</v>
      </c>
    </row>
    <row r="25" spans="11:25">
      <c r="K25" s="58">
        <v>5720.4274962387353</v>
      </c>
      <c r="L25" s="58">
        <v>12097.717756148464</v>
      </c>
      <c r="M25" s="58">
        <v>17360.5110526881</v>
      </c>
      <c r="N25" s="17">
        <v>300</v>
      </c>
      <c r="O25" s="13">
        <v>100</v>
      </c>
      <c r="P25" s="13">
        <v>400</v>
      </c>
      <c r="X25" s="4">
        <v>0.1414</v>
      </c>
      <c r="Y25" s="4">
        <v>0.35899999999999999</v>
      </c>
    </row>
    <row r="26" spans="11:25">
      <c r="K26" s="58">
        <v>5611.7393738102</v>
      </c>
      <c r="L26" s="58">
        <v>11926.421118781644</v>
      </c>
      <c r="M26" s="58">
        <v>17089.221342687029</v>
      </c>
      <c r="N26" s="17">
        <v>300</v>
      </c>
      <c r="O26" s="13">
        <v>100</v>
      </c>
      <c r="P26" s="13">
        <v>400</v>
      </c>
      <c r="X26" s="4">
        <v>0.14119999999999999</v>
      </c>
      <c r="Y26" s="4">
        <v>0.35699999999999998</v>
      </c>
    </row>
    <row r="27" spans="11:25">
      <c r="K27" s="58">
        <v>5505.1163257078051</v>
      </c>
      <c r="L27" s="58">
        <v>11757.239117524792</v>
      </c>
      <c r="M27" s="58">
        <v>16821.946137175975</v>
      </c>
      <c r="N27" s="17">
        <v>300</v>
      </c>
      <c r="O27" s="13">
        <v>100</v>
      </c>
      <c r="P27" s="13">
        <v>400</v>
      </c>
      <c r="X27" s="4">
        <v>0.14099999999999999</v>
      </c>
      <c r="Y27" s="4">
        <v>0.35499999999999998</v>
      </c>
    </row>
    <row r="28" spans="11:25">
      <c r="K28" s="58">
        <v>5400.5191155193561</v>
      </c>
      <c r="L28" s="58">
        <v>11560.131574291821</v>
      </c>
      <c r="M28" s="58">
        <v>16528.609160569627</v>
      </c>
      <c r="N28" s="17">
        <v>300</v>
      </c>
      <c r="O28" s="13">
        <v>100</v>
      </c>
      <c r="P28" s="13">
        <v>400</v>
      </c>
      <c r="X28" s="4">
        <v>0.14069999999999999</v>
      </c>
      <c r="Y28" s="4">
        <v>0.35299999999999998</v>
      </c>
    </row>
    <row r="29" spans="11:25">
      <c r="K29" s="58">
        <v>5297.909252324489</v>
      </c>
      <c r="L29" s="58">
        <v>11425.059074380277</v>
      </c>
      <c r="M29" s="58">
        <v>16299.135586518807</v>
      </c>
      <c r="N29" s="17">
        <v>300</v>
      </c>
      <c r="O29" s="13">
        <v>100</v>
      </c>
      <c r="P29" s="13">
        <v>400</v>
      </c>
      <c r="X29" s="4">
        <v>0.14050000000000001</v>
      </c>
      <c r="Y29" s="4">
        <v>0.35099999999999998</v>
      </c>
    </row>
    <row r="30" spans="11:25">
      <c r="K30" s="58">
        <v>5197.2489765303226</v>
      </c>
      <c r="L30" s="58">
        <v>11291.982951967049</v>
      </c>
      <c r="M30" s="58">
        <v>16073.452010374946</v>
      </c>
      <c r="N30" s="17">
        <v>300</v>
      </c>
      <c r="O30" s="13">
        <v>100</v>
      </c>
      <c r="P30" s="13">
        <v>400</v>
      </c>
      <c r="X30" s="4">
        <v>0.14019999999999999</v>
      </c>
      <c r="Y30" s="4">
        <v>0.35</v>
      </c>
    </row>
    <row r="31" spans="11:25">
      <c r="K31" s="58">
        <v>5098.5012459762474</v>
      </c>
      <c r="L31" s="58">
        <v>11130.865275879678</v>
      </c>
      <c r="M31" s="58">
        <v>15821.486422177826</v>
      </c>
      <c r="N31" s="17">
        <v>300</v>
      </c>
      <c r="O31" s="13">
        <v>100</v>
      </c>
      <c r="P31" s="13">
        <v>400</v>
      </c>
      <c r="X31" s="4">
        <v>0.14000000000000001</v>
      </c>
      <c r="Y31" s="4">
        <v>0.34799999999999998</v>
      </c>
    </row>
    <row r="32" spans="11:25">
      <c r="K32" s="58">
        <v>5001.6297223026977</v>
      </c>
      <c r="L32" s="58">
        <v>10941.668835637964</v>
      </c>
      <c r="M32" s="58">
        <v>15543.168180156445</v>
      </c>
      <c r="N32" s="17">
        <v>300</v>
      </c>
      <c r="O32" s="13">
        <v>100</v>
      </c>
      <c r="P32" s="13">
        <v>400</v>
      </c>
      <c r="X32" s="4">
        <v>0.13980000000000001</v>
      </c>
      <c r="Y32" s="4">
        <v>0.34599999999999997</v>
      </c>
    </row>
    <row r="33" spans="11:25">
      <c r="K33" s="58">
        <v>4906.5987575789477</v>
      </c>
      <c r="L33" s="58">
        <v>10784.357127760843</v>
      </c>
      <c r="M33" s="58">
        <v>15298.427984733475</v>
      </c>
      <c r="N33" s="17">
        <v>300</v>
      </c>
      <c r="O33" s="13">
        <v>100</v>
      </c>
      <c r="P33" s="13">
        <v>400</v>
      </c>
      <c r="X33" s="4">
        <v>0.13950000000000001</v>
      </c>
      <c r="Y33" s="4">
        <v>0.34399999999999997</v>
      </c>
    </row>
    <row r="34" spans="11:25">
      <c r="K34" s="58">
        <v>4813.373381184947</v>
      </c>
      <c r="L34" s="58">
        <v>10658.894342333386</v>
      </c>
      <c r="M34" s="58">
        <v>15087.197853023537</v>
      </c>
      <c r="N34" s="17">
        <v>300</v>
      </c>
      <c r="O34" s="13">
        <v>100</v>
      </c>
      <c r="P34" s="13">
        <v>400</v>
      </c>
      <c r="X34" s="4">
        <v>0.13930000000000001</v>
      </c>
      <c r="Y34" s="4">
        <v>0.34200000000000003</v>
      </c>
    </row>
    <row r="35" spans="11:25">
      <c r="K35" s="58">
        <v>4721.9192869424332</v>
      </c>
      <c r="L35" s="58">
        <v>10535.245349829052</v>
      </c>
      <c r="M35" s="58">
        <v>14879.41109381609</v>
      </c>
      <c r="N35" s="17">
        <v>300</v>
      </c>
      <c r="O35" s="13">
        <v>100</v>
      </c>
      <c r="P35" s="13">
        <v>400</v>
      </c>
      <c r="X35" s="4">
        <v>0.1391</v>
      </c>
      <c r="Y35" s="4">
        <v>0.34</v>
      </c>
    </row>
    <row r="36" spans="11:25">
      <c r="K36" s="58">
        <v>4632.2028204905273</v>
      </c>
      <c r="L36" s="58">
        <v>10413.375688182299</v>
      </c>
      <c r="M36" s="58">
        <v>14675.002283033584</v>
      </c>
      <c r="N36" s="17">
        <v>300</v>
      </c>
      <c r="O36" s="13">
        <v>100</v>
      </c>
      <c r="P36" s="13">
        <v>400</v>
      </c>
      <c r="X36" s="4">
        <v>0.13880000000000001</v>
      </c>
      <c r="Y36" s="4">
        <v>0.33900000000000002</v>
      </c>
    </row>
    <row r="37" spans="11:25">
      <c r="K37" s="58">
        <v>4544.1909669012066</v>
      </c>
      <c r="L37" s="58">
        <v>10293.251550106836</v>
      </c>
      <c r="M37" s="58">
        <v>14473.907239655946</v>
      </c>
      <c r="N37" s="17">
        <v>300</v>
      </c>
      <c r="O37" s="13">
        <v>100</v>
      </c>
      <c r="P37" s="13">
        <v>400</v>
      </c>
      <c r="X37" s="4">
        <v>0.1386</v>
      </c>
      <c r="Y37" s="4">
        <v>0.33800000000000002</v>
      </c>
    </row>
    <row r="38" spans="11:25">
      <c r="N38" s="17">
        <v>300</v>
      </c>
      <c r="O38" s="13">
        <v>100</v>
      </c>
      <c r="P38" s="13">
        <v>400</v>
      </c>
    </row>
  </sheetData>
  <pageMargins left="0.75" right="0.75" top="1" bottom="1" header="0.5" footer="0.5"/>
  <pageSetup orientation="portrait" horizontalDpi="4294967292" verticalDpi="4294967292"/>
  <legacy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Q22"/>
  <sheetViews>
    <sheetView zoomScale="150" zoomScaleNormal="150" zoomScalePageLayoutView="150" workbookViewId="0">
      <selection activeCell="C8" sqref="C8"/>
    </sheetView>
  </sheetViews>
  <sheetFormatPr baseColWidth="10" defaultColWidth="11" defaultRowHeight="15" x14ac:dyDescent="0"/>
  <cols>
    <col min="1" max="1" width="12.33203125" bestFit="1" customWidth="1"/>
    <col min="12" max="12" width="14.6640625" customWidth="1"/>
    <col min="13" max="13" width="13" customWidth="1"/>
    <col min="14" max="14" width="14.5" customWidth="1"/>
  </cols>
  <sheetData>
    <row r="1" spans="1:17" s="36" customFormat="1" ht="60">
      <c r="B1" s="61" t="s">
        <v>113</v>
      </c>
      <c r="C1" s="61" t="s">
        <v>30</v>
      </c>
      <c r="D1" s="61" t="s">
        <v>130</v>
      </c>
      <c r="E1" s="61" t="s">
        <v>131</v>
      </c>
      <c r="F1" s="61" t="s">
        <v>126</v>
      </c>
      <c r="G1" s="61" t="s">
        <v>127</v>
      </c>
      <c r="H1" s="61" t="s">
        <v>128</v>
      </c>
      <c r="I1" s="61" t="s">
        <v>129</v>
      </c>
      <c r="J1" s="74" t="s">
        <v>82</v>
      </c>
      <c r="K1" s="75" t="s">
        <v>82</v>
      </c>
      <c r="L1" s="62" t="s">
        <v>154</v>
      </c>
      <c r="M1" s="62" t="s">
        <v>156</v>
      </c>
      <c r="N1" s="62" t="s">
        <v>157</v>
      </c>
      <c r="O1" s="63" t="s">
        <v>36</v>
      </c>
      <c r="P1" s="63" t="s">
        <v>55</v>
      </c>
      <c r="Q1" s="63" t="s">
        <v>123</v>
      </c>
    </row>
    <row r="2" spans="1:17" s="65" customFormat="1">
      <c r="A2" s="36"/>
      <c r="B2" s="36">
        <v>0</v>
      </c>
      <c r="C2" s="36">
        <v>0</v>
      </c>
      <c r="D2" s="69">
        <v>1</v>
      </c>
      <c r="E2" s="69">
        <v>1</v>
      </c>
      <c r="F2" s="69">
        <v>1</v>
      </c>
      <c r="G2" s="69">
        <v>1</v>
      </c>
      <c r="H2" s="69">
        <v>1</v>
      </c>
      <c r="I2" s="69">
        <v>1</v>
      </c>
      <c r="J2" s="72">
        <v>1</v>
      </c>
      <c r="K2" s="28">
        <v>1</v>
      </c>
      <c r="L2" s="36">
        <v>0.5</v>
      </c>
      <c r="M2" s="66">
        <v>0.01</v>
      </c>
      <c r="N2" s="66">
        <v>0.01</v>
      </c>
      <c r="O2" s="68">
        <v>1</v>
      </c>
      <c r="P2" s="68">
        <v>0.25</v>
      </c>
      <c r="Q2" s="68">
        <v>0.01</v>
      </c>
    </row>
    <row r="3" spans="1:17">
      <c r="B3">
        <v>5000</v>
      </c>
      <c r="C3">
        <v>5000</v>
      </c>
      <c r="D3">
        <v>5</v>
      </c>
      <c r="E3">
        <v>5</v>
      </c>
      <c r="F3">
        <v>5</v>
      </c>
      <c r="G3">
        <v>5</v>
      </c>
      <c r="H3">
        <v>5</v>
      </c>
      <c r="I3">
        <v>5</v>
      </c>
      <c r="J3" s="66">
        <v>1</v>
      </c>
      <c r="K3" s="29">
        <v>1</v>
      </c>
      <c r="L3">
        <v>1</v>
      </c>
      <c r="M3">
        <v>0.05</v>
      </c>
      <c r="N3">
        <v>0.05</v>
      </c>
      <c r="O3" s="69">
        <v>5</v>
      </c>
      <c r="P3" s="67">
        <v>0.5</v>
      </c>
      <c r="Q3" s="76">
        <v>10</v>
      </c>
    </row>
    <row r="4" spans="1:17">
      <c r="B4" s="13">
        <v>10000</v>
      </c>
      <c r="C4" s="13">
        <v>10000</v>
      </c>
      <c r="D4">
        <v>10</v>
      </c>
      <c r="E4">
        <v>10</v>
      </c>
      <c r="F4">
        <v>10</v>
      </c>
      <c r="G4">
        <v>10</v>
      </c>
      <c r="H4">
        <v>10</v>
      </c>
      <c r="I4">
        <v>10</v>
      </c>
      <c r="J4" s="73">
        <v>1</v>
      </c>
      <c r="K4" s="30">
        <v>1</v>
      </c>
      <c r="L4">
        <v>2</v>
      </c>
      <c r="M4" s="9">
        <v>0.1</v>
      </c>
      <c r="N4" s="9">
        <v>0.1</v>
      </c>
      <c r="O4">
        <v>10</v>
      </c>
      <c r="P4" s="9">
        <v>0.75</v>
      </c>
      <c r="Q4" s="70">
        <v>20</v>
      </c>
    </row>
    <row r="5" spans="1:17">
      <c r="B5" s="9"/>
      <c r="C5" s="9"/>
      <c r="J5" s="73">
        <v>0.98936170212765995</v>
      </c>
      <c r="K5" s="28">
        <v>1</v>
      </c>
      <c r="M5" s="9"/>
      <c r="N5" s="9"/>
    </row>
    <row r="6" spans="1:17">
      <c r="B6" s="9"/>
      <c r="C6" s="9"/>
      <c r="J6" s="72">
        <v>0.97163120567375905</v>
      </c>
      <c r="K6" s="29">
        <v>1</v>
      </c>
      <c r="M6" s="9"/>
      <c r="N6" s="9"/>
    </row>
    <row r="7" spans="1:17">
      <c r="J7" s="72">
        <v>0.95390070921985803</v>
      </c>
      <c r="K7" s="30">
        <v>1</v>
      </c>
      <c r="M7" s="1"/>
      <c r="N7" s="1"/>
    </row>
    <row r="8" spans="1:17">
      <c r="B8" s="4"/>
      <c r="C8" s="4"/>
      <c r="J8" s="72">
        <v>0.91843971631205701</v>
      </c>
      <c r="K8" s="28">
        <v>1</v>
      </c>
      <c r="M8" s="3"/>
      <c r="N8" s="3"/>
    </row>
    <row r="9" spans="1:17">
      <c r="A9" t="s">
        <v>169</v>
      </c>
      <c r="J9" s="72">
        <v>0.879432624113475</v>
      </c>
      <c r="K9" s="29">
        <v>1</v>
      </c>
    </row>
    <row r="10" spans="1:17">
      <c r="J10" s="72">
        <v>0.83333333333333304</v>
      </c>
      <c r="K10" s="30">
        <v>1</v>
      </c>
    </row>
    <row r="11" spans="1:17">
      <c r="A11" s="64"/>
      <c r="J11" s="72">
        <v>0.78723404255319196</v>
      </c>
      <c r="K11" s="28">
        <v>1</v>
      </c>
    </row>
    <row r="12" spans="1:17">
      <c r="A12" s="57" t="s">
        <v>165</v>
      </c>
      <c r="J12" s="72">
        <v>0.70567375886524797</v>
      </c>
      <c r="K12" s="29">
        <v>1</v>
      </c>
    </row>
    <row r="13" spans="1:17">
      <c r="A13" s="11" t="s">
        <v>164</v>
      </c>
      <c r="J13" s="72">
        <v>0.62411347517730498</v>
      </c>
      <c r="K13" s="30">
        <v>1</v>
      </c>
    </row>
    <row r="14" spans="1:17">
      <c r="A14" s="54" t="s">
        <v>163</v>
      </c>
      <c r="J14" s="72">
        <v>0.46099290780141799</v>
      </c>
      <c r="K14" s="28">
        <v>1</v>
      </c>
    </row>
    <row r="15" spans="1:17">
      <c r="J15" s="72">
        <v>0.28723404255319201</v>
      </c>
      <c r="K15" s="29">
        <v>1</v>
      </c>
    </row>
    <row r="16" spans="1:17">
      <c r="J16" s="72">
        <v>0.184397163120567</v>
      </c>
      <c r="K16" s="30">
        <v>1</v>
      </c>
    </row>
    <row r="17" spans="10:11">
      <c r="J17" s="72">
        <v>8.5106382978723402E-2</v>
      </c>
      <c r="K17" s="28">
        <v>1</v>
      </c>
    </row>
    <row r="18" spans="10:11">
      <c r="J18" s="72">
        <v>4.2553191489361701E-2</v>
      </c>
      <c r="K18" s="29">
        <v>1</v>
      </c>
    </row>
    <row r="19" spans="10:11">
      <c r="J19" s="72">
        <v>2.1276595744680899E-2</v>
      </c>
      <c r="K19" s="30">
        <v>1</v>
      </c>
    </row>
    <row r="20" spans="10:11">
      <c r="J20" s="72">
        <v>3.54609929078014E-3</v>
      </c>
      <c r="K20" s="28">
        <v>1</v>
      </c>
    </row>
    <row r="21" spans="10:11">
      <c r="J21" s="72">
        <v>0</v>
      </c>
      <c r="K21" s="29">
        <v>1</v>
      </c>
    </row>
    <row r="22" spans="10:11">
      <c r="J22" s="72">
        <v>0</v>
      </c>
      <c r="K22" s="30">
        <v>1</v>
      </c>
    </row>
  </sheetData>
  <pageMargins left="0.75" right="0.75" top="1" bottom="1" header="0.5" footer="0.5"/>
  <pageSetup orientation="portrait" horizontalDpi="4294967292" verticalDpi="4294967292"/>
  <legacy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T7"/>
  <sheetViews>
    <sheetView topLeftCell="T1" workbookViewId="0">
      <selection activeCell="T8" sqref="T8"/>
    </sheetView>
  </sheetViews>
  <sheetFormatPr baseColWidth="10" defaultColWidth="11" defaultRowHeight="15" x14ac:dyDescent="0"/>
  <cols>
    <col min="1" max="1" width="5.6640625" bestFit="1" customWidth="1"/>
    <col min="2" max="2" width="18.1640625" bestFit="1" customWidth="1"/>
    <col min="18" max="18" width="11.5" bestFit="1" customWidth="1"/>
    <col min="146" max="146" width="12.1640625" bestFit="1" customWidth="1"/>
    <col min="149" max="149" width="9.33203125" bestFit="1" customWidth="1"/>
  </cols>
  <sheetData>
    <row r="1" spans="1:150" s="5" customFormat="1" ht="64" customHeight="1">
      <c r="A1" s="5" t="s">
        <v>2</v>
      </c>
      <c r="B1" s="5" t="s">
        <v>3</v>
      </c>
      <c r="C1" s="5" t="s">
        <v>4</v>
      </c>
      <c r="D1" s="5" t="s">
        <v>5</v>
      </c>
      <c r="E1" s="5" t="s">
        <v>6</v>
      </c>
      <c r="F1" s="5" t="s">
        <v>7</v>
      </c>
      <c r="G1" s="5" t="s">
        <v>8</v>
      </c>
      <c r="H1" s="5" t="s">
        <v>9</v>
      </c>
      <c r="I1" s="5" t="s">
        <v>10</v>
      </c>
      <c r="J1" s="5" t="s">
        <v>11</v>
      </c>
      <c r="K1" s="5" t="s">
        <v>12</v>
      </c>
      <c r="L1" s="5" t="s">
        <v>13</v>
      </c>
      <c r="M1" s="5" t="s">
        <v>14</v>
      </c>
      <c r="N1" s="5" t="s">
        <v>15</v>
      </c>
      <c r="O1" s="5" t="s">
        <v>16</v>
      </c>
      <c r="P1" s="5" t="s">
        <v>17</v>
      </c>
      <c r="Q1" s="5" t="s">
        <v>18</v>
      </c>
      <c r="R1" s="5" t="s">
        <v>19</v>
      </c>
      <c r="S1" s="5" t="s">
        <v>20</v>
      </c>
      <c r="T1" s="5" t="s">
        <v>21</v>
      </c>
      <c r="U1" s="5" t="s">
        <v>22</v>
      </c>
      <c r="V1" s="5" t="s">
        <v>23</v>
      </c>
      <c r="W1" s="5" t="s">
        <v>24</v>
      </c>
      <c r="X1" s="5" t="s">
        <v>25</v>
      </c>
      <c r="Y1" s="5" t="s">
        <v>26</v>
      </c>
      <c r="Z1" s="5" t="s">
        <v>27</v>
      </c>
      <c r="AA1" s="5" t="s">
        <v>28</v>
      </c>
      <c r="AB1" s="5" t="s">
        <v>29</v>
      </c>
      <c r="AC1" s="5" t="s">
        <v>30</v>
      </c>
      <c r="AD1" s="5" t="s">
        <v>31</v>
      </c>
      <c r="AE1" s="5" t="s">
        <v>32</v>
      </c>
      <c r="AF1" s="5" t="s">
        <v>33</v>
      </c>
      <c r="AG1" s="5" t="s">
        <v>34</v>
      </c>
      <c r="AH1" s="5" t="s">
        <v>35</v>
      </c>
      <c r="AI1" s="5" t="s">
        <v>36</v>
      </c>
      <c r="AJ1" s="5" t="s">
        <v>37</v>
      </c>
      <c r="AK1" s="5" t="s">
        <v>38</v>
      </c>
      <c r="AL1" s="5" t="s">
        <v>39</v>
      </c>
      <c r="AM1" s="5" t="s">
        <v>40</v>
      </c>
      <c r="AN1" s="5" t="s">
        <v>41</v>
      </c>
      <c r="AO1" s="5" t="s">
        <v>42</v>
      </c>
      <c r="AP1" s="5" t="s">
        <v>43</v>
      </c>
      <c r="AQ1" s="5" t="s">
        <v>44</v>
      </c>
      <c r="AR1" s="5" t="s">
        <v>45</v>
      </c>
      <c r="AS1" s="5" t="s">
        <v>46</v>
      </c>
      <c r="AT1" s="5" t="s">
        <v>47</v>
      </c>
      <c r="AU1" s="5" t="s">
        <v>48</v>
      </c>
      <c r="AV1" s="5" t="s">
        <v>49</v>
      </c>
      <c r="AW1" s="5" t="s">
        <v>50</v>
      </c>
      <c r="AX1" s="5" t="s">
        <v>51</v>
      </c>
      <c r="AY1" s="5" t="s">
        <v>52</v>
      </c>
      <c r="AZ1" s="5" t="s">
        <v>53</v>
      </c>
      <c r="BA1" s="5" t="s">
        <v>54</v>
      </c>
      <c r="BB1" s="5" t="s">
        <v>55</v>
      </c>
      <c r="BC1" s="5" t="s">
        <v>56</v>
      </c>
      <c r="BD1" s="5" t="s">
        <v>57</v>
      </c>
      <c r="BE1" s="5" t="s">
        <v>58</v>
      </c>
      <c r="BF1" s="5" t="s">
        <v>59</v>
      </c>
      <c r="BG1" s="5" t="s">
        <v>60</v>
      </c>
      <c r="BH1" s="5" t="s">
        <v>61</v>
      </c>
      <c r="BI1" s="5" t="s">
        <v>62</v>
      </c>
      <c r="BJ1" s="5" t="s">
        <v>63</v>
      </c>
      <c r="BK1" s="5" t="s">
        <v>64</v>
      </c>
      <c r="BL1" s="5" t="s">
        <v>65</v>
      </c>
      <c r="BM1" s="5" t="s">
        <v>66</v>
      </c>
      <c r="BN1" s="5" t="s">
        <v>67</v>
      </c>
      <c r="BO1" s="5" t="s">
        <v>68</v>
      </c>
      <c r="BP1" s="5" t="s">
        <v>69</v>
      </c>
      <c r="BQ1" s="5" t="s">
        <v>70</v>
      </c>
      <c r="BR1" s="5" t="s">
        <v>71</v>
      </c>
      <c r="BS1" s="5" t="s">
        <v>72</v>
      </c>
      <c r="BT1" s="5" t="s">
        <v>73</v>
      </c>
      <c r="BU1" s="5" t="s">
        <v>74</v>
      </c>
      <c r="BV1" s="5" t="s">
        <v>75</v>
      </c>
      <c r="BW1" s="5" t="s">
        <v>76</v>
      </c>
      <c r="BX1" s="5" t="s">
        <v>77</v>
      </c>
      <c r="BY1" s="5" t="s">
        <v>78</v>
      </c>
      <c r="BZ1" s="5" t="s">
        <v>79</v>
      </c>
      <c r="CA1" s="5" t="s">
        <v>80</v>
      </c>
      <c r="CB1" s="5" t="s">
        <v>81</v>
      </c>
      <c r="CC1" s="5" t="s">
        <v>82</v>
      </c>
      <c r="CD1" s="5" t="s">
        <v>83</v>
      </c>
      <c r="CE1" s="5" t="s">
        <v>84</v>
      </c>
      <c r="CF1" s="5" t="s">
        <v>85</v>
      </c>
      <c r="CG1" s="5" t="s">
        <v>86</v>
      </c>
      <c r="CH1" s="5" t="s">
        <v>87</v>
      </c>
      <c r="CI1" s="5" t="s">
        <v>88</v>
      </c>
      <c r="CJ1" s="5" t="s">
        <v>89</v>
      </c>
      <c r="CK1" s="5" t="s">
        <v>90</v>
      </c>
      <c r="CL1" s="5" t="s">
        <v>91</v>
      </c>
      <c r="CM1" s="5" t="s">
        <v>92</v>
      </c>
      <c r="CN1" s="5" t="s">
        <v>93</v>
      </c>
      <c r="CO1" s="5" t="s">
        <v>94</v>
      </c>
      <c r="CP1" s="5" t="s">
        <v>95</v>
      </c>
      <c r="CQ1" s="5" t="s">
        <v>96</v>
      </c>
      <c r="CR1" s="5" t="s">
        <v>97</v>
      </c>
      <c r="CS1" s="5" t="s">
        <v>98</v>
      </c>
      <c r="CT1" s="5" t="s">
        <v>99</v>
      </c>
      <c r="CU1" s="5" t="s">
        <v>0</v>
      </c>
      <c r="CV1" s="5" t="s">
        <v>100</v>
      </c>
      <c r="CW1" s="5" t="s">
        <v>101</v>
      </c>
      <c r="CX1" s="5" t="s">
        <v>102</v>
      </c>
      <c r="CY1" s="5" t="s">
        <v>103</v>
      </c>
      <c r="CZ1" s="5" t="s">
        <v>104</v>
      </c>
      <c r="DA1" s="5" t="s">
        <v>105</v>
      </c>
      <c r="DB1" s="5" t="s">
        <v>106</v>
      </c>
      <c r="DC1" s="5" t="s">
        <v>107</v>
      </c>
      <c r="DD1" s="5" t="s">
        <v>108</v>
      </c>
      <c r="DE1" s="5" t="s">
        <v>109</v>
      </c>
      <c r="DF1" s="5" t="s">
        <v>110</v>
      </c>
      <c r="DG1" s="5" t="s">
        <v>111</v>
      </c>
      <c r="DH1" s="5" t="s">
        <v>112</v>
      </c>
      <c r="DI1" s="5" t="s">
        <v>113</v>
      </c>
      <c r="DJ1" s="5" t="s">
        <v>114</v>
      </c>
      <c r="DK1" s="5" t="s">
        <v>115</v>
      </c>
      <c r="DL1" s="5" t="s">
        <v>116</v>
      </c>
      <c r="DM1" s="5" t="s">
        <v>117</v>
      </c>
      <c r="DN1" s="5" t="s">
        <v>118</v>
      </c>
      <c r="DO1" s="5" t="s">
        <v>119</v>
      </c>
      <c r="DP1" s="5" t="s">
        <v>120</v>
      </c>
      <c r="DQ1" s="5" t="s">
        <v>121</v>
      </c>
      <c r="DR1" s="5" t="s">
        <v>122</v>
      </c>
      <c r="DS1" s="5" t="s">
        <v>123</v>
      </c>
      <c r="DT1" s="5" t="s">
        <v>124</v>
      </c>
      <c r="DU1" s="5" t="s">
        <v>125</v>
      </c>
      <c r="DV1" s="5" t="s">
        <v>126</v>
      </c>
      <c r="DW1" s="5" t="s">
        <v>127</v>
      </c>
      <c r="DX1" s="5" t="s">
        <v>128</v>
      </c>
      <c r="DY1" s="5" t="s">
        <v>129</v>
      </c>
      <c r="DZ1" s="5" t="s">
        <v>130</v>
      </c>
      <c r="EA1" s="5" t="s">
        <v>131</v>
      </c>
      <c r="EB1" s="5" t="s">
        <v>132</v>
      </c>
      <c r="EC1" s="5" t="s">
        <v>133</v>
      </c>
      <c r="ED1" s="5" t="s">
        <v>134</v>
      </c>
      <c r="EE1" s="5" t="s">
        <v>135</v>
      </c>
      <c r="EF1" s="5" t="s">
        <v>136</v>
      </c>
      <c r="EG1" s="5" t="s">
        <v>137</v>
      </c>
      <c r="EH1" s="5" t="s">
        <v>138</v>
      </c>
      <c r="EI1" s="5" t="s">
        <v>139</v>
      </c>
      <c r="EJ1" s="5" t="s">
        <v>140</v>
      </c>
      <c r="EK1" s="5" t="s">
        <v>141</v>
      </c>
      <c r="EL1" s="5" t="s">
        <v>142</v>
      </c>
      <c r="EM1" s="5" t="s">
        <v>143</v>
      </c>
      <c r="EN1" s="5" t="s">
        <v>144</v>
      </c>
      <c r="EO1" s="5" t="s">
        <v>145</v>
      </c>
      <c r="EP1" s="5" t="s">
        <v>146</v>
      </c>
      <c r="EQ1" s="5" t="s">
        <v>147</v>
      </c>
      <c r="ER1" s="5" t="s">
        <v>1</v>
      </c>
      <c r="ES1" s="5" t="s">
        <v>148</v>
      </c>
      <c r="ET1" s="5" t="s">
        <v>149</v>
      </c>
    </row>
    <row r="7" spans="1:150">
      <c r="T7" s="36" t="s">
        <v>162</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workbookViewId="0">
      <selection activeCell="B3" sqref="B3"/>
    </sheetView>
  </sheetViews>
  <sheetFormatPr baseColWidth="10" defaultColWidth="11" defaultRowHeight="15" x14ac:dyDescent="0"/>
  <cols>
    <col min="2" max="2" width="11.83203125" bestFit="1" customWidth="1"/>
  </cols>
  <sheetData>
    <row r="1" spans="1:3">
      <c r="B1" t="s">
        <v>166</v>
      </c>
    </row>
    <row r="2" spans="1:3">
      <c r="A2" t="s">
        <v>167</v>
      </c>
      <c r="B2" s="58">
        <v>6211.2916123429659</v>
      </c>
    </row>
    <row r="3" spans="1:3">
      <c r="A3" t="s">
        <v>168</v>
      </c>
      <c r="B3" s="58">
        <v>7007.1402678343975</v>
      </c>
    </row>
    <row r="4" spans="1:3">
      <c r="A4" t="s">
        <v>170</v>
      </c>
      <c r="B4">
        <v>6000</v>
      </c>
      <c r="C4" t="s">
        <v>171</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LA</vt:lpstr>
      <vt:lpstr>Boulder</vt:lpstr>
      <vt:lpstr>Sydney</vt:lpstr>
      <vt:lpstr>sensitivity</vt:lpstr>
      <vt:lpstr>all_variables</vt:lpstr>
      <vt:lpstr>Demand Charge</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Laws</dc:creator>
  <cp:lastModifiedBy>Nick Laws</cp:lastModifiedBy>
  <dcterms:created xsi:type="dcterms:W3CDTF">2015-09-24T01:30:16Z</dcterms:created>
  <dcterms:modified xsi:type="dcterms:W3CDTF">2016-01-02T19:04:20Z</dcterms:modified>
</cp:coreProperties>
</file>