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\Downloads\Ejercicio Nommina\Ejercicio Nommina\"/>
    </mc:Choice>
  </mc:AlternateContent>
  <xr:revisionPtr revIDLastSave="0" documentId="8_{749B848C-FD09-4394-BC30-7A9D8A04F0F7}" xr6:coauthVersionLast="47" xr6:coauthVersionMax="47" xr10:uidLastSave="{00000000-0000-0000-0000-000000000000}"/>
  <bookViews>
    <workbookView xWindow="-108" yWindow="-108" windowWidth="23256" windowHeight="13176" xr2:uid="{2AFCDAA2-C7F1-4A98-A164-19BDC5E7B0BA}"/>
  </bookViews>
  <sheets>
    <sheet name="Nomina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I11" i="1"/>
  <c r="I12" i="1"/>
  <c r="K12" i="1" s="1"/>
  <c r="I13" i="1"/>
  <c r="I14" i="1"/>
  <c r="I15" i="1"/>
  <c r="I10" i="1"/>
  <c r="H11" i="1"/>
  <c r="K11" i="1" s="1"/>
  <c r="H12" i="1"/>
  <c r="H13" i="1"/>
  <c r="K13" i="1"/>
  <c r="M13" i="1"/>
  <c r="Q13" i="1" s="1"/>
  <c r="H14" i="1"/>
  <c r="K14" i="1" s="1"/>
  <c r="M14" i="1" s="1"/>
  <c r="H15" i="1"/>
  <c r="K15" i="1" s="1"/>
  <c r="M15" i="1" s="1"/>
  <c r="H10" i="1"/>
  <c r="K10" i="1" s="1"/>
  <c r="M10" i="1" s="1"/>
  <c r="D11" i="1"/>
  <c r="M11" i="1" s="1"/>
  <c r="D12" i="1"/>
  <c r="D13" i="1"/>
  <c r="D14" i="1"/>
  <c r="D15" i="1"/>
  <c r="D10" i="1"/>
  <c r="O13" i="1"/>
  <c r="P13" i="1"/>
  <c r="M12" i="1" l="1"/>
  <c r="O14" i="1"/>
  <c r="R14" i="1" s="1"/>
  <c r="S14" i="1" s="1"/>
  <c r="Q14" i="1"/>
  <c r="P14" i="1"/>
  <c r="R13" i="1"/>
  <c r="S13" i="1" s="1"/>
  <c r="O10" i="1"/>
  <c r="P10" i="1"/>
  <c r="Q10" i="1"/>
  <c r="O11" i="1"/>
  <c r="R11" i="1" s="1"/>
  <c r="S11" i="1" s="1"/>
  <c r="Q11" i="1"/>
  <c r="P11" i="1"/>
  <c r="P15" i="1"/>
  <c r="O15" i="1"/>
  <c r="R15" i="1" s="1"/>
  <c r="S15" i="1" s="1"/>
  <c r="Q15" i="1"/>
  <c r="R10" i="1" l="1"/>
  <c r="S10" i="1" s="1"/>
  <c r="O12" i="1"/>
  <c r="Q12" i="1"/>
  <c r="P12" i="1"/>
  <c r="R12" i="1" l="1"/>
  <c r="S12" i="1" s="1"/>
  <c r="S27" i="1" s="1"/>
</calcChain>
</file>

<file path=xl/sharedStrings.xml><?xml version="1.0" encoding="utf-8"?>
<sst xmlns="http://schemas.openxmlformats.org/spreadsheetml/2006/main" count="40" uniqueCount="39">
  <si>
    <t>NOMBRE DEL EMPLEADO</t>
  </si>
  <si>
    <t>SALARIO</t>
  </si>
  <si>
    <t>DIAS</t>
  </si>
  <si>
    <t>TOTAL</t>
  </si>
  <si>
    <t>HORAS EXTRAS</t>
  </si>
  <si>
    <t>VALORHORASEXTRAS</t>
  </si>
  <si>
    <t>COMNISIONES</t>
  </si>
  <si>
    <t>TOT DEVENGADO</t>
  </si>
  <si>
    <t>LIBRANZA</t>
  </si>
  <si>
    <t>SALUD 8%</t>
  </si>
  <si>
    <t>PENSION 4%</t>
  </si>
  <si>
    <t>SINDICATOS 2%</t>
  </si>
  <si>
    <t>TOTDEDUCIDO</t>
  </si>
  <si>
    <t>NETO A PAGAR</t>
  </si>
  <si>
    <t>LABORADOS</t>
  </si>
  <si>
    <t>MENSUAL</t>
  </si>
  <si>
    <t>VHD</t>
  </si>
  <si>
    <t>VHN</t>
  </si>
  <si>
    <t>VHDOM</t>
  </si>
  <si>
    <t>DEVENGADOS</t>
  </si>
  <si>
    <t>DEDUCCIONES</t>
  </si>
  <si>
    <t>MARIO ORTIZ</t>
  </si>
  <si>
    <t>CLEMENTE CONTRERAS</t>
  </si>
  <si>
    <t>LILIANA MAYORGA</t>
  </si>
  <si>
    <t>JOSE GERMAN  RUIZ</t>
  </si>
  <si>
    <t>LUCY PORTACIO</t>
  </si>
  <si>
    <t>HERNANDO  FORERO</t>
  </si>
  <si>
    <t>VAL TOT</t>
  </si>
  <si>
    <t>TOTAL NOMINA</t>
  </si>
  <si>
    <t>VALOR HORA DE TRABAJO</t>
  </si>
  <si>
    <t>$</t>
  </si>
  <si>
    <t>HORA DIURNA(HD)</t>
  </si>
  <si>
    <t>HORA NOCTURNA(HN)</t>
  </si>
  <si>
    <t>HORA DOMINICANA(HDOM)</t>
  </si>
  <si>
    <t>Nomina Enero 2013</t>
  </si>
  <si>
    <t>EMPRESA "PORTAL S.A "</t>
  </si>
  <si>
    <t>HD</t>
  </si>
  <si>
    <t>HN</t>
  </si>
  <si>
    <t>HDOM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</si>
</sst>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4" formatCode="0;[Red]0"/>
    <numFmt numFmtId="185" formatCode="&quot;$&quot;\ #,##0;[Red]&quot;$&quot;\ #,##0"/>
    <numFmt numFmtId="186" formatCode="&quot;$&quot;\ #,##0.00;[Red]&quot;$&quot;\ #,##0.00"/>
  </numFmts>
  <fonts count="5" x14ac:knownFonts="1">
    <font>
      <sz val="10"/>
      <name val="Arial"/>
    </font>
    <font>
      <sz val="8"/>
      <name val="Arial"/>
    </font>
    <font>
      <b/>
      <sz val="10"/>
      <color indexed="10"/>
      <name val="Arial"/>
      <family val="2"/>
    </font>
    <font>
      <sz val="10"/>
      <color indexed="9"/>
      <name val="Arial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3" fillId="2" borderId="0" xfId="0" applyFont="1" applyFill="1"/>
    <xf numFmtId="0" fontId="0" fillId="3" borderId="0" xfId="0" applyFill="1"/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2" xfId="0" applyFill="1" applyBorder="1"/>
    <xf numFmtId="0" fontId="0" fillId="6" borderId="3" xfId="0" applyFill="1" applyBorder="1"/>
    <xf numFmtId="0" fontId="0" fillId="7" borderId="0" xfId="0" applyFill="1" applyBorder="1"/>
    <xf numFmtId="0" fontId="0" fillId="3" borderId="0" xfId="0" applyFill="1" applyBorder="1"/>
    <xf numFmtId="0" fontId="0" fillId="4" borderId="4" xfId="0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0" xfId="0" applyFill="1" applyBorder="1"/>
    <xf numFmtId="0" fontId="0" fillId="6" borderId="7" xfId="0" applyFill="1" applyBorder="1"/>
    <xf numFmtId="49" fontId="0" fillId="0" borderId="8" xfId="0" applyNumberFormat="1" applyBorder="1"/>
    <xf numFmtId="185" fontId="0" fillId="0" borderId="8" xfId="0" applyNumberFormat="1" applyBorder="1" applyAlignment="1">
      <alignment horizontal="left"/>
    </xf>
    <xf numFmtId="184" fontId="0" fillId="0" borderId="8" xfId="0" applyNumberFormat="1" applyBorder="1" applyAlignment="1">
      <alignment horizontal="center"/>
    </xf>
    <xf numFmtId="185" fontId="0" fillId="0" borderId="8" xfId="0" applyNumberFormat="1" applyBorder="1"/>
    <xf numFmtId="0" fontId="0" fillId="0" borderId="8" xfId="0" applyBorder="1"/>
    <xf numFmtId="185" fontId="0" fillId="3" borderId="0" xfId="0" applyNumberFormat="1" applyFill="1"/>
    <xf numFmtId="0" fontId="4" fillId="0" borderId="0" xfId="0" applyFont="1" applyAlignment="1">
      <alignment horizontal="center"/>
    </xf>
    <xf numFmtId="186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65E91-F33E-4E0F-95F0-AC9769660503}">
  <dimension ref="A1:S32"/>
  <sheetViews>
    <sheetView tabSelected="1" topLeftCell="A2" workbookViewId="0">
      <selection activeCell="S32" sqref="A7:S32"/>
    </sheetView>
  </sheetViews>
  <sheetFormatPr baseColWidth="10" defaultRowHeight="13.2" x14ac:dyDescent="0.25"/>
  <cols>
    <col min="1" max="1" width="26.44140625" customWidth="1"/>
    <col min="2" max="2" width="11.5546875" bestFit="1" customWidth="1"/>
    <col min="3" max="3" width="12.5546875" customWidth="1"/>
    <col min="4" max="4" width="13.5546875" customWidth="1"/>
    <col min="5" max="5" width="15.33203125" customWidth="1"/>
    <col min="8" max="8" width="14" customWidth="1"/>
    <col min="9" max="9" width="16.88671875" customWidth="1"/>
    <col min="12" max="12" width="14.109375" customWidth="1"/>
    <col min="13" max="13" width="16.6640625" customWidth="1"/>
    <col min="14" max="14" width="14" customWidth="1"/>
    <col min="15" max="15" width="15.6640625" customWidth="1"/>
    <col min="16" max="16" width="13.88671875" customWidth="1"/>
    <col min="17" max="17" width="15.44140625" customWidth="1"/>
    <col min="18" max="18" width="14.109375" customWidth="1"/>
    <col min="19" max="19" width="15.44140625" customWidth="1"/>
  </cols>
  <sheetData>
    <row r="1" spans="1:19" s="1" customFormat="1" x14ac:dyDescent="0.25">
      <c r="A1" s="24" t="s">
        <v>35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4" spans="1:19" x14ac:dyDescent="0.25">
      <c r="A4" s="2" t="s">
        <v>34</v>
      </c>
    </row>
    <row r="7" spans="1:19" ht="13.8" thickBot="1" x14ac:dyDescent="0.3">
      <c r="D7" s="27" t="s">
        <v>19</v>
      </c>
      <c r="E7" s="27"/>
      <c r="F7" s="27"/>
      <c r="G7" s="27"/>
      <c r="H7" s="27"/>
      <c r="I7" s="27"/>
      <c r="J7" s="27"/>
      <c r="K7" s="27"/>
      <c r="L7" s="28"/>
      <c r="M7" s="28"/>
      <c r="N7" s="29" t="s">
        <v>20</v>
      </c>
      <c r="O7" s="29"/>
      <c r="P7" s="29"/>
      <c r="Q7" s="29"/>
      <c r="R7" s="29"/>
    </row>
    <row r="8" spans="1:19" x14ac:dyDescent="0.25">
      <c r="A8" s="4" t="s">
        <v>0</v>
      </c>
      <c r="B8" s="5" t="s">
        <v>1</v>
      </c>
      <c r="C8" s="5" t="s">
        <v>2</v>
      </c>
      <c r="D8" s="6" t="s">
        <v>3</v>
      </c>
      <c r="E8" s="25" t="s">
        <v>4</v>
      </c>
      <c r="F8" s="25"/>
      <c r="G8" s="25"/>
      <c r="H8" s="25" t="s">
        <v>5</v>
      </c>
      <c r="I8" s="25"/>
      <c r="J8" s="25"/>
      <c r="K8" s="26"/>
      <c r="L8" s="4" t="s">
        <v>6</v>
      </c>
      <c r="M8" s="7" t="s">
        <v>7</v>
      </c>
      <c r="N8" s="9" t="s">
        <v>8</v>
      </c>
      <c r="O8" s="9" t="s">
        <v>9</v>
      </c>
      <c r="P8" s="9" t="s">
        <v>10</v>
      </c>
      <c r="Q8" s="9" t="s">
        <v>11</v>
      </c>
      <c r="R8" s="10" t="s">
        <v>12</v>
      </c>
      <c r="S8" s="8" t="s">
        <v>13</v>
      </c>
    </row>
    <row r="9" spans="1:19" x14ac:dyDescent="0.25">
      <c r="A9" s="11"/>
      <c r="B9" s="6" t="s">
        <v>15</v>
      </c>
      <c r="C9" s="6" t="s">
        <v>14</v>
      </c>
      <c r="D9" s="6" t="s">
        <v>1</v>
      </c>
      <c r="E9" s="12" t="s">
        <v>36</v>
      </c>
      <c r="F9" s="12" t="s">
        <v>37</v>
      </c>
      <c r="G9" s="12" t="s">
        <v>38</v>
      </c>
      <c r="H9" s="12" t="s">
        <v>16</v>
      </c>
      <c r="I9" s="12" t="s">
        <v>17</v>
      </c>
      <c r="J9" s="12" t="s">
        <v>18</v>
      </c>
      <c r="K9" s="13" t="s">
        <v>27</v>
      </c>
      <c r="L9" s="11"/>
      <c r="M9" s="14"/>
      <c r="N9" s="9"/>
      <c r="O9" s="9"/>
      <c r="P9" s="9"/>
      <c r="Q9" s="9"/>
      <c r="R9" s="10"/>
      <c r="S9" s="15"/>
    </row>
    <row r="10" spans="1:19" x14ac:dyDescent="0.25">
      <c r="A10" s="16" t="s">
        <v>21</v>
      </c>
      <c r="B10" s="17">
        <v>1200000</v>
      </c>
      <c r="C10" s="18">
        <v>30</v>
      </c>
      <c r="D10" s="19">
        <f t="shared" ref="D10:D15" si="0">(C10*B10/30)</f>
        <v>1200000</v>
      </c>
      <c r="E10" s="18">
        <v>130</v>
      </c>
      <c r="F10" s="18">
        <v>30</v>
      </c>
      <c r="G10" s="18">
        <v>5</v>
      </c>
      <c r="H10" s="19">
        <f t="shared" ref="H10:H15" si="1">(E10*1500)</f>
        <v>195000</v>
      </c>
      <c r="I10" s="19">
        <f t="shared" ref="I10:I15" si="2">(F10*2000)</f>
        <v>60000</v>
      </c>
      <c r="J10" s="19">
        <f t="shared" ref="J10:J15" si="3">(G10*2500)</f>
        <v>12500</v>
      </c>
      <c r="K10" s="19">
        <f t="shared" ref="K10:K15" si="4">SUM(H10:J10)</f>
        <v>267500</v>
      </c>
      <c r="L10" s="19">
        <v>30000</v>
      </c>
      <c r="M10" s="19">
        <f t="shared" ref="M10:M15" si="5">SUM(D10,K10,L10)</f>
        <v>1497500</v>
      </c>
      <c r="N10" s="19">
        <v>100000</v>
      </c>
      <c r="O10" s="19">
        <f t="shared" ref="O10:O15" si="6">(M10*0.08)</f>
        <v>119800</v>
      </c>
      <c r="P10" s="19">
        <f t="shared" ref="P10:P15" si="7">(M10*0.04)</f>
        <v>59900</v>
      </c>
      <c r="Q10" s="19">
        <f t="shared" ref="Q10:Q15" si="8">(M10*0.02)</f>
        <v>29950</v>
      </c>
      <c r="R10" s="19">
        <f t="shared" ref="R10:R15" si="9">SUM(N10:Q10)</f>
        <v>309650</v>
      </c>
      <c r="S10" s="19">
        <f t="shared" ref="S10:S15" si="10">(M10-R10)</f>
        <v>1187850</v>
      </c>
    </row>
    <row r="11" spans="1:19" x14ac:dyDescent="0.25">
      <c r="A11" s="16" t="s">
        <v>22</v>
      </c>
      <c r="B11" s="17">
        <v>580000</v>
      </c>
      <c r="C11" s="18">
        <v>25</v>
      </c>
      <c r="D11" s="19">
        <f t="shared" si="0"/>
        <v>483333.33333333331</v>
      </c>
      <c r="E11" s="18">
        <v>105</v>
      </c>
      <c r="F11" s="18">
        <v>22</v>
      </c>
      <c r="G11" s="18">
        <v>12</v>
      </c>
      <c r="H11" s="19">
        <f t="shared" si="1"/>
        <v>157500</v>
      </c>
      <c r="I11" s="19">
        <f t="shared" si="2"/>
        <v>44000</v>
      </c>
      <c r="J11" s="19">
        <f t="shared" si="3"/>
        <v>30000</v>
      </c>
      <c r="K11" s="19">
        <f t="shared" si="4"/>
        <v>231500</v>
      </c>
      <c r="L11" s="19">
        <v>25000</v>
      </c>
      <c r="M11" s="19">
        <f t="shared" si="5"/>
        <v>739833.33333333326</v>
      </c>
      <c r="N11" s="19">
        <v>50000</v>
      </c>
      <c r="O11" s="19">
        <f t="shared" si="6"/>
        <v>59186.666666666664</v>
      </c>
      <c r="P11" s="19">
        <f t="shared" si="7"/>
        <v>29593.333333333332</v>
      </c>
      <c r="Q11" s="19">
        <f t="shared" si="8"/>
        <v>14796.666666666666</v>
      </c>
      <c r="R11" s="19">
        <f t="shared" si="9"/>
        <v>153576.66666666666</v>
      </c>
      <c r="S11" s="19">
        <f t="shared" si="10"/>
        <v>586256.66666666663</v>
      </c>
    </row>
    <row r="12" spans="1:19" x14ac:dyDescent="0.25">
      <c r="A12" s="16" t="s">
        <v>23</v>
      </c>
      <c r="B12" s="17">
        <v>1000000</v>
      </c>
      <c r="C12" s="18">
        <v>15</v>
      </c>
      <c r="D12" s="19">
        <f t="shared" si="0"/>
        <v>500000</v>
      </c>
      <c r="E12" s="18">
        <v>115</v>
      </c>
      <c r="F12" s="18">
        <v>0</v>
      </c>
      <c r="G12" s="18">
        <v>12</v>
      </c>
      <c r="H12" s="19">
        <f t="shared" si="1"/>
        <v>172500</v>
      </c>
      <c r="I12" s="19">
        <f t="shared" si="2"/>
        <v>0</v>
      </c>
      <c r="J12" s="19">
        <f t="shared" si="3"/>
        <v>30000</v>
      </c>
      <c r="K12" s="19">
        <f t="shared" si="4"/>
        <v>202500</v>
      </c>
      <c r="L12" s="19">
        <v>31000</v>
      </c>
      <c r="M12" s="19">
        <f t="shared" si="5"/>
        <v>733500</v>
      </c>
      <c r="N12" s="19">
        <v>150000</v>
      </c>
      <c r="O12" s="19">
        <f t="shared" si="6"/>
        <v>58680</v>
      </c>
      <c r="P12" s="19">
        <f t="shared" si="7"/>
        <v>29340</v>
      </c>
      <c r="Q12" s="19">
        <f t="shared" si="8"/>
        <v>14670</v>
      </c>
      <c r="R12" s="19">
        <f t="shared" si="9"/>
        <v>252690</v>
      </c>
      <c r="S12" s="19">
        <f t="shared" si="10"/>
        <v>480810</v>
      </c>
    </row>
    <row r="13" spans="1:19" x14ac:dyDescent="0.25">
      <c r="A13" s="16" t="s">
        <v>24</v>
      </c>
      <c r="B13" s="17">
        <v>650000</v>
      </c>
      <c r="C13" s="18">
        <v>8</v>
      </c>
      <c r="D13" s="19">
        <f t="shared" si="0"/>
        <v>173333.33333333334</v>
      </c>
      <c r="E13" s="18">
        <v>100</v>
      </c>
      <c r="F13" s="18">
        <v>41</v>
      </c>
      <c r="G13" s="18">
        <v>12</v>
      </c>
      <c r="H13" s="19">
        <f t="shared" si="1"/>
        <v>150000</v>
      </c>
      <c r="I13" s="19">
        <f t="shared" si="2"/>
        <v>82000</v>
      </c>
      <c r="J13" s="19">
        <f t="shared" si="3"/>
        <v>30000</v>
      </c>
      <c r="K13" s="19">
        <f t="shared" si="4"/>
        <v>262000</v>
      </c>
      <c r="L13" s="19">
        <v>28000</v>
      </c>
      <c r="M13" s="19">
        <f t="shared" si="5"/>
        <v>463333.33333333337</v>
      </c>
      <c r="N13" s="19">
        <v>45000</v>
      </c>
      <c r="O13" s="19">
        <f t="shared" si="6"/>
        <v>37066.666666666672</v>
      </c>
      <c r="P13" s="19">
        <f t="shared" si="7"/>
        <v>18533.333333333336</v>
      </c>
      <c r="Q13" s="19">
        <f t="shared" si="8"/>
        <v>9266.6666666666679</v>
      </c>
      <c r="R13" s="19">
        <f t="shared" si="9"/>
        <v>109866.66666666667</v>
      </c>
      <c r="S13" s="19">
        <f t="shared" si="10"/>
        <v>353466.66666666669</v>
      </c>
    </row>
    <row r="14" spans="1:19" x14ac:dyDescent="0.25">
      <c r="A14" s="16" t="s">
        <v>25</v>
      </c>
      <c r="B14" s="17">
        <v>2000000</v>
      </c>
      <c r="C14" s="18">
        <v>21</v>
      </c>
      <c r="D14" s="19">
        <f t="shared" si="0"/>
        <v>1400000</v>
      </c>
      <c r="E14" s="18">
        <v>0</v>
      </c>
      <c r="F14" s="18">
        <v>0</v>
      </c>
      <c r="G14" s="18">
        <v>0</v>
      </c>
      <c r="H14" s="19">
        <f t="shared" si="1"/>
        <v>0</v>
      </c>
      <c r="I14" s="19">
        <f t="shared" si="2"/>
        <v>0</v>
      </c>
      <c r="J14" s="19">
        <f t="shared" si="3"/>
        <v>0</v>
      </c>
      <c r="K14" s="19">
        <f t="shared" si="4"/>
        <v>0</v>
      </c>
      <c r="L14" s="19">
        <v>15000</v>
      </c>
      <c r="M14" s="19">
        <f t="shared" si="5"/>
        <v>1415000</v>
      </c>
      <c r="N14" s="19">
        <v>0</v>
      </c>
      <c r="O14" s="19">
        <f t="shared" si="6"/>
        <v>113200</v>
      </c>
      <c r="P14" s="19">
        <f t="shared" si="7"/>
        <v>56600</v>
      </c>
      <c r="Q14" s="19">
        <f t="shared" si="8"/>
        <v>28300</v>
      </c>
      <c r="R14" s="19">
        <f t="shared" si="9"/>
        <v>198100</v>
      </c>
      <c r="S14" s="19">
        <f t="shared" si="10"/>
        <v>1216900</v>
      </c>
    </row>
    <row r="15" spans="1:19" x14ac:dyDescent="0.25">
      <c r="A15" s="16" t="s">
        <v>26</v>
      </c>
      <c r="B15" s="17">
        <v>1800000</v>
      </c>
      <c r="C15" s="18">
        <v>30</v>
      </c>
      <c r="D15" s="19">
        <f t="shared" si="0"/>
        <v>1800000</v>
      </c>
      <c r="E15" s="18">
        <v>25</v>
      </c>
      <c r="F15" s="18">
        <v>10</v>
      </c>
      <c r="G15" s="18">
        <v>10</v>
      </c>
      <c r="H15" s="19">
        <f t="shared" si="1"/>
        <v>37500</v>
      </c>
      <c r="I15" s="19">
        <f t="shared" si="2"/>
        <v>20000</v>
      </c>
      <c r="J15" s="19">
        <f t="shared" si="3"/>
        <v>25000</v>
      </c>
      <c r="K15" s="19">
        <f t="shared" si="4"/>
        <v>82500</v>
      </c>
      <c r="L15" s="19">
        <v>0</v>
      </c>
      <c r="M15" s="19">
        <f t="shared" si="5"/>
        <v>1882500</v>
      </c>
      <c r="N15" s="19">
        <v>0</v>
      </c>
      <c r="O15" s="19">
        <f t="shared" si="6"/>
        <v>150600</v>
      </c>
      <c r="P15" s="19">
        <f t="shared" si="7"/>
        <v>75300</v>
      </c>
      <c r="Q15" s="19">
        <f t="shared" si="8"/>
        <v>37650</v>
      </c>
      <c r="R15" s="19">
        <f t="shared" si="9"/>
        <v>263550</v>
      </c>
      <c r="S15" s="19">
        <f t="shared" si="10"/>
        <v>1618950</v>
      </c>
    </row>
    <row r="16" spans="1:19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 spans="1:19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1:19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1:19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pans="1:19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</row>
    <row r="21" spans="1:19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spans="1:19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1:19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</row>
    <row r="24" spans="1:19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1:19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</row>
    <row r="27" spans="1:19" x14ac:dyDescent="0.25">
      <c r="A27" s="3" t="s">
        <v>28</v>
      </c>
      <c r="S27" s="21">
        <f>SUM(S10:S25)</f>
        <v>5444233.333333333</v>
      </c>
    </row>
    <row r="29" spans="1:19" s="22" customFormat="1" x14ac:dyDescent="0.25">
      <c r="A29" s="22" t="s">
        <v>29</v>
      </c>
      <c r="B29" s="22" t="s">
        <v>30</v>
      </c>
    </row>
    <row r="30" spans="1:19" x14ac:dyDescent="0.25">
      <c r="A30" t="s">
        <v>31</v>
      </c>
      <c r="B30" s="23">
        <v>1500</v>
      </c>
    </row>
    <row r="31" spans="1:19" x14ac:dyDescent="0.25">
      <c r="A31" t="s">
        <v>32</v>
      </c>
      <c r="B31" s="23">
        <v>2000</v>
      </c>
    </row>
    <row r="32" spans="1:19" x14ac:dyDescent="0.25">
      <c r="A32" t="s">
        <v>33</v>
      </c>
      <c r="B32" s="23">
        <v>2500</v>
      </c>
    </row>
  </sheetData>
  <mergeCells count="5">
    <mergeCell ref="A1:S1"/>
    <mergeCell ref="H8:K8"/>
    <mergeCell ref="E8:G8"/>
    <mergeCell ref="D7:M7"/>
    <mergeCell ref="N7:R7"/>
  </mergeCells>
  <phoneticPr fontId="1" type="noConversion"/>
  <pageMargins left="0.75" right="0.75" top="1" bottom="1" header="0" footer="0"/>
  <pageSetup orientation="portrait" horizontalDpi="4294967295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AF4B1-920C-4D83-BD9D-3415C8B56EFB}">
  <dimension ref="A1"/>
  <sheetViews>
    <sheetView workbookViewId="0"/>
  </sheetViews>
  <sheetFormatPr baseColWidth="10" defaultRowHeight="13.2" x14ac:dyDescent="0.25"/>
  <sheetData/>
  <phoneticPr fontId="1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4EB0-A510-4FE1-821E-CEDAD580EB26}">
  <dimension ref="A1"/>
  <sheetViews>
    <sheetView workbookViewId="0"/>
  </sheetViews>
  <sheetFormatPr baseColWidth="10" defaultRowHeight="13.2" x14ac:dyDescent="0.25"/>
  <sheetData/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Nomina</vt:lpstr>
      <vt:lpstr>Hoja2</vt:lpstr>
      <vt:lpstr>Hoja3</vt:lpstr>
    </vt:vector>
  </TitlesOfParts>
  <Company>JR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JROMERO</dc:creator>
  <cp:lastModifiedBy>Sarmiento Cruz Johan Steven</cp:lastModifiedBy>
  <cp:lastPrinted>2005-05-03T20:01:25Z</cp:lastPrinted>
  <dcterms:created xsi:type="dcterms:W3CDTF">2005-05-03T19:58:57Z</dcterms:created>
  <dcterms:modified xsi:type="dcterms:W3CDTF">2025-04-23T17:02:48Z</dcterms:modified>
</cp:coreProperties>
</file>