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2445" windowWidth="12000" windowHeight="5550" tabRatio="919"/>
  </bookViews>
  <sheets>
    <sheet name="Model" sheetId="117" r:id="rId1"/>
    <sheet name="S&amp;P500" sheetId="484" r:id="rId2"/>
    <sheet name="AXP" sheetId="121" r:id="rId3"/>
    <sheet name="EK" sheetId="486" r:id="rId4"/>
    <sheet name="CAT" sheetId="487" r:id="rId5"/>
    <sheet name="WMT" sheetId="488" r:id="rId6"/>
    <sheet name="XON" sheetId="489" r:id="rId7"/>
    <sheet name="KO" sheetId="490" r:id="rId8"/>
    <sheet name="JNJ" sheetId="491" r:id="rId9"/>
    <sheet name="GM" sheetId="492" r:id="rId10"/>
    <sheet name="MCD" sheetId="493" r:id="rId11"/>
    <sheet name="DD" sheetId="494" r:id="rId12"/>
    <sheet name="BA" sheetId="495" r:id="rId13"/>
    <sheet name="T" sheetId="496" r:id="rId14"/>
    <sheet name="FDX" sheetId="497" r:id="rId15"/>
    <sheet name="MSFT" sheetId="498" r:id="rId16"/>
    <sheet name="HWP" sheetId="499" r:id="rId17"/>
    <sheet name="GE" sheetId="500" r:id="rId18"/>
    <sheet name="MO" sheetId="501" r:id="rId19"/>
    <sheet name="DIS" sheetId="502" r:id="rId20"/>
    <sheet name="MRK" sheetId="503" r:id="rId21"/>
    <sheet name="PG" sheetId="504" r:id="rId22"/>
    <sheet name="IP" sheetId="505" r:id="rId23"/>
    <sheet name="CHV" sheetId="506" r:id="rId24"/>
    <sheet name="GT" sheetId="507" r:id="rId25"/>
    <sheet name="ALD" sheetId="508" r:id="rId26"/>
    <sheet name="AA" sheetId="509" r:id="rId27"/>
    <sheet name="S" sheetId="510" r:id="rId28"/>
    <sheet name="JPM" sheetId="511" r:id="rId29"/>
    <sheet name="UTX" sheetId="512" r:id="rId30"/>
    <sheet name="MMM" sheetId="513" r:id="rId31"/>
    <sheet name="UK" sheetId="514" r:id="rId32"/>
    <sheet name="IBM" sheetId="515" r:id="rId33"/>
  </sheets>
  <definedNames>
    <definedName name="_SAE3">Model!$B$75</definedName>
    <definedName name="_SAE5">Model!$C$75</definedName>
    <definedName name="_SSE3">Model!$B$73</definedName>
    <definedName name="_SSE5">Model!$C$73</definedName>
    <definedName name="AbsErr3">Model!$G$11:$G$45</definedName>
    <definedName name="AbsErr5">Model!$G$11:$G$69</definedName>
    <definedName name="Alpha">Model!$B$4</definedName>
    <definedName name="AlphaBeta">Model!$B$4:$B$5</definedName>
    <definedName name="Beta">Model!$B$5</definedName>
    <definedName name="Companies">Model!$AA$2:$AB$32</definedName>
    <definedName name="MaxAE3">Model!$B$76</definedName>
    <definedName name="MaxAE5">Model!$C$76</definedName>
    <definedName name="solver_adj" localSheetId="0" hidden="1">Model!$B$4:$B$5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1000</definedName>
    <definedName name="solver_lin" localSheetId="0" hidden="1">2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5000</definedName>
    <definedName name="solver_num" localSheetId="0" hidden="1">0</definedName>
    <definedName name="solver_nwt" localSheetId="0" hidden="1">1</definedName>
    <definedName name="solver_ofx" localSheetId="0" hidden="1">2</definedName>
    <definedName name="solver_opt" localSheetId="0" hidden="1">Model!$C$73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o" localSheetId="0" hidden="1">2</definedName>
    <definedName name="solver_rep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3</definedName>
    <definedName name="SqErr3">Model!$F$11:$F$45</definedName>
    <definedName name="SqErr5">Model!$F$11:$F$69</definedName>
    <definedName name="Weight">Model!$B$7</definedName>
    <definedName name="Weight3">Model!$H$11:$H$45</definedName>
    <definedName name="Weight5">Model!$H$11:$H$69</definedName>
    <definedName name="WSSE3">Model!$B$74</definedName>
    <definedName name="WSSE5">Model!$C$74</definedName>
  </definedNames>
  <calcPr calcId="145621"/>
</workbook>
</file>

<file path=xl/calcChain.xml><?xml version="1.0" encoding="utf-8"?>
<calcChain xmlns="http://schemas.openxmlformats.org/spreadsheetml/2006/main">
  <c r="M38" i="117" l="1"/>
  <c r="O36" i="117"/>
  <c r="N35" i="117"/>
  <c r="M10" i="117" l="1"/>
  <c r="D11" i="117"/>
  <c r="C4" i="509" l="1"/>
  <c r="C5" i="509"/>
  <c r="C6" i="509"/>
  <c r="C7" i="509"/>
  <c r="C8" i="509"/>
  <c r="C9" i="509"/>
  <c r="C10" i="509"/>
  <c r="C11" i="509"/>
  <c r="C12" i="509"/>
  <c r="C13" i="509"/>
  <c r="C14" i="509"/>
  <c r="C15" i="509"/>
  <c r="C16" i="509"/>
  <c r="C17" i="509"/>
  <c r="C18" i="509"/>
  <c r="C19" i="509"/>
  <c r="C20" i="509"/>
  <c r="C21" i="509"/>
  <c r="C22" i="509"/>
  <c r="C23" i="509"/>
  <c r="C24" i="509"/>
  <c r="C25" i="509"/>
  <c r="C26" i="509"/>
  <c r="C27" i="509"/>
  <c r="C28" i="509"/>
  <c r="C29" i="509"/>
  <c r="C30" i="509"/>
  <c r="C31" i="509"/>
  <c r="C32" i="509"/>
  <c r="C33" i="509"/>
  <c r="C34" i="509"/>
  <c r="C35" i="509"/>
  <c r="C36" i="509"/>
  <c r="C37" i="509"/>
  <c r="C38" i="509"/>
  <c r="C39" i="509"/>
  <c r="C40" i="509"/>
  <c r="C41" i="509"/>
  <c r="C42" i="509"/>
  <c r="C43" i="509"/>
  <c r="C44" i="509"/>
  <c r="C45" i="509"/>
  <c r="C46" i="509"/>
  <c r="C47" i="509"/>
  <c r="C48" i="509"/>
  <c r="C49" i="509"/>
  <c r="C50" i="509"/>
  <c r="C51" i="509"/>
  <c r="C52" i="509"/>
  <c r="C53" i="509"/>
  <c r="C54" i="509"/>
  <c r="C55" i="509"/>
  <c r="C56" i="509"/>
  <c r="C57" i="509"/>
  <c r="C58" i="509"/>
  <c r="C59" i="509"/>
  <c r="C60" i="509"/>
  <c r="C61" i="509"/>
  <c r="C62" i="509"/>
  <c r="C4" i="508"/>
  <c r="C5" i="508"/>
  <c r="C6" i="508"/>
  <c r="C7" i="508"/>
  <c r="C8" i="508"/>
  <c r="C9" i="508"/>
  <c r="C10" i="508"/>
  <c r="C11" i="508"/>
  <c r="C12" i="508"/>
  <c r="C13" i="508"/>
  <c r="C14" i="508"/>
  <c r="C15" i="508"/>
  <c r="C16" i="508"/>
  <c r="C17" i="508"/>
  <c r="C18" i="508"/>
  <c r="C19" i="508"/>
  <c r="C20" i="508"/>
  <c r="C21" i="508"/>
  <c r="C22" i="508"/>
  <c r="C23" i="508"/>
  <c r="C24" i="508"/>
  <c r="C25" i="508"/>
  <c r="C26" i="508"/>
  <c r="C27" i="508"/>
  <c r="C28" i="508"/>
  <c r="C29" i="508"/>
  <c r="C30" i="508"/>
  <c r="C31" i="508"/>
  <c r="C32" i="508"/>
  <c r="C33" i="508"/>
  <c r="C34" i="508"/>
  <c r="C35" i="508"/>
  <c r="C36" i="508"/>
  <c r="C37" i="508"/>
  <c r="C38" i="508"/>
  <c r="C39" i="508"/>
  <c r="C40" i="508"/>
  <c r="C41" i="508"/>
  <c r="C42" i="508"/>
  <c r="C43" i="508"/>
  <c r="C44" i="508"/>
  <c r="C45" i="508"/>
  <c r="C46" i="508"/>
  <c r="C47" i="508"/>
  <c r="C48" i="508"/>
  <c r="C49" i="508"/>
  <c r="C50" i="508"/>
  <c r="C51" i="508"/>
  <c r="C52" i="508"/>
  <c r="C53" i="508"/>
  <c r="C54" i="508"/>
  <c r="C55" i="508"/>
  <c r="C56" i="508"/>
  <c r="C57" i="508"/>
  <c r="C58" i="508"/>
  <c r="C59" i="508"/>
  <c r="C60" i="508"/>
  <c r="C61" i="508"/>
  <c r="C62" i="508"/>
  <c r="C4" i="121"/>
  <c r="C11" i="117" s="1"/>
  <c r="C5" i="121"/>
  <c r="C6" i="121"/>
  <c r="C7" i="121"/>
  <c r="C8" i="121"/>
  <c r="C9" i="121"/>
  <c r="C10" i="121"/>
  <c r="C11" i="121"/>
  <c r="C12" i="121"/>
  <c r="C13" i="121"/>
  <c r="C14" i="121"/>
  <c r="C15" i="121"/>
  <c r="C16" i="121"/>
  <c r="C17" i="121"/>
  <c r="C18" i="121"/>
  <c r="C19" i="121"/>
  <c r="C20" i="121"/>
  <c r="C21" i="121"/>
  <c r="C22" i="121"/>
  <c r="C23" i="121"/>
  <c r="C24" i="121"/>
  <c r="C25" i="121"/>
  <c r="C26" i="121"/>
  <c r="C27" i="121"/>
  <c r="C28" i="121"/>
  <c r="C29" i="121"/>
  <c r="C30" i="121"/>
  <c r="C31" i="121"/>
  <c r="C32" i="121"/>
  <c r="C33" i="121"/>
  <c r="C34" i="121"/>
  <c r="C35" i="121"/>
  <c r="C36" i="121"/>
  <c r="C37" i="121"/>
  <c r="C38" i="121"/>
  <c r="C39" i="121"/>
  <c r="C40" i="121"/>
  <c r="C41" i="121"/>
  <c r="C42" i="121"/>
  <c r="C43" i="121"/>
  <c r="C44" i="121"/>
  <c r="C45" i="121"/>
  <c r="C46" i="121"/>
  <c r="C47" i="121"/>
  <c r="C48" i="121"/>
  <c r="C49" i="121"/>
  <c r="C50" i="121"/>
  <c r="C51" i="121"/>
  <c r="C52" i="121"/>
  <c r="C53" i="121"/>
  <c r="C54" i="121"/>
  <c r="C55" i="121"/>
  <c r="C56" i="121"/>
  <c r="C57" i="121"/>
  <c r="C58" i="121"/>
  <c r="C59" i="121"/>
  <c r="C60" i="121"/>
  <c r="C61" i="121"/>
  <c r="C62" i="121"/>
  <c r="C4" i="495"/>
  <c r="C5" i="495"/>
  <c r="C6" i="495"/>
  <c r="C7" i="495"/>
  <c r="C8" i="495"/>
  <c r="C9" i="495"/>
  <c r="C10" i="495"/>
  <c r="C11" i="495"/>
  <c r="C12" i="495"/>
  <c r="C13" i="495"/>
  <c r="C14" i="495"/>
  <c r="C15" i="495"/>
  <c r="C16" i="495"/>
  <c r="C17" i="495"/>
  <c r="C18" i="495"/>
  <c r="C19" i="495"/>
  <c r="C20" i="495"/>
  <c r="C21" i="495"/>
  <c r="C22" i="495"/>
  <c r="C23" i="495"/>
  <c r="C24" i="495"/>
  <c r="C25" i="495"/>
  <c r="C26" i="495"/>
  <c r="C27" i="495"/>
  <c r="C28" i="495"/>
  <c r="C29" i="495"/>
  <c r="C30" i="495"/>
  <c r="C31" i="495"/>
  <c r="C32" i="495"/>
  <c r="C33" i="495"/>
  <c r="C34" i="495"/>
  <c r="C35" i="495"/>
  <c r="C36" i="495"/>
  <c r="C37" i="495"/>
  <c r="C38" i="495"/>
  <c r="C39" i="495"/>
  <c r="C40" i="495"/>
  <c r="C41" i="495"/>
  <c r="C42" i="495"/>
  <c r="C43" i="495"/>
  <c r="C44" i="495"/>
  <c r="C45" i="495"/>
  <c r="C46" i="495"/>
  <c r="C47" i="495"/>
  <c r="C48" i="495"/>
  <c r="C49" i="495"/>
  <c r="C50" i="495"/>
  <c r="C51" i="495"/>
  <c r="C52" i="495"/>
  <c r="C53" i="495"/>
  <c r="C54" i="495"/>
  <c r="C55" i="495"/>
  <c r="C56" i="495"/>
  <c r="C57" i="495"/>
  <c r="C58" i="495"/>
  <c r="C59" i="495"/>
  <c r="C60" i="495"/>
  <c r="C61" i="495"/>
  <c r="C62" i="495"/>
  <c r="C4" i="487"/>
  <c r="C5" i="487"/>
  <c r="C6" i="487"/>
  <c r="C7" i="487"/>
  <c r="C8" i="487"/>
  <c r="C9" i="487"/>
  <c r="C10" i="487"/>
  <c r="C11" i="487"/>
  <c r="C12" i="487"/>
  <c r="C13" i="487"/>
  <c r="C14" i="487"/>
  <c r="C15" i="487"/>
  <c r="C16" i="487"/>
  <c r="C17" i="487"/>
  <c r="C18" i="487"/>
  <c r="C19" i="487"/>
  <c r="C20" i="487"/>
  <c r="C21" i="487"/>
  <c r="C22" i="487"/>
  <c r="C23" i="487"/>
  <c r="C24" i="487"/>
  <c r="C25" i="487"/>
  <c r="C26" i="487"/>
  <c r="C27" i="487"/>
  <c r="C28" i="487"/>
  <c r="C29" i="487"/>
  <c r="C30" i="487"/>
  <c r="C31" i="487"/>
  <c r="C32" i="487"/>
  <c r="C33" i="487"/>
  <c r="C34" i="487"/>
  <c r="C35" i="487"/>
  <c r="C36" i="487"/>
  <c r="C37" i="487"/>
  <c r="C38" i="487"/>
  <c r="C39" i="487"/>
  <c r="C40" i="487"/>
  <c r="C41" i="487"/>
  <c r="C42" i="487"/>
  <c r="C43" i="487"/>
  <c r="C44" i="487"/>
  <c r="C45" i="487"/>
  <c r="C46" i="487"/>
  <c r="C47" i="487"/>
  <c r="C48" i="487"/>
  <c r="C49" i="487"/>
  <c r="C50" i="487"/>
  <c r="C51" i="487"/>
  <c r="C52" i="487"/>
  <c r="C53" i="487"/>
  <c r="C54" i="487"/>
  <c r="C55" i="487"/>
  <c r="C56" i="487"/>
  <c r="C57" i="487"/>
  <c r="C58" i="487"/>
  <c r="C59" i="487"/>
  <c r="C60" i="487"/>
  <c r="C61" i="487"/>
  <c r="C62" i="487"/>
  <c r="C4" i="506"/>
  <c r="C5" i="506"/>
  <c r="C6" i="506"/>
  <c r="C7" i="506"/>
  <c r="C8" i="506"/>
  <c r="C9" i="506"/>
  <c r="C10" i="506"/>
  <c r="C11" i="506"/>
  <c r="C12" i="506"/>
  <c r="C13" i="506"/>
  <c r="C14" i="506"/>
  <c r="C15" i="506"/>
  <c r="C16" i="506"/>
  <c r="C17" i="506"/>
  <c r="C18" i="506"/>
  <c r="C19" i="506"/>
  <c r="C20" i="506"/>
  <c r="C21" i="506"/>
  <c r="C22" i="506"/>
  <c r="C23" i="506"/>
  <c r="C24" i="506"/>
  <c r="C25" i="506"/>
  <c r="C26" i="506"/>
  <c r="C27" i="506"/>
  <c r="C28" i="506"/>
  <c r="C29" i="506"/>
  <c r="C30" i="506"/>
  <c r="C31" i="506"/>
  <c r="C32" i="506"/>
  <c r="C33" i="506"/>
  <c r="C34" i="506"/>
  <c r="C35" i="506"/>
  <c r="C36" i="506"/>
  <c r="C37" i="506"/>
  <c r="C38" i="506"/>
  <c r="C39" i="506"/>
  <c r="C40" i="506"/>
  <c r="C41" i="506"/>
  <c r="C42" i="506"/>
  <c r="C43" i="506"/>
  <c r="C44" i="506"/>
  <c r="C45" i="506"/>
  <c r="C46" i="506"/>
  <c r="C47" i="506"/>
  <c r="C48" i="506"/>
  <c r="C49" i="506"/>
  <c r="C50" i="506"/>
  <c r="C51" i="506"/>
  <c r="C52" i="506"/>
  <c r="C53" i="506"/>
  <c r="C54" i="506"/>
  <c r="C55" i="506"/>
  <c r="C56" i="506"/>
  <c r="C57" i="506"/>
  <c r="C58" i="506"/>
  <c r="C59" i="506"/>
  <c r="C60" i="506"/>
  <c r="C61" i="506"/>
  <c r="C62" i="506"/>
  <c r="C4" i="494"/>
  <c r="C5" i="494"/>
  <c r="C6" i="494"/>
  <c r="C7" i="494"/>
  <c r="C8" i="494"/>
  <c r="C9" i="494"/>
  <c r="C10" i="494"/>
  <c r="C11" i="494"/>
  <c r="C12" i="494"/>
  <c r="C13" i="494"/>
  <c r="C14" i="494"/>
  <c r="C15" i="494"/>
  <c r="C16" i="494"/>
  <c r="C17" i="494"/>
  <c r="C18" i="494"/>
  <c r="C19" i="494"/>
  <c r="C20" i="494"/>
  <c r="C21" i="494"/>
  <c r="C22" i="494"/>
  <c r="C23" i="494"/>
  <c r="C24" i="494"/>
  <c r="C25" i="494"/>
  <c r="C26" i="494"/>
  <c r="C27" i="494"/>
  <c r="C28" i="494"/>
  <c r="C29" i="494"/>
  <c r="C30" i="494"/>
  <c r="C31" i="494"/>
  <c r="C32" i="494"/>
  <c r="C33" i="494"/>
  <c r="C34" i="494"/>
  <c r="C35" i="494"/>
  <c r="C36" i="494"/>
  <c r="C37" i="494"/>
  <c r="C38" i="494"/>
  <c r="C39" i="494"/>
  <c r="C40" i="494"/>
  <c r="C41" i="494"/>
  <c r="C42" i="494"/>
  <c r="C43" i="494"/>
  <c r="C44" i="494"/>
  <c r="C45" i="494"/>
  <c r="C46" i="494"/>
  <c r="C47" i="494"/>
  <c r="C48" i="494"/>
  <c r="C49" i="494"/>
  <c r="C50" i="494"/>
  <c r="C51" i="494"/>
  <c r="C52" i="494"/>
  <c r="C53" i="494"/>
  <c r="C54" i="494"/>
  <c r="C55" i="494"/>
  <c r="C56" i="494"/>
  <c r="C57" i="494"/>
  <c r="C58" i="494"/>
  <c r="C59" i="494"/>
  <c r="C60" i="494"/>
  <c r="C61" i="494"/>
  <c r="C62" i="494"/>
  <c r="C4" i="502"/>
  <c r="C5" i="502"/>
  <c r="C6" i="502"/>
  <c r="C7" i="502"/>
  <c r="C8" i="502"/>
  <c r="C9" i="502"/>
  <c r="C10" i="502"/>
  <c r="C11" i="502"/>
  <c r="C12" i="502"/>
  <c r="C13" i="502"/>
  <c r="C14" i="502"/>
  <c r="C15" i="502"/>
  <c r="C16" i="502"/>
  <c r="C17" i="502"/>
  <c r="C18" i="502"/>
  <c r="C19" i="502"/>
  <c r="C20" i="502"/>
  <c r="C21" i="502"/>
  <c r="C22" i="502"/>
  <c r="C23" i="502"/>
  <c r="C24" i="502"/>
  <c r="C25" i="502"/>
  <c r="C26" i="502"/>
  <c r="C27" i="502"/>
  <c r="C28" i="502"/>
  <c r="C29" i="502"/>
  <c r="C30" i="502"/>
  <c r="C31" i="502"/>
  <c r="C32" i="502"/>
  <c r="C33" i="502"/>
  <c r="C34" i="502"/>
  <c r="C35" i="502"/>
  <c r="C36" i="502"/>
  <c r="C37" i="502"/>
  <c r="C38" i="502"/>
  <c r="C39" i="502"/>
  <c r="C40" i="502"/>
  <c r="C41" i="502"/>
  <c r="C42" i="502"/>
  <c r="C43" i="502"/>
  <c r="C44" i="502"/>
  <c r="C45" i="502"/>
  <c r="C46" i="502"/>
  <c r="C47" i="502"/>
  <c r="C48" i="502"/>
  <c r="C49" i="502"/>
  <c r="C50" i="502"/>
  <c r="C51" i="502"/>
  <c r="C52" i="502"/>
  <c r="C53" i="502"/>
  <c r="C54" i="502"/>
  <c r="C55" i="502"/>
  <c r="C56" i="502"/>
  <c r="C57" i="502"/>
  <c r="C58" i="502"/>
  <c r="C59" i="502"/>
  <c r="C60" i="502"/>
  <c r="C61" i="502"/>
  <c r="C62" i="502"/>
  <c r="C4" i="486"/>
  <c r="C5" i="486"/>
  <c r="C6" i="486"/>
  <c r="C7" i="486"/>
  <c r="C8" i="486"/>
  <c r="C9" i="486"/>
  <c r="C10" i="486"/>
  <c r="C11" i="486"/>
  <c r="C12" i="486"/>
  <c r="C13" i="486"/>
  <c r="C14" i="486"/>
  <c r="C15" i="486"/>
  <c r="C16" i="486"/>
  <c r="C17" i="486"/>
  <c r="C18" i="486"/>
  <c r="C19" i="486"/>
  <c r="C20" i="486"/>
  <c r="C21" i="486"/>
  <c r="C22" i="486"/>
  <c r="C23" i="486"/>
  <c r="C24" i="486"/>
  <c r="C25" i="486"/>
  <c r="C26" i="486"/>
  <c r="C27" i="486"/>
  <c r="C28" i="486"/>
  <c r="C29" i="486"/>
  <c r="C30" i="486"/>
  <c r="C31" i="486"/>
  <c r="C32" i="486"/>
  <c r="C33" i="486"/>
  <c r="C34" i="486"/>
  <c r="C35" i="486"/>
  <c r="C36" i="486"/>
  <c r="C37" i="486"/>
  <c r="C38" i="486"/>
  <c r="C39" i="486"/>
  <c r="C40" i="486"/>
  <c r="C41" i="486"/>
  <c r="C42" i="486"/>
  <c r="C43" i="486"/>
  <c r="C44" i="486"/>
  <c r="C45" i="486"/>
  <c r="C46" i="486"/>
  <c r="C47" i="486"/>
  <c r="C48" i="486"/>
  <c r="C49" i="486"/>
  <c r="C50" i="486"/>
  <c r="C51" i="486"/>
  <c r="C52" i="486"/>
  <c r="C53" i="486"/>
  <c r="C54" i="486"/>
  <c r="C55" i="486"/>
  <c r="C56" i="486"/>
  <c r="C57" i="486"/>
  <c r="C58" i="486"/>
  <c r="C59" i="486"/>
  <c r="C60" i="486"/>
  <c r="C61" i="486"/>
  <c r="C62" i="486"/>
  <c r="C4" i="497"/>
  <c r="C5" i="497"/>
  <c r="C6" i="497"/>
  <c r="C7" i="497"/>
  <c r="C8" i="497"/>
  <c r="C9" i="497"/>
  <c r="C10" i="497"/>
  <c r="C11" i="497"/>
  <c r="C12" i="497"/>
  <c r="C13" i="497"/>
  <c r="C14" i="497"/>
  <c r="C15" i="497"/>
  <c r="C16" i="497"/>
  <c r="C17" i="497"/>
  <c r="C18" i="497"/>
  <c r="C19" i="497"/>
  <c r="C20" i="497"/>
  <c r="C21" i="497"/>
  <c r="C22" i="497"/>
  <c r="C23" i="497"/>
  <c r="C24" i="497"/>
  <c r="C25" i="497"/>
  <c r="C26" i="497"/>
  <c r="C27" i="497"/>
  <c r="C28" i="497"/>
  <c r="C29" i="497"/>
  <c r="C30" i="497"/>
  <c r="C31" i="497"/>
  <c r="C32" i="497"/>
  <c r="C33" i="497"/>
  <c r="C34" i="497"/>
  <c r="C35" i="497"/>
  <c r="C36" i="497"/>
  <c r="C37" i="497"/>
  <c r="C38" i="497"/>
  <c r="C39" i="497"/>
  <c r="C40" i="497"/>
  <c r="C41" i="497"/>
  <c r="C42" i="497"/>
  <c r="C43" i="497"/>
  <c r="C44" i="497"/>
  <c r="C45" i="497"/>
  <c r="C46" i="497"/>
  <c r="C47" i="497"/>
  <c r="C48" i="497"/>
  <c r="C49" i="497"/>
  <c r="C50" i="497"/>
  <c r="C51" i="497"/>
  <c r="C52" i="497"/>
  <c r="C53" i="497"/>
  <c r="C54" i="497"/>
  <c r="C55" i="497"/>
  <c r="C56" i="497"/>
  <c r="C57" i="497"/>
  <c r="C58" i="497"/>
  <c r="C59" i="497"/>
  <c r="C60" i="497"/>
  <c r="C61" i="497"/>
  <c r="C62" i="497"/>
  <c r="C4" i="500"/>
  <c r="C5" i="500"/>
  <c r="C6" i="500"/>
  <c r="C7" i="500"/>
  <c r="C8" i="500"/>
  <c r="C9" i="500"/>
  <c r="C10" i="500"/>
  <c r="C11" i="500"/>
  <c r="C12" i="500"/>
  <c r="C13" i="500"/>
  <c r="C14" i="500"/>
  <c r="C15" i="500"/>
  <c r="C16" i="500"/>
  <c r="C17" i="500"/>
  <c r="C18" i="500"/>
  <c r="C19" i="500"/>
  <c r="C20" i="500"/>
  <c r="C21" i="500"/>
  <c r="C22" i="500"/>
  <c r="C23" i="500"/>
  <c r="C24" i="500"/>
  <c r="C25" i="500"/>
  <c r="C26" i="500"/>
  <c r="C27" i="500"/>
  <c r="C28" i="500"/>
  <c r="C29" i="500"/>
  <c r="C30" i="500"/>
  <c r="C31" i="500"/>
  <c r="C32" i="500"/>
  <c r="C33" i="500"/>
  <c r="C34" i="500"/>
  <c r="C35" i="500"/>
  <c r="C36" i="500"/>
  <c r="C37" i="500"/>
  <c r="C38" i="500"/>
  <c r="C39" i="500"/>
  <c r="C40" i="500"/>
  <c r="C41" i="500"/>
  <c r="C42" i="500"/>
  <c r="C43" i="500"/>
  <c r="C44" i="500"/>
  <c r="C45" i="500"/>
  <c r="C46" i="500"/>
  <c r="C47" i="500"/>
  <c r="C48" i="500"/>
  <c r="C49" i="500"/>
  <c r="C50" i="500"/>
  <c r="C51" i="500"/>
  <c r="C52" i="500"/>
  <c r="C53" i="500"/>
  <c r="C54" i="500"/>
  <c r="C55" i="500"/>
  <c r="C56" i="500"/>
  <c r="C57" i="500"/>
  <c r="C58" i="500"/>
  <c r="C59" i="500"/>
  <c r="C60" i="500"/>
  <c r="C61" i="500"/>
  <c r="C62" i="500"/>
  <c r="C4" i="492"/>
  <c r="C5" i="492"/>
  <c r="C6" i="492"/>
  <c r="C7" i="492"/>
  <c r="C8" i="492"/>
  <c r="C9" i="492"/>
  <c r="C10" i="492"/>
  <c r="C11" i="492"/>
  <c r="C12" i="492"/>
  <c r="C13" i="492"/>
  <c r="C14" i="492"/>
  <c r="C15" i="492"/>
  <c r="C16" i="492"/>
  <c r="C17" i="492"/>
  <c r="C18" i="492"/>
  <c r="C19" i="492"/>
  <c r="C20" i="492"/>
  <c r="C21" i="492"/>
  <c r="C22" i="492"/>
  <c r="C23" i="492"/>
  <c r="C24" i="492"/>
  <c r="C25" i="492"/>
  <c r="C26" i="492"/>
  <c r="C27" i="492"/>
  <c r="C28" i="492"/>
  <c r="C29" i="492"/>
  <c r="C30" i="492"/>
  <c r="C31" i="492"/>
  <c r="C32" i="492"/>
  <c r="C33" i="492"/>
  <c r="C34" i="492"/>
  <c r="C35" i="492"/>
  <c r="C36" i="492"/>
  <c r="C37" i="492"/>
  <c r="C38" i="492"/>
  <c r="C39" i="492"/>
  <c r="C40" i="492"/>
  <c r="C41" i="492"/>
  <c r="C42" i="492"/>
  <c r="C43" i="492"/>
  <c r="C44" i="492"/>
  <c r="C45" i="492"/>
  <c r="C46" i="492"/>
  <c r="C47" i="492"/>
  <c r="C48" i="492"/>
  <c r="C49" i="492"/>
  <c r="C50" i="492"/>
  <c r="C51" i="492"/>
  <c r="C52" i="492"/>
  <c r="C53" i="492"/>
  <c r="C54" i="492"/>
  <c r="C55" i="492"/>
  <c r="C56" i="492"/>
  <c r="C57" i="492"/>
  <c r="C58" i="492"/>
  <c r="C59" i="492"/>
  <c r="C60" i="492"/>
  <c r="C61" i="492"/>
  <c r="C62" i="492"/>
  <c r="C4" i="507"/>
  <c r="C5" i="507"/>
  <c r="C6" i="507"/>
  <c r="C7" i="507"/>
  <c r="C8" i="507"/>
  <c r="C9" i="507"/>
  <c r="C10" i="507"/>
  <c r="C11" i="507"/>
  <c r="C12" i="507"/>
  <c r="C13" i="507"/>
  <c r="C14" i="507"/>
  <c r="C15" i="507"/>
  <c r="C16" i="507"/>
  <c r="C17" i="507"/>
  <c r="C18" i="507"/>
  <c r="C19" i="507"/>
  <c r="C20" i="507"/>
  <c r="C21" i="507"/>
  <c r="C22" i="507"/>
  <c r="C23" i="507"/>
  <c r="C24" i="507"/>
  <c r="C25" i="507"/>
  <c r="C26" i="507"/>
  <c r="C27" i="507"/>
  <c r="C28" i="507"/>
  <c r="C29" i="507"/>
  <c r="C30" i="507"/>
  <c r="C31" i="507"/>
  <c r="C32" i="507"/>
  <c r="C33" i="507"/>
  <c r="C34" i="507"/>
  <c r="C35" i="507"/>
  <c r="C36" i="507"/>
  <c r="C37" i="507"/>
  <c r="C38" i="507"/>
  <c r="C39" i="507"/>
  <c r="C40" i="507"/>
  <c r="C41" i="507"/>
  <c r="C42" i="507"/>
  <c r="C43" i="507"/>
  <c r="C44" i="507"/>
  <c r="C45" i="507"/>
  <c r="C46" i="507"/>
  <c r="C47" i="507"/>
  <c r="C48" i="507"/>
  <c r="C49" i="507"/>
  <c r="C50" i="507"/>
  <c r="C51" i="507"/>
  <c r="C52" i="507"/>
  <c r="C53" i="507"/>
  <c r="C54" i="507"/>
  <c r="C55" i="507"/>
  <c r="C56" i="507"/>
  <c r="C57" i="507"/>
  <c r="C58" i="507"/>
  <c r="C59" i="507"/>
  <c r="C60" i="507"/>
  <c r="C61" i="507"/>
  <c r="C62" i="507"/>
  <c r="C4" i="499"/>
  <c r="C5" i="499"/>
  <c r="C6" i="499"/>
  <c r="C7" i="499"/>
  <c r="C8" i="499"/>
  <c r="C9" i="499"/>
  <c r="C10" i="499"/>
  <c r="C11" i="499"/>
  <c r="C12" i="499"/>
  <c r="C13" i="499"/>
  <c r="C14" i="499"/>
  <c r="C15" i="499"/>
  <c r="C16" i="499"/>
  <c r="C17" i="499"/>
  <c r="C18" i="499"/>
  <c r="C19" i="499"/>
  <c r="C20" i="499"/>
  <c r="C21" i="499"/>
  <c r="C22" i="499"/>
  <c r="C23" i="499"/>
  <c r="C24" i="499"/>
  <c r="C25" i="499"/>
  <c r="C26" i="499"/>
  <c r="C27" i="499"/>
  <c r="C28" i="499"/>
  <c r="C29" i="499"/>
  <c r="C30" i="499"/>
  <c r="C31" i="499"/>
  <c r="C32" i="499"/>
  <c r="C33" i="499"/>
  <c r="C34" i="499"/>
  <c r="C35" i="499"/>
  <c r="C36" i="499"/>
  <c r="C37" i="499"/>
  <c r="C38" i="499"/>
  <c r="C39" i="499"/>
  <c r="C40" i="499"/>
  <c r="C41" i="499"/>
  <c r="C42" i="499"/>
  <c r="C43" i="499"/>
  <c r="C44" i="499"/>
  <c r="C45" i="499"/>
  <c r="C46" i="499"/>
  <c r="C47" i="499"/>
  <c r="C48" i="499"/>
  <c r="C49" i="499"/>
  <c r="C50" i="499"/>
  <c r="C51" i="499"/>
  <c r="C52" i="499"/>
  <c r="C53" i="499"/>
  <c r="C54" i="499"/>
  <c r="C55" i="499"/>
  <c r="C56" i="499"/>
  <c r="C57" i="499"/>
  <c r="C58" i="499"/>
  <c r="C59" i="499"/>
  <c r="C60" i="499"/>
  <c r="C61" i="499"/>
  <c r="C62" i="499"/>
  <c r="C4" i="515"/>
  <c r="C5" i="515"/>
  <c r="C6" i="515"/>
  <c r="C7" i="515"/>
  <c r="C8" i="515"/>
  <c r="C9" i="515"/>
  <c r="C10" i="515"/>
  <c r="C11" i="515"/>
  <c r="C12" i="515"/>
  <c r="C13" i="515"/>
  <c r="C14" i="515"/>
  <c r="C15" i="515"/>
  <c r="C16" i="515"/>
  <c r="C17" i="515"/>
  <c r="C18" i="515"/>
  <c r="C19" i="515"/>
  <c r="C20" i="515"/>
  <c r="C21" i="515"/>
  <c r="C22" i="515"/>
  <c r="C23" i="515"/>
  <c r="C24" i="515"/>
  <c r="C25" i="515"/>
  <c r="C26" i="515"/>
  <c r="C27" i="515"/>
  <c r="C28" i="515"/>
  <c r="C29" i="515"/>
  <c r="C30" i="515"/>
  <c r="C31" i="515"/>
  <c r="C32" i="515"/>
  <c r="C33" i="515"/>
  <c r="C34" i="515"/>
  <c r="C35" i="515"/>
  <c r="C36" i="515"/>
  <c r="C37" i="515"/>
  <c r="C38" i="515"/>
  <c r="C39" i="515"/>
  <c r="C40" i="515"/>
  <c r="C41" i="515"/>
  <c r="C42" i="515"/>
  <c r="C43" i="515"/>
  <c r="C44" i="515"/>
  <c r="C45" i="515"/>
  <c r="C46" i="515"/>
  <c r="C47" i="515"/>
  <c r="C48" i="515"/>
  <c r="C49" i="515"/>
  <c r="C50" i="515"/>
  <c r="C51" i="515"/>
  <c r="C52" i="515"/>
  <c r="C53" i="515"/>
  <c r="C54" i="515"/>
  <c r="C55" i="515"/>
  <c r="C56" i="515"/>
  <c r="C57" i="515"/>
  <c r="C58" i="515"/>
  <c r="C59" i="515"/>
  <c r="C60" i="515"/>
  <c r="C61" i="515"/>
  <c r="C62" i="515"/>
  <c r="C4" i="505"/>
  <c r="C5" i="505"/>
  <c r="C6" i="505"/>
  <c r="C7" i="505"/>
  <c r="C8" i="505"/>
  <c r="C9" i="505"/>
  <c r="C10" i="505"/>
  <c r="C11" i="505"/>
  <c r="C12" i="505"/>
  <c r="C13" i="505"/>
  <c r="C14" i="505"/>
  <c r="C15" i="505"/>
  <c r="C16" i="505"/>
  <c r="C17" i="505"/>
  <c r="C18" i="505"/>
  <c r="C19" i="505"/>
  <c r="C20" i="505"/>
  <c r="C21" i="505"/>
  <c r="C22" i="505"/>
  <c r="C23" i="505"/>
  <c r="C24" i="505"/>
  <c r="C25" i="505"/>
  <c r="C26" i="505"/>
  <c r="C27" i="505"/>
  <c r="C28" i="505"/>
  <c r="C29" i="505"/>
  <c r="C30" i="505"/>
  <c r="C31" i="505"/>
  <c r="C32" i="505"/>
  <c r="C33" i="505"/>
  <c r="C34" i="505"/>
  <c r="C35" i="505"/>
  <c r="C36" i="505"/>
  <c r="C37" i="505"/>
  <c r="C38" i="505"/>
  <c r="C39" i="505"/>
  <c r="C40" i="505"/>
  <c r="C41" i="505"/>
  <c r="C42" i="505"/>
  <c r="C43" i="505"/>
  <c r="C44" i="505"/>
  <c r="C45" i="505"/>
  <c r="C46" i="505"/>
  <c r="C47" i="505"/>
  <c r="C48" i="505"/>
  <c r="C49" i="505"/>
  <c r="C50" i="505"/>
  <c r="C51" i="505"/>
  <c r="C52" i="505"/>
  <c r="C53" i="505"/>
  <c r="C54" i="505"/>
  <c r="C55" i="505"/>
  <c r="C56" i="505"/>
  <c r="C57" i="505"/>
  <c r="C58" i="505"/>
  <c r="C59" i="505"/>
  <c r="C60" i="505"/>
  <c r="C61" i="505"/>
  <c r="C62" i="505"/>
  <c r="C4" i="491"/>
  <c r="C5" i="491"/>
  <c r="C6" i="491"/>
  <c r="C7" i="491"/>
  <c r="C8" i="491"/>
  <c r="C9" i="491"/>
  <c r="C10" i="491"/>
  <c r="C11" i="491"/>
  <c r="C12" i="491"/>
  <c r="C13" i="491"/>
  <c r="C14" i="491"/>
  <c r="C15" i="491"/>
  <c r="C16" i="491"/>
  <c r="C17" i="491"/>
  <c r="C18" i="491"/>
  <c r="C19" i="491"/>
  <c r="C20" i="491"/>
  <c r="C21" i="491"/>
  <c r="C22" i="491"/>
  <c r="C23" i="491"/>
  <c r="C24" i="491"/>
  <c r="C25" i="491"/>
  <c r="C26" i="491"/>
  <c r="C27" i="491"/>
  <c r="C28" i="491"/>
  <c r="C29" i="491"/>
  <c r="C30" i="491"/>
  <c r="C31" i="491"/>
  <c r="C32" i="491"/>
  <c r="C33" i="491"/>
  <c r="C34" i="491"/>
  <c r="C35" i="491"/>
  <c r="C36" i="491"/>
  <c r="C37" i="491"/>
  <c r="C38" i="491"/>
  <c r="C39" i="491"/>
  <c r="C40" i="491"/>
  <c r="C41" i="491"/>
  <c r="C42" i="491"/>
  <c r="C43" i="491"/>
  <c r="C44" i="491"/>
  <c r="C45" i="491"/>
  <c r="C46" i="491"/>
  <c r="C47" i="491"/>
  <c r="C48" i="491"/>
  <c r="C49" i="491"/>
  <c r="C50" i="491"/>
  <c r="C51" i="491"/>
  <c r="C52" i="491"/>
  <c r="C53" i="491"/>
  <c r="C54" i="491"/>
  <c r="C55" i="491"/>
  <c r="C56" i="491"/>
  <c r="C57" i="491"/>
  <c r="C58" i="491"/>
  <c r="C59" i="491"/>
  <c r="C60" i="491"/>
  <c r="C61" i="491"/>
  <c r="C62" i="491"/>
  <c r="C4" i="511"/>
  <c r="C5" i="511"/>
  <c r="C6" i="511"/>
  <c r="C7" i="511"/>
  <c r="C8" i="511"/>
  <c r="C9" i="511"/>
  <c r="C10" i="511"/>
  <c r="C11" i="511"/>
  <c r="C12" i="511"/>
  <c r="C13" i="511"/>
  <c r="C14" i="511"/>
  <c r="C15" i="511"/>
  <c r="C16" i="511"/>
  <c r="C17" i="511"/>
  <c r="C18" i="511"/>
  <c r="C19" i="511"/>
  <c r="C20" i="511"/>
  <c r="C21" i="511"/>
  <c r="C22" i="511"/>
  <c r="C23" i="511"/>
  <c r="C24" i="511"/>
  <c r="C25" i="511"/>
  <c r="C26" i="511"/>
  <c r="C27" i="511"/>
  <c r="C28" i="511"/>
  <c r="C29" i="511"/>
  <c r="C30" i="511"/>
  <c r="C31" i="511"/>
  <c r="C32" i="511"/>
  <c r="C33" i="511"/>
  <c r="C34" i="511"/>
  <c r="C35" i="511"/>
  <c r="C36" i="511"/>
  <c r="C37" i="511"/>
  <c r="C38" i="511"/>
  <c r="C39" i="511"/>
  <c r="C40" i="511"/>
  <c r="C41" i="511"/>
  <c r="C42" i="511"/>
  <c r="C43" i="511"/>
  <c r="C44" i="511"/>
  <c r="C45" i="511"/>
  <c r="C46" i="511"/>
  <c r="C47" i="511"/>
  <c r="C48" i="511"/>
  <c r="C49" i="511"/>
  <c r="C50" i="511"/>
  <c r="C51" i="511"/>
  <c r="C52" i="511"/>
  <c r="C53" i="511"/>
  <c r="C54" i="511"/>
  <c r="C55" i="511"/>
  <c r="C56" i="511"/>
  <c r="C57" i="511"/>
  <c r="C58" i="511"/>
  <c r="C59" i="511"/>
  <c r="C60" i="511"/>
  <c r="C61" i="511"/>
  <c r="C62" i="511"/>
  <c r="C4" i="490"/>
  <c r="C5" i="490"/>
  <c r="C6" i="490"/>
  <c r="C7" i="490"/>
  <c r="C8" i="490"/>
  <c r="C9" i="490"/>
  <c r="C10" i="490"/>
  <c r="C11" i="490"/>
  <c r="C12" i="490"/>
  <c r="C13" i="490"/>
  <c r="C14" i="490"/>
  <c r="C15" i="490"/>
  <c r="C16" i="490"/>
  <c r="C17" i="490"/>
  <c r="C18" i="490"/>
  <c r="C19" i="490"/>
  <c r="C20" i="490"/>
  <c r="C21" i="490"/>
  <c r="C22" i="490"/>
  <c r="C23" i="490"/>
  <c r="C24" i="490"/>
  <c r="C25" i="490"/>
  <c r="C26" i="490"/>
  <c r="C27" i="490"/>
  <c r="C28" i="490"/>
  <c r="C29" i="490"/>
  <c r="C30" i="490"/>
  <c r="C31" i="490"/>
  <c r="C32" i="490"/>
  <c r="C33" i="490"/>
  <c r="C34" i="490"/>
  <c r="C35" i="490"/>
  <c r="C36" i="490"/>
  <c r="C37" i="490"/>
  <c r="C38" i="490"/>
  <c r="C39" i="490"/>
  <c r="C40" i="490"/>
  <c r="C41" i="490"/>
  <c r="C42" i="490"/>
  <c r="C43" i="490"/>
  <c r="C44" i="490"/>
  <c r="C45" i="490"/>
  <c r="C46" i="490"/>
  <c r="C47" i="490"/>
  <c r="C48" i="490"/>
  <c r="C49" i="490"/>
  <c r="C50" i="490"/>
  <c r="C51" i="490"/>
  <c r="C52" i="490"/>
  <c r="C53" i="490"/>
  <c r="C54" i="490"/>
  <c r="C55" i="490"/>
  <c r="C56" i="490"/>
  <c r="C57" i="490"/>
  <c r="C58" i="490"/>
  <c r="C59" i="490"/>
  <c r="C60" i="490"/>
  <c r="C61" i="490"/>
  <c r="C62" i="490"/>
  <c r="C4" i="493"/>
  <c r="C5" i="493"/>
  <c r="C6" i="493"/>
  <c r="C7" i="493"/>
  <c r="C8" i="493"/>
  <c r="C9" i="493"/>
  <c r="C10" i="493"/>
  <c r="C11" i="493"/>
  <c r="C12" i="493"/>
  <c r="C13" i="493"/>
  <c r="C14" i="493"/>
  <c r="C15" i="493"/>
  <c r="C16" i="493"/>
  <c r="C17" i="493"/>
  <c r="C18" i="493"/>
  <c r="C19" i="493"/>
  <c r="C20" i="493"/>
  <c r="C21" i="493"/>
  <c r="C22" i="493"/>
  <c r="C23" i="493"/>
  <c r="C24" i="493"/>
  <c r="C25" i="493"/>
  <c r="C26" i="493"/>
  <c r="C27" i="493"/>
  <c r="C28" i="493"/>
  <c r="C29" i="493"/>
  <c r="C30" i="493"/>
  <c r="C31" i="493"/>
  <c r="C32" i="493"/>
  <c r="C33" i="493"/>
  <c r="C34" i="493"/>
  <c r="C35" i="493"/>
  <c r="C36" i="493"/>
  <c r="C37" i="493"/>
  <c r="C38" i="493"/>
  <c r="C39" i="493"/>
  <c r="C40" i="493"/>
  <c r="C41" i="493"/>
  <c r="C42" i="493"/>
  <c r="C43" i="493"/>
  <c r="C44" i="493"/>
  <c r="C45" i="493"/>
  <c r="C46" i="493"/>
  <c r="C47" i="493"/>
  <c r="C48" i="493"/>
  <c r="C49" i="493"/>
  <c r="C50" i="493"/>
  <c r="C51" i="493"/>
  <c r="C52" i="493"/>
  <c r="C53" i="493"/>
  <c r="C54" i="493"/>
  <c r="C55" i="493"/>
  <c r="C56" i="493"/>
  <c r="C57" i="493"/>
  <c r="C58" i="493"/>
  <c r="C59" i="493"/>
  <c r="C60" i="493"/>
  <c r="C61" i="493"/>
  <c r="C62" i="493"/>
  <c r="C4" i="513"/>
  <c r="C5" i="513"/>
  <c r="C6" i="513"/>
  <c r="C7" i="513"/>
  <c r="C8" i="513"/>
  <c r="C9" i="513"/>
  <c r="C10" i="513"/>
  <c r="C11" i="513"/>
  <c r="C12" i="513"/>
  <c r="C13" i="513"/>
  <c r="C14" i="513"/>
  <c r="C15" i="513"/>
  <c r="C16" i="513"/>
  <c r="C17" i="513"/>
  <c r="C18" i="513"/>
  <c r="C19" i="513"/>
  <c r="C20" i="513"/>
  <c r="C21" i="513"/>
  <c r="C22" i="513"/>
  <c r="C23" i="513"/>
  <c r="C24" i="513"/>
  <c r="C25" i="513"/>
  <c r="C26" i="513"/>
  <c r="C27" i="513"/>
  <c r="C28" i="513"/>
  <c r="C29" i="513"/>
  <c r="C30" i="513"/>
  <c r="C31" i="513"/>
  <c r="C32" i="513"/>
  <c r="C33" i="513"/>
  <c r="C34" i="513"/>
  <c r="C35" i="513"/>
  <c r="C36" i="513"/>
  <c r="C37" i="513"/>
  <c r="C38" i="513"/>
  <c r="C39" i="513"/>
  <c r="C40" i="513"/>
  <c r="C41" i="513"/>
  <c r="C42" i="513"/>
  <c r="C43" i="513"/>
  <c r="C44" i="513"/>
  <c r="C45" i="513"/>
  <c r="C46" i="513"/>
  <c r="C47" i="513"/>
  <c r="C48" i="513"/>
  <c r="C49" i="513"/>
  <c r="C50" i="513"/>
  <c r="C51" i="513"/>
  <c r="C52" i="513"/>
  <c r="C53" i="513"/>
  <c r="C54" i="513"/>
  <c r="C55" i="513"/>
  <c r="C56" i="513"/>
  <c r="C57" i="513"/>
  <c r="C58" i="513"/>
  <c r="C59" i="513"/>
  <c r="C60" i="513"/>
  <c r="C61" i="513"/>
  <c r="C62" i="513"/>
  <c r="C4" i="501"/>
  <c r="C5" i="501"/>
  <c r="C6" i="501"/>
  <c r="C7" i="501"/>
  <c r="C8" i="501"/>
  <c r="C9" i="501"/>
  <c r="C10" i="501"/>
  <c r="C11" i="501"/>
  <c r="C12" i="501"/>
  <c r="C13" i="501"/>
  <c r="C14" i="501"/>
  <c r="C15" i="501"/>
  <c r="C16" i="501"/>
  <c r="C17" i="501"/>
  <c r="C18" i="501"/>
  <c r="C19" i="501"/>
  <c r="C20" i="501"/>
  <c r="C21" i="501"/>
  <c r="C22" i="501"/>
  <c r="C23" i="501"/>
  <c r="C24" i="501"/>
  <c r="C25" i="501"/>
  <c r="C26" i="501"/>
  <c r="C27" i="501"/>
  <c r="C28" i="501"/>
  <c r="C29" i="501"/>
  <c r="C30" i="501"/>
  <c r="C31" i="501"/>
  <c r="C32" i="501"/>
  <c r="C33" i="501"/>
  <c r="C34" i="501"/>
  <c r="C35" i="501"/>
  <c r="C36" i="501"/>
  <c r="C37" i="501"/>
  <c r="C38" i="501"/>
  <c r="C39" i="501"/>
  <c r="C40" i="501"/>
  <c r="C41" i="501"/>
  <c r="C42" i="501"/>
  <c r="C43" i="501"/>
  <c r="C44" i="501"/>
  <c r="C45" i="501"/>
  <c r="C46" i="501"/>
  <c r="C47" i="501"/>
  <c r="C48" i="501"/>
  <c r="C49" i="501"/>
  <c r="C50" i="501"/>
  <c r="C51" i="501"/>
  <c r="C52" i="501"/>
  <c r="C53" i="501"/>
  <c r="C54" i="501"/>
  <c r="C55" i="501"/>
  <c r="C56" i="501"/>
  <c r="C57" i="501"/>
  <c r="C58" i="501"/>
  <c r="C59" i="501"/>
  <c r="C60" i="501"/>
  <c r="C61" i="501"/>
  <c r="C62" i="501"/>
  <c r="C12" i="117"/>
  <c r="H12" i="117"/>
  <c r="H13" i="117" s="1"/>
  <c r="C13" i="117"/>
  <c r="C14" i="117"/>
  <c r="H14" i="117"/>
  <c r="H15" i="117" s="1"/>
  <c r="H16" i="117" s="1"/>
  <c r="H17" i="117" s="1"/>
  <c r="H18" i="117" s="1"/>
  <c r="H19" i="117" s="1"/>
  <c r="H20" i="117" s="1"/>
  <c r="H21" i="117" s="1"/>
  <c r="H22" i="117" s="1"/>
  <c r="H23" i="117" s="1"/>
  <c r="H24" i="117" s="1"/>
  <c r="H25" i="117" s="1"/>
  <c r="H26" i="117" s="1"/>
  <c r="H27" i="117" s="1"/>
  <c r="H28" i="117" s="1"/>
  <c r="H29" i="117" s="1"/>
  <c r="H30" i="117" s="1"/>
  <c r="H31" i="117" s="1"/>
  <c r="H32" i="117" s="1"/>
  <c r="H33" i="117" s="1"/>
  <c r="H34" i="117" s="1"/>
  <c r="H35" i="117" s="1"/>
  <c r="H36" i="117" s="1"/>
  <c r="H37" i="117" s="1"/>
  <c r="H38" i="117" s="1"/>
  <c r="H39" i="117" s="1"/>
  <c r="H40" i="117" s="1"/>
  <c r="H41" i="117" s="1"/>
  <c r="H42" i="117" s="1"/>
  <c r="H43" i="117" s="1"/>
  <c r="H44" i="117" s="1"/>
  <c r="H45" i="117" s="1"/>
  <c r="H46" i="117" s="1"/>
  <c r="H47" i="117" s="1"/>
  <c r="H48" i="117" s="1"/>
  <c r="H49" i="117" s="1"/>
  <c r="H50" i="117" s="1"/>
  <c r="H51" i="117" s="1"/>
  <c r="H52" i="117" s="1"/>
  <c r="H53" i="117" s="1"/>
  <c r="H54" i="117" s="1"/>
  <c r="H55" i="117" s="1"/>
  <c r="H56" i="117" s="1"/>
  <c r="H57" i="117" s="1"/>
  <c r="H58" i="117" s="1"/>
  <c r="H59" i="117" s="1"/>
  <c r="H60" i="117" s="1"/>
  <c r="H61" i="117" s="1"/>
  <c r="H62" i="117" s="1"/>
  <c r="H63" i="117" s="1"/>
  <c r="H64" i="117" s="1"/>
  <c r="H65" i="117" s="1"/>
  <c r="H66" i="117" s="1"/>
  <c r="H67" i="117" s="1"/>
  <c r="H68" i="117" s="1"/>
  <c r="H69" i="117" s="1"/>
  <c r="C15" i="117"/>
  <c r="C16" i="117"/>
  <c r="C17" i="117"/>
  <c r="C18" i="117"/>
  <c r="C19" i="117"/>
  <c r="C20" i="117"/>
  <c r="C21" i="117"/>
  <c r="C22" i="117"/>
  <c r="C23" i="117"/>
  <c r="C24" i="117"/>
  <c r="C25" i="117"/>
  <c r="C26" i="117"/>
  <c r="C27" i="117"/>
  <c r="C28" i="117"/>
  <c r="C29" i="117"/>
  <c r="C30" i="117"/>
  <c r="C31" i="117"/>
  <c r="C32" i="117"/>
  <c r="C33" i="117"/>
  <c r="C34" i="117"/>
  <c r="C35" i="117"/>
  <c r="C36" i="117"/>
  <c r="C37" i="117"/>
  <c r="C38" i="117"/>
  <c r="C39" i="117"/>
  <c r="C40" i="117"/>
  <c r="C41" i="117"/>
  <c r="C42" i="117"/>
  <c r="C43" i="117"/>
  <c r="C44" i="117"/>
  <c r="C45" i="117"/>
  <c r="C46" i="117"/>
  <c r="C47" i="117"/>
  <c r="D47" i="117"/>
  <c r="B48" i="117"/>
  <c r="D48" i="117" s="1"/>
  <c r="E48" i="117" s="1"/>
  <c r="C48" i="117"/>
  <c r="C49" i="117"/>
  <c r="C50" i="117"/>
  <c r="C51" i="117"/>
  <c r="B52" i="117"/>
  <c r="C52" i="117"/>
  <c r="D52" i="117"/>
  <c r="E52" i="117" s="1"/>
  <c r="G52" i="117" s="1"/>
  <c r="C53" i="117"/>
  <c r="C54" i="117"/>
  <c r="C55" i="117"/>
  <c r="B56" i="117"/>
  <c r="D56" i="117" s="1"/>
  <c r="E56" i="117" s="1"/>
  <c r="C56" i="117"/>
  <c r="C57" i="117"/>
  <c r="C58" i="117"/>
  <c r="C59" i="117"/>
  <c r="B60" i="117"/>
  <c r="C60" i="117"/>
  <c r="D60" i="117"/>
  <c r="E60" i="117" s="1"/>
  <c r="G60" i="117" s="1"/>
  <c r="C61" i="117"/>
  <c r="C62" i="117"/>
  <c r="C63" i="117"/>
  <c r="B64" i="117"/>
  <c r="D64" i="117" s="1"/>
  <c r="E64" i="117" s="1"/>
  <c r="C64" i="117"/>
  <c r="C65" i="117"/>
  <c r="C66" i="117"/>
  <c r="C67" i="117"/>
  <c r="B68" i="117"/>
  <c r="C68" i="117"/>
  <c r="D68" i="117"/>
  <c r="C69" i="117"/>
  <c r="C4" i="503"/>
  <c r="C5" i="503"/>
  <c r="C6" i="503"/>
  <c r="C7" i="503"/>
  <c r="C8" i="503"/>
  <c r="C9" i="503"/>
  <c r="C10" i="503"/>
  <c r="C11" i="503"/>
  <c r="C12" i="503"/>
  <c r="C13" i="503"/>
  <c r="C14" i="503"/>
  <c r="C15" i="503"/>
  <c r="C16" i="503"/>
  <c r="C17" i="503"/>
  <c r="C18" i="503"/>
  <c r="C19" i="503"/>
  <c r="C20" i="503"/>
  <c r="C21" i="503"/>
  <c r="C22" i="503"/>
  <c r="C23" i="503"/>
  <c r="C24" i="503"/>
  <c r="C25" i="503"/>
  <c r="C26" i="503"/>
  <c r="C27" i="503"/>
  <c r="C28" i="503"/>
  <c r="C29" i="503"/>
  <c r="C30" i="503"/>
  <c r="C31" i="503"/>
  <c r="C32" i="503"/>
  <c r="C33" i="503"/>
  <c r="C34" i="503"/>
  <c r="C35" i="503"/>
  <c r="C36" i="503"/>
  <c r="C37" i="503"/>
  <c r="C38" i="503"/>
  <c r="C39" i="503"/>
  <c r="C40" i="503"/>
  <c r="C41" i="503"/>
  <c r="C42" i="503"/>
  <c r="C43" i="503"/>
  <c r="C44" i="503"/>
  <c r="C45" i="503"/>
  <c r="C46" i="503"/>
  <c r="C47" i="503"/>
  <c r="C48" i="503"/>
  <c r="C49" i="503"/>
  <c r="C50" i="503"/>
  <c r="C51" i="503"/>
  <c r="C52" i="503"/>
  <c r="C53" i="503"/>
  <c r="C54" i="503"/>
  <c r="C55" i="503"/>
  <c r="C56" i="503"/>
  <c r="C57" i="503"/>
  <c r="C58" i="503"/>
  <c r="C59" i="503"/>
  <c r="C60" i="503"/>
  <c r="C61" i="503"/>
  <c r="C62" i="503"/>
  <c r="C4" i="498"/>
  <c r="C5" i="498"/>
  <c r="C6" i="498"/>
  <c r="C7" i="498"/>
  <c r="C8" i="498"/>
  <c r="C9" i="498"/>
  <c r="C10" i="498"/>
  <c r="C11" i="498"/>
  <c r="C12" i="498"/>
  <c r="C13" i="498"/>
  <c r="C14" i="498"/>
  <c r="C15" i="498"/>
  <c r="C16" i="498"/>
  <c r="C17" i="498"/>
  <c r="C18" i="498"/>
  <c r="C19" i="498"/>
  <c r="C20" i="498"/>
  <c r="C21" i="498"/>
  <c r="C22" i="498"/>
  <c r="C23" i="498"/>
  <c r="C24" i="498"/>
  <c r="C25" i="498"/>
  <c r="C26" i="498"/>
  <c r="C27" i="498"/>
  <c r="C28" i="498"/>
  <c r="C29" i="498"/>
  <c r="C30" i="498"/>
  <c r="C31" i="498"/>
  <c r="C32" i="498"/>
  <c r="C33" i="498"/>
  <c r="C34" i="498"/>
  <c r="C35" i="498"/>
  <c r="C36" i="498"/>
  <c r="C37" i="498"/>
  <c r="C38" i="498"/>
  <c r="C39" i="498"/>
  <c r="C40" i="498"/>
  <c r="C41" i="498"/>
  <c r="C42" i="498"/>
  <c r="C43" i="498"/>
  <c r="C44" i="498"/>
  <c r="C45" i="498"/>
  <c r="C46" i="498"/>
  <c r="C47" i="498"/>
  <c r="C48" i="498"/>
  <c r="C49" i="498"/>
  <c r="C50" i="498"/>
  <c r="C51" i="498"/>
  <c r="C52" i="498"/>
  <c r="C53" i="498"/>
  <c r="C54" i="498"/>
  <c r="C55" i="498"/>
  <c r="C56" i="498"/>
  <c r="C57" i="498"/>
  <c r="C58" i="498"/>
  <c r="C59" i="498"/>
  <c r="C60" i="498"/>
  <c r="C61" i="498"/>
  <c r="C62" i="498"/>
  <c r="C4" i="504"/>
  <c r="C5" i="504"/>
  <c r="C6" i="504"/>
  <c r="C7" i="504"/>
  <c r="C8" i="504"/>
  <c r="C9" i="504"/>
  <c r="C10" i="504"/>
  <c r="C11" i="504"/>
  <c r="C12" i="504"/>
  <c r="C13" i="504"/>
  <c r="C14" i="504"/>
  <c r="C15" i="504"/>
  <c r="C16" i="504"/>
  <c r="C17" i="504"/>
  <c r="C18" i="504"/>
  <c r="C19" i="504"/>
  <c r="C20" i="504"/>
  <c r="C21" i="504"/>
  <c r="C22" i="504"/>
  <c r="C23" i="504"/>
  <c r="C24" i="504"/>
  <c r="C25" i="504"/>
  <c r="C26" i="504"/>
  <c r="C27" i="504"/>
  <c r="C28" i="504"/>
  <c r="C29" i="504"/>
  <c r="C30" i="504"/>
  <c r="C31" i="504"/>
  <c r="C32" i="504"/>
  <c r="C33" i="504"/>
  <c r="C34" i="504"/>
  <c r="C35" i="504"/>
  <c r="C36" i="504"/>
  <c r="C37" i="504"/>
  <c r="C38" i="504"/>
  <c r="C39" i="504"/>
  <c r="C40" i="504"/>
  <c r="C41" i="504"/>
  <c r="C42" i="504"/>
  <c r="C43" i="504"/>
  <c r="C44" i="504"/>
  <c r="C45" i="504"/>
  <c r="C46" i="504"/>
  <c r="C47" i="504"/>
  <c r="C48" i="504"/>
  <c r="C49" i="504"/>
  <c r="C50" i="504"/>
  <c r="C51" i="504"/>
  <c r="C52" i="504"/>
  <c r="C53" i="504"/>
  <c r="C54" i="504"/>
  <c r="C55" i="504"/>
  <c r="C56" i="504"/>
  <c r="C57" i="504"/>
  <c r="C58" i="504"/>
  <c r="C59" i="504"/>
  <c r="C60" i="504"/>
  <c r="C61" i="504"/>
  <c r="C62" i="504"/>
  <c r="C4" i="510"/>
  <c r="C5" i="510"/>
  <c r="C6" i="510"/>
  <c r="C7" i="510"/>
  <c r="C8" i="510"/>
  <c r="C9" i="510"/>
  <c r="C10" i="510"/>
  <c r="C11" i="510"/>
  <c r="C12" i="510"/>
  <c r="C13" i="510"/>
  <c r="C14" i="510"/>
  <c r="C15" i="510"/>
  <c r="C16" i="510"/>
  <c r="C17" i="510"/>
  <c r="C18" i="510"/>
  <c r="C19" i="510"/>
  <c r="C20" i="510"/>
  <c r="C21" i="510"/>
  <c r="C22" i="510"/>
  <c r="C23" i="510"/>
  <c r="C24" i="510"/>
  <c r="C25" i="510"/>
  <c r="C26" i="510"/>
  <c r="C27" i="510"/>
  <c r="C28" i="510"/>
  <c r="C29" i="510"/>
  <c r="C30" i="510"/>
  <c r="C31" i="510"/>
  <c r="C32" i="510"/>
  <c r="C33" i="510"/>
  <c r="C34" i="510"/>
  <c r="C35" i="510"/>
  <c r="C36" i="510"/>
  <c r="C37" i="510"/>
  <c r="C38" i="510"/>
  <c r="C39" i="510"/>
  <c r="C40" i="510"/>
  <c r="C41" i="510"/>
  <c r="C42" i="510"/>
  <c r="C43" i="510"/>
  <c r="C44" i="510"/>
  <c r="C45" i="510"/>
  <c r="C46" i="510"/>
  <c r="C47" i="510"/>
  <c r="C48" i="510"/>
  <c r="C49" i="510"/>
  <c r="C50" i="510"/>
  <c r="C51" i="510"/>
  <c r="C52" i="510"/>
  <c r="C53" i="510"/>
  <c r="C54" i="510"/>
  <c r="C55" i="510"/>
  <c r="C56" i="510"/>
  <c r="C57" i="510"/>
  <c r="C58" i="510"/>
  <c r="C59" i="510"/>
  <c r="C60" i="510"/>
  <c r="C61" i="510"/>
  <c r="C62" i="510"/>
  <c r="C4" i="484"/>
  <c r="B11" i="117" s="1"/>
  <c r="C5" i="484"/>
  <c r="B12" i="117" s="1"/>
  <c r="D12" i="117" s="1"/>
  <c r="C6" i="484"/>
  <c r="B13" i="117" s="1"/>
  <c r="D13" i="117" s="1"/>
  <c r="C7" i="484"/>
  <c r="B14" i="117" s="1"/>
  <c r="D14" i="117" s="1"/>
  <c r="E14" i="117" s="1"/>
  <c r="C8" i="484"/>
  <c r="B15" i="117" s="1"/>
  <c r="D15" i="117" s="1"/>
  <c r="C9" i="484"/>
  <c r="B16" i="117" s="1"/>
  <c r="D16" i="117" s="1"/>
  <c r="C10" i="484"/>
  <c r="B17" i="117" s="1"/>
  <c r="D17" i="117" s="1"/>
  <c r="C11" i="484"/>
  <c r="B18" i="117" s="1"/>
  <c r="D18" i="117" s="1"/>
  <c r="E18" i="117" s="1"/>
  <c r="C12" i="484"/>
  <c r="B19" i="117" s="1"/>
  <c r="D19" i="117" s="1"/>
  <c r="C13" i="484"/>
  <c r="B20" i="117" s="1"/>
  <c r="D20" i="117" s="1"/>
  <c r="E20" i="117" s="1"/>
  <c r="C14" i="484"/>
  <c r="B21" i="117" s="1"/>
  <c r="D21" i="117" s="1"/>
  <c r="C15" i="484"/>
  <c r="B22" i="117" s="1"/>
  <c r="D22" i="117" s="1"/>
  <c r="E22" i="117" s="1"/>
  <c r="C16" i="484"/>
  <c r="B23" i="117" s="1"/>
  <c r="D23" i="117" s="1"/>
  <c r="C17" i="484"/>
  <c r="B24" i="117" s="1"/>
  <c r="D24" i="117" s="1"/>
  <c r="C18" i="484"/>
  <c r="B25" i="117" s="1"/>
  <c r="D25" i="117" s="1"/>
  <c r="C19" i="484"/>
  <c r="B26" i="117" s="1"/>
  <c r="D26" i="117" s="1"/>
  <c r="E26" i="117" s="1"/>
  <c r="C20" i="484"/>
  <c r="B27" i="117" s="1"/>
  <c r="D27" i="117" s="1"/>
  <c r="C21" i="484"/>
  <c r="B28" i="117" s="1"/>
  <c r="D28" i="117" s="1"/>
  <c r="C22" i="484"/>
  <c r="B29" i="117" s="1"/>
  <c r="D29" i="117" s="1"/>
  <c r="C23" i="484"/>
  <c r="B30" i="117" s="1"/>
  <c r="D30" i="117" s="1"/>
  <c r="E30" i="117" s="1"/>
  <c r="C24" i="484"/>
  <c r="B31" i="117" s="1"/>
  <c r="D31" i="117" s="1"/>
  <c r="C25" i="484"/>
  <c r="B32" i="117" s="1"/>
  <c r="D32" i="117" s="1"/>
  <c r="C26" i="484"/>
  <c r="B33" i="117" s="1"/>
  <c r="D33" i="117" s="1"/>
  <c r="C27" i="484"/>
  <c r="B34" i="117" s="1"/>
  <c r="D34" i="117" s="1"/>
  <c r="E34" i="117" s="1"/>
  <c r="C28" i="484"/>
  <c r="B35" i="117" s="1"/>
  <c r="D35" i="117" s="1"/>
  <c r="C29" i="484"/>
  <c r="B36" i="117" s="1"/>
  <c r="D36" i="117" s="1"/>
  <c r="C30" i="484"/>
  <c r="B37" i="117" s="1"/>
  <c r="D37" i="117" s="1"/>
  <c r="C31" i="484"/>
  <c r="B38" i="117" s="1"/>
  <c r="D38" i="117" s="1"/>
  <c r="E38" i="117" s="1"/>
  <c r="C32" i="484"/>
  <c r="B39" i="117" s="1"/>
  <c r="D39" i="117" s="1"/>
  <c r="C33" i="484"/>
  <c r="B40" i="117" s="1"/>
  <c r="D40" i="117" s="1"/>
  <c r="C34" i="484"/>
  <c r="B41" i="117" s="1"/>
  <c r="D41" i="117" s="1"/>
  <c r="C35" i="484"/>
  <c r="B42" i="117" s="1"/>
  <c r="D42" i="117" s="1"/>
  <c r="E42" i="117" s="1"/>
  <c r="C36" i="484"/>
  <c r="B43" i="117" s="1"/>
  <c r="D43" i="117" s="1"/>
  <c r="C37" i="484"/>
  <c r="B44" i="117" s="1"/>
  <c r="D44" i="117" s="1"/>
  <c r="C38" i="484"/>
  <c r="B45" i="117" s="1"/>
  <c r="D45" i="117" s="1"/>
  <c r="E45" i="117" s="1"/>
  <c r="C39" i="484"/>
  <c r="B46" i="117" s="1"/>
  <c r="D46" i="117" s="1"/>
  <c r="C40" i="484"/>
  <c r="B47" i="117" s="1"/>
  <c r="C41" i="484"/>
  <c r="C42" i="484"/>
  <c r="B49" i="117" s="1"/>
  <c r="D49" i="117" s="1"/>
  <c r="E49" i="117" s="1"/>
  <c r="C43" i="484"/>
  <c r="B50" i="117" s="1"/>
  <c r="D50" i="117" s="1"/>
  <c r="C44" i="484"/>
  <c r="B51" i="117" s="1"/>
  <c r="D51" i="117" s="1"/>
  <c r="E51" i="117" s="1"/>
  <c r="C45" i="484"/>
  <c r="C46" i="484"/>
  <c r="B53" i="117" s="1"/>
  <c r="D53" i="117" s="1"/>
  <c r="E53" i="117" s="1"/>
  <c r="C47" i="484"/>
  <c r="B54" i="117" s="1"/>
  <c r="D54" i="117" s="1"/>
  <c r="C48" i="484"/>
  <c r="B55" i="117" s="1"/>
  <c r="D55" i="117" s="1"/>
  <c r="C49" i="484"/>
  <c r="C50" i="484"/>
  <c r="B57" i="117" s="1"/>
  <c r="D57" i="117" s="1"/>
  <c r="E57" i="117" s="1"/>
  <c r="C51" i="484"/>
  <c r="B58" i="117" s="1"/>
  <c r="D58" i="117" s="1"/>
  <c r="C52" i="484"/>
  <c r="B59" i="117" s="1"/>
  <c r="D59" i="117" s="1"/>
  <c r="E59" i="117" s="1"/>
  <c r="C53" i="484"/>
  <c r="C54" i="484"/>
  <c r="B61" i="117" s="1"/>
  <c r="D61" i="117" s="1"/>
  <c r="E61" i="117" s="1"/>
  <c r="C55" i="484"/>
  <c r="B62" i="117" s="1"/>
  <c r="D62" i="117" s="1"/>
  <c r="C56" i="484"/>
  <c r="B63" i="117" s="1"/>
  <c r="D63" i="117" s="1"/>
  <c r="C57" i="484"/>
  <c r="C58" i="484"/>
  <c r="B65" i="117" s="1"/>
  <c r="D65" i="117" s="1"/>
  <c r="E65" i="117" s="1"/>
  <c r="C59" i="484"/>
  <c r="B66" i="117" s="1"/>
  <c r="D66" i="117" s="1"/>
  <c r="C60" i="484"/>
  <c r="B67" i="117" s="1"/>
  <c r="D67" i="117" s="1"/>
  <c r="E67" i="117" s="1"/>
  <c r="C61" i="484"/>
  <c r="C62" i="484"/>
  <c r="B69" i="117" s="1"/>
  <c r="D69" i="117" s="1"/>
  <c r="C4" i="496"/>
  <c r="C5" i="496"/>
  <c r="C6" i="496"/>
  <c r="C7" i="496"/>
  <c r="C8" i="496"/>
  <c r="C9" i="496"/>
  <c r="C10" i="496"/>
  <c r="C11" i="496"/>
  <c r="C12" i="496"/>
  <c r="C13" i="496"/>
  <c r="C14" i="496"/>
  <c r="C15" i="496"/>
  <c r="C16" i="496"/>
  <c r="C17" i="496"/>
  <c r="C18" i="496"/>
  <c r="C19" i="496"/>
  <c r="C20" i="496"/>
  <c r="C21" i="496"/>
  <c r="C22" i="496"/>
  <c r="C23" i="496"/>
  <c r="C24" i="496"/>
  <c r="C25" i="496"/>
  <c r="C26" i="496"/>
  <c r="C27" i="496"/>
  <c r="C28" i="496"/>
  <c r="C29" i="496"/>
  <c r="C30" i="496"/>
  <c r="C31" i="496"/>
  <c r="C32" i="496"/>
  <c r="C33" i="496"/>
  <c r="C34" i="496"/>
  <c r="C35" i="496"/>
  <c r="C36" i="496"/>
  <c r="C37" i="496"/>
  <c r="C38" i="496"/>
  <c r="C39" i="496"/>
  <c r="C40" i="496"/>
  <c r="C41" i="496"/>
  <c r="C42" i="496"/>
  <c r="C43" i="496"/>
  <c r="C44" i="496"/>
  <c r="C45" i="496"/>
  <c r="C46" i="496"/>
  <c r="C47" i="496"/>
  <c r="C48" i="496"/>
  <c r="C49" i="496"/>
  <c r="C50" i="496"/>
  <c r="C51" i="496"/>
  <c r="C52" i="496"/>
  <c r="C53" i="496"/>
  <c r="C54" i="496"/>
  <c r="C55" i="496"/>
  <c r="C56" i="496"/>
  <c r="C57" i="496"/>
  <c r="C58" i="496"/>
  <c r="C59" i="496"/>
  <c r="C60" i="496"/>
  <c r="C61" i="496"/>
  <c r="C62" i="496"/>
  <c r="C4" i="514"/>
  <c r="C5" i="514"/>
  <c r="C6" i="514"/>
  <c r="C7" i="514"/>
  <c r="C8" i="514"/>
  <c r="C9" i="514"/>
  <c r="C10" i="514"/>
  <c r="C11" i="514"/>
  <c r="C12" i="514"/>
  <c r="C13" i="514"/>
  <c r="C14" i="514"/>
  <c r="C15" i="514"/>
  <c r="C16" i="514"/>
  <c r="C17" i="514"/>
  <c r="C18" i="514"/>
  <c r="C19" i="514"/>
  <c r="C20" i="514"/>
  <c r="C21" i="514"/>
  <c r="C22" i="514"/>
  <c r="C23" i="514"/>
  <c r="C24" i="514"/>
  <c r="C25" i="514"/>
  <c r="C26" i="514"/>
  <c r="C27" i="514"/>
  <c r="C28" i="514"/>
  <c r="C29" i="514"/>
  <c r="C30" i="514"/>
  <c r="C31" i="514"/>
  <c r="C32" i="514"/>
  <c r="C33" i="514"/>
  <c r="C34" i="514"/>
  <c r="C35" i="514"/>
  <c r="C36" i="514"/>
  <c r="C37" i="514"/>
  <c r="C38" i="514"/>
  <c r="C39" i="514"/>
  <c r="C40" i="514"/>
  <c r="C41" i="514"/>
  <c r="C42" i="514"/>
  <c r="C43" i="514"/>
  <c r="C44" i="514"/>
  <c r="C45" i="514"/>
  <c r="C46" i="514"/>
  <c r="C47" i="514"/>
  <c r="C48" i="514"/>
  <c r="C49" i="514"/>
  <c r="C50" i="514"/>
  <c r="C51" i="514"/>
  <c r="C52" i="514"/>
  <c r="C53" i="514"/>
  <c r="C54" i="514"/>
  <c r="C55" i="514"/>
  <c r="C56" i="514"/>
  <c r="C57" i="514"/>
  <c r="C58" i="514"/>
  <c r="C59" i="514"/>
  <c r="C60" i="514"/>
  <c r="C61" i="514"/>
  <c r="C62" i="514"/>
  <c r="C4" i="512"/>
  <c r="C5" i="512"/>
  <c r="C6" i="512"/>
  <c r="C7" i="512"/>
  <c r="C8" i="512"/>
  <c r="C9" i="512"/>
  <c r="C10" i="512"/>
  <c r="C11" i="512"/>
  <c r="C12" i="512"/>
  <c r="C13" i="512"/>
  <c r="C14" i="512"/>
  <c r="C15" i="512"/>
  <c r="C16" i="512"/>
  <c r="C17" i="512"/>
  <c r="C18" i="512"/>
  <c r="C19" i="512"/>
  <c r="C20" i="512"/>
  <c r="C21" i="512"/>
  <c r="C22" i="512"/>
  <c r="C23" i="512"/>
  <c r="C24" i="512"/>
  <c r="C25" i="512"/>
  <c r="C26" i="512"/>
  <c r="C27" i="512"/>
  <c r="C28" i="512"/>
  <c r="C29" i="512"/>
  <c r="C30" i="512"/>
  <c r="C31" i="512"/>
  <c r="C32" i="512"/>
  <c r="C33" i="512"/>
  <c r="C34" i="512"/>
  <c r="C35" i="512"/>
  <c r="C36" i="512"/>
  <c r="C37" i="512"/>
  <c r="C38" i="512"/>
  <c r="C39" i="512"/>
  <c r="C40" i="512"/>
  <c r="C41" i="512"/>
  <c r="C42" i="512"/>
  <c r="C43" i="512"/>
  <c r="C44" i="512"/>
  <c r="C45" i="512"/>
  <c r="C46" i="512"/>
  <c r="C47" i="512"/>
  <c r="C48" i="512"/>
  <c r="C49" i="512"/>
  <c r="C50" i="512"/>
  <c r="C51" i="512"/>
  <c r="C52" i="512"/>
  <c r="C53" i="512"/>
  <c r="C54" i="512"/>
  <c r="C55" i="512"/>
  <c r="C56" i="512"/>
  <c r="C57" i="512"/>
  <c r="C58" i="512"/>
  <c r="C59" i="512"/>
  <c r="C60" i="512"/>
  <c r="C61" i="512"/>
  <c r="C62" i="512"/>
  <c r="C4" i="488"/>
  <c r="C5" i="488"/>
  <c r="C6" i="488"/>
  <c r="C7" i="488"/>
  <c r="C8" i="488"/>
  <c r="C9" i="488"/>
  <c r="C10" i="488"/>
  <c r="C11" i="488"/>
  <c r="C12" i="488"/>
  <c r="C13" i="488"/>
  <c r="C14" i="488"/>
  <c r="C15" i="488"/>
  <c r="C16" i="488"/>
  <c r="C17" i="488"/>
  <c r="C18" i="488"/>
  <c r="C19" i="488"/>
  <c r="C20" i="488"/>
  <c r="C21" i="488"/>
  <c r="C22" i="488"/>
  <c r="C23" i="488"/>
  <c r="C24" i="488"/>
  <c r="C25" i="488"/>
  <c r="C26" i="488"/>
  <c r="C27" i="488"/>
  <c r="C28" i="488"/>
  <c r="C29" i="488"/>
  <c r="C30" i="488"/>
  <c r="C31" i="488"/>
  <c r="C32" i="488"/>
  <c r="C33" i="488"/>
  <c r="C34" i="488"/>
  <c r="C35" i="488"/>
  <c r="C36" i="488"/>
  <c r="C37" i="488"/>
  <c r="C38" i="488"/>
  <c r="C39" i="488"/>
  <c r="C40" i="488"/>
  <c r="C41" i="488"/>
  <c r="C42" i="488"/>
  <c r="C43" i="488"/>
  <c r="C44" i="488"/>
  <c r="C45" i="488"/>
  <c r="C46" i="488"/>
  <c r="C47" i="488"/>
  <c r="C48" i="488"/>
  <c r="C49" i="488"/>
  <c r="C50" i="488"/>
  <c r="C51" i="488"/>
  <c r="C52" i="488"/>
  <c r="C53" i="488"/>
  <c r="C54" i="488"/>
  <c r="C55" i="488"/>
  <c r="C56" i="488"/>
  <c r="C57" i="488"/>
  <c r="C58" i="488"/>
  <c r="C59" i="488"/>
  <c r="C60" i="488"/>
  <c r="C61" i="488"/>
  <c r="C62" i="488"/>
  <c r="C4" i="489"/>
  <c r="C5" i="489"/>
  <c r="C6" i="489"/>
  <c r="C7" i="489"/>
  <c r="C8" i="489"/>
  <c r="C9" i="489"/>
  <c r="C10" i="489"/>
  <c r="C11" i="489"/>
  <c r="C12" i="489"/>
  <c r="C13" i="489"/>
  <c r="C14" i="489"/>
  <c r="C15" i="489"/>
  <c r="C16" i="489"/>
  <c r="C17" i="489"/>
  <c r="C18" i="489"/>
  <c r="C19" i="489"/>
  <c r="C20" i="489"/>
  <c r="C21" i="489"/>
  <c r="C22" i="489"/>
  <c r="C23" i="489"/>
  <c r="C24" i="489"/>
  <c r="C25" i="489"/>
  <c r="C26" i="489"/>
  <c r="C27" i="489"/>
  <c r="C28" i="489"/>
  <c r="C29" i="489"/>
  <c r="C30" i="489"/>
  <c r="C31" i="489"/>
  <c r="C32" i="489"/>
  <c r="C33" i="489"/>
  <c r="C34" i="489"/>
  <c r="C35" i="489"/>
  <c r="C36" i="489"/>
  <c r="C37" i="489"/>
  <c r="C38" i="489"/>
  <c r="C39" i="489"/>
  <c r="C40" i="489"/>
  <c r="C41" i="489"/>
  <c r="C42" i="489"/>
  <c r="C43" i="489"/>
  <c r="C44" i="489"/>
  <c r="C45" i="489"/>
  <c r="C46" i="489"/>
  <c r="C47" i="489"/>
  <c r="C48" i="489"/>
  <c r="C49" i="489"/>
  <c r="C50" i="489"/>
  <c r="C51" i="489"/>
  <c r="C52" i="489"/>
  <c r="C53" i="489"/>
  <c r="C54" i="489"/>
  <c r="C55" i="489"/>
  <c r="C56" i="489"/>
  <c r="C57" i="489"/>
  <c r="C58" i="489"/>
  <c r="C59" i="489"/>
  <c r="C60" i="489"/>
  <c r="C61" i="489"/>
  <c r="C62" i="489"/>
  <c r="E69" i="117" l="1"/>
  <c r="F69" i="117" s="1"/>
  <c r="E15" i="117"/>
  <c r="F15" i="117" s="1"/>
  <c r="E39" i="117"/>
  <c r="F39" i="117" s="1"/>
  <c r="E31" i="117"/>
  <c r="G31" i="117" s="1"/>
  <c r="E23" i="117"/>
  <c r="F23" i="117" s="1"/>
  <c r="E68" i="117"/>
  <c r="G68" i="117" s="1"/>
  <c r="E46" i="117"/>
  <c r="G46" i="117" s="1"/>
  <c r="G64" i="117"/>
  <c r="F64" i="117"/>
  <c r="G48" i="117"/>
  <c r="F48" i="117"/>
  <c r="F65" i="117"/>
  <c r="G65" i="117"/>
  <c r="F61" i="117"/>
  <c r="G61" i="117"/>
  <c r="F57" i="117"/>
  <c r="G57" i="117"/>
  <c r="F53" i="117"/>
  <c r="G53" i="117"/>
  <c r="F49" i="117"/>
  <c r="G49" i="117"/>
  <c r="F45" i="117"/>
  <c r="G45" i="117"/>
  <c r="F67" i="117"/>
  <c r="G67" i="117"/>
  <c r="F59" i="117"/>
  <c r="G59" i="117"/>
  <c r="F51" i="117"/>
  <c r="G51" i="117"/>
  <c r="G56" i="117"/>
  <c r="F56" i="117"/>
  <c r="E62" i="117"/>
  <c r="E54" i="117"/>
  <c r="E47" i="117"/>
  <c r="E44" i="117"/>
  <c r="E41" i="117"/>
  <c r="E36" i="117"/>
  <c r="E33" i="117"/>
  <c r="E28" i="117"/>
  <c r="E25" i="117"/>
  <c r="E17" i="117"/>
  <c r="G42" i="117"/>
  <c r="F42" i="117"/>
  <c r="G38" i="117"/>
  <c r="F38" i="117"/>
  <c r="G34" i="117"/>
  <c r="F34" i="117"/>
  <c r="G30" i="117"/>
  <c r="F30" i="117"/>
  <c r="G26" i="117"/>
  <c r="F26" i="117"/>
  <c r="G22" i="117"/>
  <c r="F22" i="117"/>
  <c r="G18" i="117"/>
  <c r="F18" i="117"/>
  <c r="G14" i="117"/>
  <c r="F14" i="117"/>
  <c r="E63" i="117"/>
  <c r="F60" i="117"/>
  <c r="E55" i="117"/>
  <c r="F52" i="117"/>
  <c r="E43" i="117"/>
  <c r="E35" i="117"/>
  <c r="E27" i="117"/>
  <c r="E19" i="117"/>
  <c r="E66" i="117"/>
  <c r="E58" i="117"/>
  <c r="E50" i="117"/>
  <c r="E40" i="117"/>
  <c r="E37" i="117"/>
  <c r="E32" i="117"/>
  <c r="E29" i="117"/>
  <c r="E24" i="117"/>
  <c r="E21" i="117"/>
  <c r="E13" i="117"/>
  <c r="E16" i="117"/>
  <c r="E12" i="117"/>
  <c r="E11" i="117"/>
  <c r="G39" i="117" l="1"/>
  <c r="G69" i="117"/>
  <c r="F31" i="117"/>
  <c r="F68" i="117"/>
  <c r="G23" i="117"/>
  <c r="G15" i="117"/>
  <c r="F46" i="117"/>
  <c r="F13" i="117"/>
  <c r="G13" i="117"/>
  <c r="G32" i="117"/>
  <c r="F32" i="117"/>
  <c r="G50" i="117"/>
  <c r="F50" i="117"/>
  <c r="F27" i="117"/>
  <c r="G27" i="117"/>
  <c r="F55" i="117"/>
  <c r="G55" i="117"/>
  <c r="F17" i="117"/>
  <c r="G17" i="117"/>
  <c r="G36" i="117"/>
  <c r="F36" i="117"/>
  <c r="G54" i="117"/>
  <c r="F54" i="117"/>
  <c r="G11" i="117"/>
  <c r="F11" i="117"/>
  <c r="G12" i="117"/>
  <c r="F12" i="117"/>
  <c r="F21" i="117"/>
  <c r="G21" i="117"/>
  <c r="F37" i="117"/>
  <c r="G37" i="117"/>
  <c r="G58" i="117"/>
  <c r="F58" i="117"/>
  <c r="F35" i="117"/>
  <c r="G35" i="117"/>
  <c r="F25" i="117"/>
  <c r="G25" i="117"/>
  <c r="F41" i="117"/>
  <c r="G41" i="117"/>
  <c r="G62" i="117"/>
  <c r="F62" i="117"/>
  <c r="G24" i="117"/>
  <c r="F24" i="117"/>
  <c r="G66" i="117"/>
  <c r="F66" i="117"/>
  <c r="F43" i="117"/>
  <c r="G43" i="117"/>
  <c r="F63" i="117"/>
  <c r="G63" i="117"/>
  <c r="G28" i="117"/>
  <c r="F28" i="117"/>
  <c r="G44" i="117"/>
  <c r="F44" i="117"/>
  <c r="G16" i="117"/>
  <c r="F16" i="117"/>
  <c r="G40" i="117"/>
  <c r="F40" i="117"/>
  <c r="G20" i="117"/>
  <c r="F20" i="117"/>
  <c r="F29" i="117"/>
  <c r="G29" i="117"/>
  <c r="F19" i="117"/>
  <c r="G19" i="117"/>
  <c r="F33" i="117"/>
  <c r="G33" i="117"/>
  <c r="F47" i="117"/>
  <c r="G47" i="117"/>
  <c r="C74" i="117" l="1"/>
  <c r="C73" i="117"/>
  <c r="B74" i="117"/>
  <c r="B73" i="117"/>
  <c r="C76" i="117"/>
  <c r="C75" i="117"/>
  <c r="B75" i="117"/>
  <c r="B76" i="117"/>
</calcChain>
</file>

<file path=xl/comments1.xml><?xml version="1.0" encoding="utf-8"?>
<comments xmlns="http://schemas.openxmlformats.org/spreadsheetml/2006/main">
  <authors>
    <author>Rosario</author>
    <author>Chris Albright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Beta solution according to Solver</t>
        </r>
      </text>
    </comment>
    <comment ref="A7" authorId="1">
      <text>
        <r>
          <rPr>
            <b/>
            <sz val="8"/>
            <color indexed="81"/>
            <rFont val="Tahoma"/>
            <family val="2"/>
          </rPr>
          <t>Relevant only if weighted sum of squared errors method is used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Beta solution with SLOPE function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alpha+beta*market_return = stock_return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R-SQUARED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Beta Solution with Excel&gt;Data&gt;Regression Uitility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Beta solution with covariance-variance functions</t>
        </r>
      </text>
    </comment>
    <comment ref="A73" authorId="1">
      <text>
        <r>
          <rPr>
            <b/>
            <sz val="8"/>
            <color indexed="81"/>
            <rFont val="Tahoma"/>
            <family val="2"/>
          </rPr>
          <t>sum of squared errors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The solution shown
takes this cell (B73)
as Objective Function in Solver</t>
        </r>
      </text>
    </comment>
    <comment ref="A74" authorId="1">
      <text>
        <r>
          <rPr>
            <b/>
            <sz val="8"/>
            <color indexed="81"/>
            <rFont val="Tahoma"/>
            <family val="2"/>
          </rPr>
          <t>weighted sum of squared errors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75" authorId="1">
      <text>
        <r>
          <rPr>
            <b/>
            <sz val="8"/>
            <color indexed="81"/>
            <rFont val="Tahoma"/>
            <family val="2"/>
          </rPr>
          <t>sum of absolute errors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76" authorId="1">
      <text>
        <r>
          <rPr>
            <b/>
            <sz val="8"/>
            <color indexed="81"/>
            <rFont val="Tahoma"/>
            <family val="2"/>
          </rPr>
          <t>maximum absolute error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<sst xmlns="http://schemas.openxmlformats.org/spreadsheetml/2006/main" count="243" uniqueCount="146">
  <si>
    <t>Date</t>
  </si>
  <si>
    <t>Parameters</t>
  </si>
  <si>
    <t>Alpha</t>
  </si>
  <si>
    <t>Beta</t>
  </si>
  <si>
    <t>Close</t>
  </si>
  <si>
    <t>Return</t>
  </si>
  <si>
    <t>Monthly closing prices and returns for Eastman Kodak</t>
  </si>
  <si>
    <t>Monthly closing prices and returns for Caterpillar</t>
  </si>
  <si>
    <t>Monthly closing prices and returns for Wal-Mart</t>
  </si>
  <si>
    <t>Monthly closing prices and returns for Exxon</t>
  </si>
  <si>
    <t>Monthly closing prices and returns for Coca Cola</t>
  </si>
  <si>
    <t>Monthly closing prices and returns for Johnson &amp; Johnson</t>
  </si>
  <si>
    <t>Monthly closing prices and returns for General Motors</t>
  </si>
  <si>
    <t>Monthly closing prices and returns for McDonald's</t>
  </si>
  <si>
    <t>Monthly closing prices and returns for Du Pont</t>
  </si>
  <si>
    <t>Monthly closing prices and returns for Boeing</t>
  </si>
  <si>
    <t>Monthly closing prices and returns for AT&amp;T</t>
  </si>
  <si>
    <t>Monthly closing prices and returns for Federal Express</t>
  </si>
  <si>
    <t>Monthly closing prices and returns for Microsoft</t>
  </si>
  <si>
    <t>Monthly closing prices and returns for Hewlett Packard</t>
  </si>
  <si>
    <t>Monthly closing prices and returns for General Electric</t>
  </si>
  <si>
    <t>Monthly closing prices and returns for Philip Morris</t>
  </si>
  <si>
    <t>Monthly closing prices and returns for Walt Disney</t>
  </si>
  <si>
    <t>Monthly closing prices and returns for Merck</t>
  </si>
  <si>
    <t>Monthly closing prices and returns for Procter &amp; Gamble</t>
  </si>
  <si>
    <t>Monthly closing prices and returns for International Paper</t>
  </si>
  <si>
    <t>Monthly closing prices and returns for Chevron</t>
  </si>
  <si>
    <t>Monthly closing prices and returns for Goodyear Tire &amp; Rubber</t>
  </si>
  <si>
    <t>Monthly closing prices and returns for Allied Signal</t>
  </si>
  <si>
    <t>Monthly closing prices and returns for Aluminum Company of America</t>
  </si>
  <si>
    <t>Monthly closing prices and returns for Sears Roebuck</t>
  </si>
  <si>
    <t>Monthly closing prices and returns for J. P. Morgan</t>
  </si>
  <si>
    <t>Monthly closing prices and returns for United Technologies</t>
  </si>
  <si>
    <t>Monthly closing prices and returns for American Express</t>
  </si>
  <si>
    <t>Monthly closing prices and returns for Minnesota Mining &amp; Mfg</t>
  </si>
  <si>
    <t>Monthly closing prices and returns for Union Carbide</t>
  </si>
  <si>
    <t>Monthly closing prices and returns for IBM</t>
  </si>
  <si>
    <t>Monthly closing prices and returns for market index (S&amp;P 500)</t>
  </si>
  <si>
    <t>Predicted</t>
  </si>
  <si>
    <t>SqError</t>
  </si>
  <si>
    <t>Error</t>
  </si>
  <si>
    <t>AbsError</t>
  </si>
  <si>
    <t>Mkt return</t>
  </si>
  <si>
    <t>Stock return</t>
  </si>
  <si>
    <t>Weight</t>
  </si>
  <si>
    <t>Possible objectives</t>
  </si>
  <si>
    <t>3-year</t>
  </si>
  <si>
    <t>5-year</t>
  </si>
  <si>
    <t>SSE</t>
  </si>
  <si>
    <t>WSSE</t>
  </si>
  <si>
    <t>SAE</t>
  </si>
  <si>
    <t>MaxAE</t>
  </si>
  <si>
    <t>Symbol</t>
  </si>
  <si>
    <t>Name</t>
  </si>
  <si>
    <t>EK</t>
  </si>
  <si>
    <t>Eastman Kodak</t>
  </si>
  <si>
    <t>CAT</t>
  </si>
  <si>
    <t>Caterpillar</t>
  </si>
  <si>
    <t>WMT</t>
  </si>
  <si>
    <t>Wal-Mart</t>
  </si>
  <si>
    <t>XON</t>
  </si>
  <si>
    <t>Exxon</t>
  </si>
  <si>
    <t>KO</t>
  </si>
  <si>
    <t>Coca Cola</t>
  </si>
  <si>
    <t>JNJ</t>
  </si>
  <si>
    <t>Johnson &amp; Johnson</t>
  </si>
  <si>
    <t>GM</t>
  </si>
  <si>
    <t>General Motors</t>
  </si>
  <si>
    <t>MCD</t>
  </si>
  <si>
    <t>McDonald's</t>
  </si>
  <si>
    <t>DD</t>
  </si>
  <si>
    <t>Du Pont</t>
  </si>
  <si>
    <t>BA</t>
  </si>
  <si>
    <t>Boeing</t>
  </si>
  <si>
    <t>T</t>
  </si>
  <si>
    <t>AT&amp;T</t>
  </si>
  <si>
    <t>FDX</t>
  </si>
  <si>
    <t>Federal Express</t>
  </si>
  <si>
    <t>MSFT</t>
  </si>
  <si>
    <t>Microsoft</t>
  </si>
  <si>
    <t>HWP</t>
  </si>
  <si>
    <t>Hewlett Packard</t>
  </si>
  <si>
    <t>GE</t>
  </si>
  <si>
    <t>General Electric</t>
  </si>
  <si>
    <t>MO</t>
  </si>
  <si>
    <t>Philip Morris</t>
  </si>
  <si>
    <t>DIS</t>
  </si>
  <si>
    <t>Walt Disney</t>
  </si>
  <si>
    <t>MRK</t>
  </si>
  <si>
    <t>Merck</t>
  </si>
  <si>
    <t>PG</t>
  </si>
  <si>
    <t>Procter &amp; Gamble</t>
  </si>
  <si>
    <t>IP</t>
  </si>
  <si>
    <t>International Paper</t>
  </si>
  <si>
    <t>CHV</t>
  </si>
  <si>
    <t>Chevron</t>
  </si>
  <si>
    <t>GT</t>
  </si>
  <si>
    <t>ALD</t>
  </si>
  <si>
    <t>Allied Signal</t>
  </si>
  <si>
    <t>AA</t>
  </si>
  <si>
    <t>Aluminum Company of America</t>
  </si>
  <si>
    <t>S</t>
  </si>
  <si>
    <t>Sears Roebuck</t>
  </si>
  <si>
    <t>JPM</t>
  </si>
  <si>
    <t>J. P. Morgan</t>
  </si>
  <si>
    <t>UTX</t>
  </si>
  <si>
    <t>Goodyear Tire &amp; Rubber</t>
  </si>
  <si>
    <t>United Technologies</t>
  </si>
  <si>
    <t>AXP</t>
  </si>
  <si>
    <t>MMM</t>
  </si>
  <si>
    <t>Minnesota Mining &amp; Mfg</t>
  </si>
  <si>
    <t>UK</t>
  </si>
  <si>
    <t>Union Carbide</t>
  </si>
  <si>
    <t>IBM</t>
  </si>
  <si>
    <t>Internation Business Machines</t>
  </si>
  <si>
    <t>American Express</t>
  </si>
  <si>
    <t>Weighting constant</t>
  </si>
  <si>
    <t>Estimation model for American Express: 5-year period, sum of squared errors estimation method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</si>
  <si>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</si>
  <si>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</si>
  <si>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</si>
  <si>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</si>
  <si>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</si>
  <si>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</si>
  <si>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</si>
  <si>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</si>
  <si>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</si>
  <si>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</si>
  <si>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</si>
  <si>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</si>
  <si>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</si>
  <si>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</si>
  <si>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</si>
  <si>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</si>
  <si>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</si>
  <si>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</si>
  <si>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</si>
  <si>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</si>
  <si>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</si>
  <si>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</si>
  <si>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</si>
  <si>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</si>
  <si>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</si>
  <si>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Column 1</t>
  </si>
  <si>
    <t>Column 2</t>
  </si>
  <si>
    <t>Covariance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</si>
</sst>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6" formatCode="mm/dd/yy"/>
  </numFmts>
  <fonts count="7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6795556505021"/>
        <bgColor indexed="64"/>
      </patternFill>
    </fill>
  </fills>
  <borders count="28">
    <border>
      <left/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7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/>
    <xf numFmtId="164" fontId="0" fillId="0" borderId="0" xfId="0" applyNumberFormat="1"/>
    <xf numFmtId="165" fontId="0" fillId="0" borderId="0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0" fontId="0" fillId="2" borderId="3" xfId="0" applyFill="1" applyBorder="1"/>
    <xf numFmtId="165" fontId="0" fillId="0" borderId="0" xfId="0" applyNumberFormat="1" applyAlignment="1">
      <alignment horizontal="right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5" fillId="3" borderId="18" xfId="0" applyFont="1" applyFill="1" applyBorder="1" applyAlignment="1">
      <alignment horizontal="centerContinuous"/>
    </xf>
    <xf numFmtId="0" fontId="5" fillId="3" borderId="11" xfId="0" applyFont="1" applyFill="1" applyBorder="1" applyAlignment="1">
      <alignment horizontal="centerContinuous"/>
    </xf>
    <xf numFmtId="0" fontId="0" fillId="3" borderId="16" xfId="0" applyFill="1" applyBorder="1" applyAlignment="1"/>
    <xf numFmtId="0" fontId="0" fillId="3" borderId="0" xfId="0" applyFill="1" applyBorder="1" applyAlignment="1"/>
    <xf numFmtId="0" fontId="0" fillId="3" borderId="19" xfId="0" applyFill="1" applyBorder="1" applyAlignment="1"/>
    <xf numFmtId="0" fontId="0" fillId="3" borderId="10" xfId="0" applyFill="1" applyBorder="1" applyAlignment="1"/>
    <xf numFmtId="0" fontId="5" fillId="3" borderId="18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0" fillId="3" borderId="17" xfId="0" applyFill="1" applyBorder="1" applyAlignment="1"/>
    <xf numFmtId="0" fontId="0" fillId="3" borderId="21" xfId="0" applyFill="1" applyBorder="1" applyAlignment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12" xfId="0" applyFill="1" applyBorder="1"/>
    <xf numFmtId="0" fontId="6" fillId="3" borderId="13" xfId="0" applyFont="1" applyFill="1" applyBorder="1"/>
    <xf numFmtId="0" fontId="0" fillId="3" borderId="25" xfId="0" applyFill="1" applyBorder="1" applyAlignment="1"/>
    <xf numFmtId="0" fontId="0" fillId="3" borderId="26" xfId="0" applyFill="1" applyBorder="1" applyAlignment="1"/>
    <xf numFmtId="0" fontId="0" fillId="3" borderId="27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2</xdr:row>
      <xdr:rowOff>142875</xdr:rowOff>
    </xdr:from>
    <xdr:to>
      <xdr:col>10</xdr:col>
      <xdr:colOff>419100</xdr:colOff>
      <xdr:row>22</xdr:row>
      <xdr:rowOff>0</xdr:rowOff>
    </xdr:to>
    <xdr:sp macro="" textlink="">
      <xdr:nvSpPr>
        <xdr:cNvPr id="2057" name="Text Box 9"/>
        <xdr:cNvSpPr txBox="1">
          <a:spLocks noChangeArrowheads="1"/>
        </xdr:cNvSpPr>
      </xdr:nvSpPr>
      <xdr:spPr bwMode="auto">
        <a:xfrm>
          <a:off x="6096000" y="466725"/>
          <a:ext cx="1343025" cy="3152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Range names used: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Alpha - B4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Beta - B5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AlphaBeta - B4:B5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Weight - B7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SqErr3 - F11:F45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SqErr5 - F11:F69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AbsErr3 - G11:G45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AbsErr5 - G11:G69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Weight3 - H11:H45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Weight5 - H11:H69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SSE3 - B73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SSE5 - C73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WSSE3 - B74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WSSE5 - C74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SAE3 - B75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SAE5 - C75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MaxAE - B76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MaxAE - C76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B77"/>
  <sheetViews>
    <sheetView tabSelected="1" zoomScale="75" workbookViewId="0">
      <selection activeCell="U36" sqref="U36"/>
    </sheetView>
  </sheetViews>
  <sheetFormatPr defaultRowHeight="12.75" x14ac:dyDescent="0.2"/>
  <cols>
    <col min="1" max="1" width="19.28515625" customWidth="1"/>
    <col min="2" max="2" width="9.42578125" bestFit="1" customWidth="1"/>
    <col min="3" max="3" width="11.5703125" customWidth="1"/>
    <col min="6" max="6" width="9.5703125" customWidth="1"/>
    <col min="7" max="7" width="9.7109375" customWidth="1"/>
    <col min="13" max="13" width="19.42578125" bestFit="1" customWidth="1"/>
    <col min="14" max="14" width="13.85546875" bestFit="1" customWidth="1"/>
    <col min="15" max="15" width="15.7109375" bestFit="1" customWidth="1"/>
    <col min="21" max="21" width="14.5703125" bestFit="1" customWidth="1"/>
  </cols>
  <sheetData>
    <row r="1" spans="1:28" x14ac:dyDescent="0.2">
      <c r="A1" s="2" t="s">
        <v>117</v>
      </c>
      <c r="AA1" t="s">
        <v>52</v>
      </c>
      <c r="AB1" t="s">
        <v>53</v>
      </c>
    </row>
    <row r="2" spans="1:28" x14ac:dyDescent="0.2">
      <c r="AA2" t="s">
        <v>99</v>
      </c>
      <c r="AB2" t="s">
        <v>100</v>
      </c>
    </row>
    <row r="3" spans="1:28" ht="13.5" thickBot="1" x14ac:dyDescent="0.25">
      <c r="A3" s="2" t="s">
        <v>1</v>
      </c>
      <c r="AA3" t="s">
        <v>97</v>
      </c>
      <c r="AB3" t="s">
        <v>98</v>
      </c>
    </row>
    <row r="4" spans="1:28" ht="13.5" thickTop="1" x14ac:dyDescent="0.2">
      <c r="A4" s="5" t="s">
        <v>2</v>
      </c>
      <c r="B4" s="9">
        <v>5.3919009069813119E-3</v>
      </c>
      <c r="AA4" t="s">
        <v>108</v>
      </c>
      <c r="AB4" t="s">
        <v>115</v>
      </c>
    </row>
    <row r="5" spans="1:28" ht="13.5" thickBot="1" x14ac:dyDescent="0.25">
      <c r="A5" s="5" t="s">
        <v>3</v>
      </c>
      <c r="B5" s="10">
        <v>1.3420387051367488</v>
      </c>
      <c r="AA5" t="s">
        <v>72</v>
      </c>
      <c r="AB5" t="s">
        <v>73</v>
      </c>
    </row>
    <row r="6" spans="1:28" ht="14.25" thickTop="1" thickBot="1" x14ac:dyDescent="0.25">
      <c r="A6" s="5"/>
      <c r="B6" s="8"/>
      <c r="AA6" t="s">
        <v>56</v>
      </c>
      <c r="AB6" t="s">
        <v>57</v>
      </c>
    </row>
    <row r="7" spans="1:28" ht="13.5" thickBot="1" x14ac:dyDescent="0.25">
      <c r="A7" s="5" t="s">
        <v>116</v>
      </c>
      <c r="B7" s="11">
        <v>0.995</v>
      </c>
      <c r="AA7" t="s">
        <v>94</v>
      </c>
      <c r="AB7" t="s">
        <v>95</v>
      </c>
    </row>
    <row r="8" spans="1:28" x14ac:dyDescent="0.2">
      <c r="A8" s="5"/>
      <c r="B8" s="8"/>
      <c r="AA8" s="5" t="s">
        <v>70</v>
      </c>
      <c r="AB8" s="5" t="s">
        <v>71</v>
      </c>
    </row>
    <row r="9" spans="1:28" ht="13.5" thickBot="1" x14ac:dyDescent="0.25">
      <c r="AA9" t="s">
        <v>86</v>
      </c>
      <c r="AB9" t="s">
        <v>87</v>
      </c>
    </row>
    <row r="10" spans="1:28" s="4" customFormat="1" ht="14.25" thickTop="1" thickBot="1" x14ac:dyDescent="0.25">
      <c r="A10" s="4" t="s">
        <v>0</v>
      </c>
      <c r="B10" s="4" t="s">
        <v>42</v>
      </c>
      <c r="C10" s="4" t="s">
        <v>43</v>
      </c>
      <c r="D10" s="4" t="s">
        <v>38</v>
      </c>
      <c r="E10" s="4" t="s">
        <v>40</v>
      </c>
      <c r="F10" s="4" t="s">
        <v>39</v>
      </c>
      <c r="G10" s="4" t="s">
        <v>41</v>
      </c>
      <c r="H10" s="4" t="s">
        <v>44</v>
      </c>
      <c r="M10" s="39">
        <f>SLOPE(C10:C69,B10:B69)</f>
        <v>1.342032750355129</v>
      </c>
      <c r="AA10" t="s">
        <v>54</v>
      </c>
      <c r="AB10" t="s">
        <v>55</v>
      </c>
    </row>
    <row r="11" spans="1:28" ht="14.25" thickTop="1" thickBot="1" x14ac:dyDescent="0.25">
      <c r="A11" s="1">
        <v>36312</v>
      </c>
      <c r="B11" s="3">
        <f>'S&amp;P500'!C4</f>
        <v>5.4438333435752564E-2</v>
      </c>
      <c r="C11" s="7">
        <f>AXP!C4</f>
        <v>7.6765854627300414E-2</v>
      </c>
      <c r="D11" s="3">
        <f>Alpha+Beta*B11</f>
        <v>7.8450251420901271E-2</v>
      </c>
      <c r="E11" s="3">
        <f>C11-D11</f>
        <v>-1.6843967936008564E-3</v>
      </c>
      <c r="F11" s="7">
        <f>E11^2</f>
        <v>2.837192558292846E-6</v>
      </c>
      <c r="G11" s="3">
        <f>ABS(E11)</f>
        <v>1.6843967936008564E-3</v>
      </c>
      <c r="H11" s="3">
        <v>1</v>
      </c>
      <c r="AA11" t="s">
        <v>76</v>
      </c>
      <c r="AB11" t="s">
        <v>77</v>
      </c>
    </row>
    <row r="12" spans="1:28" ht="13.5" thickTop="1" x14ac:dyDescent="0.2">
      <c r="A12" s="1">
        <v>36281</v>
      </c>
      <c r="B12" s="3">
        <f>'S&amp;P500'!C5</f>
        <v>-2.4970415973876288E-2</v>
      </c>
      <c r="C12" s="7">
        <f>AXP!C5</f>
        <v>-7.3649353038572327E-2</v>
      </c>
      <c r="D12" s="3">
        <f t="shared" ref="D12:D69" si="0">Alpha+Beta*B12</f>
        <v>-2.8119363813325613E-2</v>
      </c>
      <c r="E12" s="3">
        <f>C12-D12</f>
        <v>-4.5529989225246717E-2</v>
      </c>
      <c r="F12" s="7">
        <f>E12^2</f>
        <v>2.072979918851082E-3</v>
      </c>
      <c r="G12" s="3">
        <f>ABS(E12)</f>
        <v>4.5529989225246717E-2</v>
      </c>
      <c r="H12" s="3">
        <f>Weight*H11</f>
        <v>0.995</v>
      </c>
      <c r="M12" s="19"/>
      <c r="N12" s="20"/>
      <c r="O12" s="20"/>
      <c r="P12" s="20"/>
      <c r="Q12" s="20"/>
      <c r="R12" s="20"/>
      <c r="S12" s="20"/>
      <c r="T12" s="20"/>
      <c r="U12" s="21"/>
      <c r="AA12" t="s">
        <v>82</v>
      </c>
      <c r="AB12" t="s">
        <v>83</v>
      </c>
    </row>
    <row r="13" spans="1:28" x14ac:dyDescent="0.2">
      <c r="A13" s="1">
        <v>36251</v>
      </c>
      <c r="B13" s="3">
        <f>'S&amp;P500'!C6</f>
        <v>3.7943981902563165E-2</v>
      </c>
      <c r="C13" s="7">
        <f>AXP!C6</f>
        <v>0.10987655371317236</v>
      </c>
      <c r="D13" s="3">
        <f t="shared" si="0"/>
        <v>5.6314193247229416E-2</v>
      </c>
      <c r="E13" s="3">
        <f t="shared" ref="E13:E69" si="1">C13-D13</f>
        <v>5.356236046594294E-2</v>
      </c>
      <c r="F13" s="7">
        <f t="shared" ref="F13:F69" si="2">E13^2</f>
        <v>2.8689264586836071E-3</v>
      </c>
      <c r="G13" s="3">
        <f t="shared" ref="G13:G69" si="3">ABS(E13)</f>
        <v>5.356236046594294E-2</v>
      </c>
      <c r="H13" s="3">
        <f t="shared" ref="H13:H69" si="4">Weight*H12</f>
        <v>0.99002500000000004</v>
      </c>
      <c r="M13" s="22" t="s">
        <v>118</v>
      </c>
      <c r="N13" s="23"/>
      <c r="O13" s="23"/>
      <c r="P13" s="23"/>
      <c r="Q13" s="23"/>
      <c r="R13" s="23"/>
      <c r="S13" s="23"/>
      <c r="T13" s="23"/>
      <c r="U13" s="24"/>
      <c r="AA13" t="s">
        <v>66</v>
      </c>
      <c r="AB13" t="s">
        <v>67</v>
      </c>
    </row>
    <row r="14" spans="1:28" ht="13.5" thickBot="1" x14ac:dyDescent="0.25">
      <c r="A14" s="1">
        <v>36220</v>
      </c>
      <c r="B14" s="3">
        <f>'S&amp;P500'!C7</f>
        <v>3.8794182487705192E-2</v>
      </c>
      <c r="C14" s="7">
        <f>AXP!C7</f>
        <v>8.7235223383590757E-2</v>
      </c>
      <c r="D14" s="3">
        <f t="shared" si="0"/>
        <v>5.745519533961993E-2</v>
      </c>
      <c r="E14" s="3">
        <f t="shared" si="1"/>
        <v>2.9780028043970827E-2</v>
      </c>
      <c r="F14" s="7">
        <f t="shared" si="2"/>
        <v>8.8685007029968893E-4</v>
      </c>
      <c r="G14" s="3">
        <f t="shared" si="3"/>
        <v>2.9780028043970827E-2</v>
      </c>
      <c r="H14" s="3">
        <f t="shared" si="4"/>
        <v>0.98507487500000002</v>
      </c>
      <c r="M14" s="22"/>
      <c r="N14" s="23"/>
      <c r="O14" s="23"/>
      <c r="P14" s="23"/>
      <c r="Q14" s="23"/>
      <c r="R14" s="23"/>
      <c r="S14" s="23"/>
      <c r="T14" s="23"/>
      <c r="U14" s="24"/>
      <c r="AA14" t="s">
        <v>96</v>
      </c>
      <c r="AB14" t="s">
        <v>106</v>
      </c>
    </row>
    <row r="15" spans="1:28" x14ac:dyDescent="0.2">
      <c r="A15" s="1">
        <v>36192</v>
      </c>
      <c r="B15" s="3">
        <f>'S&amp;P500'!C8</f>
        <v>-3.2282516957894539E-2</v>
      </c>
      <c r="C15" s="7">
        <f>AXP!C8</f>
        <v>5.468025949953665E-2</v>
      </c>
      <c r="D15" s="3">
        <f t="shared" si="0"/>
        <v>-3.7932486349746608E-2</v>
      </c>
      <c r="E15" s="3">
        <f t="shared" si="1"/>
        <v>9.2612745849283251E-2</v>
      </c>
      <c r="F15" s="7">
        <f t="shared" si="2"/>
        <v>8.5771206937439327E-3</v>
      </c>
      <c r="G15" s="3">
        <f t="shared" si="3"/>
        <v>9.2612745849283251E-2</v>
      </c>
      <c r="H15" s="3">
        <f t="shared" si="4"/>
        <v>0.98014950062500006</v>
      </c>
      <c r="M15" s="25" t="s">
        <v>119</v>
      </c>
      <c r="N15" s="26"/>
      <c r="O15" s="23"/>
      <c r="P15" s="23"/>
      <c r="Q15" s="23"/>
      <c r="R15" s="23"/>
      <c r="S15" s="23"/>
      <c r="T15" s="23"/>
      <c r="U15" s="24"/>
      <c r="AA15" t="s">
        <v>80</v>
      </c>
      <c r="AB15" t="s">
        <v>81</v>
      </c>
    </row>
    <row r="16" spans="1:28" x14ac:dyDescent="0.2">
      <c r="A16" s="1">
        <v>36161</v>
      </c>
      <c r="B16" s="3">
        <f>'S&amp;P500'!C9</f>
        <v>4.1009412396378286E-2</v>
      </c>
      <c r="C16" s="7">
        <f>AXP!C9</f>
        <v>5.927321616078343E-3</v>
      </c>
      <c r="D16" s="3">
        <f t="shared" si="0"/>
        <v>6.0428119617835764E-2</v>
      </c>
      <c r="E16" s="3">
        <f t="shared" si="1"/>
        <v>-5.4500798001757424E-2</v>
      </c>
      <c r="F16" s="7">
        <f t="shared" si="2"/>
        <v>2.9703369828283661E-3</v>
      </c>
      <c r="G16" s="3">
        <f t="shared" si="3"/>
        <v>5.4500798001757424E-2</v>
      </c>
      <c r="H16" s="3">
        <f t="shared" si="4"/>
        <v>0.97524875312187509</v>
      </c>
      <c r="M16" s="27" t="s">
        <v>120</v>
      </c>
      <c r="N16" s="28">
        <v>0.71950581018690218</v>
      </c>
      <c r="O16" s="23"/>
      <c r="P16" s="23"/>
      <c r="Q16" s="23"/>
      <c r="R16" s="23"/>
      <c r="S16" s="23"/>
      <c r="T16" s="23"/>
      <c r="U16" s="24"/>
      <c r="AA16" t="s">
        <v>113</v>
      </c>
      <c r="AB16" t="s">
        <v>114</v>
      </c>
    </row>
    <row r="17" spans="1:28" x14ac:dyDescent="0.2">
      <c r="A17" s="1">
        <v>36130</v>
      </c>
      <c r="B17" s="3">
        <f>'S&amp;P500'!C10</f>
        <v>5.6375308302467196E-2</v>
      </c>
      <c r="C17" s="7">
        <f>AXP!C10</f>
        <v>2.4362292980824707E-2</v>
      </c>
      <c r="D17" s="3">
        <f t="shared" si="0"/>
        <v>8.10497466629094E-2</v>
      </c>
      <c r="E17" s="3">
        <f t="shared" si="1"/>
        <v>-5.6687453682084693E-2</v>
      </c>
      <c r="F17" s="7">
        <f t="shared" si="2"/>
        <v>3.2134674049584975E-3</v>
      </c>
      <c r="G17" s="3">
        <f t="shared" si="3"/>
        <v>5.6687453682084693E-2</v>
      </c>
      <c r="H17" s="3">
        <f t="shared" si="4"/>
        <v>0.97037250935626573</v>
      </c>
      <c r="M17" s="27" t="s">
        <v>121</v>
      </c>
      <c r="N17" s="28">
        <v>0.51768861089271045</v>
      </c>
      <c r="O17" s="23"/>
      <c r="P17" s="23"/>
      <c r="Q17" s="23"/>
      <c r="R17" s="23"/>
      <c r="S17" s="23"/>
      <c r="T17" s="23"/>
      <c r="U17" s="24"/>
      <c r="AA17" t="s">
        <v>92</v>
      </c>
      <c r="AB17" t="s">
        <v>93</v>
      </c>
    </row>
    <row r="18" spans="1:28" x14ac:dyDescent="0.2">
      <c r="A18" s="1">
        <v>36100</v>
      </c>
      <c r="B18" s="3">
        <f>'S&amp;P500'!C11</f>
        <v>5.9126034204993343E-2</v>
      </c>
      <c r="C18" s="7">
        <f>AXP!C11</f>
        <v>0.13586408567379979</v>
      </c>
      <c r="D18" s="3">
        <f t="shared" si="0"/>
        <v>8.4741327291321694E-2</v>
      </c>
      <c r="E18" s="3">
        <f t="shared" si="1"/>
        <v>5.1122758382478095E-2</v>
      </c>
      <c r="F18" s="7">
        <f t="shared" si="2"/>
        <v>2.6135364246332345E-3</v>
      </c>
      <c r="G18" s="3">
        <f t="shared" si="3"/>
        <v>5.1122758382478095E-2</v>
      </c>
      <c r="H18" s="3">
        <f t="shared" si="4"/>
        <v>0.96552064680948435</v>
      </c>
      <c r="M18" s="27" t="s">
        <v>122</v>
      </c>
      <c r="N18" s="28">
        <v>0.50922700757503869</v>
      </c>
      <c r="O18" s="23"/>
      <c r="P18" s="23"/>
      <c r="Q18" s="23"/>
      <c r="R18" s="23"/>
      <c r="S18" s="23"/>
      <c r="T18" s="23"/>
      <c r="U18" s="24"/>
      <c r="AA18" t="s">
        <v>64</v>
      </c>
      <c r="AB18" t="s">
        <v>65</v>
      </c>
    </row>
    <row r="19" spans="1:28" x14ac:dyDescent="0.2">
      <c r="A19" s="1">
        <v>36069</v>
      </c>
      <c r="B19" s="3">
        <f>'S&amp;P500'!C12</f>
        <v>8.02941957306222E-2</v>
      </c>
      <c r="C19" s="7">
        <f>AXP!C12</f>
        <v>0.1384709580301223</v>
      </c>
      <c r="D19" s="3">
        <f t="shared" si="0"/>
        <v>0.1131498193753022</v>
      </c>
      <c r="E19" s="3">
        <f t="shared" si="1"/>
        <v>2.5321138654820094E-2</v>
      </c>
      <c r="F19" s="7">
        <f t="shared" si="2"/>
        <v>6.4116006277662439E-4</v>
      </c>
      <c r="G19" s="3">
        <f t="shared" si="3"/>
        <v>2.5321138654820094E-2</v>
      </c>
      <c r="H19" s="3">
        <f t="shared" si="4"/>
        <v>0.96069304357543694</v>
      </c>
      <c r="M19" s="27" t="s">
        <v>123</v>
      </c>
      <c r="N19" s="28">
        <v>5.218823103100248E-2</v>
      </c>
      <c r="O19" s="23"/>
      <c r="P19" s="23"/>
      <c r="Q19" s="23"/>
      <c r="R19" s="23"/>
      <c r="S19" s="23"/>
      <c r="T19" s="23"/>
      <c r="U19" s="24"/>
      <c r="AA19" t="s">
        <v>103</v>
      </c>
      <c r="AB19" t="s">
        <v>104</v>
      </c>
    </row>
    <row r="20" spans="1:28" ht="13.5" thickBot="1" x14ac:dyDescent="0.25">
      <c r="A20" s="1">
        <v>36039</v>
      </c>
      <c r="B20" s="3">
        <f>'S&amp;P500'!C13</f>
        <v>6.2395537355841572E-2</v>
      </c>
      <c r="C20" s="7">
        <f>AXP!C13</f>
        <v>-4.8073564455576052E-3</v>
      </c>
      <c r="D20" s="3">
        <f t="shared" si="0"/>
        <v>8.9129127066326586E-2</v>
      </c>
      <c r="E20" s="3">
        <f>C20-D20</f>
        <v>-9.3936483511884189E-2</v>
      </c>
      <c r="F20" s="7">
        <f t="shared" si="2"/>
        <v>8.8240629345784898E-3</v>
      </c>
      <c r="G20" s="3">
        <f t="shared" si="3"/>
        <v>9.3936483511884189E-2</v>
      </c>
      <c r="H20" s="3">
        <f t="shared" si="4"/>
        <v>0.95588957835755972</v>
      </c>
      <c r="M20" s="29" t="s">
        <v>124</v>
      </c>
      <c r="N20" s="30">
        <v>59</v>
      </c>
      <c r="O20" s="23"/>
      <c r="P20" s="23"/>
      <c r="Q20" s="23"/>
      <c r="R20" s="23"/>
      <c r="S20" s="23"/>
      <c r="T20" s="23"/>
      <c r="U20" s="24"/>
      <c r="AA20" t="s">
        <v>62</v>
      </c>
      <c r="AB20" t="s">
        <v>63</v>
      </c>
    </row>
    <row r="21" spans="1:28" x14ac:dyDescent="0.2">
      <c r="A21" s="1">
        <v>36008</v>
      </c>
      <c r="B21" s="3">
        <f>'S&amp;P500'!C14</f>
        <v>-0.14579671089616042</v>
      </c>
      <c r="C21" s="7">
        <f>AXP!C14</f>
        <v>-0.29331882759503403</v>
      </c>
      <c r="D21" s="3">
        <f t="shared" si="0"/>
        <v>-0.19027292819729874</v>
      </c>
      <c r="E21" s="3">
        <f t="shared" si="1"/>
        <v>-0.10304589939773529</v>
      </c>
      <c r="F21" s="7">
        <f t="shared" si="2"/>
        <v>1.0618457382688181E-2</v>
      </c>
      <c r="G21" s="3">
        <f t="shared" si="3"/>
        <v>0.10304589939773529</v>
      </c>
      <c r="H21" s="3">
        <f t="shared" si="4"/>
        <v>0.95111013046577186</v>
      </c>
      <c r="M21" s="22"/>
      <c r="N21" s="23"/>
      <c r="O21" s="23"/>
      <c r="P21" s="23"/>
      <c r="Q21" s="23"/>
      <c r="R21" s="23"/>
      <c r="S21" s="23"/>
      <c r="T21" s="23"/>
      <c r="U21" s="24"/>
      <c r="AA21" t="s">
        <v>68</v>
      </c>
      <c r="AB21" t="s">
        <v>69</v>
      </c>
    </row>
    <row r="22" spans="1:28" ht="13.5" thickBot="1" x14ac:dyDescent="0.25">
      <c r="A22" s="1">
        <v>35977</v>
      </c>
      <c r="B22" s="3">
        <f>'S&amp;P500'!C15</f>
        <v>-1.1615395470260218E-2</v>
      </c>
      <c r="C22" s="7">
        <f>AXP!C15</f>
        <v>-2.9673458887400524E-2</v>
      </c>
      <c r="D22" s="3">
        <f t="shared" si="0"/>
        <v>-1.0196409389577971E-2</v>
      </c>
      <c r="E22" s="3">
        <f t="shared" si="1"/>
        <v>-1.9477049497822554E-2</v>
      </c>
      <c r="F22" s="7">
        <f t="shared" si="2"/>
        <v>3.7935545714062977E-4</v>
      </c>
      <c r="G22" s="3">
        <f t="shared" si="3"/>
        <v>1.9477049497822554E-2</v>
      </c>
      <c r="H22" s="3">
        <f t="shared" si="4"/>
        <v>0.94635457981344295</v>
      </c>
      <c r="M22" s="22" t="s">
        <v>125</v>
      </c>
      <c r="N22" s="23"/>
      <c r="O22" s="23"/>
      <c r="P22" s="23"/>
      <c r="Q22" s="23"/>
      <c r="R22" s="23"/>
      <c r="S22" s="23"/>
      <c r="T22" s="23"/>
      <c r="U22" s="24"/>
      <c r="AA22" t="s">
        <v>109</v>
      </c>
      <c r="AB22" t="s">
        <v>110</v>
      </c>
    </row>
    <row r="23" spans="1:28" x14ac:dyDescent="0.2">
      <c r="A23" s="1">
        <v>35947</v>
      </c>
      <c r="B23" s="3">
        <f>'S&amp;P500'!C16</f>
        <v>3.9438220788031011E-2</v>
      </c>
      <c r="C23" s="7">
        <f>AXP!C16</f>
        <v>0.110643664344759</v>
      </c>
      <c r="D23" s="3">
        <f t="shared" si="0"/>
        <v>5.8319519666247661E-2</v>
      </c>
      <c r="E23" s="3">
        <f t="shared" si="1"/>
        <v>5.232414467851134E-2</v>
      </c>
      <c r="F23" s="7">
        <f t="shared" si="2"/>
        <v>2.7378161163377867E-3</v>
      </c>
      <c r="G23" s="3">
        <f t="shared" si="3"/>
        <v>5.232414467851134E-2</v>
      </c>
      <c r="H23" s="3">
        <f t="shared" si="4"/>
        <v>0.94162280691437572</v>
      </c>
      <c r="M23" s="31"/>
      <c r="N23" s="32" t="s">
        <v>130</v>
      </c>
      <c r="O23" s="32" t="s">
        <v>131</v>
      </c>
      <c r="P23" s="32" t="s">
        <v>132</v>
      </c>
      <c r="Q23" s="32" t="s">
        <v>133</v>
      </c>
      <c r="R23" s="32" t="s">
        <v>134</v>
      </c>
      <c r="S23" s="23"/>
      <c r="T23" s="23"/>
      <c r="U23" s="24"/>
      <c r="AA23" t="s">
        <v>84</v>
      </c>
      <c r="AB23" t="s">
        <v>85</v>
      </c>
    </row>
    <row r="24" spans="1:28" x14ac:dyDescent="0.2">
      <c r="A24" s="1">
        <v>35916</v>
      </c>
      <c r="B24" s="3">
        <f>'S&amp;P500'!C17</f>
        <v>-1.882617494940415E-2</v>
      </c>
      <c r="C24" s="7">
        <f>AXP!C17</f>
        <v>4.284413836776765E-3</v>
      </c>
      <c r="D24" s="3">
        <f t="shared" si="0"/>
        <v>-1.9873554544794933E-2</v>
      </c>
      <c r="E24" s="3">
        <f t="shared" si="1"/>
        <v>2.41579683815717E-2</v>
      </c>
      <c r="F24" s="7">
        <f t="shared" si="2"/>
        <v>5.8360743632501798E-4</v>
      </c>
      <c r="G24" s="3">
        <f t="shared" si="3"/>
        <v>2.41579683815717E-2</v>
      </c>
      <c r="H24" s="3">
        <f t="shared" si="4"/>
        <v>0.93691469287980389</v>
      </c>
      <c r="M24" s="27" t="s">
        <v>126</v>
      </c>
      <c r="N24" s="28">
        <v>1</v>
      </c>
      <c r="O24" s="28">
        <v>0.16663303388779857</v>
      </c>
      <c r="P24" s="28">
        <v>0.16663303388779857</v>
      </c>
      <c r="Q24" s="28">
        <v>61.18091234689966</v>
      </c>
      <c r="R24" s="28">
        <v>1.3591985810588182E-10</v>
      </c>
      <c r="S24" s="23"/>
      <c r="T24" s="23"/>
      <c r="U24" s="24"/>
      <c r="AA24" t="s">
        <v>88</v>
      </c>
      <c r="AB24" t="s">
        <v>89</v>
      </c>
    </row>
    <row r="25" spans="1:28" x14ac:dyDescent="0.2">
      <c r="A25" s="1">
        <v>35886</v>
      </c>
      <c r="B25" s="3">
        <f>'S&amp;P500'!C18</f>
        <v>9.0764692534604039E-3</v>
      </c>
      <c r="C25" s="7">
        <f>AXP!C18</f>
        <v>0.11539696782075776</v>
      </c>
      <c r="D25" s="3">
        <f t="shared" si="0"/>
        <v>1.7572873951108826E-2</v>
      </c>
      <c r="E25" s="3">
        <f t="shared" si="1"/>
        <v>9.7824093869648937E-2</v>
      </c>
      <c r="F25" s="7">
        <f t="shared" si="2"/>
        <v>9.5695533414178868E-3</v>
      </c>
      <c r="G25" s="3">
        <f t="shared" si="3"/>
        <v>9.7824093869648937E-2</v>
      </c>
      <c r="H25" s="3">
        <f t="shared" si="4"/>
        <v>0.9322301194154049</v>
      </c>
      <c r="M25" s="27" t="s">
        <v>127</v>
      </c>
      <c r="N25" s="28">
        <v>57</v>
      </c>
      <c r="O25" s="28">
        <v>0.15524585311428155</v>
      </c>
      <c r="P25" s="28">
        <v>2.7236114581452903E-3</v>
      </c>
      <c r="Q25" s="28"/>
      <c r="R25" s="28"/>
      <c r="S25" s="23"/>
      <c r="T25" s="23"/>
      <c r="U25" s="24"/>
      <c r="AA25" t="s">
        <v>78</v>
      </c>
      <c r="AB25" t="s">
        <v>79</v>
      </c>
    </row>
    <row r="26" spans="1:28" ht="13.5" thickBot="1" x14ac:dyDescent="0.25">
      <c r="A26" s="1">
        <v>35855</v>
      </c>
      <c r="B26" s="3">
        <f>'S&amp;P500'!C19</f>
        <v>4.9945680141803499E-2</v>
      </c>
      <c r="C26" s="7">
        <f>AXP!C19</f>
        <v>1.9430452593408379E-2</v>
      </c>
      <c r="D26" s="3">
        <f t="shared" si="0"/>
        <v>7.2420936811661507E-2</v>
      </c>
      <c r="E26" s="3">
        <f t="shared" si="1"/>
        <v>-5.2990484218253128E-2</v>
      </c>
      <c r="F26" s="7">
        <f t="shared" si="2"/>
        <v>2.8079914176849336E-3</v>
      </c>
      <c r="G26" s="3">
        <f t="shared" si="3"/>
        <v>5.2990484218253128E-2</v>
      </c>
      <c r="H26" s="3">
        <f t="shared" si="4"/>
        <v>0.92756896881832784</v>
      </c>
      <c r="M26" s="29" t="s">
        <v>128</v>
      </c>
      <c r="N26" s="30">
        <v>58</v>
      </c>
      <c r="O26" s="30">
        <v>0.32187888700208012</v>
      </c>
      <c r="P26" s="30"/>
      <c r="Q26" s="30"/>
      <c r="R26" s="30"/>
      <c r="S26" s="23"/>
      <c r="T26" s="23"/>
      <c r="U26" s="24"/>
      <c r="AA26" t="s">
        <v>90</v>
      </c>
      <c r="AB26" t="s">
        <v>91</v>
      </c>
    </row>
    <row r="27" spans="1:28" ht="13.5" thickBot="1" x14ac:dyDescent="0.25">
      <c r="A27" s="1">
        <v>35827</v>
      </c>
      <c r="B27" s="3">
        <f>'S&amp;P500'!C20</f>
        <v>7.0449259395274771E-2</v>
      </c>
      <c r="C27" s="7">
        <f>AXP!C20</f>
        <v>7.617656923320959E-2</v>
      </c>
      <c r="D27" s="3">
        <f t="shared" si="0"/>
        <v>9.9937533763658812E-2</v>
      </c>
      <c r="E27" s="3">
        <f t="shared" si="1"/>
        <v>-2.3760964530449222E-2</v>
      </c>
      <c r="F27" s="7">
        <f t="shared" si="2"/>
        <v>5.6458343541726606E-4</v>
      </c>
      <c r="G27" s="3">
        <f t="shared" si="3"/>
        <v>2.3760964530449222E-2</v>
      </c>
      <c r="H27" s="3">
        <f t="shared" si="4"/>
        <v>0.92293112397423616</v>
      </c>
      <c r="M27" s="22"/>
      <c r="N27" s="23"/>
      <c r="O27" s="23"/>
      <c r="P27" s="23"/>
      <c r="Q27" s="23"/>
      <c r="R27" s="23"/>
      <c r="S27" s="23"/>
      <c r="T27" s="23"/>
      <c r="U27" s="24"/>
      <c r="AA27" t="s">
        <v>101</v>
      </c>
      <c r="AB27" t="s">
        <v>102</v>
      </c>
    </row>
    <row r="28" spans="1:28" x14ac:dyDescent="0.2">
      <c r="A28" s="1">
        <v>35796</v>
      </c>
      <c r="B28" s="3">
        <f>'S&amp;P500'!C21</f>
        <v>1.015013962882436E-2</v>
      </c>
      <c r="C28" s="7">
        <f>AXP!C21</f>
        <v>-6.2324589687463176E-2</v>
      </c>
      <c r="D28" s="3">
        <f t="shared" si="0"/>
        <v>1.9013781151405958E-2</v>
      </c>
      <c r="E28" s="3">
        <f t="shared" si="1"/>
        <v>-8.1338370838869134E-2</v>
      </c>
      <c r="F28" s="7">
        <f t="shared" si="2"/>
        <v>6.6159305707213971E-3</v>
      </c>
      <c r="G28" s="3">
        <f t="shared" si="3"/>
        <v>8.1338370838869134E-2</v>
      </c>
      <c r="H28" s="3">
        <f t="shared" si="4"/>
        <v>0.91831646835436498</v>
      </c>
      <c r="M28" s="31"/>
      <c r="N28" s="32" t="s">
        <v>135</v>
      </c>
      <c r="O28" s="32" t="s">
        <v>123</v>
      </c>
      <c r="P28" s="32" t="s">
        <v>136</v>
      </c>
      <c r="Q28" s="32" t="s">
        <v>137</v>
      </c>
      <c r="R28" s="32" t="s">
        <v>138</v>
      </c>
      <c r="S28" s="32" t="s">
        <v>139</v>
      </c>
      <c r="T28" s="32" t="s">
        <v>140</v>
      </c>
      <c r="U28" s="33" t="s">
        <v>141</v>
      </c>
      <c r="AA28" t="s">
        <v>74</v>
      </c>
      <c r="AB28" t="s">
        <v>75</v>
      </c>
    </row>
    <row r="29" spans="1:28" x14ac:dyDescent="0.2">
      <c r="A29" s="1">
        <v>35765</v>
      </c>
      <c r="B29" s="3">
        <f>'S&amp;P500'!C22</f>
        <v>1.573163073058402E-2</v>
      </c>
      <c r="C29" s="7">
        <f>AXP!C22</f>
        <v>0.13447984502514213</v>
      </c>
      <c r="D29" s="3">
        <f t="shared" si="0"/>
        <v>2.6504358242343776E-2</v>
      </c>
      <c r="E29" s="3">
        <f t="shared" si="1"/>
        <v>0.10797548678279835</v>
      </c>
      <c r="F29" s="7">
        <f t="shared" si="2"/>
        <v>1.165870574598226E-2</v>
      </c>
      <c r="G29" s="3">
        <f t="shared" si="3"/>
        <v>0.10797548678279835</v>
      </c>
      <c r="H29" s="3">
        <f t="shared" si="4"/>
        <v>0.91372488601259316</v>
      </c>
      <c r="M29" s="27" t="s">
        <v>129</v>
      </c>
      <c r="N29" s="28">
        <v>5.3920395589636405E-3</v>
      </c>
      <c r="O29" s="28">
        <v>7.5786784675308475E-3</v>
      </c>
      <c r="P29" s="28">
        <v>0.71147490714438244</v>
      </c>
      <c r="Q29" s="28">
        <v>0.47969167960869463</v>
      </c>
      <c r="R29" s="28">
        <v>-9.7840022993393796E-3</v>
      </c>
      <c r="S29" s="28">
        <v>2.0568081417266661E-2</v>
      </c>
      <c r="T29" s="28">
        <v>-9.7840022993393796E-3</v>
      </c>
      <c r="U29" s="34">
        <v>2.0568081417266661E-2</v>
      </c>
      <c r="AA29" t="s">
        <v>111</v>
      </c>
      <c r="AB29" t="s">
        <v>112</v>
      </c>
    </row>
    <row r="30" spans="1:28" ht="13.5" thickBot="1" x14ac:dyDescent="0.25">
      <c r="A30" s="1">
        <v>35735</v>
      </c>
      <c r="B30" s="3">
        <f>'S&amp;P500'!C23</f>
        <v>4.4586822942861488E-2</v>
      </c>
      <c r="C30" s="7">
        <f>AXP!C23</f>
        <v>1.1216871675445456E-2</v>
      </c>
      <c r="D30" s="3">
        <f t="shared" si="0"/>
        <v>6.5229143035380632E-2</v>
      </c>
      <c r="E30" s="3">
        <f t="shared" si="1"/>
        <v>-5.4012271359935179E-2</v>
      </c>
      <c r="F30" s="7">
        <f t="shared" si="2"/>
        <v>2.9173254574592741E-3</v>
      </c>
      <c r="G30" s="3">
        <f t="shared" si="3"/>
        <v>5.4012271359935179E-2</v>
      </c>
      <c r="H30" s="3">
        <f t="shared" si="4"/>
        <v>0.90915626158253016</v>
      </c>
      <c r="M30" s="29" t="s">
        <v>142</v>
      </c>
      <c r="N30" s="30">
        <v>1.3420327503551295</v>
      </c>
      <c r="O30" s="30">
        <v>0.17157544730031174</v>
      </c>
      <c r="P30" s="30">
        <v>7.8218228276342145</v>
      </c>
      <c r="Q30" s="30">
        <v>1.3591985810587988E-10</v>
      </c>
      <c r="R30" s="30">
        <v>0.99845884347385083</v>
      </c>
      <c r="S30" s="30">
        <v>1.6856066572364081</v>
      </c>
      <c r="T30" s="30">
        <v>0.99845884347385083</v>
      </c>
      <c r="U30" s="35">
        <v>1.6856066572364081</v>
      </c>
      <c r="AA30" t="s">
        <v>105</v>
      </c>
      <c r="AB30" t="s">
        <v>107</v>
      </c>
    </row>
    <row r="31" spans="1:28" ht="13.5" thickBot="1" x14ac:dyDescent="0.25">
      <c r="A31" s="1">
        <v>35704</v>
      </c>
      <c r="B31" s="3">
        <f>'S&amp;P500'!C24</f>
        <v>-3.4477662359597976E-2</v>
      </c>
      <c r="C31" s="7">
        <f>AXP!C24</f>
        <v>-4.4702058855367592E-2</v>
      </c>
      <c r="D31" s="3">
        <f t="shared" si="0"/>
        <v>-4.0878456442235575E-2</v>
      </c>
      <c r="E31" s="3">
        <f t="shared" si="1"/>
        <v>-3.823602413132017E-3</v>
      </c>
      <c r="F31" s="7">
        <f t="shared" si="2"/>
        <v>1.4619935413708984E-5</v>
      </c>
      <c r="G31" s="3">
        <f t="shared" si="3"/>
        <v>3.823602413132017E-3</v>
      </c>
      <c r="H31" s="3">
        <f t="shared" si="4"/>
        <v>0.90461048027461755</v>
      </c>
      <c r="M31" s="36"/>
      <c r="N31" s="37"/>
      <c r="O31" s="37"/>
      <c r="P31" s="37"/>
      <c r="Q31" s="37"/>
      <c r="R31" s="37"/>
      <c r="S31" s="37"/>
      <c r="T31" s="37"/>
      <c r="U31" s="38"/>
      <c r="AA31" t="s">
        <v>58</v>
      </c>
      <c r="AB31" t="s">
        <v>59</v>
      </c>
    </row>
    <row r="32" spans="1:28" ht="14.25" thickTop="1" thickBot="1" x14ac:dyDescent="0.25">
      <c r="A32" s="1">
        <v>35674</v>
      </c>
      <c r="B32" s="3">
        <f>'S&amp;P500'!C25</f>
        <v>5.3153523741758975E-2</v>
      </c>
      <c r="C32" s="7">
        <f>AXP!C25</f>
        <v>5.3053689164683747E-2</v>
      </c>
      <c r="D32" s="3">
        <f t="shared" si="0"/>
        <v>7.6725987082826963E-2</v>
      </c>
      <c r="E32" s="3">
        <f t="shared" si="1"/>
        <v>-2.3672297918143216E-2</v>
      </c>
      <c r="F32" s="7">
        <f t="shared" si="2"/>
        <v>5.6037768872532767E-4</v>
      </c>
      <c r="G32" s="3">
        <f t="shared" si="3"/>
        <v>2.3672297918143216E-2</v>
      </c>
      <c r="H32" s="3">
        <f t="shared" si="4"/>
        <v>0.90008742787324447</v>
      </c>
      <c r="AA32" t="s">
        <v>60</v>
      </c>
      <c r="AB32" t="s">
        <v>61</v>
      </c>
    </row>
    <row r="33" spans="1:15" ht="14.25" thickTop="1" thickBot="1" x14ac:dyDescent="0.25">
      <c r="A33" s="1">
        <v>35643</v>
      </c>
      <c r="B33" s="3">
        <f>'S&amp;P500'!C26</f>
        <v>-5.7465603420272154E-2</v>
      </c>
      <c r="C33" s="7">
        <f>AXP!C26</f>
        <v>-7.1641700269430189E-2</v>
      </c>
      <c r="D33" s="3">
        <f t="shared" si="0"/>
        <v>-7.1729163097062648E-2</v>
      </c>
      <c r="E33" s="3">
        <f t="shared" si="1"/>
        <v>8.746282763245905E-5</v>
      </c>
      <c r="F33" s="7">
        <f t="shared" si="2"/>
        <v>7.6497462174652428E-9</v>
      </c>
      <c r="G33" s="3">
        <f t="shared" si="3"/>
        <v>8.746282763245905E-5</v>
      </c>
      <c r="H33" s="3">
        <f t="shared" si="4"/>
        <v>0.89558699073387826</v>
      </c>
      <c r="M33" s="40" t="s">
        <v>145</v>
      </c>
      <c r="N33" s="20"/>
      <c r="O33" s="21"/>
    </row>
    <row r="34" spans="1:15" x14ac:dyDescent="0.2">
      <c r="A34" s="1">
        <v>35612</v>
      </c>
      <c r="B34" s="3">
        <f>'S&amp;P500'!C27</f>
        <v>7.8145830038186009E-2</v>
      </c>
      <c r="C34" s="7">
        <f>AXP!C27</f>
        <v>0.12756756311926001</v>
      </c>
      <c r="D34" s="3">
        <f t="shared" si="0"/>
        <v>0.11026662946326492</v>
      </c>
      <c r="E34" s="3">
        <f t="shared" si="1"/>
        <v>1.7300933655995096E-2</v>
      </c>
      <c r="F34" s="7">
        <f t="shared" si="2"/>
        <v>2.9932230536914385E-4</v>
      </c>
      <c r="G34" s="3">
        <f t="shared" si="3"/>
        <v>1.7300933655995096E-2</v>
      </c>
      <c r="H34" s="3">
        <f t="shared" si="4"/>
        <v>0.89110905578020883</v>
      </c>
      <c r="M34" s="31"/>
      <c r="N34" s="32" t="s">
        <v>143</v>
      </c>
      <c r="O34" s="33" t="s">
        <v>144</v>
      </c>
    </row>
    <row r="35" spans="1:15" x14ac:dyDescent="0.2">
      <c r="A35" s="1">
        <v>35582</v>
      </c>
      <c r="B35" s="3">
        <f>'S&amp;P500'!C28</f>
        <v>4.3452633564389137E-2</v>
      </c>
      <c r="C35" s="7">
        <f>AXP!C28</f>
        <v>7.1941472938879342E-2</v>
      </c>
      <c r="D35" s="3">
        <f t="shared" si="0"/>
        <v>6.3707016990515744E-2</v>
      </c>
      <c r="E35" s="3">
        <f t="shared" si="1"/>
        <v>8.2344559483635976E-3</v>
      </c>
      <c r="F35" s="7">
        <f t="shared" si="2"/>
        <v>6.7806264765540636E-5</v>
      </c>
      <c r="G35" s="3">
        <f t="shared" si="3"/>
        <v>8.2344559483635976E-3</v>
      </c>
      <c r="H35" s="3">
        <f t="shared" si="4"/>
        <v>0.88665351050130781</v>
      </c>
      <c r="M35" s="27" t="s">
        <v>143</v>
      </c>
      <c r="N35" s="28">
        <f>VARP(Model!$B$11:$B$69)</f>
        <v>1.5681328812445139E-3</v>
      </c>
      <c r="O35" s="34"/>
    </row>
    <row r="36" spans="1:15" ht="13.5" thickBot="1" x14ac:dyDescent="0.25">
      <c r="A36" s="1">
        <v>35551</v>
      </c>
      <c r="B36" s="3">
        <f>'S&amp;P500'!C29</f>
        <v>5.857688371976931E-2</v>
      </c>
      <c r="C36" s="7">
        <f>AXP!C29</f>
        <v>5.7035047803762159E-2</v>
      </c>
      <c r="D36" s="3">
        <f t="shared" si="0"/>
        <v>8.4004346085206419E-2</v>
      </c>
      <c r="E36" s="3">
        <f t="shared" si="1"/>
        <v>-2.6969298281444259E-2</v>
      </c>
      <c r="F36" s="7">
        <f t="shared" si="2"/>
        <v>7.2734304979351228E-4</v>
      </c>
      <c r="G36" s="3">
        <f t="shared" si="3"/>
        <v>2.6969298281444259E-2</v>
      </c>
      <c r="H36" s="3">
        <f t="shared" si="4"/>
        <v>0.8822202429488013</v>
      </c>
      <c r="M36" s="41" t="s">
        <v>144</v>
      </c>
      <c r="N36" s="42">
        <v>2.1044856835388888E-3</v>
      </c>
      <c r="O36" s="43">
        <f>VARP(Model!$C$11:$C$69)</f>
        <v>5.4555743559674599E-3</v>
      </c>
    </row>
    <row r="37" spans="1:15" ht="14.25" thickTop="1" thickBot="1" x14ac:dyDescent="0.25">
      <c r="A37" s="1">
        <v>35521</v>
      </c>
      <c r="B37" s="3">
        <f>'S&amp;P500'!C30</f>
        <v>5.8405536770921425E-2</v>
      </c>
      <c r="C37" s="7">
        <f>AXP!C30</f>
        <v>0.10220315931195378</v>
      </c>
      <c r="D37" s="3">
        <f t="shared" si="0"/>
        <v>8.3774391847845478E-2</v>
      </c>
      <c r="E37" s="3">
        <f t="shared" si="1"/>
        <v>1.8428767464108306E-2</v>
      </c>
      <c r="F37" s="7">
        <f t="shared" si="2"/>
        <v>3.3961947024617689E-4</v>
      </c>
      <c r="G37" s="3">
        <f t="shared" si="3"/>
        <v>1.8428767464108306E-2</v>
      </c>
      <c r="H37" s="3">
        <f t="shared" si="4"/>
        <v>0.87780914173405733</v>
      </c>
    </row>
    <row r="38" spans="1:15" ht="14.25" thickTop="1" thickBot="1" x14ac:dyDescent="0.25">
      <c r="A38" s="1">
        <v>35490</v>
      </c>
      <c r="B38" s="3">
        <f>'S&amp;P500'!C31</f>
        <v>-4.2613995599504365E-2</v>
      </c>
      <c r="C38" s="7">
        <f>AXP!C31</f>
        <v>-8.7618892823765032E-2</v>
      </c>
      <c r="D38" s="3">
        <f t="shared" si="0"/>
        <v>-5.1797730568080638E-2</v>
      </c>
      <c r="E38" s="3">
        <f t="shared" si="1"/>
        <v>-3.5821162255684394E-2</v>
      </c>
      <c r="F38" s="7">
        <f t="shared" si="2"/>
        <v>1.2831556653480683E-3</v>
      </c>
      <c r="G38" s="3">
        <f t="shared" si="3"/>
        <v>3.5821162255684394E-2</v>
      </c>
      <c r="H38" s="3">
        <f t="shared" si="4"/>
        <v>0.87342009602538706</v>
      </c>
      <c r="M38" s="39">
        <f>N36/_xlfn.VAR.P(B11:B69)</f>
        <v>1.3420327503551297</v>
      </c>
    </row>
    <row r="39" spans="1:15" ht="13.5" thickTop="1" x14ac:dyDescent="0.2">
      <c r="A39" s="1">
        <v>35462</v>
      </c>
      <c r="B39" s="3">
        <f>'S&amp;P500'!C32</f>
        <v>5.9275465554086727E-3</v>
      </c>
      <c r="C39" s="7">
        <f>AXP!C32</f>
        <v>5.6338074672794711E-2</v>
      </c>
      <c r="D39" s="3">
        <f t="shared" si="0"/>
        <v>1.3346897810839763E-2</v>
      </c>
      <c r="E39" s="3">
        <f t="shared" si="1"/>
        <v>4.2991176861954944E-2</v>
      </c>
      <c r="F39" s="7">
        <f t="shared" si="2"/>
        <v>1.8482412879758901E-3</v>
      </c>
      <c r="G39" s="3">
        <f t="shared" si="3"/>
        <v>4.2991176861954944E-2</v>
      </c>
      <c r="H39" s="3">
        <f t="shared" si="4"/>
        <v>0.86905299554526017</v>
      </c>
    </row>
    <row r="40" spans="1:15" x14ac:dyDescent="0.2">
      <c r="A40" s="1">
        <v>35431</v>
      </c>
      <c r="B40" s="3">
        <f>'S&amp;P500'!C33</f>
        <v>6.1317061317061258E-2</v>
      </c>
      <c r="C40" s="7">
        <f>AXP!C33</f>
        <v>9.9556899640763724E-2</v>
      </c>
      <c r="D40" s="3">
        <f t="shared" si="0"/>
        <v>8.7681770479720839E-2</v>
      </c>
      <c r="E40" s="3">
        <f t="shared" si="1"/>
        <v>1.1875129161042886E-2</v>
      </c>
      <c r="F40" s="7">
        <f t="shared" si="2"/>
        <v>1.4101869259145109E-4</v>
      </c>
      <c r="G40" s="3">
        <f t="shared" si="3"/>
        <v>1.1875129161042886E-2</v>
      </c>
      <c r="H40" s="3">
        <f t="shared" si="4"/>
        <v>0.86470773056753381</v>
      </c>
    </row>
    <row r="41" spans="1:15" x14ac:dyDescent="0.2">
      <c r="A41" s="1">
        <v>35400</v>
      </c>
      <c r="B41" s="3">
        <f>'S&amp;P500'!C34</f>
        <v>-2.1505376344085985E-2</v>
      </c>
      <c r="C41" s="7">
        <f>AXP!C34</f>
        <v>8.5597906411221628E-2</v>
      </c>
      <c r="D41" s="3">
        <f t="shared" si="0"/>
        <v>-2.3469146515314315E-2</v>
      </c>
      <c r="E41" s="3">
        <f t="shared" si="1"/>
        <v>0.10906705292653594</v>
      </c>
      <c r="F41" s="7">
        <f t="shared" si="2"/>
        <v>1.1895622034079793E-2</v>
      </c>
      <c r="G41" s="3">
        <f t="shared" si="3"/>
        <v>0.10906705292653594</v>
      </c>
      <c r="H41" s="3">
        <f t="shared" si="4"/>
        <v>0.86038419191469617</v>
      </c>
    </row>
    <row r="42" spans="1:15" x14ac:dyDescent="0.2">
      <c r="A42" s="1">
        <v>35370</v>
      </c>
      <c r="B42" s="3">
        <f>'S&amp;P500'!C35</f>
        <v>7.3376153813433154E-2</v>
      </c>
      <c r="C42" s="7">
        <f>AXP!C35</f>
        <v>0.11170163823811625</v>
      </c>
      <c r="D42" s="3">
        <f t="shared" si="0"/>
        <v>0.10386553935867605</v>
      </c>
      <c r="E42" s="3">
        <f t="shared" si="1"/>
        <v>7.8360988794402009E-3</v>
      </c>
      <c r="F42" s="7">
        <f t="shared" si="2"/>
        <v>6.1404445648363966E-5</v>
      </c>
      <c r="G42" s="3">
        <f t="shared" si="3"/>
        <v>7.8360988794402009E-3</v>
      </c>
      <c r="H42" s="3">
        <f t="shared" si="4"/>
        <v>0.85608227095512268</v>
      </c>
    </row>
    <row r="43" spans="1:15" x14ac:dyDescent="0.2">
      <c r="A43" s="1">
        <v>35339</v>
      </c>
      <c r="B43" s="3">
        <f>'S&amp;P500'!C36</f>
        <v>2.6100999519881193E-2</v>
      </c>
      <c r="C43" s="7">
        <f>AXP!C36</f>
        <v>2.1064804976635609E-2</v>
      </c>
      <c r="D43" s="3">
        <f t="shared" si="0"/>
        <v>4.0420452505417571E-2</v>
      </c>
      <c r="E43" s="3">
        <f t="shared" si="1"/>
        <v>-1.9355647528781963E-2</v>
      </c>
      <c r="F43" s="7">
        <f t="shared" si="2"/>
        <v>3.7464109125844329E-4</v>
      </c>
      <c r="G43" s="3">
        <f t="shared" si="3"/>
        <v>1.9355647528781963E-2</v>
      </c>
      <c r="H43" s="3">
        <f t="shared" si="4"/>
        <v>0.85180185960034704</v>
      </c>
    </row>
    <row r="44" spans="1:15" x14ac:dyDescent="0.2">
      <c r="A44" s="1">
        <v>35309</v>
      </c>
      <c r="B44" s="3">
        <f>'S&amp;P500'!C37</f>
        <v>5.4203285326462111E-2</v>
      </c>
      <c r="C44" s="7">
        <f>AXP!C37</f>
        <v>5.7143330085791824E-2</v>
      </c>
      <c r="D44" s="3">
        <f t="shared" si="0"/>
        <v>7.8134807760664268E-2</v>
      </c>
      <c r="E44" s="3">
        <f t="shared" si="1"/>
        <v>-2.0991477674872444E-2</v>
      </c>
      <c r="F44" s="7">
        <f t="shared" si="2"/>
        <v>4.4064213497466826E-4</v>
      </c>
      <c r="G44" s="3">
        <f t="shared" si="3"/>
        <v>2.0991477674872444E-2</v>
      </c>
      <c r="H44" s="3">
        <f t="shared" si="4"/>
        <v>0.84754285030234533</v>
      </c>
    </row>
    <row r="45" spans="1:15" x14ac:dyDescent="0.2">
      <c r="A45" s="1">
        <v>35278</v>
      </c>
      <c r="B45" s="3">
        <f>'S&amp;P500'!C38</f>
        <v>1.8813969841393802E-2</v>
      </c>
      <c r="C45" s="7">
        <f>AXP!C38</f>
        <v>0</v>
      </c>
      <c r="D45" s="3">
        <f t="shared" si="0"/>
        <v>3.0640976631407291E-2</v>
      </c>
      <c r="E45" s="3">
        <f t="shared" si="1"/>
        <v>-3.0640976631407291E-2</v>
      </c>
      <c r="F45" s="7">
        <f t="shared" si="2"/>
        <v>9.3886944892644772E-4</v>
      </c>
      <c r="G45" s="3">
        <f t="shared" si="3"/>
        <v>3.0640976631407291E-2</v>
      </c>
      <c r="H45" s="3">
        <f t="shared" si="4"/>
        <v>0.84330513605083357</v>
      </c>
    </row>
    <row r="46" spans="1:15" x14ac:dyDescent="0.2">
      <c r="A46" s="1">
        <v>35247</v>
      </c>
      <c r="B46" s="3">
        <f>'S&amp;P500'!C39</f>
        <v>-4.5748027973696301E-2</v>
      </c>
      <c r="C46" s="7">
        <f>AXP!C39</f>
        <v>-1.4708863295875693E-2</v>
      </c>
      <c r="D46" s="3">
        <f t="shared" si="0"/>
        <v>-5.6003723317397835E-2</v>
      </c>
      <c r="E46" s="3">
        <f t="shared" si="1"/>
        <v>4.1294860021522141E-2</v>
      </c>
      <c r="F46" s="7">
        <f t="shared" si="2"/>
        <v>1.7052654641971077E-3</v>
      </c>
      <c r="G46" s="3">
        <f t="shared" si="3"/>
        <v>4.1294860021522141E-2</v>
      </c>
      <c r="H46" s="3">
        <f t="shared" si="4"/>
        <v>0.83908861037057936</v>
      </c>
    </row>
    <row r="47" spans="1:15" x14ac:dyDescent="0.2">
      <c r="A47" s="1">
        <v>35217</v>
      </c>
      <c r="B47" s="3">
        <f>'S&amp;P500'!C40</f>
        <v>2.2566953610712441E-3</v>
      </c>
      <c r="C47" s="7">
        <f>AXP!C40</f>
        <v>-2.4589959024310441E-2</v>
      </c>
      <c r="D47" s="3">
        <f t="shared" si="0"/>
        <v>8.4204734272414726E-3</v>
      </c>
      <c r="E47" s="3">
        <f t="shared" si="1"/>
        <v>-3.3010432451551913E-2</v>
      </c>
      <c r="F47" s="7">
        <f t="shared" si="2"/>
        <v>1.0896886506384716E-3</v>
      </c>
      <c r="G47" s="3">
        <f t="shared" si="3"/>
        <v>3.3010432451551913E-2</v>
      </c>
      <c r="H47" s="3">
        <f t="shared" si="4"/>
        <v>0.83489316731872643</v>
      </c>
    </row>
    <row r="48" spans="1:15" x14ac:dyDescent="0.2">
      <c r="A48" s="1">
        <v>35186</v>
      </c>
      <c r="B48" s="3">
        <f>'S&amp;P500'!C41</f>
        <v>2.2853386734335183E-2</v>
      </c>
      <c r="C48" s="7">
        <f>AXP!C41</f>
        <v>-5.6700809919694034E-2</v>
      </c>
      <c r="D48" s="3">
        <f t="shared" si="0"/>
        <v>3.6062030447917857E-2</v>
      </c>
      <c r="E48" s="3">
        <f t="shared" si="1"/>
        <v>-9.2762840367611898E-2</v>
      </c>
      <c r="F48" s="7">
        <f t="shared" si="2"/>
        <v>8.6049445530670468E-3</v>
      </c>
      <c r="G48" s="3">
        <f t="shared" si="3"/>
        <v>9.2762840367611898E-2</v>
      </c>
      <c r="H48" s="3">
        <f t="shared" si="4"/>
        <v>0.83071870148213278</v>
      </c>
    </row>
    <row r="49" spans="1:8" x14ac:dyDescent="0.2">
      <c r="A49" s="1">
        <v>35156</v>
      </c>
      <c r="B49" s="3">
        <f>'S&amp;P500'!C42</f>
        <v>1.3431448489542927E-2</v>
      </c>
      <c r="C49" s="7">
        <f>AXP!C42</f>
        <v>-1.3302873581453429E-2</v>
      </c>
      <c r="D49" s="3">
        <f t="shared" si="0"/>
        <v>2.3417424645998441E-2</v>
      </c>
      <c r="E49" s="3">
        <f t="shared" si="1"/>
        <v>-3.6720298227451868E-2</v>
      </c>
      <c r="F49" s="7">
        <f t="shared" si="2"/>
        <v>1.3483803019130047E-3</v>
      </c>
      <c r="G49" s="3">
        <f t="shared" si="3"/>
        <v>3.6720298227451868E-2</v>
      </c>
      <c r="H49" s="3">
        <f t="shared" si="4"/>
        <v>0.82656510797472216</v>
      </c>
    </row>
    <row r="50" spans="1:8" x14ac:dyDescent="0.2">
      <c r="A50" s="1">
        <v>35125</v>
      </c>
      <c r="B50" s="3">
        <f>'S&amp;P500'!C43</f>
        <v>7.9165560638946499E-3</v>
      </c>
      <c r="C50" s="7">
        <f>AXP!C43</f>
        <v>7.6292447933267213E-2</v>
      </c>
      <c r="D50" s="3">
        <f t="shared" si="0"/>
        <v>1.6016225556112967E-2</v>
      </c>
      <c r="E50" s="3">
        <f t="shared" si="1"/>
        <v>6.0276222377154243E-2</v>
      </c>
      <c r="F50" s="7">
        <f t="shared" si="2"/>
        <v>3.63322298406015E-3</v>
      </c>
      <c r="G50" s="3">
        <f t="shared" si="3"/>
        <v>6.0276222377154243E-2</v>
      </c>
      <c r="H50" s="3">
        <f t="shared" si="4"/>
        <v>0.82243228243484856</v>
      </c>
    </row>
    <row r="51" spans="1:8" x14ac:dyDescent="0.2">
      <c r="A51" s="1">
        <v>35096</v>
      </c>
      <c r="B51" s="3">
        <f>'S&amp;P500'!C44</f>
        <v>6.9337442218797649E-3</v>
      </c>
      <c r="C51" s="7">
        <f>AXP!C44</f>
        <v>-2.7154663518299516E-3</v>
      </c>
      <c r="D51" s="3">
        <f t="shared" si="0"/>
        <v>1.4697254024262245E-2</v>
      </c>
      <c r="E51" s="3">
        <f t="shared" si="1"/>
        <v>-1.7412720376092195E-2</v>
      </c>
      <c r="F51" s="7">
        <f t="shared" si="2"/>
        <v>3.0320283089597629E-4</v>
      </c>
      <c r="G51" s="3">
        <f t="shared" si="3"/>
        <v>1.7412720376092195E-2</v>
      </c>
      <c r="H51" s="3">
        <f t="shared" si="4"/>
        <v>0.81832012102267426</v>
      </c>
    </row>
    <row r="52" spans="1:8" x14ac:dyDescent="0.2">
      <c r="A52" s="1">
        <v>35065</v>
      </c>
      <c r="B52" s="3">
        <f>'S&amp;P500'!C45</f>
        <v>3.2617342879872765E-2</v>
      </c>
      <c r="C52" s="7">
        <f>AXP!C45</f>
        <v>0.11784248583154185</v>
      </c>
      <c r="D52" s="3">
        <f t="shared" si="0"/>
        <v>4.9165637510487116E-2</v>
      </c>
      <c r="E52" s="3">
        <f t="shared" si="1"/>
        <v>6.8676848321054723E-2</v>
      </c>
      <c r="F52" s="7">
        <f t="shared" si="2"/>
        <v>4.7165094953131566E-3</v>
      </c>
      <c r="G52" s="3">
        <f t="shared" si="3"/>
        <v>6.8676848321054723E-2</v>
      </c>
      <c r="H52" s="3">
        <f t="shared" si="4"/>
        <v>0.81422852041756089</v>
      </c>
    </row>
    <row r="53" spans="1:8" x14ac:dyDescent="0.2">
      <c r="A53" s="1">
        <v>35034</v>
      </c>
      <c r="B53" s="3">
        <f>'S&amp;P500'!C46</f>
        <v>1.7443877298181188E-2</v>
      </c>
      <c r="C53" s="7">
        <f>AXP!C46</f>
        <v>-2.6470021397403669E-2</v>
      </c>
      <c r="D53" s="3">
        <f t="shared" si="0"/>
        <v>2.8802259408796722E-2</v>
      </c>
      <c r="E53" s="3">
        <f t="shared" si="1"/>
        <v>-5.5272280806200391E-2</v>
      </c>
      <c r="F53" s="7">
        <f t="shared" si="2"/>
        <v>3.0550250255194683E-3</v>
      </c>
      <c r="G53" s="3">
        <f t="shared" si="3"/>
        <v>5.5272280806200391E-2</v>
      </c>
      <c r="H53" s="3">
        <f t="shared" si="4"/>
        <v>0.81015737781547303</v>
      </c>
    </row>
    <row r="54" spans="1:8" x14ac:dyDescent="0.2">
      <c r="A54" s="1">
        <v>35004</v>
      </c>
      <c r="B54" s="3">
        <f>'S&amp;P500'!C47</f>
        <v>4.1049011177987968E-2</v>
      </c>
      <c r="C54" s="7">
        <f>AXP!C47</f>
        <v>4.6152812206779047E-2</v>
      </c>
      <c r="D54" s="3">
        <f t="shared" si="0"/>
        <v>6.0481262715432214E-2</v>
      </c>
      <c r="E54" s="3">
        <f t="shared" si="1"/>
        <v>-1.4328450508653168E-2</v>
      </c>
      <c r="F54" s="7">
        <f t="shared" si="2"/>
        <v>2.0530449397892321E-4</v>
      </c>
      <c r="G54" s="3">
        <f t="shared" si="3"/>
        <v>1.4328450508653168E-2</v>
      </c>
      <c r="H54" s="3">
        <f t="shared" si="4"/>
        <v>0.80610659092639569</v>
      </c>
    </row>
    <row r="55" spans="1:8" x14ac:dyDescent="0.2">
      <c r="A55" s="1">
        <v>34973</v>
      </c>
      <c r="B55" s="3">
        <f>'S&amp;P500'!C48</f>
        <v>-4.9793809140842357E-3</v>
      </c>
      <c r="C55" s="7">
        <f>AXP!C48</f>
        <v>-7.9676943572176209E-2</v>
      </c>
      <c r="D55" s="3">
        <f t="shared" si="0"/>
        <v>-1.2906210073389364E-3</v>
      </c>
      <c r="E55" s="3">
        <f t="shared" si="1"/>
        <v>-7.8386322564837269E-2</v>
      </c>
      <c r="F55" s="7">
        <f t="shared" si="2"/>
        <v>6.1444155652387164E-3</v>
      </c>
      <c r="G55" s="3">
        <f t="shared" si="3"/>
        <v>7.8386322564837269E-2</v>
      </c>
      <c r="H55" s="3">
        <f t="shared" si="4"/>
        <v>0.80207605797176373</v>
      </c>
    </row>
    <row r="56" spans="1:8" x14ac:dyDescent="0.2">
      <c r="A56" s="1">
        <v>34943</v>
      </c>
      <c r="B56" s="3">
        <f>'S&amp;P500'!C49</f>
        <v>4.0097529721648699E-2</v>
      </c>
      <c r="C56" s="7">
        <f>AXP!C49</f>
        <v>9.9069467067919359E-2</v>
      </c>
      <c r="D56" s="3">
        <f t="shared" si="0"/>
        <v>5.9204337773805037E-2</v>
      </c>
      <c r="E56" s="3">
        <f t="shared" si="1"/>
        <v>3.9865129294114322E-2</v>
      </c>
      <c r="F56" s="7">
        <f t="shared" si="2"/>
        <v>1.5892285336364519E-3</v>
      </c>
      <c r="G56" s="3">
        <f t="shared" si="3"/>
        <v>3.9865129294114322E-2</v>
      </c>
      <c r="H56" s="3">
        <f t="shared" si="4"/>
        <v>0.79806567768190495</v>
      </c>
    </row>
    <row r="57" spans="1:8" x14ac:dyDescent="0.2">
      <c r="A57" s="1">
        <v>34912</v>
      </c>
      <c r="B57" s="3">
        <f>'S&amp;P500'!C50</f>
        <v>-3.202505070632139E-4</v>
      </c>
      <c r="C57" s="7">
        <f>AXP!C50</f>
        <v>4.8702108816118028E-2</v>
      </c>
      <c r="D57" s="3">
        <f t="shared" si="0"/>
        <v>4.9621123311628093E-3</v>
      </c>
      <c r="E57" s="3">
        <f t="shared" si="1"/>
        <v>4.3739996484955218E-2</v>
      </c>
      <c r="F57" s="7">
        <f t="shared" si="2"/>
        <v>1.9131872925038948E-3</v>
      </c>
      <c r="G57" s="3">
        <f t="shared" si="3"/>
        <v>4.3739996484955218E-2</v>
      </c>
      <c r="H57" s="3">
        <f t="shared" si="4"/>
        <v>0.79407534929349544</v>
      </c>
    </row>
    <row r="58" spans="1:8" x14ac:dyDescent="0.2">
      <c r="A58" s="1">
        <v>34881</v>
      </c>
      <c r="B58" s="3">
        <f>'S&amp;P500'!C51</f>
        <v>3.177604405690674E-2</v>
      </c>
      <c r="C58" s="7">
        <f>AXP!C51</f>
        <v>9.9240161431787835E-2</v>
      </c>
      <c r="D58" s="3">
        <f t="shared" si="0"/>
        <v>4.8036581927480719E-2</v>
      </c>
      <c r="E58" s="3">
        <f t="shared" si="1"/>
        <v>5.1203579504307116E-2</v>
      </c>
      <c r="F58" s="7">
        <f t="shared" si="2"/>
        <v>2.6218065540538999E-3</v>
      </c>
      <c r="G58" s="3">
        <f t="shared" si="3"/>
        <v>5.1203579504307116E-2</v>
      </c>
      <c r="H58" s="3">
        <f t="shared" si="4"/>
        <v>0.79010497254702794</v>
      </c>
    </row>
    <row r="59" spans="1:8" x14ac:dyDescent="0.2">
      <c r="A59" s="1">
        <v>34851</v>
      </c>
      <c r="B59" s="3">
        <f>'S&amp;P500'!C52</f>
        <v>2.1278590176228015E-2</v>
      </c>
      <c r="C59" s="7">
        <f>AXP!C52</f>
        <v>-7.0420849120413449E-3</v>
      </c>
      <c r="D59" s="3">
        <f t="shared" si="0"/>
        <v>3.3948592514221901E-2</v>
      </c>
      <c r="E59" s="3">
        <f t="shared" si="1"/>
        <v>-4.0990677426263243E-2</v>
      </c>
      <c r="F59" s="7">
        <f t="shared" si="2"/>
        <v>1.6802356358639669E-3</v>
      </c>
      <c r="G59" s="3">
        <f t="shared" si="3"/>
        <v>4.0990677426263243E-2</v>
      </c>
      <c r="H59" s="3">
        <f t="shared" si="4"/>
        <v>0.78615444768429277</v>
      </c>
    </row>
    <row r="60" spans="1:8" x14ac:dyDescent="0.2">
      <c r="A60" s="1">
        <v>34820</v>
      </c>
      <c r="B60" s="3">
        <f>'S&amp;P500'!C53</f>
        <v>3.6311709506323835E-2</v>
      </c>
      <c r="C60" s="7">
        <f>AXP!C53</f>
        <v>2.1582205916074286E-2</v>
      </c>
      <c r="D60" s="3">
        <f t="shared" si="0"/>
        <v>5.4123620514149928E-2</v>
      </c>
      <c r="E60" s="3">
        <f t="shared" si="1"/>
        <v>-3.2541414598075642E-2</v>
      </c>
      <c r="F60" s="7">
        <f t="shared" si="2"/>
        <v>1.0589436640438504E-3</v>
      </c>
      <c r="G60" s="3">
        <f t="shared" si="3"/>
        <v>3.2541414598075642E-2</v>
      </c>
      <c r="H60" s="3">
        <f t="shared" si="4"/>
        <v>0.78222367544587135</v>
      </c>
    </row>
    <row r="61" spans="1:8" x14ac:dyDescent="0.2">
      <c r="A61" s="1">
        <v>34790</v>
      </c>
      <c r="B61" s="3">
        <f>'S&amp;P500'!C54</f>
        <v>2.7960296379141734E-2</v>
      </c>
      <c r="C61" s="7">
        <f>AXP!C54</f>
        <v>2.8853170782563156E-3</v>
      </c>
      <c r="D61" s="3">
        <f t="shared" si="0"/>
        <v>4.2915700854884414E-2</v>
      </c>
      <c r="E61" s="3">
        <f t="shared" si="1"/>
        <v>-4.0030383776628098E-2</v>
      </c>
      <c r="F61" s="7">
        <f t="shared" si="2"/>
        <v>1.60243162530413E-3</v>
      </c>
      <c r="G61" s="3">
        <f t="shared" si="3"/>
        <v>4.0030383776628098E-2</v>
      </c>
      <c r="H61" s="3">
        <f t="shared" si="4"/>
        <v>0.778312557068642</v>
      </c>
    </row>
    <row r="62" spans="1:8" x14ac:dyDescent="0.2">
      <c r="A62" s="1">
        <v>34759</v>
      </c>
      <c r="B62" s="3">
        <f>'S&amp;P500'!C55</f>
        <v>2.7329243521615119E-2</v>
      </c>
      <c r="C62" s="7">
        <f>AXP!C55</f>
        <v>3.7176730991845826E-2</v>
      </c>
      <c r="D62" s="3">
        <f t="shared" si="0"/>
        <v>4.2068803495096549E-2</v>
      </c>
      <c r="E62" s="3">
        <f t="shared" si="1"/>
        <v>-4.8920725032507231E-3</v>
      </c>
      <c r="F62" s="7">
        <f t="shared" si="2"/>
        <v>2.3932373377061796E-5</v>
      </c>
      <c r="G62" s="3">
        <f t="shared" si="3"/>
        <v>4.8920725032507231E-3</v>
      </c>
      <c r="H62" s="3">
        <f t="shared" si="4"/>
        <v>0.7744209942832988</v>
      </c>
    </row>
    <row r="63" spans="1:8" x14ac:dyDescent="0.2">
      <c r="A63" s="1">
        <v>34731</v>
      </c>
      <c r="B63" s="3">
        <f>'S&amp;P500'!C56</f>
        <v>3.6074146507376323E-2</v>
      </c>
      <c r="C63" s="7">
        <f>AXP!C56</f>
        <v>6.7460586885379509E-2</v>
      </c>
      <c r="D63" s="3">
        <f t="shared" si="0"/>
        <v>5.3804801774654007E-2</v>
      </c>
      <c r="E63" s="3">
        <f t="shared" si="1"/>
        <v>1.3655785110725502E-2</v>
      </c>
      <c r="F63" s="7">
        <f t="shared" si="2"/>
        <v>1.864804669903123E-4</v>
      </c>
      <c r="G63" s="3">
        <f t="shared" si="3"/>
        <v>1.3655785110725502E-2</v>
      </c>
      <c r="H63" s="3">
        <f t="shared" si="4"/>
        <v>0.77054888931188226</v>
      </c>
    </row>
    <row r="64" spans="1:8" x14ac:dyDescent="0.2">
      <c r="A64" s="1">
        <v>34700</v>
      </c>
      <c r="B64" s="3">
        <f>'S&amp;P500'!C57</f>
        <v>2.4277658022514064E-2</v>
      </c>
      <c r="C64" s="7">
        <f>AXP!C57</f>
        <v>6.7796671608625847E-2</v>
      </c>
      <c r="D64" s="3">
        <f t="shared" si="0"/>
        <v>3.7973457643268892E-2</v>
      </c>
      <c r="E64" s="3">
        <f t="shared" si="1"/>
        <v>2.9823213965356955E-2</v>
      </c>
      <c r="F64" s="7">
        <f t="shared" si="2"/>
        <v>8.8942409122346215E-4</v>
      </c>
      <c r="G64" s="3">
        <f t="shared" si="3"/>
        <v>2.9823213965356955E-2</v>
      </c>
      <c r="H64" s="3">
        <f t="shared" si="4"/>
        <v>0.76669614486532289</v>
      </c>
    </row>
    <row r="65" spans="1:8" x14ac:dyDescent="0.2">
      <c r="A65" s="1">
        <v>34669</v>
      </c>
      <c r="B65" s="3">
        <f>'S&amp;P500'!C58</f>
        <v>1.2299146994643885E-2</v>
      </c>
      <c r="C65" s="7">
        <f>AXP!C58</f>
        <v>3.4665134077318791E-3</v>
      </c>
      <c r="D65" s="3">
        <f t="shared" si="0"/>
        <v>2.1897832213959727E-2</v>
      </c>
      <c r="E65" s="3">
        <f t="shared" si="1"/>
        <v>-1.8431318806227847E-2</v>
      </c>
      <c r="F65" s="7">
        <f t="shared" si="2"/>
        <v>3.3971351293680832E-4</v>
      </c>
      <c r="G65" s="3">
        <f t="shared" si="3"/>
        <v>1.8431318806227847E-2</v>
      </c>
      <c r="H65" s="3">
        <f t="shared" si="4"/>
        <v>0.76286266414099624</v>
      </c>
    </row>
    <row r="66" spans="1:8" x14ac:dyDescent="0.2">
      <c r="A66" s="1">
        <v>34639</v>
      </c>
      <c r="B66" s="3">
        <f>'S&amp;P500'!C59</f>
        <v>-3.9504604636392555E-2</v>
      </c>
      <c r="C66" s="7">
        <f>AXP!C59</f>
        <v>-4.0486395175138572E-2</v>
      </c>
      <c r="D66" s="3">
        <f t="shared" si="0"/>
        <v>-4.7624807546182153E-2</v>
      </c>
      <c r="E66" s="3">
        <f t="shared" si="1"/>
        <v>7.1384123710435815E-3</v>
      </c>
      <c r="F66" s="7">
        <f t="shared" si="2"/>
        <v>5.0956931179068049E-5</v>
      </c>
      <c r="G66" s="3">
        <f t="shared" si="3"/>
        <v>7.1384123710435815E-3</v>
      </c>
      <c r="H66" s="3">
        <f t="shared" si="4"/>
        <v>0.75904835082029121</v>
      </c>
    </row>
    <row r="67" spans="1:8" x14ac:dyDescent="0.2">
      <c r="A67" s="1">
        <v>34608</v>
      </c>
      <c r="B67" s="3">
        <f>'S&amp;P500'!C60</f>
        <v>2.0833783579347849E-2</v>
      </c>
      <c r="C67" s="7">
        <f>AXP!C60</f>
        <v>2.4046778274979582E-2</v>
      </c>
      <c r="D67" s="3">
        <f t="shared" si="0"/>
        <v>3.335164484490856E-2</v>
      </c>
      <c r="E67" s="3">
        <f t="shared" si="1"/>
        <v>-9.3048665699289775E-3</v>
      </c>
      <c r="F67" s="7">
        <f t="shared" si="2"/>
        <v>8.6580541884181855E-5</v>
      </c>
      <c r="G67" s="3">
        <f t="shared" si="3"/>
        <v>9.3048665699289775E-3</v>
      </c>
      <c r="H67" s="3">
        <f t="shared" si="4"/>
        <v>0.7552531090661897</v>
      </c>
    </row>
    <row r="68" spans="1:8" x14ac:dyDescent="0.2">
      <c r="A68" s="1">
        <v>34578</v>
      </c>
      <c r="B68" s="3">
        <f>'S&amp;P500'!C61</f>
        <v>-2.6877536856716292E-2</v>
      </c>
      <c r="C68" s="7">
        <f>AXP!C61</f>
        <v>7.9999845597402863E-2</v>
      </c>
      <c r="D68" s="3">
        <f t="shared" si="0"/>
        <v>-3.0678793853471466E-2</v>
      </c>
      <c r="E68" s="3">
        <f t="shared" si="1"/>
        <v>0.11067863945087433</v>
      </c>
      <c r="F68" s="7">
        <f t="shared" si="2"/>
        <v>1.2249761230696637E-2</v>
      </c>
      <c r="G68" s="3">
        <f t="shared" si="3"/>
        <v>0.11067863945087433</v>
      </c>
      <c r="H68" s="3">
        <f t="shared" si="4"/>
        <v>0.75147684352085875</v>
      </c>
    </row>
    <row r="69" spans="1:8" x14ac:dyDescent="0.2">
      <c r="A69" s="1">
        <v>34547</v>
      </c>
      <c r="B69" s="3">
        <f>'S&amp;P500'!C62</f>
        <v>3.759874307161877E-2</v>
      </c>
      <c r="C69" s="7">
        <f>AXP!C62</f>
        <v>6.1320387554026107E-2</v>
      </c>
      <c r="D69" s="3">
        <f t="shared" si="0"/>
        <v>5.5850869373585875E-2</v>
      </c>
      <c r="E69" s="3">
        <f t="shared" si="1"/>
        <v>5.4695181804402318E-3</v>
      </c>
      <c r="F69" s="7">
        <f t="shared" si="2"/>
        <v>2.9915629126166223E-5</v>
      </c>
      <c r="G69" s="3">
        <f t="shared" si="3"/>
        <v>5.4695181804402318E-3</v>
      </c>
      <c r="H69" s="3">
        <f t="shared" si="4"/>
        <v>0.74771945930325445</v>
      </c>
    </row>
    <row r="70" spans="1:8" x14ac:dyDescent="0.2">
      <c r="B70" s="3"/>
    </row>
    <row r="71" spans="1:8" x14ac:dyDescent="0.2">
      <c r="A71" s="2" t="s">
        <v>45</v>
      </c>
      <c r="B71" s="3"/>
    </row>
    <row r="72" spans="1:8" ht="13.5" thickBot="1" x14ac:dyDescent="0.25">
      <c r="B72" s="12" t="s">
        <v>46</v>
      </c>
      <c r="C72" s="4" t="s">
        <v>47</v>
      </c>
    </row>
    <row r="73" spans="1:8" ht="13.5" thickTop="1" x14ac:dyDescent="0.2">
      <c r="A73" t="s">
        <v>48</v>
      </c>
      <c r="B73" s="13">
        <f>SUM(SqErr3)</f>
        <v>0.10011729566994917</v>
      </c>
      <c r="C73" s="14">
        <f>SUM(SqErr5)</f>
        <v>0.15524585311759104</v>
      </c>
    </row>
    <row r="74" spans="1:8" x14ac:dyDescent="0.2">
      <c r="A74" t="s">
        <v>49</v>
      </c>
      <c r="B74" s="15">
        <f>SUMPRODUCT(SqErr3,Weight3)</f>
        <v>9.3190878436936367E-2</v>
      </c>
      <c r="C74" s="16">
        <f>SUMPRODUCT(SqErr5,Weight5)</f>
        <v>0.13713030614590416</v>
      </c>
    </row>
    <row r="75" spans="1:8" x14ac:dyDescent="0.2">
      <c r="A75" t="s">
        <v>50</v>
      </c>
      <c r="B75" s="15">
        <f>SUM(AbsErr3)</f>
        <v>1.4987404265952027</v>
      </c>
      <c r="C75" s="16">
        <f>SUM(AbsErr5)</f>
        <v>2.4446467106595242</v>
      </c>
    </row>
    <row r="76" spans="1:8" ht="13.5" thickBot="1" x14ac:dyDescent="0.25">
      <c r="A76" t="s">
        <v>51</v>
      </c>
      <c r="B76" s="17">
        <f>MAX(AbsErr3)</f>
        <v>0.10906705292653594</v>
      </c>
      <c r="C76" s="18">
        <f>MAX(AbsErr5)</f>
        <v>0.11067863945087433</v>
      </c>
    </row>
    <row r="77" spans="1: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51"/>
  <sheetViews>
    <sheetView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12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66</v>
      </c>
      <c r="C4" s="7">
        <f t="shared" ref="C4:C35" si="0">(B4-B5)/B5</f>
        <v>-4.3478260869565216E-2</v>
      </c>
    </row>
    <row r="5" spans="1:3" x14ac:dyDescent="0.2">
      <c r="A5" s="1">
        <v>36281</v>
      </c>
      <c r="B5">
        <v>69</v>
      </c>
      <c r="C5" s="7">
        <f t="shared" si="0"/>
        <v>-5.7818535850004772E-2</v>
      </c>
    </row>
    <row r="6" spans="1:3" x14ac:dyDescent="0.2">
      <c r="A6" s="1">
        <v>36251</v>
      </c>
      <c r="B6">
        <v>73.234300000000005</v>
      </c>
      <c r="C6" s="7">
        <f t="shared" si="0"/>
        <v>2.3707580414966498E-2</v>
      </c>
    </row>
    <row r="7" spans="1:3" x14ac:dyDescent="0.2">
      <c r="A7" s="1">
        <v>36220</v>
      </c>
      <c r="B7">
        <v>71.538300000000007</v>
      </c>
      <c r="C7" s="7">
        <f t="shared" si="0"/>
        <v>5.3746161041103684E-2</v>
      </c>
    </row>
    <row r="8" spans="1:3" x14ac:dyDescent="0.2">
      <c r="A8" s="1">
        <v>36192</v>
      </c>
      <c r="B8">
        <v>67.889499999999998</v>
      </c>
      <c r="C8" s="7">
        <f t="shared" si="0"/>
        <v>-7.5130373656075083E-2</v>
      </c>
    </row>
    <row r="9" spans="1:3" x14ac:dyDescent="0.2">
      <c r="A9" s="1">
        <v>36161</v>
      </c>
      <c r="B9">
        <v>73.404399999999995</v>
      </c>
      <c r="C9" s="7">
        <f t="shared" si="0"/>
        <v>0.25414792249352025</v>
      </c>
    </row>
    <row r="10" spans="1:3" x14ac:dyDescent="0.2">
      <c r="A10" s="1">
        <v>36130</v>
      </c>
      <c r="B10">
        <v>58.529299999999999</v>
      </c>
      <c r="C10" s="7">
        <f t="shared" si="0"/>
        <v>2.4150861518379155E-2</v>
      </c>
    </row>
    <row r="11" spans="1:3" x14ac:dyDescent="0.2">
      <c r="A11" s="1">
        <v>36100</v>
      </c>
      <c r="B11">
        <v>57.149099999999997</v>
      </c>
      <c r="C11" s="7">
        <f t="shared" si="0"/>
        <v>0.11414133734157592</v>
      </c>
    </row>
    <row r="12" spans="1:3" x14ac:dyDescent="0.2">
      <c r="A12" s="1">
        <v>36069</v>
      </c>
      <c r="B12">
        <v>51.2943</v>
      </c>
      <c r="C12" s="7">
        <f t="shared" si="0"/>
        <v>0.15148025429664352</v>
      </c>
    </row>
    <row r="13" spans="1:3" x14ac:dyDescent="0.2">
      <c r="A13" s="1">
        <v>36039</v>
      </c>
      <c r="B13">
        <v>44.546399999999998</v>
      </c>
      <c r="C13" s="7">
        <f t="shared" si="0"/>
        <v>-5.5912310372452124E-2</v>
      </c>
    </row>
    <row r="14" spans="1:3" x14ac:dyDescent="0.2">
      <c r="A14" s="1">
        <v>36008</v>
      </c>
      <c r="B14">
        <v>47.184600000000003</v>
      </c>
      <c r="C14" s="7">
        <f t="shared" si="0"/>
        <v>-0.19050176106174946</v>
      </c>
    </row>
    <row r="15" spans="1:3" x14ac:dyDescent="0.2">
      <c r="A15" s="1">
        <v>35977</v>
      </c>
      <c r="B15">
        <v>58.288699999999999</v>
      </c>
      <c r="C15" s="7">
        <f t="shared" si="0"/>
        <v>8.2318579009718534E-2</v>
      </c>
    </row>
    <row r="16" spans="1:3" x14ac:dyDescent="0.2">
      <c r="A16" s="1">
        <v>35947</v>
      </c>
      <c r="B16">
        <v>53.855400000000003</v>
      </c>
      <c r="C16" s="7">
        <f t="shared" si="0"/>
        <v>-7.0434495936039884E-2</v>
      </c>
    </row>
    <row r="17" spans="1:3" x14ac:dyDescent="0.2">
      <c r="A17" s="1">
        <v>35916</v>
      </c>
      <c r="B17">
        <v>57.936100000000003</v>
      </c>
      <c r="C17" s="7">
        <f t="shared" si="0"/>
        <v>7.4317195238863515E-2</v>
      </c>
    </row>
    <row r="18" spans="1:3" x14ac:dyDescent="0.2">
      <c r="A18" s="1">
        <v>35886</v>
      </c>
      <c r="B18">
        <v>53.9283</v>
      </c>
      <c r="C18" s="7">
        <f t="shared" si="0"/>
        <v>-5.5358344781802323E-3</v>
      </c>
    </row>
    <row r="19" spans="1:3" x14ac:dyDescent="0.2">
      <c r="A19" s="1">
        <v>35855</v>
      </c>
      <c r="B19">
        <v>54.228499999999997</v>
      </c>
      <c r="C19" s="7">
        <f t="shared" si="0"/>
        <v>-1.7225756175356662E-2</v>
      </c>
    </row>
    <row r="20" spans="1:3" x14ac:dyDescent="0.2">
      <c r="A20" s="1">
        <v>35827</v>
      </c>
      <c r="B20">
        <v>55.179000000000002</v>
      </c>
      <c r="C20" s="7">
        <f t="shared" si="0"/>
        <v>0.19931404426979188</v>
      </c>
    </row>
    <row r="21" spans="1:3" x14ac:dyDescent="0.2">
      <c r="A21" s="1">
        <v>35796</v>
      </c>
      <c r="B21">
        <v>46.008800000000001</v>
      </c>
      <c r="C21" s="7">
        <f t="shared" si="0"/>
        <v>-4.6297543856739821E-2</v>
      </c>
    </row>
    <row r="22" spans="1:3" x14ac:dyDescent="0.2">
      <c r="A22" s="1">
        <v>35765</v>
      </c>
      <c r="B22">
        <v>48.2423</v>
      </c>
      <c r="C22" s="7">
        <f t="shared" si="0"/>
        <v>5.6601252792500743E-2</v>
      </c>
    </row>
    <row r="23" spans="1:3" x14ac:dyDescent="0.2">
      <c r="A23" s="1">
        <v>35735</v>
      </c>
      <c r="B23">
        <v>45.658000000000001</v>
      </c>
      <c r="C23" s="7">
        <f t="shared" si="0"/>
        <v>-4.3246482739544623E-2</v>
      </c>
    </row>
    <row r="24" spans="1:3" x14ac:dyDescent="0.2">
      <c r="A24" s="1">
        <v>35704</v>
      </c>
      <c r="B24">
        <v>47.721800000000002</v>
      </c>
      <c r="C24" s="7">
        <f t="shared" si="0"/>
        <v>-4.1082017349089631E-2</v>
      </c>
    </row>
    <row r="25" spans="1:3" x14ac:dyDescent="0.2">
      <c r="A25" s="1">
        <v>35674</v>
      </c>
      <c r="B25">
        <v>49.766300000000001</v>
      </c>
      <c r="C25" s="7">
        <f t="shared" si="0"/>
        <v>6.6733114697875864E-2</v>
      </c>
    </row>
    <row r="26" spans="1:3" x14ac:dyDescent="0.2">
      <c r="A26" s="1">
        <v>35643</v>
      </c>
      <c r="B26">
        <v>46.652999999999999</v>
      </c>
      <c r="C26" s="7">
        <f t="shared" si="0"/>
        <v>2.2470998976498957E-2</v>
      </c>
    </row>
    <row r="27" spans="1:3" x14ac:dyDescent="0.2">
      <c r="A27" s="1">
        <v>35612</v>
      </c>
      <c r="B27">
        <v>45.627699999999997</v>
      </c>
      <c r="C27" s="7">
        <f t="shared" si="0"/>
        <v>0.1098659726107368</v>
      </c>
    </row>
    <row r="28" spans="1:3" x14ac:dyDescent="0.2">
      <c r="A28" s="1">
        <v>35582</v>
      </c>
      <c r="B28">
        <v>41.110999999999997</v>
      </c>
      <c r="C28" s="7">
        <f t="shared" si="0"/>
        <v>-2.8322378295079408E-2</v>
      </c>
    </row>
    <row r="29" spans="1:3" x14ac:dyDescent="0.2">
      <c r="A29" s="1">
        <v>35551</v>
      </c>
      <c r="B29">
        <v>42.3093</v>
      </c>
      <c r="C29" s="7">
        <f t="shared" si="0"/>
        <v>-1.2997816366845265E-4</v>
      </c>
    </row>
    <row r="30" spans="1:3" x14ac:dyDescent="0.2">
      <c r="A30" s="1">
        <v>35521</v>
      </c>
      <c r="B30">
        <v>42.314799999999998</v>
      </c>
      <c r="C30" s="7">
        <f t="shared" si="0"/>
        <v>4.5145355299231762E-2</v>
      </c>
    </row>
    <row r="31" spans="1:3" x14ac:dyDescent="0.2">
      <c r="A31" s="1">
        <v>35490</v>
      </c>
      <c r="B31">
        <v>40.487000000000002</v>
      </c>
      <c r="C31" s="7">
        <f t="shared" si="0"/>
        <v>-4.3195288646052835E-2</v>
      </c>
    </row>
    <row r="32" spans="1:3" x14ac:dyDescent="0.2">
      <c r="A32" s="1">
        <v>35462</v>
      </c>
      <c r="B32">
        <v>42.314799999999998</v>
      </c>
      <c r="C32" s="7">
        <f t="shared" si="0"/>
        <v>-1.0594394393926267E-2</v>
      </c>
    </row>
    <row r="33" spans="1:3" x14ac:dyDescent="0.2">
      <c r="A33" s="1">
        <v>35431</v>
      </c>
      <c r="B33">
        <v>42.767899999999997</v>
      </c>
      <c r="C33" s="7">
        <f t="shared" si="0"/>
        <v>5.8297040483024802E-2</v>
      </c>
    </row>
    <row r="34" spans="1:3" x14ac:dyDescent="0.2">
      <c r="A34" s="1">
        <v>35400</v>
      </c>
      <c r="B34">
        <v>40.411999999999999</v>
      </c>
      <c r="C34" s="7">
        <f t="shared" si="0"/>
        <v>-3.2539165740989036E-2</v>
      </c>
    </row>
    <row r="35" spans="1:3" x14ac:dyDescent="0.2">
      <c r="A35" s="1">
        <v>35370</v>
      </c>
      <c r="B35">
        <v>41.7712</v>
      </c>
      <c r="C35" s="7">
        <f t="shared" si="0"/>
        <v>8.246391458705854E-2</v>
      </c>
    </row>
    <row r="36" spans="1:3" x14ac:dyDescent="0.2">
      <c r="A36" s="1">
        <v>35339</v>
      </c>
      <c r="B36">
        <v>38.588999999999999</v>
      </c>
      <c r="C36" s="7">
        <f t="shared" ref="C36:C62" si="1">(B36-B37)/B37</f>
        <v>0.11718759047166846</v>
      </c>
    </row>
    <row r="37" spans="1:3" x14ac:dyDescent="0.2">
      <c r="A37" s="1">
        <v>35309</v>
      </c>
      <c r="B37">
        <v>34.541200000000003</v>
      </c>
      <c r="C37" s="7">
        <f t="shared" si="1"/>
        <v>-3.2743870850310122E-2</v>
      </c>
    </row>
    <row r="38" spans="1:3" x14ac:dyDescent="0.2">
      <c r="A38" s="1">
        <v>35278</v>
      </c>
      <c r="B38">
        <v>35.710500000000003</v>
      </c>
      <c r="C38" s="7">
        <f t="shared" si="1"/>
        <v>2.5689264449493324E-2</v>
      </c>
    </row>
    <row r="39" spans="1:3" x14ac:dyDescent="0.2">
      <c r="A39" s="1">
        <v>35247</v>
      </c>
      <c r="B39">
        <v>34.816099999999999</v>
      </c>
      <c r="C39" s="7">
        <f t="shared" si="1"/>
        <v>-6.9212672102660133E-2</v>
      </c>
    </row>
    <row r="40" spans="1:3" x14ac:dyDescent="0.2">
      <c r="A40" s="1">
        <v>35217</v>
      </c>
      <c r="B40">
        <v>37.405000000000001</v>
      </c>
      <c r="C40" s="7">
        <f t="shared" si="1"/>
        <v>-4.9886966902893105E-2</v>
      </c>
    </row>
    <row r="41" spans="1:3" x14ac:dyDescent="0.2">
      <c r="A41" s="1">
        <v>35186</v>
      </c>
      <c r="B41">
        <v>39.369</v>
      </c>
      <c r="C41" s="7">
        <f t="shared" si="1"/>
        <v>2.3837263733863231E-2</v>
      </c>
    </row>
    <row r="42" spans="1:3" x14ac:dyDescent="0.2">
      <c r="A42" s="1">
        <v>35156</v>
      </c>
      <c r="B42">
        <v>38.452399999999997</v>
      </c>
      <c r="C42" s="7">
        <f t="shared" si="1"/>
        <v>1.8779342723004602E-2</v>
      </c>
    </row>
    <row r="43" spans="1:3" x14ac:dyDescent="0.2">
      <c r="A43" s="1">
        <v>35125</v>
      </c>
      <c r="B43">
        <v>37.743600000000001</v>
      </c>
      <c r="C43" s="7">
        <f t="shared" si="1"/>
        <v>3.9024390243902446E-2</v>
      </c>
    </row>
    <row r="44" spans="1:3" x14ac:dyDescent="0.2">
      <c r="A44" s="1">
        <v>35096</v>
      </c>
      <c r="B44">
        <v>36.326000000000001</v>
      </c>
      <c r="C44" s="7">
        <f t="shared" si="1"/>
        <v>-1.870421195945798E-2</v>
      </c>
    </row>
    <row r="45" spans="1:3" x14ac:dyDescent="0.2">
      <c r="A45" s="1">
        <v>35065</v>
      </c>
      <c r="B45">
        <v>37.0184</v>
      </c>
      <c r="C45" s="7">
        <f t="shared" si="1"/>
        <v>-4.7265433857967745E-3</v>
      </c>
    </row>
    <row r="46" spans="1:3" x14ac:dyDescent="0.2">
      <c r="A46" s="1">
        <v>35034</v>
      </c>
      <c r="B46">
        <v>37.194200000000002</v>
      </c>
      <c r="C46" s="7">
        <f t="shared" si="1"/>
        <v>9.0205090175779032E-2</v>
      </c>
    </row>
    <row r="47" spans="1:3" x14ac:dyDescent="0.2">
      <c r="A47" s="1">
        <v>35004</v>
      </c>
      <c r="B47">
        <v>34.116700000000002</v>
      </c>
      <c r="C47" s="7">
        <f t="shared" si="1"/>
        <v>0.11601167149707892</v>
      </c>
    </row>
    <row r="48" spans="1:3" x14ac:dyDescent="0.2">
      <c r="A48" s="1">
        <v>34973</v>
      </c>
      <c r="B48">
        <v>30.5702</v>
      </c>
      <c r="C48" s="7">
        <f t="shared" si="1"/>
        <v>-6.6667073744115138E-2</v>
      </c>
    </row>
    <row r="49" spans="1:3" x14ac:dyDescent="0.2">
      <c r="A49" s="1">
        <v>34943</v>
      </c>
      <c r="B49">
        <v>32.753799999999998</v>
      </c>
      <c r="C49" s="7">
        <f t="shared" si="1"/>
        <v>-5.3054345020271624E-3</v>
      </c>
    </row>
    <row r="50" spans="1:3" x14ac:dyDescent="0.2">
      <c r="A50" s="1">
        <v>34912</v>
      </c>
      <c r="B50">
        <v>32.9285</v>
      </c>
      <c r="C50" s="7">
        <f t="shared" si="1"/>
        <v>-2.7300628901092056E-2</v>
      </c>
    </row>
    <row r="51" spans="1:3" x14ac:dyDescent="0.2">
      <c r="A51" s="1">
        <v>34881</v>
      </c>
      <c r="B51">
        <v>33.852699999999999</v>
      </c>
      <c r="C51" s="7">
        <f t="shared" si="1"/>
        <v>3.9999139803445077E-2</v>
      </c>
    </row>
    <row r="52" spans="1:3" x14ac:dyDescent="0.2">
      <c r="A52" s="1">
        <v>34851</v>
      </c>
      <c r="B52">
        <v>32.550699999999999</v>
      </c>
      <c r="C52" s="7">
        <f t="shared" si="1"/>
        <v>-2.3437007791334979E-2</v>
      </c>
    </row>
    <row r="53" spans="1:3" x14ac:dyDescent="0.2">
      <c r="A53" s="1">
        <v>34820</v>
      </c>
      <c r="B53">
        <v>33.331899999999997</v>
      </c>
      <c r="C53" s="7">
        <f t="shared" si="1"/>
        <v>7.11418756286534E-2</v>
      </c>
    </row>
    <row r="54" spans="1:3" x14ac:dyDescent="0.2">
      <c r="A54" s="1">
        <v>34790</v>
      </c>
      <c r="B54">
        <v>31.118099999999998</v>
      </c>
      <c r="C54" s="7">
        <f t="shared" si="1"/>
        <v>2.5568266083981658E-2</v>
      </c>
    </row>
    <row r="55" spans="1:3" x14ac:dyDescent="0.2">
      <c r="A55" s="1">
        <v>34759</v>
      </c>
      <c r="B55">
        <v>30.342300000000002</v>
      </c>
      <c r="C55" s="7">
        <f t="shared" si="1"/>
        <v>3.2258174259460225E-2</v>
      </c>
    </row>
    <row r="56" spans="1:3" x14ac:dyDescent="0.2">
      <c r="A56" s="1">
        <v>34731</v>
      </c>
      <c r="B56">
        <v>29.394100000000002</v>
      </c>
      <c r="C56" s="7">
        <f t="shared" si="1"/>
        <v>0.10209552661869974</v>
      </c>
    </row>
    <row r="57" spans="1:3" x14ac:dyDescent="0.2">
      <c r="A57" s="1">
        <v>34700</v>
      </c>
      <c r="B57">
        <v>26.671099999999999</v>
      </c>
      <c r="C57" s="7">
        <f t="shared" si="1"/>
        <v>-7.7150113491668088E-2</v>
      </c>
    </row>
    <row r="58" spans="1:3" x14ac:dyDescent="0.2">
      <c r="A58" s="1">
        <v>34669</v>
      </c>
      <c r="B58">
        <v>28.9008</v>
      </c>
      <c r="C58" s="7">
        <f t="shared" si="1"/>
        <v>0.10491847150803811</v>
      </c>
    </row>
    <row r="59" spans="1:3" x14ac:dyDescent="0.2">
      <c r="A59" s="1">
        <v>34639</v>
      </c>
      <c r="B59">
        <v>26.156500000000001</v>
      </c>
      <c r="C59" s="7">
        <f t="shared" si="1"/>
        <v>-2.9817806857464976E-2</v>
      </c>
    </row>
    <row r="60" spans="1:3" x14ac:dyDescent="0.2">
      <c r="A60" s="1">
        <v>34608</v>
      </c>
      <c r="B60">
        <v>26.9604</v>
      </c>
      <c r="C60" s="7">
        <f t="shared" si="1"/>
        <v>-0.15733476692650541</v>
      </c>
    </row>
    <row r="61" spans="1:3" x14ac:dyDescent="0.2">
      <c r="A61" s="1">
        <v>34578</v>
      </c>
      <c r="B61">
        <v>31.994199999999999</v>
      </c>
      <c r="C61" s="7">
        <f t="shared" si="1"/>
        <v>-6.7164657791461926E-2</v>
      </c>
    </row>
    <row r="62" spans="1:3" x14ac:dyDescent="0.2">
      <c r="A62" s="1">
        <v>34547</v>
      </c>
      <c r="B62">
        <v>34.297800000000002</v>
      </c>
      <c r="C62" s="7">
        <f t="shared" si="1"/>
        <v>-1.7969729766874568E-2</v>
      </c>
    </row>
    <row r="63" spans="1:3" x14ac:dyDescent="0.2">
      <c r="A63" s="1">
        <v>34516</v>
      </c>
      <c r="B63">
        <v>34.925400000000003</v>
      </c>
      <c r="C63" s="7"/>
    </row>
    <row r="64" spans="1:3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51"/>
  <sheetViews>
    <sheetView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13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41.125</v>
      </c>
      <c r="C4" s="7">
        <f t="shared" ref="C4:C35" si="0">(B4-B5)/B5</f>
        <v>6.8181818181818177E-2</v>
      </c>
    </row>
    <row r="5" spans="1:3" x14ac:dyDescent="0.2">
      <c r="A5" s="1">
        <v>36281</v>
      </c>
      <c r="B5">
        <v>38.5</v>
      </c>
      <c r="C5" s="7">
        <f t="shared" si="0"/>
        <v>-9.0264650283553877E-2</v>
      </c>
    </row>
    <row r="6" spans="1:3" x14ac:dyDescent="0.2">
      <c r="A6" s="1">
        <v>36251</v>
      </c>
      <c r="B6">
        <v>42.32</v>
      </c>
      <c r="C6" s="7">
        <f t="shared" si="0"/>
        <v>-6.4827848330633778E-2</v>
      </c>
    </row>
    <row r="7" spans="1:3" x14ac:dyDescent="0.2">
      <c r="A7" s="1">
        <v>36220</v>
      </c>
      <c r="B7">
        <v>45.253700000000002</v>
      </c>
      <c r="C7" s="7">
        <f t="shared" si="0"/>
        <v>6.7397390810047239E-2</v>
      </c>
    </row>
    <row r="8" spans="1:3" x14ac:dyDescent="0.2">
      <c r="A8" s="1">
        <v>36192</v>
      </c>
      <c r="B8">
        <v>42.396299999999997</v>
      </c>
      <c r="C8" s="7">
        <f t="shared" si="0"/>
        <v>7.8509085451321625E-2</v>
      </c>
    </row>
    <row r="9" spans="1:3" x14ac:dyDescent="0.2">
      <c r="A9" s="1">
        <v>36161</v>
      </c>
      <c r="B9">
        <v>39.310099999999998</v>
      </c>
      <c r="C9" s="7">
        <f t="shared" si="0"/>
        <v>2.6038499184339276E-2</v>
      </c>
    </row>
    <row r="10" spans="1:3" x14ac:dyDescent="0.2">
      <c r="A10" s="1">
        <v>36130</v>
      </c>
      <c r="B10">
        <v>38.3125</v>
      </c>
      <c r="C10" s="7">
        <f t="shared" si="0"/>
        <v>9.634061890127002E-2</v>
      </c>
    </row>
    <row r="11" spans="1:3" x14ac:dyDescent="0.2">
      <c r="A11" s="1">
        <v>36100</v>
      </c>
      <c r="B11">
        <v>34.945799999999998</v>
      </c>
      <c r="C11" s="7">
        <f t="shared" si="0"/>
        <v>4.6043415270776593E-2</v>
      </c>
    </row>
    <row r="12" spans="1:3" x14ac:dyDescent="0.2">
      <c r="A12" s="1">
        <v>36069</v>
      </c>
      <c r="B12">
        <v>33.407600000000002</v>
      </c>
      <c r="C12" s="7">
        <f t="shared" si="0"/>
        <v>0.12356013546918154</v>
      </c>
    </row>
    <row r="13" spans="1:3" x14ac:dyDescent="0.2">
      <c r="A13" s="1">
        <v>36039</v>
      </c>
      <c r="B13">
        <v>29.733699999999999</v>
      </c>
      <c r="C13" s="7">
        <f t="shared" si="0"/>
        <v>5.875671210243695E-2</v>
      </c>
    </row>
    <row r="14" spans="1:3" x14ac:dyDescent="0.2">
      <c r="A14" s="1">
        <v>36008</v>
      </c>
      <c r="B14">
        <v>28.083600000000001</v>
      </c>
      <c r="C14" s="7">
        <f t="shared" si="0"/>
        <v>-0.15503738359935609</v>
      </c>
    </row>
    <row r="15" spans="1:3" x14ac:dyDescent="0.2">
      <c r="A15" s="1">
        <v>35977</v>
      </c>
      <c r="B15">
        <v>33.236499999999999</v>
      </c>
      <c r="C15" s="7">
        <f t="shared" si="0"/>
        <v>-3.17002965802951E-2</v>
      </c>
    </row>
    <row r="16" spans="1:3" x14ac:dyDescent="0.2">
      <c r="A16" s="1">
        <v>35947</v>
      </c>
      <c r="B16">
        <v>34.324599999999997</v>
      </c>
      <c r="C16" s="7">
        <f t="shared" si="0"/>
        <v>5.1427906278621649E-2</v>
      </c>
    </row>
    <row r="17" spans="1:3" x14ac:dyDescent="0.2">
      <c r="A17" s="1">
        <v>35916</v>
      </c>
      <c r="B17">
        <v>32.645699999999998</v>
      </c>
      <c r="C17" s="7">
        <f t="shared" si="0"/>
        <v>6.205978899151212E-2</v>
      </c>
    </row>
    <row r="18" spans="1:3" x14ac:dyDescent="0.2">
      <c r="A18" s="1">
        <v>35886</v>
      </c>
      <c r="B18">
        <v>30.738099999999999</v>
      </c>
      <c r="C18" s="7">
        <f t="shared" si="0"/>
        <v>3.1248007998201748E-2</v>
      </c>
    </row>
    <row r="19" spans="1:3" x14ac:dyDescent="0.2">
      <c r="A19" s="1">
        <v>35855</v>
      </c>
      <c r="B19">
        <v>29.806699999999999</v>
      </c>
      <c r="C19" s="7">
        <f t="shared" si="0"/>
        <v>9.965910851712205E-2</v>
      </c>
    </row>
    <row r="20" spans="1:3" x14ac:dyDescent="0.2">
      <c r="A20" s="1">
        <v>35827</v>
      </c>
      <c r="B20">
        <v>27.105399999999999</v>
      </c>
      <c r="C20" s="7">
        <f t="shared" si="0"/>
        <v>0.15965876031077797</v>
      </c>
    </row>
    <row r="21" spans="1:3" x14ac:dyDescent="0.2">
      <c r="A21" s="1">
        <v>35796</v>
      </c>
      <c r="B21">
        <v>23.3736</v>
      </c>
      <c r="C21" s="7">
        <f t="shared" si="0"/>
        <v>-1.3089226300055682E-2</v>
      </c>
    </row>
    <row r="22" spans="1:3" x14ac:dyDescent="0.2">
      <c r="A22" s="1">
        <v>35765</v>
      </c>
      <c r="B22">
        <v>23.683599999999998</v>
      </c>
      <c r="C22" s="7">
        <f t="shared" si="0"/>
        <v>-1.5464174662032953E-2</v>
      </c>
    </row>
    <row r="23" spans="1:3" x14ac:dyDescent="0.2">
      <c r="A23" s="1">
        <v>35735</v>
      </c>
      <c r="B23">
        <v>24.055599999999998</v>
      </c>
      <c r="C23" s="7">
        <f t="shared" si="0"/>
        <v>8.4083678086327787E-2</v>
      </c>
    </row>
    <row r="24" spans="1:3" x14ac:dyDescent="0.2">
      <c r="A24" s="1">
        <v>35704</v>
      </c>
      <c r="B24">
        <v>22.189800000000002</v>
      </c>
      <c r="C24" s="7">
        <f t="shared" si="0"/>
        <v>-5.9056503763383776E-2</v>
      </c>
    </row>
    <row r="25" spans="1:3" x14ac:dyDescent="0.2">
      <c r="A25" s="1">
        <v>35674</v>
      </c>
      <c r="B25">
        <v>23.5825</v>
      </c>
      <c r="C25" s="7">
        <f t="shared" si="0"/>
        <v>6.6032662051066799E-3</v>
      </c>
    </row>
    <row r="26" spans="1:3" x14ac:dyDescent="0.2">
      <c r="A26" s="1">
        <v>35643</v>
      </c>
      <c r="B26">
        <v>23.427800000000001</v>
      </c>
      <c r="C26" s="7">
        <f t="shared" si="0"/>
        <v>-0.11827447083973136</v>
      </c>
    </row>
    <row r="27" spans="1:3" x14ac:dyDescent="0.2">
      <c r="A27" s="1">
        <v>35612</v>
      </c>
      <c r="B27">
        <v>26.570399999999999</v>
      </c>
      <c r="C27" s="7">
        <f t="shared" si="0"/>
        <v>0.11254684392337481</v>
      </c>
    </row>
    <row r="28" spans="1:3" x14ac:dyDescent="0.2">
      <c r="A28" s="1">
        <v>35582</v>
      </c>
      <c r="B28">
        <v>23.8825</v>
      </c>
      <c r="C28" s="7">
        <f t="shared" si="0"/>
        <v>-3.8558310487393423E-2</v>
      </c>
    </row>
    <row r="29" spans="1:3" x14ac:dyDescent="0.2">
      <c r="A29" s="1">
        <v>35551</v>
      </c>
      <c r="B29">
        <v>24.840299999999999</v>
      </c>
      <c r="C29" s="7">
        <f t="shared" si="0"/>
        <v>-5.9218524536148107E-2</v>
      </c>
    </row>
    <row r="30" spans="1:3" x14ac:dyDescent="0.2">
      <c r="A30" s="1">
        <v>35521</v>
      </c>
      <c r="B30">
        <v>26.4039</v>
      </c>
      <c r="C30" s="7">
        <f t="shared" si="0"/>
        <v>0.13227669784255969</v>
      </c>
    </row>
    <row r="31" spans="1:3" x14ac:dyDescent="0.2">
      <c r="A31" s="1">
        <v>35490</v>
      </c>
      <c r="B31">
        <v>23.319299999999998</v>
      </c>
      <c r="C31" s="7">
        <f t="shared" si="0"/>
        <v>9.2484493000768331E-2</v>
      </c>
    </row>
    <row r="32" spans="1:3" x14ac:dyDescent="0.2">
      <c r="A32" s="1">
        <v>35462</v>
      </c>
      <c r="B32">
        <v>21.345199999999998</v>
      </c>
      <c r="C32" s="7">
        <f t="shared" si="0"/>
        <v>-4.7943586335475893E-2</v>
      </c>
    </row>
    <row r="33" spans="1:3" x14ac:dyDescent="0.2">
      <c r="A33" s="1">
        <v>35431</v>
      </c>
      <c r="B33">
        <v>22.420100000000001</v>
      </c>
      <c r="C33" s="7">
        <f t="shared" si="0"/>
        <v>2.7551043227408861E-3</v>
      </c>
    </row>
    <row r="34" spans="1:3" x14ac:dyDescent="0.2">
      <c r="A34" s="1">
        <v>35400</v>
      </c>
      <c r="B34">
        <v>22.358499999999999</v>
      </c>
      <c r="C34" s="7">
        <f t="shared" si="0"/>
        <v>-2.9410487931932711E-2</v>
      </c>
    </row>
    <row r="35" spans="1:3" x14ac:dyDescent="0.2">
      <c r="A35" s="1">
        <v>35370</v>
      </c>
      <c r="B35">
        <v>23.036000000000001</v>
      </c>
      <c r="C35" s="7">
        <f t="shared" si="0"/>
        <v>5.2237306097093185E-2</v>
      </c>
    </row>
    <row r="36" spans="1:3" x14ac:dyDescent="0.2">
      <c r="A36" s="1">
        <v>35339</v>
      </c>
      <c r="B36">
        <v>21.892399999999999</v>
      </c>
      <c r="C36" s="7">
        <f t="shared" ref="C36:C62" si="1">(B36-B37)/B37</f>
        <v>-6.0686151681054484E-2</v>
      </c>
    </row>
    <row r="37" spans="1:3" x14ac:dyDescent="0.2">
      <c r="A37" s="1">
        <v>35309</v>
      </c>
      <c r="B37">
        <v>23.306799999999999</v>
      </c>
      <c r="C37" s="7">
        <f t="shared" si="1"/>
        <v>2.1564949068148626E-2</v>
      </c>
    </row>
    <row r="38" spans="1:3" x14ac:dyDescent="0.2">
      <c r="A38" s="1">
        <v>35278</v>
      </c>
      <c r="B38">
        <v>22.814800000000002</v>
      </c>
      <c r="C38" s="7">
        <f t="shared" si="1"/>
        <v>1.5804168788523261E-3</v>
      </c>
    </row>
    <row r="39" spans="1:3" x14ac:dyDescent="0.2">
      <c r="A39" s="1">
        <v>35247</v>
      </c>
      <c r="B39">
        <v>22.7788</v>
      </c>
      <c r="C39" s="7">
        <f t="shared" si="1"/>
        <v>-8.0215999651613717E-3</v>
      </c>
    </row>
    <row r="40" spans="1:3" x14ac:dyDescent="0.2">
      <c r="A40" s="1">
        <v>35217</v>
      </c>
      <c r="B40">
        <v>22.963000000000001</v>
      </c>
      <c r="C40" s="7">
        <f t="shared" si="1"/>
        <v>-2.8572153783674011E-2</v>
      </c>
    </row>
    <row r="41" spans="1:3" x14ac:dyDescent="0.2">
      <c r="A41" s="1">
        <v>35186</v>
      </c>
      <c r="B41">
        <v>23.638400000000001</v>
      </c>
      <c r="C41" s="7">
        <f t="shared" si="1"/>
        <v>6.7676057837687828E-3</v>
      </c>
    </row>
    <row r="42" spans="1:3" x14ac:dyDescent="0.2">
      <c r="A42" s="1">
        <v>35156</v>
      </c>
      <c r="B42">
        <v>23.479500000000002</v>
      </c>
      <c r="C42" s="7">
        <f t="shared" si="1"/>
        <v>-2.6039896690001718E-3</v>
      </c>
    </row>
    <row r="43" spans="1:3" x14ac:dyDescent="0.2">
      <c r="A43" s="1">
        <v>35125</v>
      </c>
      <c r="B43">
        <v>23.540800000000001</v>
      </c>
      <c r="C43" s="7">
        <f t="shared" si="1"/>
        <v>-3.9997390056113732E-2</v>
      </c>
    </row>
    <row r="44" spans="1:3" x14ac:dyDescent="0.2">
      <c r="A44" s="1">
        <v>35096</v>
      </c>
      <c r="B44">
        <v>24.521599999999999</v>
      </c>
      <c r="C44" s="7">
        <f t="shared" si="1"/>
        <v>-3.6406189052139186E-3</v>
      </c>
    </row>
    <row r="45" spans="1:3" x14ac:dyDescent="0.2">
      <c r="A45" s="1">
        <v>35065</v>
      </c>
      <c r="B45">
        <v>24.6112</v>
      </c>
      <c r="C45" s="7">
        <f t="shared" si="1"/>
        <v>0.11357353253910446</v>
      </c>
    </row>
    <row r="46" spans="1:3" x14ac:dyDescent="0.2">
      <c r="A46" s="1">
        <v>35034</v>
      </c>
      <c r="B46">
        <v>22.101099999999999</v>
      </c>
      <c r="C46" s="7">
        <f t="shared" si="1"/>
        <v>1.1205058518864105E-2</v>
      </c>
    </row>
    <row r="47" spans="1:3" x14ac:dyDescent="0.2">
      <c r="A47" s="1">
        <v>35004</v>
      </c>
      <c r="B47">
        <v>21.856200000000001</v>
      </c>
      <c r="C47" s="7">
        <f t="shared" si="1"/>
        <v>9.0090224888902198E-2</v>
      </c>
    </row>
    <row r="48" spans="1:3" x14ac:dyDescent="0.2">
      <c r="A48" s="1">
        <v>34973</v>
      </c>
      <c r="B48">
        <v>20.049900000000001</v>
      </c>
      <c r="C48" s="7">
        <f t="shared" si="1"/>
        <v>7.1900561347233508E-2</v>
      </c>
    </row>
    <row r="49" spans="1:3" x14ac:dyDescent="0.2">
      <c r="A49" s="1">
        <v>34943</v>
      </c>
      <c r="B49">
        <v>18.704999999999998</v>
      </c>
      <c r="C49" s="7">
        <f t="shared" si="1"/>
        <v>4.7940255360154116E-2</v>
      </c>
    </row>
    <row r="50" spans="1:3" x14ac:dyDescent="0.2">
      <c r="A50" s="1">
        <v>34912</v>
      </c>
      <c r="B50">
        <v>17.849299999999999</v>
      </c>
      <c r="C50" s="7">
        <f t="shared" si="1"/>
        <v>-5.324323320833188E-2</v>
      </c>
    </row>
    <row r="51" spans="1:3" x14ac:dyDescent="0.2">
      <c r="A51" s="1">
        <v>34881</v>
      </c>
      <c r="B51">
        <v>18.853100000000001</v>
      </c>
      <c r="C51" s="7">
        <f t="shared" si="1"/>
        <v>-1.2781978509938605E-2</v>
      </c>
    </row>
    <row r="52" spans="1:3" x14ac:dyDescent="0.2">
      <c r="A52" s="1">
        <v>34851</v>
      </c>
      <c r="B52">
        <v>19.097200000000001</v>
      </c>
      <c r="C52" s="7">
        <f t="shared" si="1"/>
        <v>3.3006977876345676E-2</v>
      </c>
    </row>
    <row r="53" spans="1:3" x14ac:dyDescent="0.2">
      <c r="A53" s="1">
        <v>34820</v>
      </c>
      <c r="B53">
        <v>18.486999999999998</v>
      </c>
      <c r="C53" s="7">
        <f t="shared" si="1"/>
        <v>8.4173425523554724E-2</v>
      </c>
    </row>
    <row r="54" spans="1:3" x14ac:dyDescent="0.2">
      <c r="A54" s="1">
        <v>34790</v>
      </c>
      <c r="B54">
        <v>17.0517</v>
      </c>
      <c r="C54" s="7">
        <f t="shared" si="1"/>
        <v>2.5641488325093005E-2</v>
      </c>
    </row>
    <row r="55" spans="1:3" x14ac:dyDescent="0.2">
      <c r="A55" s="1">
        <v>34759</v>
      </c>
      <c r="B55">
        <v>16.625399999999999</v>
      </c>
      <c r="C55" s="7">
        <f t="shared" si="1"/>
        <v>2.6316276830194125E-2</v>
      </c>
    </row>
    <row r="56" spans="1:3" x14ac:dyDescent="0.2">
      <c r="A56" s="1">
        <v>34731</v>
      </c>
      <c r="B56">
        <v>16.199100000000001</v>
      </c>
      <c r="C56" s="7">
        <f t="shared" si="1"/>
        <v>2.1007449986764064E-2</v>
      </c>
    </row>
    <row r="57" spans="1:3" x14ac:dyDescent="0.2">
      <c r="A57" s="1">
        <v>34700</v>
      </c>
      <c r="B57">
        <v>15.8658</v>
      </c>
      <c r="C57" s="7">
        <f t="shared" si="1"/>
        <v>0.1153854265527786</v>
      </c>
    </row>
    <row r="58" spans="1:3" x14ac:dyDescent="0.2">
      <c r="A58" s="1">
        <v>34669</v>
      </c>
      <c r="B58">
        <v>14.224500000000001</v>
      </c>
      <c r="C58" s="7">
        <f t="shared" si="1"/>
        <v>3.0835567794767833E-2</v>
      </c>
    </row>
    <row r="59" spans="1:3" x14ac:dyDescent="0.2">
      <c r="A59" s="1">
        <v>34639</v>
      </c>
      <c r="B59">
        <v>13.798999999999999</v>
      </c>
      <c r="C59" s="7">
        <f t="shared" si="1"/>
        <v>-1.5278560775274577E-2</v>
      </c>
    </row>
    <row r="60" spans="1:3" x14ac:dyDescent="0.2">
      <c r="A60" s="1">
        <v>34608</v>
      </c>
      <c r="B60">
        <v>14.0131</v>
      </c>
      <c r="C60" s="7">
        <f t="shared" si="1"/>
        <v>9.4781990484300707E-2</v>
      </c>
    </row>
    <row r="61" spans="1:3" x14ac:dyDescent="0.2">
      <c r="A61" s="1">
        <v>34578</v>
      </c>
      <c r="B61">
        <v>12.799899999999999</v>
      </c>
      <c r="C61" s="7">
        <f t="shared" si="1"/>
        <v>-6.6368583057375044E-2</v>
      </c>
    </row>
    <row r="62" spans="1:3" x14ac:dyDescent="0.2">
      <c r="A62" s="1">
        <v>34547</v>
      </c>
      <c r="B62">
        <v>13.7098</v>
      </c>
      <c r="C62" s="7">
        <f t="shared" si="1"/>
        <v>4.3816571876689275E-2</v>
      </c>
    </row>
    <row r="63" spans="1:3" x14ac:dyDescent="0.2">
      <c r="A63" s="1">
        <v>34516</v>
      </c>
      <c r="B63">
        <v>13.1343</v>
      </c>
      <c r="C63" s="7"/>
    </row>
    <row r="64" spans="1:3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250"/>
  <sheetViews>
    <sheetView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14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68.3125</v>
      </c>
      <c r="C4" s="7">
        <f t="shared" ref="C4:C35" si="0">(B4-B5)/B5</f>
        <v>4.3935052531041068E-2</v>
      </c>
    </row>
    <row r="5" spans="1:3" x14ac:dyDescent="0.2">
      <c r="A5" s="1">
        <v>36281</v>
      </c>
      <c r="B5">
        <v>65.4375</v>
      </c>
      <c r="C5" s="7">
        <f t="shared" si="0"/>
        <v>-6.9896851827372763E-2</v>
      </c>
    </row>
    <row r="6" spans="1:3" x14ac:dyDescent="0.2">
      <c r="A6" s="1">
        <v>36251</v>
      </c>
      <c r="B6">
        <v>70.355099999999993</v>
      </c>
      <c r="C6" s="7">
        <f t="shared" si="0"/>
        <v>0.21743742375344996</v>
      </c>
    </row>
    <row r="7" spans="1:3" x14ac:dyDescent="0.2">
      <c r="A7" s="1">
        <v>36220</v>
      </c>
      <c r="B7">
        <v>57.789499999999997</v>
      </c>
      <c r="C7" s="7">
        <f t="shared" si="0"/>
        <v>0.13154772161218065</v>
      </c>
    </row>
    <row r="8" spans="1:3" x14ac:dyDescent="0.2">
      <c r="A8" s="1">
        <v>36192</v>
      </c>
      <c r="B8">
        <v>51.071199999999997</v>
      </c>
      <c r="C8" s="7">
        <f t="shared" si="0"/>
        <v>9.0031709654157365E-3</v>
      </c>
    </row>
    <row r="9" spans="1:3" x14ac:dyDescent="0.2">
      <c r="A9" s="1">
        <v>36161</v>
      </c>
      <c r="B9">
        <v>50.615499999999997</v>
      </c>
      <c r="C9" s="7">
        <f t="shared" si="0"/>
        <v>-3.5334813558352933E-2</v>
      </c>
    </row>
    <row r="10" spans="1:3" x14ac:dyDescent="0.2">
      <c r="A10" s="1">
        <v>36130</v>
      </c>
      <c r="B10">
        <v>52.469499999999996</v>
      </c>
      <c r="C10" s="7">
        <f t="shared" si="0"/>
        <v>-9.8725458199495034E-2</v>
      </c>
    </row>
    <row r="11" spans="1:3" x14ac:dyDescent="0.2">
      <c r="A11" s="1">
        <v>36100</v>
      </c>
      <c r="B11">
        <v>58.216999999999999</v>
      </c>
      <c r="C11" s="7">
        <f t="shared" si="0"/>
        <v>2.5279315834707043E-2</v>
      </c>
    </row>
    <row r="12" spans="1:3" x14ac:dyDescent="0.2">
      <c r="A12" s="1">
        <v>36069</v>
      </c>
      <c r="B12">
        <v>56.781599999999997</v>
      </c>
      <c r="C12" s="7">
        <f t="shared" si="0"/>
        <v>2.6665798780620011E-2</v>
      </c>
    </row>
    <row r="13" spans="1:3" x14ac:dyDescent="0.2">
      <c r="A13" s="1">
        <v>36039</v>
      </c>
      <c r="B13">
        <v>55.306800000000003</v>
      </c>
      <c r="C13" s="7">
        <f t="shared" si="0"/>
        <v>-2.8076865625741305E-2</v>
      </c>
    </row>
    <row r="14" spans="1:3" x14ac:dyDescent="0.2">
      <c r="A14" s="1">
        <v>36008</v>
      </c>
      <c r="B14">
        <v>56.904499999999999</v>
      </c>
      <c r="C14" s="7">
        <f t="shared" si="0"/>
        <v>-6.1050022770623907E-2</v>
      </c>
    </row>
    <row r="15" spans="1:3" x14ac:dyDescent="0.2">
      <c r="A15" s="1">
        <v>35977</v>
      </c>
      <c r="B15">
        <v>60.604399999999998</v>
      </c>
      <c r="C15" s="7">
        <f t="shared" si="0"/>
        <v>-0.169874380704131</v>
      </c>
    </row>
    <row r="16" spans="1:3" x14ac:dyDescent="0.2">
      <c r="A16" s="1">
        <v>35947</v>
      </c>
      <c r="B16">
        <v>73.006299999999996</v>
      </c>
      <c r="C16" s="7">
        <f t="shared" si="0"/>
        <v>-3.2388336646786038E-2</v>
      </c>
    </row>
    <row r="17" spans="1:3" x14ac:dyDescent="0.2">
      <c r="A17" s="1">
        <v>35916</v>
      </c>
      <c r="B17">
        <v>75.45</v>
      </c>
      <c r="C17" s="7">
        <f t="shared" si="0"/>
        <v>6.4748566928867185E-2</v>
      </c>
    </row>
    <row r="18" spans="1:3" x14ac:dyDescent="0.2">
      <c r="A18" s="1">
        <v>35886</v>
      </c>
      <c r="B18">
        <v>70.861800000000002</v>
      </c>
      <c r="C18" s="7">
        <f t="shared" si="0"/>
        <v>7.0770932465778202E-2</v>
      </c>
    </row>
    <row r="19" spans="1:3" x14ac:dyDescent="0.2">
      <c r="A19" s="1">
        <v>35855</v>
      </c>
      <c r="B19">
        <v>66.178299999999993</v>
      </c>
      <c r="C19" s="7">
        <f t="shared" si="0"/>
        <v>0.10907341892646032</v>
      </c>
    </row>
    <row r="20" spans="1:3" x14ac:dyDescent="0.2">
      <c r="A20" s="1">
        <v>35827</v>
      </c>
      <c r="B20">
        <v>59.669899999999998</v>
      </c>
      <c r="C20" s="7">
        <f t="shared" si="0"/>
        <v>8.8255141270964399E-2</v>
      </c>
    </row>
    <row r="21" spans="1:3" x14ac:dyDescent="0.2">
      <c r="A21" s="1">
        <v>35796</v>
      </c>
      <c r="B21">
        <v>54.830800000000004</v>
      </c>
      <c r="C21" s="7">
        <f t="shared" si="0"/>
        <v>-5.7232364845579468E-2</v>
      </c>
    </row>
    <row r="22" spans="1:3" x14ac:dyDescent="0.2">
      <c r="A22" s="1">
        <v>35765</v>
      </c>
      <c r="B22">
        <v>58.159399999999998</v>
      </c>
      <c r="C22" s="7">
        <f t="shared" si="0"/>
        <v>-8.2566554577140783E-3</v>
      </c>
    </row>
    <row r="23" spans="1:3" x14ac:dyDescent="0.2">
      <c r="A23" s="1">
        <v>35735</v>
      </c>
      <c r="B23">
        <v>58.643599999999999</v>
      </c>
      <c r="C23" s="7">
        <f t="shared" si="0"/>
        <v>7.0408241491470444E-2</v>
      </c>
    </row>
    <row r="24" spans="1:3" x14ac:dyDescent="0.2">
      <c r="A24" s="1">
        <v>35704</v>
      </c>
      <c r="B24">
        <v>54.786200000000001</v>
      </c>
      <c r="C24" s="7">
        <f t="shared" si="0"/>
        <v>-7.6141412949082179E-2</v>
      </c>
    </row>
    <row r="25" spans="1:3" x14ac:dyDescent="0.2">
      <c r="A25" s="1">
        <v>35674</v>
      </c>
      <c r="B25">
        <v>59.301499999999997</v>
      </c>
      <c r="C25" s="7">
        <f t="shared" si="0"/>
        <v>-1.2036851925896369E-2</v>
      </c>
    </row>
    <row r="26" spans="1:3" x14ac:dyDescent="0.2">
      <c r="A26" s="1">
        <v>35643</v>
      </c>
      <c r="B26">
        <v>60.024000000000001</v>
      </c>
      <c r="C26" s="7">
        <f t="shared" si="0"/>
        <v>-6.6426730580497015E-2</v>
      </c>
    </row>
    <row r="27" spans="1:3" x14ac:dyDescent="0.2">
      <c r="A27" s="1">
        <v>35612</v>
      </c>
      <c r="B27">
        <v>64.294899999999998</v>
      </c>
      <c r="C27" s="7">
        <f t="shared" si="0"/>
        <v>6.6600641670067406E-2</v>
      </c>
    </row>
    <row r="28" spans="1:3" x14ac:dyDescent="0.2">
      <c r="A28" s="1">
        <v>35582</v>
      </c>
      <c r="B28">
        <v>60.280200000000001</v>
      </c>
      <c r="C28" s="7">
        <f t="shared" si="0"/>
        <v>0.15765174924286215</v>
      </c>
    </row>
    <row r="29" spans="1:3" x14ac:dyDescent="0.2">
      <c r="A29" s="1">
        <v>35551</v>
      </c>
      <c r="B29">
        <v>52.071100000000001</v>
      </c>
      <c r="C29" s="7">
        <f t="shared" si="0"/>
        <v>2.9418974754364172E-2</v>
      </c>
    </row>
    <row r="30" spans="1:3" x14ac:dyDescent="0.2">
      <c r="A30" s="1">
        <v>35521</v>
      </c>
      <c r="B30">
        <v>50.582999999999998</v>
      </c>
      <c r="C30" s="7">
        <f t="shared" si="0"/>
        <v>1.1796514090499867E-3</v>
      </c>
    </row>
    <row r="31" spans="1:3" x14ac:dyDescent="0.2">
      <c r="A31" s="1">
        <v>35490</v>
      </c>
      <c r="B31">
        <v>50.523400000000002</v>
      </c>
      <c r="C31" s="7">
        <f t="shared" si="0"/>
        <v>-1.1655111973583253E-2</v>
      </c>
    </row>
    <row r="32" spans="1:3" x14ac:dyDescent="0.2">
      <c r="A32" s="1">
        <v>35462</v>
      </c>
      <c r="B32">
        <v>51.119199999999999</v>
      </c>
      <c r="C32" s="7">
        <f t="shared" si="0"/>
        <v>-1.6586702166544214E-2</v>
      </c>
    </row>
    <row r="33" spans="1:3" x14ac:dyDescent="0.2">
      <c r="A33" s="1">
        <v>35431</v>
      </c>
      <c r="B33">
        <v>51.981400000000001</v>
      </c>
      <c r="C33" s="7">
        <f t="shared" si="0"/>
        <v>0.16467443543490384</v>
      </c>
    </row>
    <row r="34" spans="1:3" x14ac:dyDescent="0.2">
      <c r="A34" s="1">
        <v>35400</v>
      </c>
      <c r="B34">
        <v>44.631700000000002</v>
      </c>
      <c r="C34" s="7">
        <f t="shared" si="0"/>
        <v>-1.3246544598564144E-3</v>
      </c>
    </row>
    <row r="35" spans="1:3" x14ac:dyDescent="0.2">
      <c r="A35" s="1">
        <v>35370</v>
      </c>
      <c r="B35">
        <v>44.690899999999999</v>
      </c>
      <c r="C35" s="7">
        <f t="shared" si="0"/>
        <v>2.2249314930623768E-2</v>
      </c>
    </row>
    <row r="36" spans="1:3" x14ac:dyDescent="0.2">
      <c r="A36" s="1">
        <v>35339</v>
      </c>
      <c r="B36">
        <v>43.718200000000003</v>
      </c>
      <c r="C36" s="7">
        <f t="shared" ref="C36:C62" si="1">(B36-B37)/B37</f>
        <v>5.2481811922519502E-2</v>
      </c>
    </row>
    <row r="37" spans="1:3" x14ac:dyDescent="0.2">
      <c r="A37" s="1">
        <v>35309</v>
      </c>
      <c r="B37">
        <v>41.538200000000003</v>
      </c>
      <c r="C37" s="7">
        <f t="shared" si="1"/>
        <v>7.3058452445227642E-2</v>
      </c>
    </row>
    <row r="38" spans="1:3" x14ac:dyDescent="0.2">
      <c r="A38" s="1">
        <v>35278</v>
      </c>
      <c r="B38">
        <v>38.710099999999997</v>
      </c>
      <c r="C38" s="7">
        <f t="shared" si="1"/>
        <v>2.4052337378210532E-2</v>
      </c>
    </row>
    <row r="39" spans="1:3" x14ac:dyDescent="0.2">
      <c r="A39" s="1">
        <v>35247</v>
      </c>
      <c r="B39">
        <v>37.800899999999999</v>
      </c>
      <c r="C39" s="7">
        <f t="shared" si="1"/>
        <v>2.0537146127720691E-2</v>
      </c>
    </row>
    <row r="40" spans="1:3" x14ac:dyDescent="0.2">
      <c r="A40" s="1">
        <v>35217</v>
      </c>
      <c r="B40">
        <v>37.040199999999999</v>
      </c>
      <c r="C40" s="7">
        <f t="shared" si="1"/>
        <v>-7.8376119658852324E-3</v>
      </c>
    </row>
    <row r="41" spans="1:3" x14ac:dyDescent="0.2">
      <c r="A41" s="1">
        <v>35186</v>
      </c>
      <c r="B41">
        <v>37.332799999999999</v>
      </c>
      <c r="C41" s="7">
        <f t="shared" si="1"/>
        <v>9.6791405137713459E-4</v>
      </c>
    </row>
    <row r="42" spans="1:3" x14ac:dyDescent="0.2">
      <c r="A42" s="1">
        <v>35156</v>
      </c>
      <c r="B42">
        <v>37.296700000000001</v>
      </c>
      <c r="C42" s="7">
        <f t="shared" si="1"/>
        <v>-3.3133029853686914E-2</v>
      </c>
    </row>
    <row r="43" spans="1:3" x14ac:dyDescent="0.2">
      <c r="A43" s="1">
        <v>35125</v>
      </c>
      <c r="B43">
        <v>38.574800000000003</v>
      </c>
      <c r="C43" s="7">
        <f t="shared" si="1"/>
        <v>8.4969820384881517E-2</v>
      </c>
    </row>
    <row r="44" spans="1:3" x14ac:dyDescent="0.2">
      <c r="A44" s="1">
        <v>35096</v>
      </c>
      <c r="B44">
        <v>35.553800000000003</v>
      </c>
      <c r="C44" s="7">
        <f t="shared" si="1"/>
        <v>3.2025688270133699E-3</v>
      </c>
    </row>
    <row r="45" spans="1:3" x14ac:dyDescent="0.2">
      <c r="A45" s="1">
        <v>35065</v>
      </c>
      <c r="B45">
        <v>35.440300000000001</v>
      </c>
      <c r="C45" s="7">
        <f t="shared" si="1"/>
        <v>9.8389311250027048E-2</v>
      </c>
    </row>
    <row r="46" spans="1:3" x14ac:dyDescent="0.2">
      <c r="A46" s="1">
        <v>35034</v>
      </c>
      <c r="B46">
        <v>32.265700000000002</v>
      </c>
      <c r="C46" s="7">
        <f t="shared" si="1"/>
        <v>5.0750147359097102E-2</v>
      </c>
    </row>
    <row r="47" spans="1:3" x14ac:dyDescent="0.2">
      <c r="A47" s="1">
        <v>35004</v>
      </c>
      <c r="B47">
        <v>30.7073</v>
      </c>
      <c r="C47" s="7">
        <f t="shared" si="1"/>
        <v>7.5170515819106123E-2</v>
      </c>
    </row>
    <row r="48" spans="1:3" x14ac:dyDescent="0.2">
      <c r="A48" s="1">
        <v>34973</v>
      </c>
      <c r="B48">
        <v>28.560400000000001</v>
      </c>
      <c r="C48" s="7">
        <f t="shared" si="1"/>
        <v>-9.2727307381970339E-2</v>
      </c>
    </row>
    <row r="49" spans="1:3" x14ac:dyDescent="0.2">
      <c r="A49" s="1">
        <v>34943</v>
      </c>
      <c r="B49">
        <v>31.479399999999998</v>
      </c>
      <c r="C49" s="7">
        <f t="shared" si="1"/>
        <v>5.1623399400683417E-2</v>
      </c>
    </row>
    <row r="50" spans="1:3" x14ac:dyDescent="0.2">
      <c r="A50" s="1">
        <v>34912</v>
      </c>
      <c r="B50">
        <v>29.934100000000001</v>
      </c>
      <c r="C50" s="7">
        <f t="shared" si="1"/>
        <v>-1.638369254124674E-2</v>
      </c>
    </row>
    <row r="51" spans="1:3" x14ac:dyDescent="0.2">
      <c r="A51" s="1">
        <v>34881</v>
      </c>
      <c r="B51">
        <v>30.432700000000001</v>
      </c>
      <c r="C51" s="7">
        <f t="shared" si="1"/>
        <v>-2.5455046177099695E-2</v>
      </c>
    </row>
    <row r="52" spans="1:3" x14ac:dyDescent="0.2">
      <c r="A52" s="1">
        <v>34851</v>
      </c>
      <c r="B52">
        <v>31.227599999999999</v>
      </c>
      <c r="C52" s="7">
        <f t="shared" si="1"/>
        <v>1.2889958547138763E-2</v>
      </c>
    </row>
    <row r="53" spans="1:3" x14ac:dyDescent="0.2">
      <c r="A53" s="1">
        <v>34820</v>
      </c>
      <c r="B53">
        <v>30.830200000000001</v>
      </c>
      <c r="C53" s="7">
        <f t="shared" si="1"/>
        <v>3.8330060857938691E-2</v>
      </c>
    </row>
    <row r="54" spans="1:3" x14ac:dyDescent="0.2">
      <c r="A54" s="1">
        <v>34790</v>
      </c>
      <c r="B54">
        <v>29.6921</v>
      </c>
      <c r="C54" s="7">
        <f t="shared" si="1"/>
        <v>8.8843172200341727E-2</v>
      </c>
    </row>
    <row r="55" spans="1:3" x14ac:dyDescent="0.2">
      <c r="A55" s="1">
        <v>34759</v>
      </c>
      <c r="B55">
        <v>27.269400000000001</v>
      </c>
      <c r="C55" s="7">
        <f t="shared" si="1"/>
        <v>7.7952674978456343E-2</v>
      </c>
    </row>
    <row r="56" spans="1:3" x14ac:dyDescent="0.2">
      <c r="A56" s="1">
        <v>34731</v>
      </c>
      <c r="B56">
        <v>25.2974</v>
      </c>
      <c r="C56" s="7">
        <f t="shared" si="1"/>
        <v>6.3116975898804356E-2</v>
      </c>
    </row>
    <row r="57" spans="1:3" x14ac:dyDescent="0.2">
      <c r="A57" s="1">
        <v>34700</v>
      </c>
      <c r="B57">
        <v>23.795500000000001</v>
      </c>
      <c r="C57" s="7">
        <f t="shared" si="1"/>
        <v>-5.1223674452356871E-2</v>
      </c>
    </row>
    <row r="58" spans="1:3" x14ac:dyDescent="0.2">
      <c r="A58" s="1">
        <v>34669</v>
      </c>
      <c r="B58">
        <v>25.080200000000001</v>
      </c>
      <c r="C58" s="7">
        <f t="shared" si="1"/>
        <v>4.1761509960622792E-2</v>
      </c>
    </row>
    <row r="59" spans="1:3" x14ac:dyDescent="0.2">
      <c r="A59" s="1">
        <v>34639</v>
      </c>
      <c r="B59">
        <v>24.0748</v>
      </c>
      <c r="C59" s="7">
        <f t="shared" si="1"/>
        <v>-8.8683302041063547E-2</v>
      </c>
    </row>
    <row r="60" spans="1:3" x14ac:dyDescent="0.2">
      <c r="A60" s="1">
        <v>34608</v>
      </c>
      <c r="B60">
        <v>26.4176</v>
      </c>
      <c r="C60" s="7">
        <f t="shared" si="1"/>
        <v>2.8018180686134066E-2</v>
      </c>
    </row>
    <row r="61" spans="1:3" x14ac:dyDescent="0.2">
      <c r="A61" s="1">
        <v>34578</v>
      </c>
      <c r="B61">
        <v>25.697600000000001</v>
      </c>
      <c r="C61" s="7">
        <f t="shared" si="1"/>
        <v>-4.1323917285014444E-2</v>
      </c>
    </row>
    <row r="62" spans="1:3" x14ac:dyDescent="0.2">
      <c r="A62" s="1">
        <v>34547</v>
      </c>
      <c r="B62">
        <v>26.805299999999999</v>
      </c>
      <c r="C62" s="7">
        <f t="shared" si="1"/>
        <v>2.6991509838778866E-2</v>
      </c>
    </row>
    <row r="63" spans="1:3" x14ac:dyDescent="0.2">
      <c r="A63" s="1">
        <v>34516</v>
      </c>
      <c r="B63">
        <v>26.1008</v>
      </c>
      <c r="C63" s="7"/>
    </row>
    <row r="64" spans="1:3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252"/>
  <sheetViews>
    <sheetView topLeftCell="A44"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15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44</v>
      </c>
      <c r="C4" s="7">
        <f t="shared" ref="C4:C35" si="0">(B4-B5)/B5</f>
        <v>4.6062407132243688E-2</v>
      </c>
    </row>
    <row r="5" spans="1:3" x14ac:dyDescent="0.2">
      <c r="A5" s="1">
        <v>36281</v>
      </c>
      <c r="B5">
        <v>42.0625</v>
      </c>
      <c r="C5" s="7">
        <f t="shared" si="0"/>
        <v>3.8731568302542763E-2</v>
      </c>
    </row>
    <row r="6" spans="1:3" x14ac:dyDescent="0.2">
      <c r="A6" s="1">
        <v>36251</v>
      </c>
      <c r="B6">
        <v>40.494100000000003</v>
      </c>
      <c r="C6" s="7">
        <f t="shared" si="0"/>
        <v>0.19485459009040917</v>
      </c>
    </row>
    <row r="7" spans="1:3" x14ac:dyDescent="0.2">
      <c r="A7" s="1">
        <v>36220</v>
      </c>
      <c r="B7">
        <v>33.8904</v>
      </c>
      <c r="C7" s="7">
        <f t="shared" si="0"/>
        <v>-4.5615062714374967E-2</v>
      </c>
    </row>
    <row r="8" spans="1:3" x14ac:dyDescent="0.2">
      <c r="A8" s="1">
        <v>36192</v>
      </c>
      <c r="B8">
        <v>35.510199999999998</v>
      </c>
      <c r="C8" s="7">
        <f t="shared" si="0"/>
        <v>2.7027652368570989E-2</v>
      </c>
    </row>
    <row r="9" spans="1:3" x14ac:dyDescent="0.2">
      <c r="A9" s="1">
        <v>36161</v>
      </c>
      <c r="B9">
        <v>34.575699999999998</v>
      </c>
      <c r="C9" s="7">
        <f t="shared" si="0"/>
        <v>6.3219946002127977E-2</v>
      </c>
    </row>
    <row r="10" spans="1:3" x14ac:dyDescent="0.2">
      <c r="A10" s="1">
        <v>36130</v>
      </c>
      <c r="B10">
        <v>32.519799999999996</v>
      </c>
      <c r="C10" s="7">
        <f t="shared" si="0"/>
        <v>-0.19692498413349119</v>
      </c>
    </row>
    <row r="11" spans="1:3" x14ac:dyDescent="0.2">
      <c r="A11" s="1">
        <v>36100</v>
      </c>
      <c r="B11">
        <v>40.494100000000003</v>
      </c>
      <c r="C11" s="7">
        <f t="shared" si="0"/>
        <v>8.1532741831234976E-2</v>
      </c>
    </row>
    <row r="12" spans="1:3" x14ac:dyDescent="0.2">
      <c r="A12" s="1">
        <v>36069</v>
      </c>
      <c r="B12">
        <v>37.441400000000002</v>
      </c>
      <c r="C12" s="7">
        <f t="shared" si="0"/>
        <v>9.4716960168879497E-2</v>
      </c>
    </row>
    <row r="13" spans="1:3" x14ac:dyDescent="0.2">
      <c r="A13" s="1">
        <v>36039</v>
      </c>
      <c r="B13">
        <v>34.201900000000002</v>
      </c>
      <c r="C13" s="7">
        <f t="shared" si="0"/>
        <v>0.10909014261717763</v>
      </c>
    </row>
    <row r="14" spans="1:3" x14ac:dyDescent="0.2">
      <c r="A14" s="1">
        <v>36008</v>
      </c>
      <c r="B14">
        <v>30.837800000000001</v>
      </c>
      <c r="C14" s="7">
        <f t="shared" si="0"/>
        <v>-0.20289810119056839</v>
      </c>
    </row>
    <row r="15" spans="1:3" x14ac:dyDescent="0.2">
      <c r="A15" s="1">
        <v>35977</v>
      </c>
      <c r="B15">
        <v>38.687399999999997</v>
      </c>
      <c r="C15" s="7">
        <f t="shared" si="0"/>
        <v>-0.1290329116659801</v>
      </c>
    </row>
    <row r="16" spans="1:3" x14ac:dyDescent="0.2">
      <c r="A16" s="1">
        <v>35947</v>
      </c>
      <c r="B16">
        <v>44.418900000000001</v>
      </c>
      <c r="C16" s="7">
        <f t="shared" si="0"/>
        <v>-6.675336844825519E-2</v>
      </c>
    </row>
    <row r="17" spans="1:3" x14ac:dyDescent="0.2">
      <c r="A17" s="1">
        <v>35916</v>
      </c>
      <c r="B17">
        <v>47.5961</v>
      </c>
      <c r="C17" s="7">
        <f t="shared" si="0"/>
        <v>-4.6191366522982454E-2</v>
      </c>
    </row>
    <row r="18" spans="1:3" x14ac:dyDescent="0.2">
      <c r="A18" s="1">
        <v>35886</v>
      </c>
      <c r="B18">
        <v>49.9011</v>
      </c>
      <c r="C18" s="7">
        <f t="shared" si="0"/>
        <v>-3.9569259195103665E-2</v>
      </c>
    </row>
    <row r="19" spans="1:3" x14ac:dyDescent="0.2">
      <c r="A19" s="1">
        <v>35855</v>
      </c>
      <c r="B19">
        <v>51.957000000000001</v>
      </c>
      <c r="C19" s="7">
        <f t="shared" si="0"/>
        <v>-3.917137615764716E-2</v>
      </c>
    </row>
    <row r="20" spans="1:3" x14ac:dyDescent="0.2">
      <c r="A20" s="1">
        <v>35827</v>
      </c>
      <c r="B20">
        <v>54.075200000000002</v>
      </c>
      <c r="C20" s="7">
        <f t="shared" si="0"/>
        <v>0.13910872839493177</v>
      </c>
    </row>
    <row r="21" spans="1:3" x14ac:dyDescent="0.2">
      <c r="A21" s="1">
        <v>35796</v>
      </c>
      <c r="B21">
        <v>47.471499999999999</v>
      </c>
      <c r="C21" s="7">
        <f t="shared" si="0"/>
        <v>-2.6820528169447244E-2</v>
      </c>
    </row>
    <row r="22" spans="1:3" x14ac:dyDescent="0.2">
      <c r="A22" s="1">
        <v>35765</v>
      </c>
      <c r="B22">
        <v>48.779800000000002</v>
      </c>
      <c r="C22" s="7">
        <f t="shared" si="0"/>
        <v>-7.8823427213910988E-2</v>
      </c>
    </row>
    <row r="23" spans="1:3" x14ac:dyDescent="0.2">
      <c r="A23" s="1">
        <v>35735</v>
      </c>
      <c r="B23">
        <v>52.953800000000001</v>
      </c>
      <c r="C23" s="7">
        <f t="shared" si="0"/>
        <v>0.10677119800690975</v>
      </c>
    </row>
    <row r="24" spans="1:3" x14ac:dyDescent="0.2">
      <c r="A24" s="1">
        <v>35704</v>
      </c>
      <c r="B24">
        <v>47.845300000000002</v>
      </c>
      <c r="C24" s="7">
        <f t="shared" si="0"/>
        <v>-0.11825402675905788</v>
      </c>
    </row>
    <row r="25" spans="1:3" x14ac:dyDescent="0.2">
      <c r="A25" s="1">
        <v>35674</v>
      </c>
      <c r="B25">
        <v>54.262</v>
      </c>
      <c r="C25" s="7">
        <f t="shared" si="0"/>
        <v>-1.1468164338979143E-3</v>
      </c>
    </row>
    <row r="26" spans="1:3" x14ac:dyDescent="0.2">
      <c r="A26" s="1">
        <v>35643</v>
      </c>
      <c r="B26">
        <v>54.324300000000001</v>
      </c>
      <c r="C26" s="7">
        <f t="shared" si="0"/>
        <v>-7.1352500841904795E-2</v>
      </c>
    </row>
    <row r="27" spans="1:3" x14ac:dyDescent="0.2">
      <c r="A27" s="1">
        <v>35612</v>
      </c>
      <c r="B27">
        <v>58.4983</v>
      </c>
      <c r="C27" s="7">
        <f t="shared" si="0"/>
        <v>0.10600569089551251</v>
      </c>
    </row>
    <row r="28" spans="1:3" x14ac:dyDescent="0.2">
      <c r="A28" s="1">
        <v>35582</v>
      </c>
      <c r="B28">
        <v>52.891500000000001</v>
      </c>
      <c r="C28" s="7">
        <f t="shared" si="0"/>
        <v>7.1176003518814189E-3</v>
      </c>
    </row>
    <row r="29" spans="1:3" x14ac:dyDescent="0.2">
      <c r="A29" s="1">
        <v>35551</v>
      </c>
      <c r="B29">
        <v>52.517699999999998</v>
      </c>
      <c r="C29" s="7">
        <f t="shared" si="0"/>
        <v>6.8440561830669586E-2</v>
      </c>
    </row>
    <row r="30" spans="1:3" x14ac:dyDescent="0.2">
      <c r="A30" s="1">
        <v>35521</v>
      </c>
      <c r="B30">
        <v>49.153599999999997</v>
      </c>
      <c r="C30" s="7">
        <f t="shared" si="0"/>
        <v>0</v>
      </c>
    </row>
    <row r="31" spans="1:3" x14ac:dyDescent="0.2">
      <c r="A31" s="1">
        <v>35490</v>
      </c>
      <c r="B31">
        <v>49.153599999999997</v>
      </c>
      <c r="C31" s="7">
        <f t="shared" si="0"/>
        <v>-3.0711285519906949E-2</v>
      </c>
    </row>
    <row r="32" spans="1:3" x14ac:dyDescent="0.2">
      <c r="A32" s="1">
        <v>35462</v>
      </c>
      <c r="B32">
        <v>50.710999999999999</v>
      </c>
      <c r="C32" s="7">
        <f t="shared" si="0"/>
        <v>-5.0176156913573522E-2</v>
      </c>
    </row>
    <row r="33" spans="1:3" x14ac:dyDescent="0.2">
      <c r="A33" s="1">
        <v>35431</v>
      </c>
      <c r="B33">
        <v>53.389899999999997</v>
      </c>
      <c r="C33" s="7">
        <f t="shared" si="0"/>
        <v>5.8686772773858141E-3</v>
      </c>
    </row>
    <row r="34" spans="1:3" x14ac:dyDescent="0.2">
      <c r="A34" s="1">
        <v>35400</v>
      </c>
      <c r="B34">
        <v>53.078400000000002</v>
      </c>
      <c r="C34" s="7">
        <f t="shared" si="0"/>
        <v>7.169768653311101E-2</v>
      </c>
    </row>
    <row r="35" spans="1:3" x14ac:dyDescent="0.2">
      <c r="A35" s="1">
        <v>35370</v>
      </c>
      <c r="B35">
        <v>49.5274</v>
      </c>
      <c r="C35" s="7">
        <f t="shared" si="0"/>
        <v>4.1940682209291091E-2</v>
      </c>
    </row>
    <row r="36" spans="1:3" x14ac:dyDescent="0.2">
      <c r="A36" s="1">
        <v>35339</v>
      </c>
      <c r="B36">
        <v>47.533799999999999</v>
      </c>
      <c r="C36" s="7">
        <f t="shared" ref="C36:C62" si="1">(B36-B37)/B37</f>
        <v>9.2594755157894369E-3</v>
      </c>
    </row>
    <row r="37" spans="1:3" x14ac:dyDescent="0.2">
      <c r="A37" s="1">
        <v>35309</v>
      </c>
      <c r="B37">
        <v>47.097700000000003</v>
      </c>
      <c r="C37" s="7">
        <f t="shared" si="1"/>
        <v>4.4197657867781813E-2</v>
      </c>
    </row>
    <row r="38" spans="1:3" x14ac:dyDescent="0.2">
      <c r="A38" s="1">
        <v>35278</v>
      </c>
      <c r="B38">
        <v>45.104199999999999</v>
      </c>
      <c r="C38" s="7">
        <f t="shared" si="1"/>
        <v>2.2599382416555961E-2</v>
      </c>
    </row>
    <row r="39" spans="1:3" x14ac:dyDescent="0.2">
      <c r="A39" s="1">
        <v>35247</v>
      </c>
      <c r="B39">
        <v>44.107399999999998</v>
      </c>
      <c r="C39" s="7">
        <f t="shared" si="1"/>
        <v>1.5782285978798768E-2</v>
      </c>
    </row>
    <row r="40" spans="1:3" x14ac:dyDescent="0.2">
      <c r="A40" s="1">
        <v>35217</v>
      </c>
      <c r="B40">
        <v>43.4221</v>
      </c>
      <c r="C40" s="7">
        <f t="shared" si="1"/>
        <v>2.1994652557452053E-2</v>
      </c>
    </row>
    <row r="41" spans="1:3" x14ac:dyDescent="0.2">
      <c r="A41" s="1">
        <v>35186</v>
      </c>
      <c r="B41">
        <v>42.4876</v>
      </c>
      <c r="C41" s="7">
        <f t="shared" si="1"/>
        <v>3.8050143903523591E-2</v>
      </c>
    </row>
    <row r="42" spans="1:3" x14ac:dyDescent="0.2">
      <c r="A42" s="1">
        <v>35156</v>
      </c>
      <c r="B42">
        <v>40.930199999999999</v>
      </c>
      <c r="C42" s="7">
        <f t="shared" si="1"/>
        <v>-5.1946938936230813E-2</v>
      </c>
    </row>
    <row r="43" spans="1:3" x14ac:dyDescent="0.2">
      <c r="A43" s="1">
        <v>35125</v>
      </c>
      <c r="B43">
        <v>43.172899999999998</v>
      </c>
      <c r="C43" s="7">
        <f t="shared" si="1"/>
        <v>6.7795646001414619E-2</v>
      </c>
    </row>
    <row r="44" spans="1:3" x14ac:dyDescent="0.2">
      <c r="A44" s="1">
        <v>35096</v>
      </c>
      <c r="B44">
        <v>40.431800000000003</v>
      </c>
      <c r="C44" s="7">
        <f t="shared" si="1"/>
        <v>4.6775283429686891E-2</v>
      </c>
    </row>
    <row r="45" spans="1:3" x14ac:dyDescent="0.2">
      <c r="A45" s="1">
        <v>35065</v>
      </c>
      <c r="B45">
        <v>38.625100000000003</v>
      </c>
      <c r="C45" s="7">
        <f t="shared" si="1"/>
        <v>-1.1164531555610072E-2</v>
      </c>
    </row>
    <row r="46" spans="1:3" x14ac:dyDescent="0.2">
      <c r="A46" s="1">
        <v>35034</v>
      </c>
      <c r="B46">
        <v>39.061199999999999</v>
      </c>
      <c r="C46" s="7">
        <f t="shared" si="1"/>
        <v>7.5470607184451671E-2</v>
      </c>
    </row>
    <row r="47" spans="1:3" x14ac:dyDescent="0.2">
      <c r="A47" s="1">
        <v>35004</v>
      </c>
      <c r="B47">
        <v>36.320099999999996</v>
      </c>
      <c r="C47" s="7">
        <f t="shared" si="1"/>
        <v>0.11259817916702404</v>
      </c>
    </row>
    <row r="48" spans="1:3" x14ac:dyDescent="0.2">
      <c r="A48" s="1">
        <v>34973</v>
      </c>
      <c r="B48">
        <v>32.644399999999997</v>
      </c>
      <c r="C48" s="7">
        <f t="shared" si="1"/>
        <v>-4.0293987946494289E-2</v>
      </c>
    </row>
    <row r="49" spans="1:3" x14ac:dyDescent="0.2">
      <c r="A49" s="1">
        <v>34943</v>
      </c>
      <c r="B49">
        <v>34.015000000000001</v>
      </c>
      <c r="C49" s="7">
        <f t="shared" si="1"/>
        <v>6.6404572231157324E-2</v>
      </c>
    </row>
    <row r="50" spans="1:3" x14ac:dyDescent="0.2">
      <c r="A50" s="1">
        <v>34912</v>
      </c>
      <c r="B50">
        <v>31.896899999999999</v>
      </c>
      <c r="C50" s="7">
        <f t="shared" si="1"/>
        <v>-4.4774197412554027E-2</v>
      </c>
    </row>
    <row r="51" spans="1:3" x14ac:dyDescent="0.2">
      <c r="A51" s="1">
        <v>34881</v>
      </c>
      <c r="B51">
        <v>33.392000000000003</v>
      </c>
      <c r="C51" s="7">
        <f t="shared" si="1"/>
        <v>6.9858642299657894E-2</v>
      </c>
    </row>
    <row r="52" spans="1:3" x14ac:dyDescent="0.2">
      <c r="A52" s="1">
        <v>34851</v>
      </c>
      <c r="B52">
        <v>31.211600000000001</v>
      </c>
      <c r="C52" s="7">
        <f t="shared" si="1"/>
        <v>6.3695787012739147E-2</v>
      </c>
    </row>
    <row r="53" spans="1:3" x14ac:dyDescent="0.2">
      <c r="A53" s="1">
        <v>34820</v>
      </c>
      <c r="B53">
        <v>29.342600000000001</v>
      </c>
      <c r="C53" s="7">
        <f t="shared" si="1"/>
        <v>7.0452439495976141E-2</v>
      </c>
    </row>
    <row r="54" spans="1:3" x14ac:dyDescent="0.2">
      <c r="A54" s="1">
        <v>34790</v>
      </c>
      <c r="B54">
        <v>27.4114</v>
      </c>
      <c r="C54" s="7">
        <f t="shared" si="1"/>
        <v>2.3256334831494269E-2</v>
      </c>
    </row>
    <row r="55" spans="1:3" x14ac:dyDescent="0.2">
      <c r="A55" s="1">
        <v>34759</v>
      </c>
      <c r="B55">
        <v>26.788399999999999</v>
      </c>
      <c r="C55" s="7">
        <f t="shared" si="1"/>
        <v>0.16531089863495185</v>
      </c>
    </row>
    <row r="56" spans="1:3" x14ac:dyDescent="0.2">
      <c r="A56" s="1">
        <v>34731</v>
      </c>
      <c r="B56">
        <v>22.988199999999999</v>
      </c>
      <c r="C56" s="7">
        <f t="shared" si="1"/>
        <v>3.651767718896394E-2</v>
      </c>
    </row>
    <row r="57" spans="1:3" x14ac:dyDescent="0.2">
      <c r="A57" s="1">
        <v>34700</v>
      </c>
      <c r="B57">
        <v>22.1783</v>
      </c>
      <c r="C57" s="7">
        <f t="shared" si="1"/>
        <v>-5.3192624752927464E-2</v>
      </c>
    </row>
    <row r="58" spans="1:3" x14ac:dyDescent="0.2">
      <c r="A58" s="1">
        <v>34669</v>
      </c>
      <c r="B58">
        <v>23.424299999999999</v>
      </c>
      <c r="C58" s="7">
        <f t="shared" si="1"/>
        <v>4.7354819093949403E-2</v>
      </c>
    </row>
    <row r="59" spans="1:3" x14ac:dyDescent="0.2">
      <c r="A59" s="1">
        <v>34639</v>
      </c>
      <c r="B59">
        <v>22.365200000000002</v>
      </c>
      <c r="C59" s="7">
        <f t="shared" si="1"/>
        <v>2.2792543947902762E-2</v>
      </c>
    </row>
    <row r="60" spans="1:3" x14ac:dyDescent="0.2">
      <c r="A60" s="1">
        <v>34608</v>
      </c>
      <c r="B60">
        <v>21.866800000000001</v>
      </c>
      <c r="C60" s="7">
        <f t="shared" si="1"/>
        <v>1.4451202256521706E-2</v>
      </c>
    </row>
    <row r="61" spans="1:3" x14ac:dyDescent="0.2">
      <c r="A61" s="1">
        <v>34578</v>
      </c>
      <c r="B61">
        <v>21.555299999999999</v>
      </c>
      <c r="C61" s="7">
        <f t="shared" si="1"/>
        <v>-4.945163978885822E-2</v>
      </c>
    </row>
    <row r="62" spans="1:3" x14ac:dyDescent="0.2">
      <c r="A62" s="1">
        <v>34547</v>
      </c>
      <c r="B62">
        <v>22.6767</v>
      </c>
      <c r="C62" s="7">
        <f t="shared" si="1"/>
        <v>1.9608283949174018E-2</v>
      </c>
    </row>
    <row r="63" spans="1:3" x14ac:dyDescent="0.2">
      <c r="A63" s="1">
        <v>34516</v>
      </c>
      <c r="B63">
        <v>22.240600000000001</v>
      </c>
      <c r="C63" s="7"/>
    </row>
    <row r="64" spans="1:3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251"/>
  <sheetViews>
    <sheetView topLeftCell="A44"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16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55.8125</v>
      </c>
      <c r="C4" s="7">
        <f t="shared" ref="C4:C35" si="0">(B4-B5)/B5</f>
        <v>5.6306306306306304E-3</v>
      </c>
    </row>
    <row r="5" spans="1:3" x14ac:dyDescent="0.2">
      <c r="A5" s="1">
        <v>36281</v>
      </c>
      <c r="B5">
        <v>55.5</v>
      </c>
      <c r="C5" s="7">
        <f t="shared" si="0"/>
        <v>9.9009900990099015E-2</v>
      </c>
    </row>
    <row r="6" spans="1:3" x14ac:dyDescent="0.2">
      <c r="A6" s="1">
        <v>36251</v>
      </c>
      <c r="B6">
        <v>50.5</v>
      </c>
      <c r="C6" s="7">
        <f t="shared" si="0"/>
        <v>-5.0899953578671019E-2</v>
      </c>
    </row>
    <row r="7" spans="1:3" x14ac:dyDescent="0.2">
      <c r="A7" s="1">
        <v>36220</v>
      </c>
      <c r="B7">
        <v>53.208300000000001</v>
      </c>
      <c r="C7" s="7">
        <f t="shared" si="0"/>
        <v>-2.8158904109589017E-2</v>
      </c>
    </row>
    <row r="8" spans="1:3" x14ac:dyDescent="0.2">
      <c r="A8" s="1">
        <v>36192</v>
      </c>
      <c r="B8">
        <v>54.75</v>
      </c>
      <c r="C8" s="7">
        <f t="shared" si="0"/>
        <v>-9.5041322314049589E-2</v>
      </c>
    </row>
    <row r="9" spans="1:3" x14ac:dyDescent="0.2">
      <c r="A9" s="1">
        <v>36161</v>
      </c>
      <c r="B9">
        <v>60.5</v>
      </c>
      <c r="C9" s="7">
        <f t="shared" si="0"/>
        <v>0.19801980198019803</v>
      </c>
    </row>
    <row r="10" spans="1:3" x14ac:dyDescent="0.2">
      <c r="A10" s="1">
        <v>36130</v>
      </c>
      <c r="B10">
        <v>50.5</v>
      </c>
      <c r="C10" s="7">
        <f t="shared" si="0"/>
        <v>0.21809143163130179</v>
      </c>
    </row>
    <row r="11" spans="1:3" x14ac:dyDescent="0.2">
      <c r="A11" s="1">
        <v>36100</v>
      </c>
      <c r="B11">
        <v>41.458300000000001</v>
      </c>
      <c r="C11" s="7">
        <f t="shared" si="0"/>
        <v>-5.0015959987231408E-3</v>
      </c>
    </row>
    <row r="12" spans="1:3" x14ac:dyDescent="0.2">
      <c r="A12" s="1">
        <v>36069</v>
      </c>
      <c r="B12">
        <v>41.666699999999999</v>
      </c>
      <c r="C12" s="7">
        <f t="shared" si="0"/>
        <v>6.9520487290256436E-2</v>
      </c>
    </row>
    <row r="13" spans="1:3" x14ac:dyDescent="0.2">
      <c r="A13" s="1">
        <v>36039</v>
      </c>
      <c r="B13">
        <v>38.958300000000001</v>
      </c>
      <c r="C13" s="7">
        <f t="shared" si="0"/>
        <v>0.16583325103915117</v>
      </c>
    </row>
    <row r="14" spans="1:3" x14ac:dyDescent="0.2">
      <c r="A14" s="1">
        <v>36008</v>
      </c>
      <c r="B14">
        <v>33.416699999999999</v>
      </c>
      <c r="C14" s="7">
        <f t="shared" si="0"/>
        <v>-0.17319573344681777</v>
      </c>
    </row>
    <row r="15" spans="1:3" x14ac:dyDescent="0.2">
      <c r="A15" s="1">
        <v>35977</v>
      </c>
      <c r="B15">
        <v>40.416699999999999</v>
      </c>
      <c r="C15" s="7">
        <f t="shared" si="0"/>
        <v>6.127095078420193E-2</v>
      </c>
    </row>
    <row r="16" spans="1:3" x14ac:dyDescent="0.2">
      <c r="A16" s="1">
        <v>35947</v>
      </c>
      <c r="B16">
        <v>38.083300000000001</v>
      </c>
      <c r="C16" s="7">
        <f t="shared" si="0"/>
        <v>-6.1601693307345627E-2</v>
      </c>
    </row>
    <row r="17" spans="1:3" x14ac:dyDescent="0.2">
      <c r="A17" s="1">
        <v>35916</v>
      </c>
      <c r="B17">
        <v>40.583300000000001</v>
      </c>
      <c r="C17" s="7">
        <f t="shared" si="0"/>
        <v>1.2474022847420246E-2</v>
      </c>
    </row>
    <row r="18" spans="1:3" x14ac:dyDescent="0.2">
      <c r="A18" s="1">
        <v>35886</v>
      </c>
      <c r="B18">
        <v>40.083300000000001</v>
      </c>
      <c r="C18" s="7">
        <f t="shared" si="0"/>
        <v>-8.55513958565748E-2</v>
      </c>
    </row>
    <row r="19" spans="1:3" x14ac:dyDescent="0.2">
      <c r="A19" s="1">
        <v>35855</v>
      </c>
      <c r="B19">
        <v>43.833300000000001</v>
      </c>
      <c r="C19" s="7">
        <f t="shared" si="0"/>
        <v>7.7867149289221962E-2</v>
      </c>
    </row>
    <row r="20" spans="1:3" x14ac:dyDescent="0.2">
      <c r="A20" s="1">
        <v>35827</v>
      </c>
      <c r="B20">
        <v>40.666699999999999</v>
      </c>
      <c r="C20" s="7">
        <f t="shared" si="0"/>
        <v>-2.5947305389221586E-2</v>
      </c>
    </row>
    <row r="21" spans="1:3" x14ac:dyDescent="0.2">
      <c r="A21" s="1">
        <v>35796</v>
      </c>
      <c r="B21">
        <v>41.75</v>
      </c>
      <c r="C21" s="7">
        <f t="shared" si="0"/>
        <v>2.1406727828746176E-2</v>
      </c>
    </row>
    <row r="22" spans="1:3" x14ac:dyDescent="0.2">
      <c r="A22" s="1">
        <v>35765</v>
      </c>
      <c r="B22">
        <v>40.875</v>
      </c>
      <c r="C22" s="7">
        <f t="shared" si="0"/>
        <v>9.7315436241610737E-2</v>
      </c>
    </row>
    <row r="23" spans="1:3" x14ac:dyDescent="0.2">
      <c r="A23" s="1">
        <v>35735</v>
      </c>
      <c r="B23">
        <v>37.25</v>
      </c>
      <c r="C23" s="7">
        <f t="shared" si="0"/>
        <v>0.14322367593214924</v>
      </c>
    </row>
    <row r="24" spans="1:3" x14ac:dyDescent="0.2">
      <c r="A24" s="1">
        <v>35704</v>
      </c>
      <c r="B24">
        <v>32.583300000000001</v>
      </c>
      <c r="C24" s="7">
        <f t="shared" si="0"/>
        <v>0.10451864406779665</v>
      </c>
    </row>
    <row r="25" spans="1:3" x14ac:dyDescent="0.2">
      <c r="A25" s="1">
        <v>35674</v>
      </c>
      <c r="B25">
        <v>29.5</v>
      </c>
      <c r="C25" s="7">
        <f t="shared" si="0"/>
        <v>0.13461538461538461</v>
      </c>
    </row>
    <row r="26" spans="1:3" x14ac:dyDescent="0.2">
      <c r="A26" s="1">
        <v>35643</v>
      </c>
      <c r="B26">
        <v>26</v>
      </c>
      <c r="C26" s="7">
        <f t="shared" si="0"/>
        <v>5.942131148208972E-2</v>
      </c>
    </row>
    <row r="27" spans="1:3" x14ac:dyDescent="0.2">
      <c r="A27" s="1">
        <v>35612</v>
      </c>
      <c r="B27">
        <v>24.541699999999999</v>
      </c>
      <c r="C27" s="7">
        <f t="shared" si="0"/>
        <v>4.9912299465240589E-2</v>
      </c>
    </row>
    <row r="28" spans="1:3" x14ac:dyDescent="0.2">
      <c r="A28" s="1">
        <v>35582</v>
      </c>
      <c r="B28">
        <v>23.375</v>
      </c>
      <c r="C28" s="7">
        <f t="shared" si="0"/>
        <v>-4.5918367346938778E-2</v>
      </c>
    </row>
    <row r="29" spans="1:3" x14ac:dyDescent="0.2">
      <c r="A29" s="1">
        <v>35551</v>
      </c>
      <c r="B29">
        <v>24.5</v>
      </c>
      <c r="C29" s="7">
        <f t="shared" si="0"/>
        <v>9.7016562711287571E-2</v>
      </c>
    </row>
    <row r="30" spans="1:3" x14ac:dyDescent="0.2">
      <c r="A30" s="1">
        <v>35521</v>
      </c>
      <c r="B30">
        <v>22.333300000000001</v>
      </c>
      <c r="C30" s="7">
        <f t="shared" si="0"/>
        <v>-4.9646808510638248E-2</v>
      </c>
    </row>
    <row r="31" spans="1:3" x14ac:dyDescent="0.2">
      <c r="A31" s="1">
        <v>35490</v>
      </c>
      <c r="B31">
        <v>23.5</v>
      </c>
      <c r="C31" s="7">
        <f t="shared" si="0"/>
        <v>-0.11598635233398416</v>
      </c>
    </row>
    <row r="32" spans="1:3" x14ac:dyDescent="0.2">
      <c r="A32" s="1">
        <v>35462</v>
      </c>
      <c r="B32">
        <v>26.583300000000001</v>
      </c>
      <c r="C32" s="7">
        <f t="shared" si="0"/>
        <v>1.2697142857142905E-2</v>
      </c>
    </row>
    <row r="33" spans="1:3" x14ac:dyDescent="0.2">
      <c r="A33" s="1">
        <v>35431</v>
      </c>
      <c r="B33">
        <v>26.25</v>
      </c>
      <c r="C33" s="7">
        <f t="shared" si="0"/>
        <v>-9.2220066605110507E-2</v>
      </c>
    </row>
    <row r="34" spans="1:3" x14ac:dyDescent="0.2">
      <c r="A34" s="1">
        <v>35400</v>
      </c>
      <c r="B34">
        <v>28.916699999999999</v>
      </c>
      <c r="C34" s="7">
        <f t="shared" si="0"/>
        <v>0.10509540752177386</v>
      </c>
    </row>
    <row r="35" spans="1:3" x14ac:dyDescent="0.2">
      <c r="A35" s="1">
        <v>35370</v>
      </c>
      <c r="B35">
        <v>26.166699999999999</v>
      </c>
      <c r="C35" s="7">
        <f t="shared" si="0"/>
        <v>0.12143160204514566</v>
      </c>
    </row>
    <row r="36" spans="1:3" x14ac:dyDescent="0.2">
      <c r="A36" s="1">
        <v>35339</v>
      </c>
      <c r="B36">
        <v>23.333300000000001</v>
      </c>
      <c r="C36" s="7">
        <f t="shared" ref="C36:C62" si="1">(B36-B37)/B37</f>
        <v>-0.33014385659699197</v>
      </c>
    </row>
    <row r="37" spans="1:3" x14ac:dyDescent="0.2">
      <c r="A37" s="1">
        <v>35309</v>
      </c>
      <c r="B37">
        <v>34.833300000000001</v>
      </c>
      <c r="C37" s="7">
        <f t="shared" si="1"/>
        <v>-4.7628571428571069E-3</v>
      </c>
    </row>
    <row r="38" spans="1:3" x14ac:dyDescent="0.2">
      <c r="A38" s="1">
        <v>35278</v>
      </c>
      <c r="B38">
        <v>35</v>
      </c>
      <c r="C38" s="7">
        <f t="shared" si="1"/>
        <v>4.7856505125841858E-3</v>
      </c>
    </row>
    <row r="39" spans="1:3" x14ac:dyDescent="0.2">
      <c r="A39" s="1">
        <v>35247</v>
      </c>
      <c r="B39">
        <v>34.833300000000001</v>
      </c>
      <c r="C39" s="7">
        <f t="shared" si="1"/>
        <v>-0.15725819133725108</v>
      </c>
    </row>
    <row r="40" spans="1:3" x14ac:dyDescent="0.2">
      <c r="A40" s="1">
        <v>35217</v>
      </c>
      <c r="B40">
        <v>41.333300000000001</v>
      </c>
      <c r="C40" s="7">
        <f t="shared" si="1"/>
        <v>-6.0120288673578097E-3</v>
      </c>
    </row>
    <row r="41" spans="1:3" x14ac:dyDescent="0.2">
      <c r="A41" s="1">
        <v>35186</v>
      </c>
      <c r="B41">
        <v>41.583300000000001</v>
      </c>
      <c r="C41" s="7">
        <f t="shared" si="1"/>
        <v>1.8367361932540353E-2</v>
      </c>
    </row>
    <row r="42" spans="1:3" x14ac:dyDescent="0.2">
      <c r="A42" s="1">
        <v>35156</v>
      </c>
      <c r="B42">
        <v>40.833300000000001</v>
      </c>
      <c r="C42" s="7">
        <f t="shared" si="1"/>
        <v>2.0441717791411353E-3</v>
      </c>
    </row>
    <row r="43" spans="1:3" x14ac:dyDescent="0.2">
      <c r="A43" s="1">
        <v>35125</v>
      </c>
      <c r="B43">
        <v>40.75</v>
      </c>
      <c r="C43" s="7">
        <f t="shared" si="1"/>
        <v>-3.9293485820443334E-2</v>
      </c>
    </row>
    <row r="44" spans="1:3" x14ac:dyDescent="0.2">
      <c r="A44" s="1">
        <v>35096</v>
      </c>
      <c r="B44">
        <v>42.416699999999999</v>
      </c>
      <c r="C44" s="7">
        <f t="shared" si="1"/>
        <v>-4.8596671847979007E-2</v>
      </c>
    </row>
    <row r="45" spans="1:3" x14ac:dyDescent="0.2">
      <c r="A45" s="1">
        <v>35065</v>
      </c>
      <c r="B45">
        <v>44.583300000000001</v>
      </c>
      <c r="C45" s="7">
        <f t="shared" si="1"/>
        <v>3.2816963075704246E-2</v>
      </c>
    </row>
    <row r="46" spans="1:3" x14ac:dyDescent="0.2">
      <c r="A46" s="1">
        <v>35034</v>
      </c>
      <c r="B46">
        <v>43.166699999999999</v>
      </c>
      <c r="C46" s="7">
        <f t="shared" si="1"/>
        <v>-1.707778589921374E-2</v>
      </c>
    </row>
    <row r="47" spans="1:3" x14ac:dyDescent="0.2">
      <c r="A47" s="1">
        <v>35004</v>
      </c>
      <c r="B47">
        <v>43.916699999999999</v>
      </c>
      <c r="C47" s="7">
        <f t="shared" si="1"/>
        <v>2.929685211183429E-2</v>
      </c>
    </row>
    <row r="48" spans="1:3" x14ac:dyDescent="0.2">
      <c r="A48" s="1">
        <v>34973</v>
      </c>
      <c r="B48">
        <v>42.666699999999999</v>
      </c>
      <c r="C48" s="7">
        <f t="shared" si="1"/>
        <v>-2.6614468908341432E-2</v>
      </c>
    </row>
    <row r="49" spans="1:3" x14ac:dyDescent="0.2">
      <c r="A49" s="1">
        <v>34943</v>
      </c>
      <c r="B49">
        <v>43.833300000000001</v>
      </c>
      <c r="C49" s="7">
        <f t="shared" si="1"/>
        <v>0.1611470198675497</v>
      </c>
    </row>
    <row r="50" spans="1:3" x14ac:dyDescent="0.2">
      <c r="A50" s="1">
        <v>34912</v>
      </c>
      <c r="B50">
        <v>37.75</v>
      </c>
      <c r="C50" s="7">
        <f t="shared" si="1"/>
        <v>7.3458698143414117E-2</v>
      </c>
    </row>
    <row r="51" spans="1:3" x14ac:dyDescent="0.2">
      <c r="A51" s="1">
        <v>34881</v>
      </c>
      <c r="B51">
        <v>35.166699999999999</v>
      </c>
      <c r="C51" s="7">
        <f t="shared" si="1"/>
        <v>-4.7150987878291162E-3</v>
      </c>
    </row>
    <row r="52" spans="1:3" x14ac:dyDescent="0.2">
      <c r="A52" s="1">
        <v>34851</v>
      </c>
      <c r="B52">
        <v>35.333300000000001</v>
      </c>
      <c r="C52" s="7">
        <f t="shared" si="1"/>
        <v>4.4335019049279847E-2</v>
      </c>
    </row>
    <row r="53" spans="1:3" x14ac:dyDescent="0.2">
      <c r="A53" s="1">
        <v>34820</v>
      </c>
      <c r="B53">
        <v>33.833300000000001</v>
      </c>
      <c r="C53" s="7">
        <f t="shared" si="1"/>
        <v>0</v>
      </c>
    </row>
    <row r="54" spans="1:3" x14ac:dyDescent="0.2">
      <c r="A54" s="1">
        <v>34790</v>
      </c>
      <c r="B54">
        <v>33.833300000000001</v>
      </c>
      <c r="C54" s="7">
        <f t="shared" si="1"/>
        <v>-1.9324637681159385E-2</v>
      </c>
    </row>
    <row r="55" spans="1:3" x14ac:dyDescent="0.2">
      <c r="A55" s="1">
        <v>34759</v>
      </c>
      <c r="B55">
        <v>34.5</v>
      </c>
      <c r="C55" s="7">
        <f t="shared" si="1"/>
        <v>2.4203366388991757E-3</v>
      </c>
    </row>
    <row r="56" spans="1:3" x14ac:dyDescent="0.2">
      <c r="A56" s="1">
        <v>34731</v>
      </c>
      <c r="B56">
        <v>34.416699999999999</v>
      </c>
      <c r="C56" s="7">
        <f t="shared" si="1"/>
        <v>3.5088721804511239E-2</v>
      </c>
    </row>
    <row r="57" spans="1:3" x14ac:dyDescent="0.2">
      <c r="A57" s="1">
        <v>34700</v>
      </c>
      <c r="B57">
        <v>33.25</v>
      </c>
      <c r="C57" s="7">
        <f t="shared" si="1"/>
        <v>-7.462686567164179E-3</v>
      </c>
    </row>
    <row r="58" spans="1:3" x14ac:dyDescent="0.2">
      <c r="A58" s="1">
        <v>34669</v>
      </c>
      <c r="B58">
        <v>33.5</v>
      </c>
      <c r="C58" s="7">
        <f t="shared" si="1"/>
        <v>2.2900763358778626E-2</v>
      </c>
    </row>
    <row r="59" spans="1:3" x14ac:dyDescent="0.2">
      <c r="A59" s="1">
        <v>34639</v>
      </c>
      <c r="B59">
        <v>32.75</v>
      </c>
      <c r="C59" s="7">
        <f t="shared" si="1"/>
        <v>-0.1068189938009147</v>
      </c>
    </row>
    <row r="60" spans="1:3" x14ac:dyDescent="0.2">
      <c r="A60" s="1">
        <v>34608</v>
      </c>
      <c r="B60">
        <v>36.666699999999999</v>
      </c>
      <c r="C60" s="7">
        <f t="shared" si="1"/>
        <v>1.8519444444444408E-2</v>
      </c>
    </row>
    <row r="61" spans="1:3" x14ac:dyDescent="0.2">
      <c r="A61" s="1">
        <v>34578</v>
      </c>
      <c r="B61">
        <v>36</v>
      </c>
      <c r="C61" s="7">
        <f t="shared" si="1"/>
        <v>-1.1442552455329526E-2</v>
      </c>
    </row>
    <row r="62" spans="1:3" x14ac:dyDescent="0.2">
      <c r="A62" s="1">
        <v>34547</v>
      </c>
      <c r="B62">
        <v>36.416699999999999</v>
      </c>
      <c r="C62" s="7">
        <f t="shared" si="1"/>
        <v>0</v>
      </c>
    </row>
    <row r="63" spans="1:3" x14ac:dyDescent="0.2">
      <c r="A63" s="1">
        <v>34516</v>
      </c>
      <c r="B63">
        <v>36.416699999999999</v>
      </c>
      <c r="C63" s="7"/>
    </row>
    <row r="64" spans="1:3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63"/>
  <sheetViews>
    <sheetView topLeftCell="A44"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17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54.25</v>
      </c>
      <c r="C4" s="7">
        <f t="shared" ref="C4:C35" si="0">(B4-B5)/B5</f>
        <v>-1.0262257696693273E-2</v>
      </c>
    </row>
    <row r="5" spans="1:3" x14ac:dyDescent="0.2">
      <c r="A5" s="1">
        <v>36281</v>
      </c>
      <c r="B5">
        <v>54.8125</v>
      </c>
      <c r="C5" s="7">
        <f t="shared" si="0"/>
        <v>-2.771618625277162E-2</v>
      </c>
    </row>
    <row r="6" spans="1:3" x14ac:dyDescent="0.2">
      <c r="A6" s="1">
        <v>36251</v>
      </c>
      <c r="B6">
        <v>56.375</v>
      </c>
      <c r="C6" s="7">
        <f t="shared" si="0"/>
        <v>0.21236559139784947</v>
      </c>
    </row>
    <row r="7" spans="1:3" x14ac:dyDescent="0.2">
      <c r="A7" s="1">
        <v>36220</v>
      </c>
      <c r="B7">
        <v>46.5</v>
      </c>
      <c r="C7" s="7">
        <f t="shared" si="0"/>
        <v>-2.3622047244094488E-2</v>
      </c>
    </row>
    <row r="8" spans="1:3" x14ac:dyDescent="0.2">
      <c r="A8" s="1">
        <v>36192</v>
      </c>
      <c r="B8">
        <v>47.625</v>
      </c>
      <c r="C8" s="7">
        <f t="shared" si="0"/>
        <v>0.16960715934654258</v>
      </c>
    </row>
    <row r="9" spans="1:3" x14ac:dyDescent="0.2">
      <c r="A9" s="1">
        <v>36161</v>
      </c>
      <c r="B9">
        <v>40.718800000000002</v>
      </c>
      <c r="C9" s="7">
        <f t="shared" si="0"/>
        <v>-8.6895487713538652E-2</v>
      </c>
    </row>
    <row r="10" spans="1:3" x14ac:dyDescent="0.2">
      <c r="A10" s="1">
        <v>36130</v>
      </c>
      <c r="B10">
        <v>44.593800000000002</v>
      </c>
      <c r="C10" s="7">
        <f t="shared" si="0"/>
        <v>0.37476069364161857</v>
      </c>
    </row>
    <row r="11" spans="1:3" x14ac:dyDescent="0.2">
      <c r="A11" s="1">
        <v>36100</v>
      </c>
      <c r="B11">
        <v>32.4375</v>
      </c>
      <c r="C11" s="7">
        <f t="shared" si="0"/>
        <v>0.23424729464408026</v>
      </c>
    </row>
    <row r="12" spans="1:3" x14ac:dyDescent="0.2">
      <c r="A12" s="1">
        <v>36069</v>
      </c>
      <c r="B12">
        <v>26.281199999999998</v>
      </c>
      <c r="C12" s="7">
        <f t="shared" si="0"/>
        <v>0.17294320322053719</v>
      </c>
    </row>
    <row r="13" spans="1:3" x14ac:dyDescent="0.2">
      <c r="A13" s="1">
        <v>36039</v>
      </c>
      <c r="B13">
        <v>22.406199999999998</v>
      </c>
      <c r="C13" s="7">
        <f t="shared" si="0"/>
        <v>-0.10486912333407908</v>
      </c>
    </row>
    <row r="14" spans="1:3" x14ac:dyDescent="0.2">
      <c r="A14" s="1">
        <v>36008</v>
      </c>
      <c r="B14">
        <v>25.031199999999998</v>
      </c>
      <c r="C14" s="7">
        <f t="shared" si="0"/>
        <v>-0.17508024703563835</v>
      </c>
    </row>
    <row r="15" spans="1:3" x14ac:dyDescent="0.2">
      <c r="A15" s="1">
        <v>35977</v>
      </c>
      <c r="B15">
        <v>30.343800000000002</v>
      </c>
      <c r="C15" s="7">
        <f t="shared" si="0"/>
        <v>-3.2866932270916284E-2</v>
      </c>
    </row>
    <row r="16" spans="1:3" x14ac:dyDescent="0.2">
      <c r="A16" s="1">
        <v>35947</v>
      </c>
      <c r="B16">
        <v>31.375</v>
      </c>
      <c r="C16" s="7">
        <f t="shared" si="0"/>
        <v>-2.1442495126705652E-2</v>
      </c>
    </row>
    <row r="17" spans="1:3" x14ac:dyDescent="0.2">
      <c r="A17" s="1">
        <v>35916</v>
      </c>
      <c r="B17">
        <v>32.0625</v>
      </c>
      <c r="C17" s="7">
        <f t="shared" si="0"/>
        <v>-5.6985294117647058E-2</v>
      </c>
    </row>
    <row r="18" spans="1:3" x14ac:dyDescent="0.2">
      <c r="A18" s="1">
        <v>35886</v>
      </c>
      <c r="B18">
        <v>34</v>
      </c>
      <c r="C18" s="7">
        <f t="shared" si="0"/>
        <v>-4.3936731107205626E-2</v>
      </c>
    </row>
    <row r="19" spans="1:3" x14ac:dyDescent="0.2">
      <c r="A19" s="1">
        <v>35855</v>
      </c>
      <c r="B19">
        <v>35.5625</v>
      </c>
      <c r="C19" s="7">
        <f t="shared" si="0"/>
        <v>0.11677940446805966</v>
      </c>
    </row>
    <row r="20" spans="1:3" x14ac:dyDescent="0.2">
      <c r="A20" s="1">
        <v>35827</v>
      </c>
      <c r="B20">
        <v>31.843800000000002</v>
      </c>
      <c r="C20" s="7">
        <f t="shared" si="0"/>
        <v>-2.1130483966161615E-2</v>
      </c>
    </row>
    <row r="21" spans="1:3" x14ac:dyDescent="0.2">
      <c r="A21" s="1">
        <v>35796</v>
      </c>
      <c r="B21">
        <v>32.531199999999998</v>
      </c>
      <c r="C21" s="7">
        <f t="shared" si="0"/>
        <v>6.5506760297662725E-2</v>
      </c>
    </row>
    <row r="22" spans="1:3" x14ac:dyDescent="0.2">
      <c r="A22" s="1">
        <v>35765</v>
      </c>
      <c r="B22">
        <v>30.531199999999998</v>
      </c>
      <c r="C22" s="7">
        <f t="shared" si="0"/>
        <v>-8.9468912535191111E-2</v>
      </c>
    </row>
    <row r="23" spans="1:3" x14ac:dyDescent="0.2">
      <c r="A23" s="1">
        <v>35735</v>
      </c>
      <c r="B23">
        <v>33.531199999999998</v>
      </c>
      <c r="C23" s="7">
        <f t="shared" si="0"/>
        <v>4.6801498127340326E-3</v>
      </c>
    </row>
    <row r="24" spans="1:3" x14ac:dyDescent="0.2">
      <c r="A24" s="1">
        <v>35704</v>
      </c>
      <c r="B24">
        <v>33.375</v>
      </c>
      <c r="C24" s="7">
        <f t="shared" si="0"/>
        <v>-0.16562499999999999</v>
      </c>
    </row>
    <row r="25" spans="1:3" x14ac:dyDescent="0.2">
      <c r="A25" s="1">
        <v>35674</v>
      </c>
      <c r="B25">
        <v>40</v>
      </c>
      <c r="C25" s="7">
        <f t="shared" si="0"/>
        <v>0.20413741616193234</v>
      </c>
    </row>
    <row r="26" spans="1:3" x14ac:dyDescent="0.2">
      <c r="A26" s="1">
        <v>35643</v>
      </c>
      <c r="B26">
        <v>33.218800000000002</v>
      </c>
      <c r="C26" s="7">
        <f t="shared" si="0"/>
        <v>2.9044769091607605E-2</v>
      </c>
    </row>
    <row r="27" spans="1:3" x14ac:dyDescent="0.2">
      <c r="A27" s="1">
        <v>35612</v>
      </c>
      <c r="B27">
        <v>32.281199999999998</v>
      </c>
      <c r="C27" s="7">
        <f t="shared" si="0"/>
        <v>0.11554902807775372</v>
      </c>
    </row>
    <row r="28" spans="1:3" x14ac:dyDescent="0.2">
      <c r="A28" s="1">
        <v>35582</v>
      </c>
      <c r="B28">
        <v>28.9375</v>
      </c>
      <c r="C28" s="7">
        <f t="shared" si="0"/>
        <v>0.10501193317422435</v>
      </c>
    </row>
    <row r="29" spans="1:3" x14ac:dyDescent="0.2">
      <c r="A29" s="1">
        <v>35551</v>
      </c>
      <c r="B29">
        <v>26.1875</v>
      </c>
      <c r="C29" s="7">
        <f t="shared" si="0"/>
        <v>-3.0092592592592591E-2</v>
      </c>
    </row>
    <row r="30" spans="1:3" x14ac:dyDescent="0.2">
      <c r="A30" s="1">
        <v>35521</v>
      </c>
      <c r="B30">
        <v>27</v>
      </c>
      <c r="C30" s="7">
        <f t="shared" si="0"/>
        <v>3.5971223021582732E-2</v>
      </c>
    </row>
    <row r="31" spans="1:3" x14ac:dyDescent="0.2">
      <c r="A31" s="1">
        <v>35490</v>
      </c>
      <c r="B31">
        <v>26.0625</v>
      </c>
      <c r="C31" s="7">
        <f t="shared" si="0"/>
        <v>1.2135922330097087E-2</v>
      </c>
    </row>
    <row r="32" spans="1:3" x14ac:dyDescent="0.2">
      <c r="A32" s="1">
        <v>35462</v>
      </c>
      <c r="B32">
        <v>25.75</v>
      </c>
      <c r="C32" s="7">
        <f t="shared" si="0"/>
        <v>4.8780487804878049E-3</v>
      </c>
    </row>
    <row r="33" spans="1:3" x14ac:dyDescent="0.2">
      <c r="A33" s="1">
        <v>35431</v>
      </c>
      <c r="B33">
        <v>25.625</v>
      </c>
      <c r="C33" s="7">
        <f t="shared" si="0"/>
        <v>0.15168539325842698</v>
      </c>
    </row>
    <row r="34" spans="1:3" x14ac:dyDescent="0.2">
      <c r="A34" s="1">
        <v>35400</v>
      </c>
      <c r="B34">
        <v>22.25</v>
      </c>
      <c r="C34" s="7">
        <f t="shared" si="0"/>
        <v>5.6497175141242938E-3</v>
      </c>
    </row>
    <row r="35" spans="1:3" x14ac:dyDescent="0.2">
      <c r="A35" s="1">
        <v>35370</v>
      </c>
      <c r="B35">
        <v>22.125</v>
      </c>
      <c r="C35" s="7">
        <f t="shared" si="0"/>
        <v>9.9378881987577633E-2</v>
      </c>
    </row>
    <row r="36" spans="1:3" x14ac:dyDescent="0.2">
      <c r="A36" s="1">
        <v>35339</v>
      </c>
      <c r="B36">
        <v>20.125</v>
      </c>
      <c r="C36" s="7">
        <f t="shared" ref="C36:C62" si="1">(B36-B37)/B37</f>
        <v>1.5772870662460567E-2</v>
      </c>
    </row>
    <row r="37" spans="1:3" x14ac:dyDescent="0.2">
      <c r="A37" s="1">
        <v>35309</v>
      </c>
      <c r="B37">
        <v>19.8125</v>
      </c>
      <c r="C37" s="7">
        <f t="shared" si="1"/>
        <v>5.8427890676752692E-2</v>
      </c>
    </row>
    <row r="38" spans="1:3" x14ac:dyDescent="0.2">
      <c r="A38" s="1">
        <v>35278</v>
      </c>
      <c r="B38">
        <v>18.718800000000002</v>
      </c>
      <c r="C38" s="7">
        <f t="shared" si="1"/>
        <v>-3.6974919614147825E-2</v>
      </c>
    </row>
    <row r="39" spans="1:3" x14ac:dyDescent="0.2">
      <c r="A39" s="1">
        <v>35247</v>
      </c>
      <c r="B39">
        <v>19.4375</v>
      </c>
      <c r="C39" s="7">
        <f t="shared" si="1"/>
        <v>-5.1829268292682924E-2</v>
      </c>
    </row>
    <row r="40" spans="1:3" x14ac:dyDescent="0.2">
      <c r="A40" s="1">
        <v>35217</v>
      </c>
      <c r="B40">
        <v>20.5</v>
      </c>
      <c r="C40" s="7">
        <f t="shared" si="1"/>
        <v>7.0149612136018724E-2</v>
      </c>
    </row>
    <row r="41" spans="1:3" x14ac:dyDescent="0.2">
      <c r="A41" s="1">
        <v>35186</v>
      </c>
      <c r="B41">
        <v>19.156199999999998</v>
      </c>
      <c r="C41" s="7">
        <f t="shared" si="1"/>
        <v>-5.1086068111455191E-2</v>
      </c>
    </row>
    <row r="42" spans="1:3" x14ac:dyDescent="0.2">
      <c r="A42" s="1">
        <v>35156</v>
      </c>
      <c r="B42">
        <v>20.1875</v>
      </c>
      <c r="C42" s="7">
        <f t="shared" si="1"/>
        <v>0.15563175490016476</v>
      </c>
    </row>
    <row r="43" spans="1:3" x14ac:dyDescent="0.2">
      <c r="A43" s="1">
        <v>35125</v>
      </c>
      <c r="B43">
        <v>17.468800000000002</v>
      </c>
      <c r="C43" s="7">
        <f t="shared" si="1"/>
        <v>-5.5740540540540451E-2</v>
      </c>
    </row>
    <row r="44" spans="1:3" x14ac:dyDescent="0.2">
      <c r="A44" s="1">
        <v>35096</v>
      </c>
      <c r="B44">
        <v>18.5</v>
      </c>
      <c r="C44" s="7">
        <f t="shared" si="1"/>
        <v>-2.7912060195888773E-2</v>
      </c>
    </row>
    <row r="45" spans="1:3" x14ac:dyDescent="0.2">
      <c r="A45" s="1">
        <v>35065</v>
      </c>
      <c r="B45">
        <v>19.031199999999998</v>
      </c>
      <c r="C45" s="7">
        <f t="shared" si="1"/>
        <v>3.0451355800051799E-2</v>
      </c>
    </row>
    <row r="46" spans="1:3" x14ac:dyDescent="0.2">
      <c r="A46" s="1">
        <v>35034</v>
      </c>
      <c r="B46">
        <v>18.468800000000002</v>
      </c>
      <c r="C46" s="7">
        <f t="shared" si="1"/>
        <v>-8.3865771812079645E-3</v>
      </c>
    </row>
    <row r="47" spans="1:3" x14ac:dyDescent="0.2">
      <c r="A47" s="1">
        <v>35004</v>
      </c>
      <c r="B47">
        <v>18.625</v>
      </c>
      <c r="C47" s="7">
        <f t="shared" si="1"/>
        <v>-9.2844061720698187E-2</v>
      </c>
    </row>
    <row r="48" spans="1:3" x14ac:dyDescent="0.2">
      <c r="A48" s="1">
        <v>34973</v>
      </c>
      <c r="B48">
        <v>20.531199999999998</v>
      </c>
      <c r="C48" s="7">
        <f t="shared" si="1"/>
        <v>-1.0544578313253092E-2</v>
      </c>
    </row>
    <row r="49" spans="1:3" x14ac:dyDescent="0.2">
      <c r="A49" s="1">
        <v>34943</v>
      </c>
      <c r="B49">
        <v>20.75</v>
      </c>
      <c r="C49" s="7">
        <f t="shared" si="1"/>
        <v>0.156794425087108</v>
      </c>
    </row>
    <row r="50" spans="1:3" x14ac:dyDescent="0.2">
      <c r="A50" s="1">
        <v>34912</v>
      </c>
      <c r="B50">
        <v>17.9375</v>
      </c>
      <c r="C50" s="7">
        <f t="shared" si="1"/>
        <v>6.2962962962962957E-2</v>
      </c>
    </row>
    <row r="51" spans="1:3" x14ac:dyDescent="0.2">
      <c r="A51" s="1">
        <v>34881</v>
      </c>
      <c r="B51">
        <v>16.875</v>
      </c>
      <c r="C51" s="7">
        <f t="shared" si="1"/>
        <v>0.1111111111111111</v>
      </c>
    </row>
    <row r="52" spans="1:3" x14ac:dyDescent="0.2">
      <c r="A52" s="1">
        <v>34851</v>
      </c>
      <c r="B52">
        <v>15.1875</v>
      </c>
      <c r="C52" s="7">
        <f t="shared" si="1"/>
        <v>1.4610389610389619E-2</v>
      </c>
    </row>
    <row r="53" spans="1:3" x14ac:dyDescent="0.2">
      <c r="A53" s="1">
        <v>34820</v>
      </c>
      <c r="B53">
        <v>14.9688</v>
      </c>
      <c r="C53" s="7">
        <f t="shared" si="1"/>
        <v>-0.11948235294117648</v>
      </c>
    </row>
    <row r="54" spans="1:3" x14ac:dyDescent="0.2">
      <c r="A54" s="1">
        <v>34790</v>
      </c>
      <c r="B54">
        <v>17</v>
      </c>
      <c r="C54" s="7">
        <f t="shared" si="1"/>
        <v>5.5482604015096044E-3</v>
      </c>
    </row>
    <row r="55" spans="1:3" x14ac:dyDescent="0.2">
      <c r="A55" s="1">
        <v>34759</v>
      </c>
      <c r="B55">
        <v>16.906199999999998</v>
      </c>
      <c r="C55" s="7">
        <f t="shared" si="1"/>
        <v>3.8387833820602908E-2</v>
      </c>
    </row>
    <row r="56" spans="1:3" x14ac:dyDescent="0.2">
      <c r="A56" s="1">
        <v>34731</v>
      </c>
      <c r="B56">
        <v>16.281199999999998</v>
      </c>
      <c r="C56" s="7">
        <f t="shared" si="1"/>
        <v>7.2013168724279722E-2</v>
      </c>
    </row>
    <row r="57" spans="1:3" x14ac:dyDescent="0.2">
      <c r="A57" s="1">
        <v>34700</v>
      </c>
      <c r="B57">
        <v>15.1875</v>
      </c>
      <c r="C57" s="7">
        <f t="shared" si="1"/>
        <v>8.2987551867219917E-3</v>
      </c>
    </row>
    <row r="58" spans="1:3" x14ac:dyDescent="0.2">
      <c r="A58" s="1">
        <v>34669</v>
      </c>
      <c r="B58">
        <v>15.0625</v>
      </c>
      <c r="C58" s="7">
        <f t="shared" si="1"/>
        <v>5.9336934199791837E-2</v>
      </c>
    </row>
    <row r="59" spans="1:3" x14ac:dyDescent="0.2">
      <c r="A59" s="1">
        <v>34639</v>
      </c>
      <c r="B59">
        <v>14.2188</v>
      </c>
      <c r="C59" s="7">
        <f t="shared" si="1"/>
        <v>-6.3782716049382723E-2</v>
      </c>
    </row>
    <row r="60" spans="1:3" x14ac:dyDescent="0.2">
      <c r="A60" s="1">
        <v>34608</v>
      </c>
      <c r="B60">
        <v>15.1875</v>
      </c>
      <c r="C60" s="7">
        <f t="shared" si="1"/>
        <v>-1.8184991725279265E-2</v>
      </c>
    </row>
    <row r="61" spans="1:3" x14ac:dyDescent="0.2">
      <c r="A61" s="1">
        <v>34578</v>
      </c>
      <c r="B61">
        <v>15.4688</v>
      </c>
      <c r="C61" s="7">
        <f t="shared" si="1"/>
        <v>-0.12698376865250477</v>
      </c>
    </row>
    <row r="62" spans="1:3" x14ac:dyDescent="0.2">
      <c r="A62" s="1">
        <v>34547</v>
      </c>
      <c r="B62">
        <v>17.718800000000002</v>
      </c>
      <c r="C62" s="7">
        <f t="shared" si="1"/>
        <v>6.5792481203007624E-2</v>
      </c>
    </row>
    <row r="63" spans="1:3" x14ac:dyDescent="0.2">
      <c r="A63" s="1">
        <v>34516</v>
      </c>
      <c r="B63">
        <v>16.625</v>
      </c>
      <c r="C63" s="7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63"/>
  <sheetViews>
    <sheetView topLeftCell="A44"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18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90.1875</v>
      </c>
      <c r="C4" s="7">
        <f t="shared" ref="C4:C35" si="0">(B4-B5)/B5</f>
        <v>0.11773818745158791</v>
      </c>
    </row>
    <row r="5" spans="1:3" x14ac:dyDescent="0.2">
      <c r="A5" s="1">
        <v>36281</v>
      </c>
      <c r="B5">
        <v>80.6875</v>
      </c>
      <c r="C5" s="7">
        <f t="shared" si="0"/>
        <v>-7.6863950807071479E-3</v>
      </c>
    </row>
    <row r="6" spans="1:3" x14ac:dyDescent="0.2">
      <c r="A6" s="1">
        <v>36251</v>
      </c>
      <c r="B6">
        <v>81.3125</v>
      </c>
      <c r="C6" s="7">
        <f t="shared" si="0"/>
        <v>-9.2747559274755934E-2</v>
      </c>
    </row>
    <row r="7" spans="1:3" x14ac:dyDescent="0.2">
      <c r="A7" s="1">
        <v>36220</v>
      </c>
      <c r="B7">
        <v>89.625</v>
      </c>
      <c r="C7" s="7">
        <f t="shared" si="0"/>
        <v>0.19400499583680267</v>
      </c>
    </row>
    <row r="8" spans="1:3" x14ac:dyDescent="0.2">
      <c r="A8" s="1">
        <v>36192</v>
      </c>
      <c r="B8">
        <v>75.0625</v>
      </c>
      <c r="C8" s="7">
        <f t="shared" si="0"/>
        <v>-0.14214285714285715</v>
      </c>
    </row>
    <row r="9" spans="1:3" x14ac:dyDescent="0.2">
      <c r="A9" s="1">
        <v>36161</v>
      </c>
      <c r="B9">
        <v>87.5</v>
      </c>
      <c r="C9" s="7">
        <f t="shared" si="0"/>
        <v>0.26182874316088817</v>
      </c>
    </row>
    <row r="10" spans="1:3" x14ac:dyDescent="0.2">
      <c r="A10" s="1">
        <v>36130</v>
      </c>
      <c r="B10">
        <v>69.343800000000002</v>
      </c>
      <c r="C10" s="7">
        <f t="shared" si="0"/>
        <v>0.13678360655737706</v>
      </c>
    </row>
    <row r="11" spans="1:3" x14ac:dyDescent="0.2">
      <c r="A11" s="1">
        <v>36100</v>
      </c>
      <c r="B11">
        <v>61</v>
      </c>
      <c r="C11" s="7">
        <f t="shared" si="0"/>
        <v>0.15230224321133412</v>
      </c>
    </row>
    <row r="12" spans="1:3" x14ac:dyDescent="0.2">
      <c r="A12" s="1">
        <v>36069</v>
      </c>
      <c r="B12">
        <v>52.9375</v>
      </c>
      <c r="C12" s="7">
        <f t="shared" si="0"/>
        <v>-3.8045690444693164E-2</v>
      </c>
    </row>
    <row r="13" spans="1:3" x14ac:dyDescent="0.2">
      <c r="A13" s="1">
        <v>36039</v>
      </c>
      <c r="B13">
        <v>55.031199999999998</v>
      </c>
      <c r="C13" s="7">
        <f t="shared" si="0"/>
        <v>0.14722903220426603</v>
      </c>
    </row>
    <row r="14" spans="1:3" x14ac:dyDescent="0.2">
      <c r="A14" s="1">
        <v>36008</v>
      </c>
      <c r="B14">
        <v>47.968800000000002</v>
      </c>
      <c r="C14" s="7">
        <f t="shared" si="0"/>
        <v>-0.12734496659923447</v>
      </c>
    </row>
    <row r="15" spans="1:3" x14ac:dyDescent="0.2">
      <c r="A15" s="1">
        <v>35977</v>
      </c>
      <c r="B15">
        <v>54.968800000000002</v>
      </c>
      <c r="C15" s="7">
        <f t="shared" si="0"/>
        <v>1.44184544405998E-2</v>
      </c>
    </row>
    <row r="16" spans="1:3" x14ac:dyDescent="0.2">
      <c r="A16" s="1">
        <v>35947</v>
      </c>
      <c r="B16">
        <v>54.1875</v>
      </c>
      <c r="C16" s="7">
        <f t="shared" si="0"/>
        <v>0.27782022440114895</v>
      </c>
    </row>
    <row r="17" spans="1:3" x14ac:dyDescent="0.2">
      <c r="A17" s="1">
        <v>35916</v>
      </c>
      <c r="B17">
        <v>42.406199999999998</v>
      </c>
      <c r="C17" s="7">
        <f t="shared" si="0"/>
        <v>-5.8947018030513214E-2</v>
      </c>
    </row>
    <row r="18" spans="1:3" x14ac:dyDescent="0.2">
      <c r="A18" s="1">
        <v>35886</v>
      </c>
      <c r="B18">
        <v>45.0625</v>
      </c>
      <c r="C18" s="7">
        <f t="shared" si="0"/>
        <v>6.9832402234636867E-3</v>
      </c>
    </row>
    <row r="19" spans="1:3" x14ac:dyDescent="0.2">
      <c r="A19" s="1">
        <v>35855</v>
      </c>
      <c r="B19">
        <v>44.75</v>
      </c>
      <c r="C19" s="7">
        <f t="shared" si="0"/>
        <v>5.6047197640117993E-2</v>
      </c>
    </row>
    <row r="20" spans="1:3" x14ac:dyDescent="0.2">
      <c r="A20" s="1">
        <v>35827</v>
      </c>
      <c r="B20">
        <v>42.375</v>
      </c>
      <c r="C20" s="7">
        <f t="shared" si="0"/>
        <v>0.13615340685150773</v>
      </c>
    </row>
    <row r="21" spans="1:3" x14ac:dyDescent="0.2">
      <c r="A21" s="1">
        <v>35796</v>
      </c>
      <c r="B21">
        <v>37.296900000000001</v>
      </c>
      <c r="C21" s="7">
        <f t="shared" si="0"/>
        <v>0.15425609284332692</v>
      </c>
    </row>
    <row r="22" spans="1:3" x14ac:dyDescent="0.2">
      <c r="A22" s="1">
        <v>35765</v>
      </c>
      <c r="B22">
        <v>32.3125</v>
      </c>
      <c r="C22" s="7">
        <f t="shared" si="0"/>
        <v>-8.6572438162544174E-2</v>
      </c>
    </row>
    <row r="23" spans="1:3" x14ac:dyDescent="0.2">
      <c r="A23" s="1">
        <v>35735</v>
      </c>
      <c r="B23">
        <v>35.375</v>
      </c>
      <c r="C23" s="7">
        <f t="shared" si="0"/>
        <v>8.8461538461538466E-2</v>
      </c>
    </row>
    <row r="24" spans="1:3" x14ac:dyDescent="0.2">
      <c r="A24" s="1">
        <v>35704</v>
      </c>
      <c r="B24">
        <v>32.5</v>
      </c>
      <c r="C24" s="7">
        <f t="shared" si="0"/>
        <v>-1.7476820010822847E-2</v>
      </c>
    </row>
    <row r="25" spans="1:3" x14ac:dyDescent="0.2">
      <c r="A25" s="1">
        <v>35674</v>
      </c>
      <c r="B25">
        <v>33.078099999999999</v>
      </c>
      <c r="C25" s="7">
        <f t="shared" si="0"/>
        <v>9.4411276095483505E-4</v>
      </c>
    </row>
    <row r="26" spans="1:3" x14ac:dyDescent="0.2">
      <c r="A26" s="1">
        <v>35643</v>
      </c>
      <c r="B26">
        <v>33.046900000000001</v>
      </c>
      <c r="C26" s="7">
        <f t="shared" si="0"/>
        <v>-6.4987352803037607E-2</v>
      </c>
    </row>
    <row r="27" spans="1:3" x14ac:dyDescent="0.2">
      <c r="A27" s="1">
        <v>35612</v>
      </c>
      <c r="B27">
        <v>35.343800000000002</v>
      </c>
      <c r="C27" s="7">
        <f t="shared" si="0"/>
        <v>0.11869417417341377</v>
      </c>
    </row>
    <row r="28" spans="1:3" x14ac:dyDescent="0.2">
      <c r="A28" s="1">
        <v>35582</v>
      </c>
      <c r="B28">
        <v>31.593800000000002</v>
      </c>
      <c r="C28" s="7">
        <f t="shared" si="0"/>
        <v>1.9154838709677473E-2</v>
      </c>
    </row>
    <row r="29" spans="1:3" x14ac:dyDescent="0.2">
      <c r="A29" s="1">
        <v>35551</v>
      </c>
      <c r="B29">
        <v>31</v>
      </c>
      <c r="C29" s="7">
        <f t="shared" si="0"/>
        <v>2.0576131687242798E-2</v>
      </c>
    </row>
    <row r="30" spans="1:3" x14ac:dyDescent="0.2">
      <c r="A30" s="1">
        <v>35521</v>
      </c>
      <c r="B30">
        <v>30.375</v>
      </c>
      <c r="C30" s="7">
        <f t="shared" si="0"/>
        <v>0.32515192894131806</v>
      </c>
    </row>
    <row r="31" spans="1:3" x14ac:dyDescent="0.2">
      <c r="A31" s="1">
        <v>35490</v>
      </c>
      <c r="B31">
        <v>22.921900000000001</v>
      </c>
      <c r="C31" s="7">
        <f t="shared" si="0"/>
        <v>-5.961435897435894E-2</v>
      </c>
    </row>
    <row r="32" spans="1:3" x14ac:dyDescent="0.2">
      <c r="A32" s="1">
        <v>35462</v>
      </c>
      <c r="B32">
        <v>24.375</v>
      </c>
      <c r="C32" s="7">
        <f t="shared" si="0"/>
        <v>-4.4117647058823532E-2</v>
      </c>
    </row>
    <row r="33" spans="1:3" x14ac:dyDescent="0.2">
      <c r="A33" s="1">
        <v>35431</v>
      </c>
      <c r="B33">
        <v>25.5</v>
      </c>
      <c r="C33" s="7">
        <f t="shared" si="0"/>
        <v>0.23449618032358333</v>
      </c>
    </row>
    <row r="34" spans="1:3" x14ac:dyDescent="0.2">
      <c r="A34" s="1">
        <v>35400</v>
      </c>
      <c r="B34">
        <v>20.656199999999998</v>
      </c>
      <c r="C34" s="7">
        <f t="shared" si="0"/>
        <v>5.3382561424622756E-2</v>
      </c>
    </row>
    <row r="35" spans="1:3" x14ac:dyDescent="0.2">
      <c r="A35" s="1">
        <v>35370</v>
      </c>
      <c r="B35">
        <v>19.609400000000001</v>
      </c>
      <c r="C35" s="7">
        <f t="shared" si="0"/>
        <v>0.14299203786386278</v>
      </c>
    </row>
    <row r="36" spans="1:3" x14ac:dyDescent="0.2">
      <c r="A36" s="1">
        <v>35339</v>
      </c>
      <c r="B36">
        <v>17.156199999999998</v>
      </c>
      <c r="C36" s="7">
        <f t="shared" ref="C36:C62" si="1">(B36-B37)/B37</f>
        <v>4.0753682269296876E-2</v>
      </c>
    </row>
    <row r="37" spans="1:3" x14ac:dyDescent="0.2">
      <c r="A37" s="1">
        <v>35309</v>
      </c>
      <c r="B37">
        <v>16.484400000000001</v>
      </c>
      <c r="C37" s="7">
        <f t="shared" si="1"/>
        <v>7.6532244897959234E-2</v>
      </c>
    </row>
    <row r="38" spans="1:3" x14ac:dyDescent="0.2">
      <c r="A38" s="1">
        <v>35278</v>
      </c>
      <c r="B38">
        <v>15.3125</v>
      </c>
      <c r="C38" s="7">
        <f t="shared" si="1"/>
        <v>3.9234716038657774E-2</v>
      </c>
    </row>
    <row r="39" spans="1:3" x14ac:dyDescent="0.2">
      <c r="A39" s="1">
        <v>35247</v>
      </c>
      <c r="B39">
        <v>14.734400000000001</v>
      </c>
      <c r="C39" s="7">
        <f t="shared" si="1"/>
        <v>-1.8727190388662347E-2</v>
      </c>
    </row>
    <row r="40" spans="1:3" x14ac:dyDescent="0.2">
      <c r="A40" s="1">
        <v>35217</v>
      </c>
      <c r="B40">
        <v>15.015599999999999</v>
      </c>
      <c r="C40" s="7">
        <f t="shared" si="1"/>
        <v>1.1573855751222684E-2</v>
      </c>
    </row>
    <row r="41" spans="1:3" x14ac:dyDescent="0.2">
      <c r="A41" s="1">
        <v>35186</v>
      </c>
      <c r="B41">
        <v>14.8438</v>
      </c>
      <c r="C41" s="7">
        <f t="shared" si="1"/>
        <v>4.8572356988457341E-2</v>
      </c>
    </row>
    <row r="42" spans="1:3" x14ac:dyDescent="0.2">
      <c r="A42" s="1">
        <v>35156</v>
      </c>
      <c r="B42">
        <v>14.1562</v>
      </c>
      <c r="C42" s="7">
        <f t="shared" si="1"/>
        <v>9.8180069197710038E-2</v>
      </c>
    </row>
    <row r="43" spans="1:3" x14ac:dyDescent="0.2">
      <c r="A43" s="1">
        <v>35125</v>
      </c>
      <c r="B43">
        <v>12.890599999999999</v>
      </c>
      <c r="C43" s="7">
        <f t="shared" si="1"/>
        <v>4.4966317820345381E-2</v>
      </c>
    </row>
    <row r="44" spans="1:3" x14ac:dyDescent="0.2">
      <c r="A44" s="1">
        <v>35096</v>
      </c>
      <c r="B44">
        <v>12.335900000000001</v>
      </c>
      <c r="C44" s="7">
        <f t="shared" si="1"/>
        <v>6.6888648648648699E-2</v>
      </c>
    </row>
    <row r="45" spans="1:3" x14ac:dyDescent="0.2">
      <c r="A45" s="1">
        <v>35065</v>
      </c>
      <c r="B45">
        <v>11.5625</v>
      </c>
      <c r="C45" s="7">
        <f t="shared" si="1"/>
        <v>5.4126248997155582E-2</v>
      </c>
    </row>
    <row r="46" spans="1:3" x14ac:dyDescent="0.2">
      <c r="A46" s="1">
        <v>35034</v>
      </c>
      <c r="B46">
        <v>10.9688</v>
      </c>
      <c r="C46" s="7">
        <f t="shared" si="1"/>
        <v>7.1805042881017316E-3</v>
      </c>
    </row>
    <row r="47" spans="1:3" x14ac:dyDescent="0.2">
      <c r="A47" s="1">
        <v>35004</v>
      </c>
      <c r="B47">
        <v>10.890599999999999</v>
      </c>
      <c r="C47" s="7">
        <f t="shared" si="1"/>
        <v>-0.12875200000000006</v>
      </c>
    </row>
    <row r="48" spans="1:3" x14ac:dyDescent="0.2">
      <c r="A48" s="1">
        <v>34973</v>
      </c>
      <c r="B48">
        <v>12.5</v>
      </c>
      <c r="C48" s="7">
        <f t="shared" si="1"/>
        <v>0.10497237569060773</v>
      </c>
    </row>
    <row r="49" spans="1:3" x14ac:dyDescent="0.2">
      <c r="A49" s="1">
        <v>34943</v>
      </c>
      <c r="B49">
        <v>11.3125</v>
      </c>
      <c r="C49" s="7">
        <f t="shared" si="1"/>
        <v>-2.1621621621621623E-2</v>
      </c>
    </row>
    <row r="50" spans="1:3" x14ac:dyDescent="0.2">
      <c r="A50" s="1">
        <v>34912</v>
      </c>
      <c r="B50">
        <v>11.5625</v>
      </c>
      <c r="C50" s="7">
        <f t="shared" si="1"/>
        <v>2.2099447513812154E-2</v>
      </c>
    </row>
    <row r="51" spans="1:3" x14ac:dyDescent="0.2">
      <c r="A51" s="1">
        <v>34881</v>
      </c>
      <c r="B51">
        <v>11.3125</v>
      </c>
      <c r="C51" s="7">
        <f t="shared" si="1"/>
        <v>1.3809098071151527E-3</v>
      </c>
    </row>
    <row r="52" spans="1:3" x14ac:dyDescent="0.2">
      <c r="A52" s="1">
        <v>34851</v>
      </c>
      <c r="B52">
        <v>11.296900000000001</v>
      </c>
      <c r="C52" s="7">
        <f t="shared" si="1"/>
        <v>6.7164813572771348E-2</v>
      </c>
    </row>
    <row r="53" spans="1:3" x14ac:dyDescent="0.2">
      <c r="A53" s="1">
        <v>34820</v>
      </c>
      <c r="B53">
        <v>10.585900000000001</v>
      </c>
      <c r="C53" s="7">
        <f t="shared" si="1"/>
        <v>3.5923983246565219E-2</v>
      </c>
    </row>
    <row r="54" spans="1:3" x14ac:dyDescent="0.2">
      <c r="A54" s="1">
        <v>34790</v>
      </c>
      <c r="B54">
        <v>10.2188</v>
      </c>
      <c r="C54" s="7">
        <f t="shared" si="1"/>
        <v>0.14939374170472194</v>
      </c>
    </row>
    <row r="55" spans="1:3" x14ac:dyDescent="0.2">
      <c r="A55" s="1">
        <v>34759</v>
      </c>
      <c r="B55">
        <v>8.8905999999999992</v>
      </c>
      <c r="C55" s="7">
        <f t="shared" si="1"/>
        <v>0.12896507936507925</v>
      </c>
    </row>
    <row r="56" spans="1:3" x14ac:dyDescent="0.2">
      <c r="A56" s="1">
        <v>34731</v>
      </c>
      <c r="B56">
        <v>7.875</v>
      </c>
      <c r="C56" s="7">
        <f t="shared" si="1"/>
        <v>6.1049057518964153E-2</v>
      </c>
    </row>
    <row r="57" spans="1:3" x14ac:dyDescent="0.2">
      <c r="A57" s="1">
        <v>34700</v>
      </c>
      <c r="B57">
        <v>7.4218999999999999</v>
      </c>
      <c r="C57" s="7">
        <f t="shared" si="1"/>
        <v>-2.8623406538753515E-2</v>
      </c>
    </row>
    <row r="58" spans="1:3" x14ac:dyDescent="0.2">
      <c r="A58" s="1">
        <v>34669</v>
      </c>
      <c r="B58">
        <v>7.6406000000000001</v>
      </c>
      <c r="C58" s="7">
        <f t="shared" si="1"/>
        <v>-2.7839275262742689E-2</v>
      </c>
    </row>
    <row r="59" spans="1:3" x14ac:dyDescent="0.2">
      <c r="A59" s="1">
        <v>34639</v>
      </c>
      <c r="B59">
        <v>7.8593999999999999</v>
      </c>
      <c r="C59" s="7">
        <f t="shared" si="1"/>
        <v>-1.9809523809523884E-3</v>
      </c>
    </row>
    <row r="60" spans="1:3" x14ac:dyDescent="0.2">
      <c r="A60" s="1">
        <v>34608</v>
      </c>
      <c r="B60">
        <v>7.875</v>
      </c>
      <c r="C60" s="7">
        <f t="shared" si="1"/>
        <v>0.12249843206568219</v>
      </c>
    </row>
    <row r="61" spans="1:3" x14ac:dyDescent="0.2">
      <c r="A61" s="1">
        <v>34578</v>
      </c>
      <c r="B61">
        <v>7.0156000000000001</v>
      </c>
      <c r="C61" s="7">
        <f t="shared" si="1"/>
        <v>-3.440872054613521E-2</v>
      </c>
    </row>
    <row r="62" spans="1:3" x14ac:dyDescent="0.2">
      <c r="A62" s="1">
        <v>34547</v>
      </c>
      <c r="B62">
        <v>7.2656000000000001</v>
      </c>
      <c r="C62" s="7">
        <f t="shared" si="1"/>
        <v>0.1286368932038835</v>
      </c>
    </row>
    <row r="63" spans="1:3" x14ac:dyDescent="0.2">
      <c r="A63" s="1">
        <v>34516</v>
      </c>
      <c r="B63">
        <v>6.4375</v>
      </c>
      <c r="C63" s="7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251"/>
  <sheetViews>
    <sheetView topLeftCell="A44"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19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100.5</v>
      </c>
      <c r="C4" s="7">
        <f t="shared" ref="C4:C35" si="0">(B4-B5)/B5</f>
        <v>6.7463706233988105E-2</v>
      </c>
    </row>
    <row r="5" spans="1:3" x14ac:dyDescent="0.2">
      <c r="A5" s="1">
        <v>36281</v>
      </c>
      <c r="B5">
        <v>94.148399999999995</v>
      </c>
      <c r="C5" s="7">
        <f t="shared" si="0"/>
        <v>0.19572199848357255</v>
      </c>
    </row>
    <row r="6" spans="1:3" x14ac:dyDescent="0.2">
      <c r="A6" s="1">
        <v>36251</v>
      </c>
      <c r="B6">
        <v>78.737700000000004</v>
      </c>
      <c r="C6" s="7">
        <f t="shared" si="0"/>
        <v>0.16313289853680873</v>
      </c>
    </row>
    <row r="7" spans="1:3" x14ac:dyDescent="0.2">
      <c r="A7" s="1">
        <v>36220</v>
      </c>
      <c r="B7">
        <v>67.694500000000005</v>
      </c>
      <c r="C7" s="7">
        <f t="shared" si="0"/>
        <v>2.3005129042105315E-2</v>
      </c>
    </row>
    <row r="8" spans="1:3" x14ac:dyDescent="0.2">
      <c r="A8" s="1">
        <v>36192</v>
      </c>
      <c r="B8">
        <v>66.172200000000004</v>
      </c>
      <c r="C8" s="7">
        <f t="shared" si="0"/>
        <v>-0.15231226461018157</v>
      </c>
    </row>
    <row r="9" spans="1:3" x14ac:dyDescent="0.2">
      <c r="A9" s="1">
        <v>36161</v>
      </c>
      <c r="B9">
        <v>78.061999999999998</v>
      </c>
      <c r="C9" s="7">
        <f t="shared" si="0"/>
        <v>0.14730076705217693</v>
      </c>
    </row>
    <row r="10" spans="1:3" x14ac:dyDescent="0.2">
      <c r="A10" s="1">
        <v>36130</v>
      </c>
      <c r="B10">
        <v>68.039699999999996</v>
      </c>
      <c r="C10" s="7">
        <f t="shared" si="0"/>
        <v>9.4570398528983537E-2</v>
      </c>
    </row>
    <row r="11" spans="1:3" x14ac:dyDescent="0.2">
      <c r="A11" s="1">
        <v>36100</v>
      </c>
      <c r="B11">
        <v>62.161099999999998</v>
      </c>
      <c r="C11" s="7">
        <f t="shared" si="0"/>
        <v>3.8380649310514679E-2</v>
      </c>
    </row>
    <row r="12" spans="1:3" x14ac:dyDescent="0.2">
      <c r="A12" s="1">
        <v>36069</v>
      </c>
      <c r="B12">
        <v>59.863500000000002</v>
      </c>
      <c r="C12" s="7">
        <f t="shared" si="0"/>
        <v>0.13813479245369109</v>
      </c>
    </row>
    <row r="13" spans="1:3" x14ac:dyDescent="0.2">
      <c r="A13" s="1">
        <v>36039</v>
      </c>
      <c r="B13">
        <v>52.597900000000003</v>
      </c>
      <c r="C13" s="7">
        <f t="shared" si="0"/>
        <v>9.3515981355431849E-2</v>
      </c>
    </row>
    <row r="14" spans="1:3" x14ac:dyDescent="0.2">
      <c r="A14" s="1">
        <v>36008</v>
      </c>
      <c r="B14">
        <v>48.099800000000002</v>
      </c>
      <c r="C14" s="7">
        <f t="shared" si="0"/>
        <v>-0.12500000000000003</v>
      </c>
    </row>
    <row r="15" spans="1:3" x14ac:dyDescent="0.2">
      <c r="A15" s="1">
        <v>35977</v>
      </c>
      <c r="B15">
        <v>54.971200000000003</v>
      </c>
      <c r="C15" s="7">
        <f t="shared" si="0"/>
        <v>-7.3068654149347767E-2</v>
      </c>
    </row>
    <row r="16" spans="1:3" x14ac:dyDescent="0.2">
      <c r="A16" s="1">
        <v>35947</v>
      </c>
      <c r="B16">
        <v>59.304499999999997</v>
      </c>
      <c r="C16" s="7">
        <f t="shared" si="0"/>
        <v>-3.6379205568753126E-2</v>
      </c>
    </row>
    <row r="17" spans="1:3" x14ac:dyDescent="0.2">
      <c r="A17" s="1">
        <v>35916</v>
      </c>
      <c r="B17">
        <v>61.543399999999998</v>
      </c>
      <c r="C17" s="7">
        <f t="shared" si="0"/>
        <v>-0.17330044986412732</v>
      </c>
    </row>
    <row r="18" spans="1:3" x14ac:dyDescent="0.2">
      <c r="A18" s="1">
        <v>35886</v>
      </c>
      <c r="B18">
        <v>74.444699999999997</v>
      </c>
      <c r="C18" s="7">
        <f t="shared" si="0"/>
        <v>0.18934925422732329</v>
      </c>
    </row>
    <row r="19" spans="1:3" x14ac:dyDescent="0.2">
      <c r="A19" s="1">
        <v>35855</v>
      </c>
      <c r="B19">
        <v>62.592799999999997</v>
      </c>
      <c r="C19" s="7">
        <f t="shared" si="0"/>
        <v>-5.1990518814700341E-2</v>
      </c>
    </row>
    <row r="20" spans="1:3" x14ac:dyDescent="0.2">
      <c r="A20" s="1">
        <v>35827</v>
      </c>
      <c r="B20">
        <v>66.025499999999994</v>
      </c>
      <c r="C20" s="7">
        <f t="shared" si="0"/>
        <v>0.11434502662424775</v>
      </c>
    </row>
    <row r="21" spans="1:3" x14ac:dyDescent="0.2">
      <c r="A21" s="1">
        <v>35796</v>
      </c>
      <c r="B21">
        <v>59.250500000000002</v>
      </c>
      <c r="C21" s="7">
        <f t="shared" si="0"/>
        <v>-3.6072545300140799E-2</v>
      </c>
    </row>
    <row r="22" spans="1:3" x14ac:dyDescent="0.2">
      <c r="A22" s="1">
        <v>35765</v>
      </c>
      <c r="B22">
        <v>61.467799999999997</v>
      </c>
      <c r="C22" s="7">
        <f t="shared" si="0"/>
        <v>2.2785964351796369E-2</v>
      </c>
    </row>
    <row r="23" spans="1:3" x14ac:dyDescent="0.2">
      <c r="A23" s="1">
        <v>35735</v>
      </c>
      <c r="B23">
        <v>60.098399999999998</v>
      </c>
      <c r="C23" s="7">
        <f t="shared" si="0"/>
        <v>-8.113550090774144E-3</v>
      </c>
    </row>
    <row r="24" spans="1:3" x14ac:dyDescent="0.2">
      <c r="A24" s="1">
        <v>35704</v>
      </c>
      <c r="B24">
        <v>60.59</v>
      </c>
      <c r="C24" s="7">
        <f t="shared" si="0"/>
        <v>-0.11410616689719295</v>
      </c>
    </row>
    <row r="25" spans="1:3" x14ac:dyDescent="0.2">
      <c r="A25" s="1">
        <v>35674</v>
      </c>
      <c r="B25">
        <v>68.394199999999998</v>
      </c>
      <c r="C25" s="7">
        <f t="shared" si="0"/>
        <v>0.13339950914999429</v>
      </c>
    </row>
    <row r="26" spans="1:3" x14ac:dyDescent="0.2">
      <c r="A26" s="1">
        <v>35643</v>
      </c>
      <c r="B26">
        <v>60.344299999999997</v>
      </c>
      <c r="C26" s="7">
        <f t="shared" si="0"/>
        <v>-0.12142896660969134</v>
      </c>
    </row>
    <row r="27" spans="1:3" x14ac:dyDescent="0.2">
      <c r="A27" s="1">
        <v>35612</v>
      </c>
      <c r="B27">
        <v>68.684600000000003</v>
      </c>
      <c r="C27" s="7">
        <f t="shared" si="0"/>
        <v>0.24999954502190275</v>
      </c>
    </row>
    <row r="28" spans="1:3" x14ac:dyDescent="0.2">
      <c r="A28" s="1">
        <v>35582</v>
      </c>
      <c r="B28">
        <v>54.947699999999998</v>
      </c>
      <c r="C28" s="7">
        <f t="shared" si="0"/>
        <v>9.024512196573764E-2</v>
      </c>
    </row>
    <row r="29" spans="1:3" x14ac:dyDescent="0.2">
      <c r="A29" s="1">
        <v>35551</v>
      </c>
      <c r="B29">
        <v>50.3994</v>
      </c>
      <c r="C29" s="7">
        <f t="shared" si="0"/>
        <v>-1.9047062945229478E-2</v>
      </c>
    </row>
    <row r="30" spans="1:3" x14ac:dyDescent="0.2">
      <c r="A30" s="1">
        <v>35521</v>
      </c>
      <c r="B30">
        <v>51.378</v>
      </c>
      <c r="C30" s="7">
        <f t="shared" si="0"/>
        <v>-1.4085047589806604E-2</v>
      </c>
    </row>
    <row r="31" spans="1:3" x14ac:dyDescent="0.2">
      <c r="A31" s="1">
        <v>35490</v>
      </c>
      <c r="B31">
        <v>52.112000000000002</v>
      </c>
      <c r="C31" s="7">
        <f t="shared" si="0"/>
        <v>-4.9219389998485623E-2</v>
      </c>
    </row>
    <row r="32" spans="1:3" x14ac:dyDescent="0.2">
      <c r="A32" s="1">
        <v>35462</v>
      </c>
      <c r="B32">
        <v>54.809699999999999</v>
      </c>
      <c r="C32" s="7">
        <f t="shared" si="0"/>
        <v>6.6508794221634998E-2</v>
      </c>
    </row>
    <row r="33" spans="1:3" x14ac:dyDescent="0.2">
      <c r="A33" s="1">
        <v>35431</v>
      </c>
      <c r="B33">
        <v>51.3917</v>
      </c>
      <c r="C33" s="7">
        <f t="shared" si="0"/>
        <v>4.7262819833552024E-2</v>
      </c>
    </row>
    <row r="34" spans="1:3" x14ac:dyDescent="0.2">
      <c r="A34" s="1">
        <v>35400</v>
      </c>
      <c r="B34">
        <v>49.072400000000002</v>
      </c>
      <c r="C34" s="7">
        <f t="shared" si="0"/>
        <v>-6.5132698180460386E-2</v>
      </c>
    </row>
    <row r="35" spans="1:3" x14ac:dyDescent="0.2">
      <c r="A35" s="1">
        <v>35370</v>
      </c>
      <c r="B35">
        <v>52.491300000000003</v>
      </c>
      <c r="C35" s="7">
        <f t="shared" si="0"/>
        <v>0.22096358134244518</v>
      </c>
    </row>
    <row r="36" spans="1:3" x14ac:dyDescent="0.2">
      <c r="A36" s="1">
        <v>35339</v>
      </c>
      <c r="B36">
        <v>42.991700000000002</v>
      </c>
      <c r="C36" s="7">
        <f t="shared" ref="C36:C62" si="1">(B36-B37)/B37</f>
        <v>-9.4871562742773877E-2</v>
      </c>
    </row>
    <row r="37" spans="1:3" x14ac:dyDescent="0.2">
      <c r="A37" s="1">
        <v>35309</v>
      </c>
      <c r="B37">
        <v>47.497900000000001</v>
      </c>
      <c r="C37" s="7">
        <f t="shared" si="1"/>
        <v>0.11702205216606028</v>
      </c>
    </row>
    <row r="38" spans="1:3" x14ac:dyDescent="0.2">
      <c r="A38" s="1">
        <v>35278</v>
      </c>
      <c r="B38">
        <v>42.521900000000002</v>
      </c>
      <c r="C38" s="7">
        <f t="shared" si="1"/>
        <v>-5.6822300531509488E-3</v>
      </c>
    </row>
    <row r="39" spans="1:3" x14ac:dyDescent="0.2">
      <c r="A39" s="1">
        <v>35247</v>
      </c>
      <c r="B39">
        <v>42.764899999999997</v>
      </c>
      <c r="C39" s="7">
        <f t="shared" si="1"/>
        <v>-0.11668866429959744</v>
      </c>
    </row>
    <row r="40" spans="1:3" x14ac:dyDescent="0.2">
      <c r="A40" s="1">
        <v>35217</v>
      </c>
      <c r="B40">
        <v>48.414299999999997</v>
      </c>
      <c r="C40" s="7">
        <f t="shared" si="1"/>
        <v>-6.228537229251932E-2</v>
      </c>
    </row>
    <row r="41" spans="1:3" x14ac:dyDescent="0.2">
      <c r="A41" s="1">
        <v>35186</v>
      </c>
      <c r="B41">
        <v>51.630099999999999</v>
      </c>
      <c r="C41" s="7">
        <f t="shared" si="1"/>
        <v>5.9033142336114303E-3</v>
      </c>
    </row>
    <row r="42" spans="1:3" x14ac:dyDescent="0.2">
      <c r="A42" s="1">
        <v>35156</v>
      </c>
      <c r="B42">
        <v>51.327100000000002</v>
      </c>
      <c r="C42" s="7">
        <f t="shared" si="1"/>
        <v>0.12483207650955833</v>
      </c>
    </row>
    <row r="43" spans="1:3" x14ac:dyDescent="0.2">
      <c r="A43" s="1">
        <v>35125</v>
      </c>
      <c r="B43">
        <v>45.630899999999997</v>
      </c>
      <c r="C43" s="7">
        <f t="shared" si="1"/>
        <v>-6.3881685841361557E-2</v>
      </c>
    </row>
    <row r="44" spans="1:3" x14ac:dyDescent="0.2">
      <c r="A44" s="1">
        <v>35096</v>
      </c>
      <c r="B44">
        <v>48.744799999999998</v>
      </c>
      <c r="C44" s="7">
        <f t="shared" si="1"/>
        <v>0.18879027990156974</v>
      </c>
    </row>
    <row r="45" spans="1:3" x14ac:dyDescent="0.2">
      <c r="A45" s="1">
        <v>35065</v>
      </c>
      <c r="B45">
        <v>41.003700000000002</v>
      </c>
      <c r="C45" s="7">
        <f t="shared" si="1"/>
        <v>1.1939812289763849E-2</v>
      </c>
    </row>
    <row r="46" spans="1:3" x14ac:dyDescent="0.2">
      <c r="A46" s="1">
        <v>35034</v>
      </c>
      <c r="B46">
        <v>40.5199</v>
      </c>
      <c r="C46" s="7">
        <f t="shared" si="1"/>
        <v>1.1687364862503052E-2</v>
      </c>
    </row>
    <row r="47" spans="1:3" x14ac:dyDescent="0.2">
      <c r="A47" s="1">
        <v>35004</v>
      </c>
      <c r="B47">
        <v>40.0518</v>
      </c>
      <c r="C47" s="7">
        <f t="shared" si="1"/>
        <v>-0.10391440921416484</v>
      </c>
    </row>
    <row r="48" spans="1:3" x14ac:dyDescent="0.2">
      <c r="A48" s="1">
        <v>34973</v>
      </c>
      <c r="B48">
        <v>44.696399999999997</v>
      </c>
      <c r="C48" s="7">
        <f t="shared" si="1"/>
        <v>0.11094430414984788</v>
      </c>
    </row>
    <row r="49" spans="1:3" x14ac:dyDescent="0.2">
      <c r="A49" s="1">
        <v>34943</v>
      </c>
      <c r="B49">
        <v>40.232799999999997</v>
      </c>
      <c r="C49" s="7">
        <f t="shared" si="1"/>
        <v>4.4782553371610773E-2</v>
      </c>
    </row>
    <row r="50" spans="1:3" x14ac:dyDescent="0.2">
      <c r="A50" s="1">
        <v>34912</v>
      </c>
      <c r="B50">
        <v>38.508299999999998</v>
      </c>
      <c r="C50" s="7">
        <f t="shared" si="1"/>
        <v>2.728795744476516E-2</v>
      </c>
    </row>
    <row r="51" spans="1:3" x14ac:dyDescent="0.2">
      <c r="A51" s="1">
        <v>34881</v>
      </c>
      <c r="B51">
        <v>37.485399999999998</v>
      </c>
      <c r="C51" s="7">
        <f t="shared" si="1"/>
        <v>4.5302949181278751E-2</v>
      </c>
    </row>
    <row r="52" spans="1:3" x14ac:dyDescent="0.2">
      <c r="A52" s="1">
        <v>34851</v>
      </c>
      <c r="B52">
        <v>35.860799999999998</v>
      </c>
      <c r="C52" s="7">
        <f t="shared" si="1"/>
        <v>0.13178392435585068</v>
      </c>
    </row>
    <row r="53" spans="1:3" x14ac:dyDescent="0.2">
      <c r="A53" s="1">
        <v>34820</v>
      </c>
      <c r="B53">
        <v>31.685199999999998</v>
      </c>
      <c r="C53" s="7">
        <f t="shared" si="1"/>
        <v>-1.8900495192974772E-3</v>
      </c>
    </row>
    <row r="54" spans="1:3" x14ac:dyDescent="0.2">
      <c r="A54" s="1">
        <v>34790</v>
      </c>
      <c r="B54">
        <v>31.745200000000001</v>
      </c>
      <c r="C54" s="7">
        <f t="shared" si="1"/>
        <v>9.8651309755768371E-2</v>
      </c>
    </row>
    <row r="55" spans="1:3" x14ac:dyDescent="0.2">
      <c r="A55" s="1">
        <v>34759</v>
      </c>
      <c r="B55">
        <v>28.8947</v>
      </c>
      <c r="C55" s="7">
        <f t="shared" si="1"/>
        <v>4.9609502706237076E-2</v>
      </c>
    </row>
    <row r="56" spans="1:3" x14ac:dyDescent="0.2">
      <c r="A56" s="1">
        <v>34731</v>
      </c>
      <c r="B56">
        <v>27.529</v>
      </c>
      <c r="C56" s="7">
        <f t="shared" si="1"/>
        <v>0.14428108854056254</v>
      </c>
    </row>
    <row r="57" spans="1:3" x14ac:dyDescent="0.2">
      <c r="A57" s="1">
        <v>34700</v>
      </c>
      <c r="B57">
        <v>24.0579</v>
      </c>
      <c r="C57" s="7">
        <f t="shared" si="1"/>
        <v>6.2572412091198249E-3</v>
      </c>
    </row>
    <row r="58" spans="1:3" x14ac:dyDescent="0.2">
      <c r="A58" s="1">
        <v>34669</v>
      </c>
      <c r="B58">
        <v>23.908300000000001</v>
      </c>
      <c r="C58" s="7">
        <f t="shared" si="1"/>
        <v>2.4959165912861569E-2</v>
      </c>
    </row>
    <row r="59" spans="1:3" x14ac:dyDescent="0.2">
      <c r="A59" s="1">
        <v>34639</v>
      </c>
      <c r="B59">
        <v>23.3261</v>
      </c>
      <c r="C59" s="7">
        <f t="shared" si="1"/>
        <v>-1.280184963178685E-3</v>
      </c>
    </row>
    <row r="60" spans="1:3" x14ac:dyDescent="0.2">
      <c r="A60" s="1">
        <v>34608</v>
      </c>
      <c r="B60">
        <v>23.356000000000002</v>
      </c>
      <c r="C60" s="7">
        <f t="shared" si="1"/>
        <v>0.12017572888639497</v>
      </c>
    </row>
    <row r="61" spans="1:3" x14ac:dyDescent="0.2">
      <c r="A61" s="1">
        <v>34578</v>
      </c>
      <c r="B61">
        <v>20.850300000000001</v>
      </c>
      <c r="C61" s="7">
        <f t="shared" si="1"/>
        <v>-2.5932708568865776E-2</v>
      </c>
    </row>
    <row r="62" spans="1:3" x14ac:dyDescent="0.2">
      <c r="A62" s="1">
        <v>34547</v>
      </c>
      <c r="B62">
        <v>21.4054</v>
      </c>
      <c r="C62" s="7">
        <f t="shared" si="1"/>
        <v>0.1594176208685856</v>
      </c>
    </row>
    <row r="63" spans="1:3" x14ac:dyDescent="0.2">
      <c r="A63" s="1">
        <v>34516</v>
      </c>
      <c r="B63">
        <v>18.462199999999999</v>
      </c>
      <c r="C63" s="7"/>
    </row>
    <row r="64" spans="1:3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252"/>
  <sheetViews>
    <sheetView topLeftCell="A44"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20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112.649</v>
      </c>
      <c r="C4" s="7">
        <f t="shared" ref="C4:C35" si="0">(B4-B5)/B5</f>
        <v>0.11124373594286392</v>
      </c>
    </row>
    <row r="5" spans="1:3" x14ac:dyDescent="0.2">
      <c r="A5" s="1">
        <v>36281</v>
      </c>
      <c r="B5">
        <v>101.372</v>
      </c>
      <c r="C5" s="7">
        <f t="shared" si="0"/>
        <v>-3.4993526768715269E-2</v>
      </c>
    </row>
    <row r="6" spans="1:3" x14ac:dyDescent="0.2">
      <c r="A6" s="1">
        <v>36251</v>
      </c>
      <c r="B6">
        <v>105.048</v>
      </c>
      <c r="C6" s="7">
        <f t="shared" si="0"/>
        <v>-4.7451510232950404E-2</v>
      </c>
    </row>
    <row r="7" spans="1:3" x14ac:dyDescent="0.2">
      <c r="A7" s="1">
        <v>36220</v>
      </c>
      <c r="B7">
        <v>110.28100000000001</v>
      </c>
      <c r="C7" s="7">
        <f t="shared" si="0"/>
        <v>0.10672226320041349</v>
      </c>
    </row>
    <row r="8" spans="1:3" x14ac:dyDescent="0.2">
      <c r="A8" s="1">
        <v>36192</v>
      </c>
      <c r="B8">
        <v>99.646500000000003</v>
      </c>
      <c r="C8" s="7">
        <f t="shared" si="0"/>
        <v>-4.350684878910336E-2</v>
      </c>
    </row>
    <row r="9" spans="1:3" x14ac:dyDescent="0.2">
      <c r="A9" s="1">
        <v>36161</v>
      </c>
      <c r="B9">
        <v>104.179</v>
      </c>
      <c r="C9" s="7">
        <f t="shared" si="0"/>
        <v>2.8187084867206943E-2</v>
      </c>
    </row>
    <row r="10" spans="1:3" x14ac:dyDescent="0.2">
      <c r="A10" s="1">
        <v>36130</v>
      </c>
      <c r="B10">
        <v>101.32299999999999</v>
      </c>
      <c r="C10" s="7">
        <f t="shared" si="0"/>
        <v>0.1325307938211164</v>
      </c>
    </row>
    <row r="11" spans="1:3" x14ac:dyDescent="0.2">
      <c r="A11" s="1">
        <v>36100</v>
      </c>
      <c r="B11">
        <v>89.465999999999994</v>
      </c>
      <c r="C11" s="7">
        <f t="shared" si="0"/>
        <v>3.2857345713860127E-2</v>
      </c>
    </row>
    <row r="12" spans="1:3" x14ac:dyDescent="0.2">
      <c r="A12" s="1">
        <v>36069</v>
      </c>
      <c r="B12">
        <v>86.619900000000001</v>
      </c>
      <c r="C12" s="7">
        <f t="shared" si="0"/>
        <v>9.9764861824580747E-2</v>
      </c>
    </row>
    <row r="13" spans="1:3" x14ac:dyDescent="0.2">
      <c r="A13" s="1">
        <v>36039</v>
      </c>
      <c r="B13">
        <v>78.762200000000007</v>
      </c>
      <c r="C13" s="7">
        <f t="shared" si="0"/>
        <v>-1.8641655673031529E-3</v>
      </c>
    </row>
    <row r="14" spans="1:3" x14ac:dyDescent="0.2">
      <c r="A14" s="1">
        <v>36008</v>
      </c>
      <c r="B14">
        <v>78.909300000000002</v>
      </c>
      <c r="C14" s="7">
        <f t="shared" si="0"/>
        <v>-0.10552029572162634</v>
      </c>
    </row>
    <row r="15" spans="1:3" x14ac:dyDescent="0.2">
      <c r="A15" s="1">
        <v>35977</v>
      </c>
      <c r="B15">
        <v>88.218100000000007</v>
      </c>
      <c r="C15" s="7">
        <f t="shared" si="0"/>
        <v>-1.256096073104738E-2</v>
      </c>
    </row>
    <row r="16" spans="1:3" x14ac:dyDescent="0.2">
      <c r="A16" s="1">
        <v>35947</v>
      </c>
      <c r="B16">
        <v>89.340299999999999</v>
      </c>
      <c r="C16" s="7">
        <f t="shared" si="0"/>
        <v>8.9954493881684097E-2</v>
      </c>
    </row>
    <row r="17" spans="1:3" x14ac:dyDescent="0.2">
      <c r="A17" s="1">
        <v>35916</v>
      </c>
      <c r="B17">
        <v>81.966999999999999</v>
      </c>
      <c r="C17" s="7">
        <f t="shared" si="0"/>
        <v>-2.1276697365577427E-2</v>
      </c>
    </row>
    <row r="18" spans="1:3" x14ac:dyDescent="0.2">
      <c r="A18" s="1">
        <v>35886</v>
      </c>
      <c r="B18">
        <v>83.748900000000006</v>
      </c>
      <c r="C18" s="7">
        <f t="shared" si="0"/>
        <v>-1.1602464240192527E-2</v>
      </c>
    </row>
    <row r="19" spans="1:3" x14ac:dyDescent="0.2">
      <c r="A19" s="1">
        <v>35855</v>
      </c>
      <c r="B19">
        <v>84.731999999999999</v>
      </c>
      <c r="C19" s="7">
        <f t="shared" si="0"/>
        <v>0.11289591720134234</v>
      </c>
    </row>
    <row r="20" spans="1:3" x14ac:dyDescent="0.2">
      <c r="A20" s="1">
        <v>35827</v>
      </c>
      <c r="B20">
        <v>76.136499999999998</v>
      </c>
      <c r="C20" s="7">
        <f t="shared" si="0"/>
        <v>3.2256491816627891E-3</v>
      </c>
    </row>
    <row r="21" spans="1:3" x14ac:dyDescent="0.2">
      <c r="A21" s="1">
        <v>35796</v>
      </c>
      <c r="B21">
        <v>75.8917</v>
      </c>
      <c r="C21" s="7">
        <f t="shared" si="0"/>
        <v>5.6218102969563963E-2</v>
      </c>
    </row>
    <row r="22" spans="1:3" x14ac:dyDescent="0.2">
      <c r="A22" s="1">
        <v>35765</v>
      </c>
      <c r="B22">
        <v>71.8523</v>
      </c>
      <c r="C22" s="7">
        <f t="shared" si="0"/>
        <v>-2.5418058343536104E-3</v>
      </c>
    </row>
    <row r="23" spans="1:3" x14ac:dyDescent="0.2">
      <c r="A23" s="1">
        <v>35735</v>
      </c>
      <c r="B23">
        <v>72.035399999999996</v>
      </c>
      <c r="C23" s="7">
        <f t="shared" si="0"/>
        <v>0.14313235728182452</v>
      </c>
    </row>
    <row r="24" spans="1:3" x14ac:dyDescent="0.2">
      <c r="A24" s="1">
        <v>35704</v>
      </c>
      <c r="B24">
        <v>63.015799999999999</v>
      </c>
      <c r="C24" s="7">
        <f t="shared" si="0"/>
        <v>-5.0504989625977707E-2</v>
      </c>
    </row>
    <row r="25" spans="1:3" x14ac:dyDescent="0.2">
      <c r="A25" s="1">
        <v>35674</v>
      </c>
      <c r="B25">
        <v>66.367699999999999</v>
      </c>
      <c r="C25" s="7">
        <f t="shared" si="0"/>
        <v>9.2159611897168495E-2</v>
      </c>
    </row>
    <row r="26" spans="1:3" x14ac:dyDescent="0.2">
      <c r="A26" s="1">
        <v>35643</v>
      </c>
      <c r="B26">
        <v>60.767400000000002</v>
      </c>
      <c r="C26" s="7">
        <f t="shared" si="0"/>
        <v>-0.10784431753116142</v>
      </c>
    </row>
    <row r="27" spans="1:3" x14ac:dyDescent="0.2">
      <c r="A27" s="1">
        <v>35612</v>
      </c>
      <c r="B27">
        <v>68.113</v>
      </c>
      <c r="C27" s="7">
        <f t="shared" si="0"/>
        <v>8.3080768729268797E-2</v>
      </c>
    </row>
    <row r="28" spans="1:3" x14ac:dyDescent="0.2">
      <c r="A28" s="1">
        <v>35582</v>
      </c>
      <c r="B28">
        <v>62.888199999999998</v>
      </c>
      <c r="C28" s="7">
        <f t="shared" si="0"/>
        <v>7.6605710333587748E-2</v>
      </c>
    </row>
    <row r="29" spans="1:3" x14ac:dyDescent="0.2">
      <c r="A29" s="1">
        <v>35551</v>
      </c>
      <c r="B29">
        <v>58.413400000000003</v>
      </c>
      <c r="C29" s="7">
        <f t="shared" si="0"/>
        <v>8.7837636507203401E-2</v>
      </c>
    </row>
    <row r="30" spans="1:3" x14ac:dyDescent="0.2">
      <c r="A30" s="1">
        <v>35521</v>
      </c>
      <c r="B30">
        <v>53.696800000000003</v>
      </c>
      <c r="C30" s="7">
        <f t="shared" si="0"/>
        <v>0.11838742666002955</v>
      </c>
    </row>
    <row r="31" spans="1:3" x14ac:dyDescent="0.2">
      <c r="A31" s="1">
        <v>35490</v>
      </c>
      <c r="B31">
        <v>48.012700000000002</v>
      </c>
      <c r="C31" s="7">
        <f t="shared" si="0"/>
        <v>-3.0359883673963889E-2</v>
      </c>
    </row>
    <row r="32" spans="1:3" x14ac:dyDescent="0.2">
      <c r="A32" s="1">
        <v>35462</v>
      </c>
      <c r="B32">
        <v>49.515999999999998</v>
      </c>
      <c r="C32" s="7">
        <f t="shared" si="0"/>
        <v>-6.0381236851825568E-3</v>
      </c>
    </row>
    <row r="33" spans="1:3" x14ac:dyDescent="0.2">
      <c r="A33" s="1">
        <v>35431</v>
      </c>
      <c r="B33">
        <v>49.816800000000001</v>
      </c>
      <c r="C33" s="7">
        <f t="shared" si="0"/>
        <v>4.6775945720487461E-2</v>
      </c>
    </row>
    <row r="34" spans="1:3" x14ac:dyDescent="0.2">
      <c r="A34" s="1">
        <v>35400</v>
      </c>
      <c r="B34">
        <v>47.590699999999998</v>
      </c>
      <c r="C34" s="7">
        <f t="shared" si="0"/>
        <v>-4.4467065820172125E-2</v>
      </c>
    </row>
    <row r="35" spans="1:3" x14ac:dyDescent="0.2">
      <c r="A35" s="1">
        <v>35370</v>
      </c>
      <c r="B35">
        <v>49.805399999999999</v>
      </c>
      <c r="C35" s="7">
        <f t="shared" si="0"/>
        <v>7.4937463983786978E-2</v>
      </c>
    </row>
    <row r="36" spans="1:3" x14ac:dyDescent="0.2">
      <c r="A36" s="1">
        <v>35339</v>
      </c>
      <c r="B36">
        <v>46.333300000000001</v>
      </c>
      <c r="C36" s="7">
        <f t="shared" ref="C36:C62" si="1">(B36-B37)/B37</f>
        <v>6.3185382184824557E-2</v>
      </c>
    </row>
    <row r="37" spans="1:3" x14ac:dyDescent="0.2">
      <c r="A37" s="1">
        <v>35309</v>
      </c>
      <c r="B37">
        <v>43.579700000000003</v>
      </c>
      <c r="C37" s="7">
        <f t="shared" si="1"/>
        <v>0.10026964113491667</v>
      </c>
    </row>
    <row r="38" spans="1:3" x14ac:dyDescent="0.2">
      <c r="A38" s="1">
        <v>35278</v>
      </c>
      <c r="B38">
        <v>39.608199999999997</v>
      </c>
      <c r="C38" s="7">
        <f t="shared" si="1"/>
        <v>1.0637564969776412E-2</v>
      </c>
    </row>
    <row r="39" spans="1:3" x14ac:dyDescent="0.2">
      <c r="A39" s="1">
        <v>35247</v>
      </c>
      <c r="B39">
        <v>39.191299999999998</v>
      </c>
      <c r="C39" s="7">
        <f t="shared" si="1"/>
        <v>-4.6818415081123645E-2</v>
      </c>
    </row>
    <row r="40" spans="1:3" x14ac:dyDescent="0.2">
      <c r="A40" s="1">
        <v>35217</v>
      </c>
      <c r="B40">
        <v>41.116300000000003</v>
      </c>
      <c r="C40" s="7">
        <f t="shared" si="1"/>
        <v>4.8336966637345297E-2</v>
      </c>
    </row>
    <row r="41" spans="1:3" x14ac:dyDescent="0.2">
      <c r="A41" s="1">
        <v>35186</v>
      </c>
      <c r="B41">
        <v>39.220500000000001</v>
      </c>
      <c r="C41" s="7">
        <f t="shared" si="1"/>
        <v>7.1197393325449207E-2</v>
      </c>
    </row>
    <row r="42" spans="1:3" x14ac:dyDescent="0.2">
      <c r="A42" s="1">
        <v>35156</v>
      </c>
      <c r="B42">
        <v>36.613700000000001</v>
      </c>
      <c r="C42" s="7">
        <f t="shared" si="1"/>
        <v>-8.024947236378286E-3</v>
      </c>
    </row>
    <row r="43" spans="1:3" x14ac:dyDescent="0.2">
      <c r="A43" s="1">
        <v>35125</v>
      </c>
      <c r="B43">
        <v>36.9099</v>
      </c>
      <c r="C43" s="7">
        <f t="shared" si="1"/>
        <v>3.7666467060818047E-2</v>
      </c>
    </row>
    <row r="44" spans="1:3" x14ac:dyDescent="0.2">
      <c r="A44" s="1">
        <v>35096</v>
      </c>
      <c r="B44">
        <v>35.570099999999996</v>
      </c>
      <c r="C44" s="7">
        <f t="shared" si="1"/>
        <v>-1.6286401725711507E-2</v>
      </c>
    </row>
    <row r="45" spans="1:3" x14ac:dyDescent="0.2">
      <c r="A45" s="1">
        <v>35065</v>
      </c>
      <c r="B45">
        <v>36.158999999999999</v>
      </c>
      <c r="C45" s="7">
        <f t="shared" si="1"/>
        <v>6.5970543494923525E-2</v>
      </c>
    </row>
    <row r="46" spans="1:3" x14ac:dyDescent="0.2">
      <c r="A46" s="1">
        <v>35034</v>
      </c>
      <c r="B46">
        <v>33.921199999999999</v>
      </c>
      <c r="C46" s="7">
        <f t="shared" si="1"/>
        <v>7.9512581668666288E-2</v>
      </c>
    </row>
    <row r="47" spans="1:3" x14ac:dyDescent="0.2">
      <c r="A47" s="1">
        <v>35004</v>
      </c>
      <c r="B47">
        <v>31.422699999999999</v>
      </c>
      <c r="C47" s="7">
        <f t="shared" si="1"/>
        <v>6.1262192321201815E-2</v>
      </c>
    </row>
    <row r="48" spans="1:3" x14ac:dyDescent="0.2">
      <c r="A48" s="1">
        <v>34973</v>
      </c>
      <c r="B48">
        <v>29.608799999999999</v>
      </c>
      <c r="C48" s="7">
        <f t="shared" si="1"/>
        <v>-7.8410872974386363E-3</v>
      </c>
    </row>
    <row r="49" spans="1:3" x14ac:dyDescent="0.2">
      <c r="A49" s="1">
        <v>34943</v>
      </c>
      <c r="B49">
        <v>29.8428</v>
      </c>
      <c r="C49" s="7">
        <f t="shared" si="1"/>
        <v>8.9757821857380807E-2</v>
      </c>
    </row>
    <row r="50" spans="1:3" x14ac:dyDescent="0.2">
      <c r="A50" s="1">
        <v>34912</v>
      </c>
      <c r="B50">
        <v>27.384799999999998</v>
      </c>
      <c r="C50" s="7">
        <f t="shared" si="1"/>
        <v>-2.1207593921948372E-3</v>
      </c>
    </row>
    <row r="51" spans="1:3" x14ac:dyDescent="0.2">
      <c r="A51" s="1">
        <v>34881</v>
      </c>
      <c r="B51">
        <v>27.443000000000001</v>
      </c>
      <c r="C51" s="7">
        <f t="shared" si="1"/>
        <v>4.6563953931812979E-2</v>
      </c>
    </row>
    <row r="52" spans="1:3" x14ac:dyDescent="0.2">
      <c r="A52" s="1">
        <v>34851</v>
      </c>
      <c r="B52">
        <v>26.222000000000001</v>
      </c>
      <c r="C52" s="7">
        <f t="shared" si="1"/>
        <v>-2.0847413957274533E-2</v>
      </c>
    </row>
    <row r="53" spans="1:3" x14ac:dyDescent="0.2">
      <c r="A53" s="1">
        <v>34820</v>
      </c>
      <c r="B53">
        <v>26.7803</v>
      </c>
      <c r="C53" s="7">
        <f t="shared" si="1"/>
        <v>3.571193762593354E-2</v>
      </c>
    </row>
    <row r="54" spans="1:3" x14ac:dyDescent="0.2">
      <c r="A54" s="1">
        <v>34790</v>
      </c>
      <c r="B54">
        <v>25.8569</v>
      </c>
      <c r="C54" s="7">
        <f t="shared" si="1"/>
        <v>3.703867101959623E-2</v>
      </c>
    </row>
    <row r="55" spans="1:3" x14ac:dyDescent="0.2">
      <c r="A55" s="1">
        <v>34759</v>
      </c>
      <c r="B55">
        <v>24.933399999999999</v>
      </c>
      <c r="C55" s="7">
        <f t="shared" si="1"/>
        <v>-6.2573733380097583E-3</v>
      </c>
    </row>
    <row r="56" spans="1:3" x14ac:dyDescent="0.2">
      <c r="A56" s="1">
        <v>34731</v>
      </c>
      <c r="B56">
        <v>25.090399999999999</v>
      </c>
      <c r="C56" s="7">
        <f t="shared" si="1"/>
        <v>6.3107495445108255E-2</v>
      </c>
    </row>
    <row r="57" spans="1:3" x14ac:dyDescent="0.2">
      <c r="A57" s="1">
        <v>34700</v>
      </c>
      <c r="B57">
        <v>23.600999999999999</v>
      </c>
      <c r="C57" s="7">
        <f t="shared" si="1"/>
        <v>9.8023695121063747E-3</v>
      </c>
    </row>
    <row r="58" spans="1:3" x14ac:dyDescent="0.2">
      <c r="A58" s="1">
        <v>34669</v>
      </c>
      <c r="B58">
        <v>23.3719</v>
      </c>
      <c r="C58" s="7">
        <f t="shared" si="1"/>
        <v>0.11776999818263549</v>
      </c>
    </row>
    <row r="59" spans="1:3" x14ac:dyDescent="0.2">
      <c r="A59" s="1">
        <v>34639</v>
      </c>
      <c r="B59">
        <v>20.909400000000002</v>
      </c>
      <c r="C59" s="7">
        <f t="shared" si="1"/>
        <v>-5.882194074594211E-2</v>
      </c>
    </row>
    <row r="60" spans="1:3" x14ac:dyDescent="0.2">
      <c r="A60" s="1">
        <v>34608</v>
      </c>
      <c r="B60">
        <v>22.216200000000001</v>
      </c>
      <c r="C60" s="7">
        <f t="shared" si="1"/>
        <v>1.5583786279502514E-2</v>
      </c>
    </row>
    <row r="61" spans="1:3" x14ac:dyDescent="0.2">
      <c r="A61" s="1">
        <v>34578</v>
      </c>
      <c r="B61">
        <v>21.875299999999999</v>
      </c>
      <c r="C61" s="7">
        <f t="shared" si="1"/>
        <v>-2.5464540760639559E-2</v>
      </c>
    </row>
    <row r="62" spans="1:3" x14ac:dyDescent="0.2">
      <c r="A62" s="1">
        <v>34547</v>
      </c>
      <c r="B62">
        <v>22.446899999999999</v>
      </c>
      <c r="C62" s="7">
        <f t="shared" si="1"/>
        <v>-1.2407111650805804E-2</v>
      </c>
    </row>
    <row r="63" spans="1:3" x14ac:dyDescent="0.2">
      <c r="A63" s="1">
        <v>34516</v>
      </c>
      <c r="B63">
        <v>22.728899999999999</v>
      </c>
      <c r="C63" s="7"/>
    </row>
    <row r="64" spans="1:3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50"/>
  <sheetViews>
    <sheetView topLeftCell="A44"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21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40.1875</v>
      </c>
      <c r="C4" s="7">
        <f t="shared" ref="C4:C35" si="0">(B4-B5)/B5</f>
        <v>5.3106713940184902E-2</v>
      </c>
    </row>
    <row r="5" spans="1:3" x14ac:dyDescent="0.2">
      <c r="A5" s="1">
        <v>36281</v>
      </c>
      <c r="B5">
        <v>38.160899999999998</v>
      </c>
      <c r="C5" s="7">
        <f t="shared" si="0"/>
        <v>9.9820159435577191E-2</v>
      </c>
    </row>
    <row r="6" spans="1:3" x14ac:dyDescent="0.2">
      <c r="A6" s="1">
        <v>36251</v>
      </c>
      <c r="B6">
        <v>34.697400000000002</v>
      </c>
      <c r="C6" s="7">
        <f t="shared" si="0"/>
        <v>-3.552443776905367E-3</v>
      </c>
    </row>
    <row r="7" spans="1:3" x14ac:dyDescent="0.2">
      <c r="A7" s="1">
        <v>36220</v>
      </c>
      <c r="B7">
        <v>34.821100000000001</v>
      </c>
      <c r="C7" s="7">
        <f t="shared" si="0"/>
        <v>-9.0714192453322892E-2</v>
      </c>
    </row>
    <row r="8" spans="1:3" x14ac:dyDescent="0.2">
      <c r="A8" s="1">
        <v>36192</v>
      </c>
      <c r="B8">
        <v>38.295000000000002</v>
      </c>
      <c r="C8" s="7">
        <f t="shared" si="0"/>
        <v>-0.16533167685618066</v>
      </c>
    </row>
    <row r="9" spans="1:3" x14ac:dyDescent="0.2">
      <c r="A9" s="1">
        <v>36161</v>
      </c>
      <c r="B9">
        <v>45.880499999999998</v>
      </c>
      <c r="C9" s="7">
        <f t="shared" si="0"/>
        <v>-0.12383271268977378</v>
      </c>
    </row>
    <row r="10" spans="1:3" x14ac:dyDescent="0.2">
      <c r="A10" s="1">
        <v>36130</v>
      </c>
      <c r="B10">
        <v>52.365000000000002</v>
      </c>
      <c r="C10" s="7">
        <f t="shared" si="0"/>
        <v>-3.546305693650615E-2</v>
      </c>
    </row>
    <row r="11" spans="1:3" x14ac:dyDescent="0.2">
      <c r="A11" s="1">
        <v>36100</v>
      </c>
      <c r="B11">
        <v>54.290300000000002</v>
      </c>
      <c r="C11" s="7">
        <f t="shared" si="0"/>
        <v>9.4132347161902066E-2</v>
      </c>
    </row>
    <row r="12" spans="1:3" x14ac:dyDescent="0.2">
      <c r="A12" s="1">
        <v>36069</v>
      </c>
      <c r="B12">
        <v>49.619500000000002</v>
      </c>
      <c r="C12" s="7">
        <f t="shared" si="0"/>
        <v>0.10540679023347006</v>
      </c>
    </row>
    <row r="13" spans="1:3" x14ac:dyDescent="0.2">
      <c r="A13" s="1">
        <v>36039</v>
      </c>
      <c r="B13">
        <v>44.887999999999998</v>
      </c>
      <c r="C13" s="7">
        <f t="shared" si="0"/>
        <v>0.12428554969468353</v>
      </c>
    </row>
    <row r="14" spans="1:3" x14ac:dyDescent="0.2">
      <c r="A14" s="1">
        <v>36008</v>
      </c>
      <c r="B14">
        <v>39.925800000000002</v>
      </c>
      <c r="C14" s="7">
        <f t="shared" si="0"/>
        <v>-5.1355281415727351E-2</v>
      </c>
    </row>
    <row r="15" spans="1:3" x14ac:dyDescent="0.2">
      <c r="A15" s="1">
        <v>35977</v>
      </c>
      <c r="B15">
        <v>42.087200000000003</v>
      </c>
      <c r="C15" s="7">
        <f t="shared" si="0"/>
        <v>0.11269679704953145</v>
      </c>
    </row>
    <row r="16" spans="1:3" x14ac:dyDescent="0.2">
      <c r="A16" s="1">
        <v>35947</v>
      </c>
      <c r="B16">
        <v>37.8245</v>
      </c>
      <c r="C16" s="7">
        <f t="shared" si="0"/>
        <v>6.4609192490641357E-2</v>
      </c>
    </row>
    <row r="17" spans="1:3" x14ac:dyDescent="0.2">
      <c r="A17" s="1">
        <v>35916</v>
      </c>
      <c r="B17">
        <v>35.529000000000003</v>
      </c>
      <c r="C17" s="7">
        <f t="shared" si="0"/>
        <v>6.7353710404548369E-3</v>
      </c>
    </row>
    <row r="18" spans="1:3" x14ac:dyDescent="0.2">
      <c r="A18" s="1">
        <v>35886</v>
      </c>
      <c r="B18">
        <v>35.2913</v>
      </c>
      <c r="C18" s="7">
        <f t="shared" si="0"/>
        <v>-0.10944648422221387</v>
      </c>
    </row>
    <row r="19" spans="1:3" x14ac:dyDescent="0.2">
      <c r="A19" s="1">
        <v>35855</v>
      </c>
      <c r="B19">
        <v>39.628500000000003</v>
      </c>
      <c r="C19" s="7">
        <f t="shared" si="0"/>
        <v>-3.2986581357383846E-2</v>
      </c>
    </row>
    <row r="20" spans="1:3" x14ac:dyDescent="0.2">
      <c r="A20" s="1">
        <v>35827</v>
      </c>
      <c r="B20">
        <v>40.9803</v>
      </c>
      <c r="C20" s="7">
        <f t="shared" si="0"/>
        <v>4.8194065392711802E-2</v>
      </c>
    </row>
    <row r="21" spans="1:3" x14ac:dyDescent="0.2">
      <c r="A21" s="1">
        <v>35796</v>
      </c>
      <c r="B21">
        <v>39.0961</v>
      </c>
      <c r="C21" s="7">
        <f t="shared" si="0"/>
        <v>-8.2873355868905874E-2</v>
      </c>
    </row>
    <row r="22" spans="1:3" x14ac:dyDescent="0.2">
      <c r="A22" s="1">
        <v>35765</v>
      </c>
      <c r="B22">
        <v>42.628900000000002</v>
      </c>
      <c r="C22" s="7">
        <f t="shared" si="0"/>
        <v>4.9559286980500342E-2</v>
      </c>
    </row>
    <row r="23" spans="1:3" x14ac:dyDescent="0.2">
      <c r="A23" s="1">
        <v>35735</v>
      </c>
      <c r="B23">
        <v>40.616</v>
      </c>
      <c r="C23" s="7">
        <f t="shared" si="0"/>
        <v>9.7792036845334412E-2</v>
      </c>
    </row>
    <row r="24" spans="1:3" x14ac:dyDescent="0.2">
      <c r="A24" s="1">
        <v>35704</v>
      </c>
      <c r="B24">
        <v>36.997900000000001</v>
      </c>
      <c r="C24" s="7">
        <f t="shared" si="0"/>
        <v>-4.6617878217847311E-2</v>
      </c>
    </row>
    <row r="25" spans="1:3" x14ac:dyDescent="0.2">
      <c r="A25" s="1">
        <v>35674</v>
      </c>
      <c r="B25">
        <v>38.807000000000002</v>
      </c>
      <c r="C25" s="7">
        <f t="shared" si="0"/>
        <v>-3.9848976683424991E-2</v>
      </c>
    </row>
    <row r="26" spans="1:3" x14ac:dyDescent="0.2">
      <c r="A26" s="1">
        <v>35643</v>
      </c>
      <c r="B26">
        <v>40.4176</v>
      </c>
      <c r="C26" s="7">
        <f t="shared" si="0"/>
        <v>-3.1855799748487984E-2</v>
      </c>
    </row>
    <row r="27" spans="1:3" x14ac:dyDescent="0.2">
      <c r="A27" s="1">
        <v>35612</v>
      </c>
      <c r="B27">
        <v>41.747500000000002</v>
      </c>
      <c r="C27" s="7">
        <f t="shared" si="0"/>
        <v>1.9773804289413256E-2</v>
      </c>
    </row>
    <row r="28" spans="1:3" x14ac:dyDescent="0.2">
      <c r="A28" s="1">
        <v>35582</v>
      </c>
      <c r="B28">
        <v>40.938000000000002</v>
      </c>
      <c r="C28" s="7">
        <f t="shared" si="0"/>
        <v>1.5098278910265927E-2</v>
      </c>
    </row>
    <row r="29" spans="1:3" x14ac:dyDescent="0.2">
      <c r="A29" s="1">
        <v>35551</v>
      </c>
      <c r="B29">
        <v>40.329099999999997</v>
      </c>
      <c r="C29" s="7">
        <f t="shared" si="0"/>
        <v>0.11745912995289534</v>
      </c>
    </row>
    <row r="30" spans="1:3" x14ac:dyDescent="0.2">
      <c r="A30" s="1">
        <v>35521</v>
      </c>
      <c r="B30">
        <v>36.090000000000003</v>
      </c>
      <c r="C30" s="7">
        <f t="shared" si="0"/>
        <v>3.5049429417888793E-2</v>
      </c>
    </row>
    <row r="31" spans="1:3" x14ac:dyDescent="0.2">
      <c r="A31" s="1">
        <v>35490</v>
      </c>
      <c r="B31">
        <v>34.867899999999999</v>
      </c>
      <c r="C31" s="7">
        <f t="shared" si="0"/>
        <v>-0.14879109826476711</v>
      </c>
    </row>
    <row r="32" spans="1:3" x14ac:dyDescent="0.2">
      <c r="A32" s="1">
        <v>35462</v>
      </c>
      <c r="B32">
        <v>40.962800000000001</v>
      </c>
      <c r="C32" s="7">
        <f t="shared" si="0"/>
        <v>0.13775126168990059</v>
      </c>
    </row>
    <row r="33" spans="1:3" x14ac:dyDescent="0.2">
      <c r="A33" s="1">
        <v>35431</v>
      </c>
      <c r="B33">
        <v>36.003300000000003</v>
      </c>
      <c r="C33" s="7">
        <f t="shared" si="0"/>
        <v>5.1989831697054886E-2</v>
      </c>
    </row>
    <row r="34" spans="1:3" x14ac:dyDescent="0.2">
      <c r="A34" s="1">
        <v>35400</v>
      </c>
      <c r="B34">
        <v>34.223999999999997</v>
      </c>
      <c r="C34" s="7">
        <f t="shared" si="0"/>
        <v>0.10560491035373926</v>
      </c>
    </row>
    <row r="35" spans="1:3" x14ac:dyDescent="0.2">
      <c r="A35" s="1">
        <v>35370</v>
      </c>
      <c r="B35">
        <v>30.954999999999998</v>
      </c>
      <c r="C35" s="7">
        <f t="shared" si="0"/>
        <v>0.11772692149372069</v>
      </c>
    </row>
    <row r="36" spans="1:3" x14ac:dyDescent="0.2">
      <c r="A36" s="1">
        <v>35339</v>
      </c>
      <c r="B36">
        <v>27.694600000000001</v>
      </c>
      <c r="C36" s="7">
        <f t="shared" ref="C36:C62" si="1">(B36-B37)/B37</f>
        <v>2.9248242132334457E-2</v>
      </c>
    </row>
    <row r="37" spans="1:3" x14ac:dyDescent="0.2">
      <c r="A37" s="1">
        <v>35309</v>
      </c>
      <c r="B37">
        <v>26.907599999999999</v>
      </c>
      <c r="C37" s="7">
        <f t="shared" si="1"/>
        <v>1.3213238090575988E-2</v>
      </c>
    </row>
    <row r="38" spans="1:3" x14ac:dyDescent="0.2">
      <c r="A38" s="1">
        <v>35278</v>
      </c>
      <c r="B38">
        <v>26.556699999999999</v>
      </c>
      <c r="C38" s="7">
        <f t="shared" si="1"/>
        <v>-0.14217280776275038</v>
      </c>
    </row>
    <row r="39" spans="1:3" x14ac:dyDescent="0.2">
      <c r="A39" s="1">
        <v>35247</v>
      </c>
      <c r="B39">
        <v>30.958100000000002</v>
      </c>
      <c r="C39" s="7">
        <f t="shared" si="1"/>
        <v>6.0084749067371122E-3</v>
      </c>
    </row>
    <row r="40" spans="1:3" x14ac:dyDescent="0.2">
      <c r="A40" s="1">
        <v>35217</v>
      </c>
      <c r="B40">
        <v>30.773199999999999</v>
      </c>
      <c r="C40" s="7">
        <f t="shared" si="1"/>
        <v>5.6739317809545733E-2</v>
      </c>
    </row>
    <row r="41" spans="1:3" x14ac:dyDescent="0.2">
      <c r="A41" s="1">
        <v>35186</v>
      </c>
      <c r="B41">
        <v>29.120899999999999</v>
      </c>
      <c r="C41" s="7">
        <f t="shared" si="1"/>
        <v>0.10263419953578716</v>
      </c>
    </row>
    <row r="42" spans="1:3" x14ac:dyDescent="0.2">
      <c r="A42" s="1">
        <v>35156</v>
      </c>
      <c r="B42">
        <v>26.410299999999999</v>
      </c>
      <c r="C42" s="7">
        <f t="shared" si="1"/>
        <v>2.7066651629637901E-2</v>
      </c>
    </row>
    <row r="43" spans="1:3" x14ac:dyDescent="0.2">
      <c r="A43" s="1">
        <v>35125</v>
      </c>
      <c r="B43">
        <v>25.714300000000001</v>
      </c>
      <c r="C43" s="7">
        <f t="shared" si="1"/>
        <v>-0.10489215945641117</v>
      </c>
    </row>
    <row r="44" spans="1:3" x14ac:dyDescent="0.2">
      <c r="A44" s="1">
        <v>35096</v>
      </c>
      <c r="B44">
        <v>28.727599999999999</v>
      </c>
      <c r="C44" s="7">
        <f t="shared" si="1"/>
        <v>6.7385004087092124E-2</v>
      </c>
    </row>
    <row r="45" spans="1:3" x14ac:dyDescent="0.2">
      <c r="A45" s="1">
        <v>35065</v>
      </c>
      <c r="B45">
        <v>26.914000000000001</v>
      </c>
      <c r="C45" s="7">
        <f t="shared" si="1"/>
        <v>2.7699075170112202E-2</v>
      </c>
    </row>
    <row r="46" spans="1:3" x14ac:dyDescent="0.2">
      <c r="A46" s="1">
        <v>35034</v>
      </c>
      <c r="B46">
        <v>26.188600000000001</v>
      </c>
      <c r="C46" s="7">
        <f t="shared" si="1"/>
        <v>3.996473699676753E-2</v>
      </c>
    </row>
    <row r="47" spans="1:3" x14ac:dyDescent="0.2">
      <c r="A47" s="1">
        <v>35004</v>
      </c>
      <c r="B47">
        <v>25.182200000000002</v>
      </c>
      <c r="C47" s="7">
        <f t="shared" si="1"/>
        <v>4.1546549092759032E-2</v>
      </c>
    </row>
    <row r="48" spans="1:3" x14ac:dyDescent="0.2">
      <c r="A48" s="1">
        <v>34973</v>
      </c>
      <c r="B48">
        <v>24.177700000000002</v>
      </c>
      <c r="C48" s="7">
        <f t="shared" si="1"/>
        <v>8.9806990088681458E-3</v>
      </c>
    </row>
    <row r="49" spans="1:3" x14ac:dyDescent="0.2">
      <c r="A49" s="1">
        <v>34943</v>
      </c>
      <c r="B49">
        <v>23.962499999999999</v>
      </c>
      <c r="C49" s="7">
        <f t="shared" si="1"/>
        <v>0.13394914797060353</v>
      </c>
    </row>
    <row r="50" spans="1:3" x14ac:dyDescent="0.2">
      <c r="A50" s="1">
        <v>34912</v>
      </c>
      <c r="B50">
        <v>21.131900000000002</v>
      </c>
      <c r="C50" s="7">
        <f t="shared" si="1"/>
        <v>4.1883603518321433E-2</v>
      </c>
    </row>
    <row r="51" spans="1:3" x14ac:dyDescent="0.2">
      <c r="A51" s="1">
        <v>34881</v>
      </c>
      <c r="B51">
        <v>20.282399999999999</v>
      </c>
      <c r="C51" s="7">
        <f t="shared" si="1"/>
        <v>-3.6973377458917177E-2</v>
      </c>
    </row>
    <row r="52" spans="1:3" x14ac:dyDescent="0.2">
      <c r="A52" s="1">
        <v>34851</v>
      </c>
      <c r="B52">
        <v>21.0611</v>
      </c>
      <c r="C52" s="7">
        <f t="shared" si="1"/>
        <v>3.2578959238304436E-2</v>
      </c>
    </row>
    <row r="53" spans="1:3" x14ac:dyDescent="0.2">
      <c r="A53" s="1">
        <v>34820</v>
      </c>
      <c r="B53">
        <v>20.396599999999999</v>
      </c>
      <c r="C53" s="7">
        <f t="shared" si="1"/>
        <v>7.5645231038592581E-2</v>
      </c>
    </row>
    <row r="54" spans="1:3" x14ac:dyDescent="0.2">
      <c r="A54" s="1">
        <v>34790</v>
      </c>
      <c r="B54">
        <v>18.962199999999999</v>
      </c>
      <c r="C54" s="7">
        <f t="shared" si="1"/>
        <v>3.6327367126656643E-2</v>
      </c>
    </row>
    <row r="55" spans="1:3" x14ac:dyDescent="0.2">
      <c r="A55" s="1">
        <v>34759</v>
      </c>
      <c r="B55">
        <v>18.297499999999999</v>
      </c>
      <c r="C55" s="7">
        <f t="shared" si="1"/>
        <v>9.0383056826849745E-2</v>
      </c>
    </row>
    <row r="56" spans="1:3" x14ac:dyDescent="0.2">
      <c r="A56" s="1">
        <v>34731</v>
      </c>
      <c r="B56">
        <v>16.780799999999999</v>
      </c>
      <c r="C56" s="7">
        <f t="shared" si="1"/>
        <v>1.6740888848495811E-2</v>
      </c>
    </row>
    <row r="57" spans="1:3" x14ac:dyDescent="0.2">
      <c r="A57" s="1">
        <v>34700</v>
      </c>
      <c r="B57">
        <v>16.5045</v>
      </c>
      <c r="C57" s="7">
        <f t="shared" si="1"/>
        <v>3.912988730088781E-2</v>
      </c>
    </row>
    <row r="58" spans="1:3" x14ac:dyDescent="0.2">
      <c r="A58" s="1">
        <v>34669</v>
      </c>
      <c r="B58">
        <v>15.882999999999999</v>
      </c>
      <c r="C58" s="7">
        <f t="shared" si="1"/>
        <v>-2.3618078095800132E-2</v>
      </c>
    </row>
    <row r="59" spans="1:3" x14ac:dyDescent="0.2">
      <c r="A59" s="1">
        <v>34639</v>
      </c>
      <c r="B59">
        <v>16.267199999999999</v>
      </c>
      <c r="C59" s="7">
        <f t="shared" si="1"/>
        <v>-2.4490872892129839E-2</v>
      </c>
    </row>
    <row r="60" spans="1:3" x14ac:dyDescent="0.2">
      <c r="A60" s="1">
        <v>34608</v>
      </c>
      <c r="B60">
        <v>16.675599999999999</v>
      </c>
      <c r="C60" s="7">
        <f t="shared" si="1"/>
        <v>2.043072781463256E-3</v>
      </c>
    </row>
    <row r="61" spans="1:3" x14ac:dyDescent="0.2">
      <c r="A61" s="1">
        <v>34578</v>
      </c>
      <c r="B61">
        <v>16.6416</v>
      </c>
      <c r="C61" s="7">
        <f t="shared" si="1"/>
        <v>1.5728855766941927E-2</v>
      </c>
    </row>
    <row r="62" spans="1:3" x14ac:dyDescent="0.2">
      <c r="A62" s="1">
        <v>34547</v>
      </c>
      <c r="B62">
        <v>16.383900000000001</v>
      </c>
      <c r="C62" s="7">
        <f t="shared" si="1"/>
        <v>0.10909607847119278</v>
      </c>
    </row>
    <row r="63" spans="1:3" x14ac:dyDescent="0.2">
      <c r="A63" s="1">
        <v>34516</v>
      </c>
      <c r="B63">
        <v>14.7723</v>
      </c>
      <c r="C63" s="7"/>
    </row>
    <row r="64" spans="1:3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63"/>
  <sheetViews>
    <sheetView zoomScale="75" workbookViewId="0">
      <selection activeCell="A2" sqref="A2"/>
    </sheetView>
  </sheetViews>
  <sheetFormatPr defaultRowHeight="12.75" x14ac:dyDescent="0.2"/>
  <sheetData>
    <row r="1" spans="1:3" x14ac:dyDescent="0.2">
      <c r="A1" t="s">
        <v>37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1372.71</v>
      </c>
      <c r="C4" s="7">
        <f>(B4-B5)/B5</f>
        <v>5.4438333435752564E-2</v>
      </c>
    </row>
    <row r="5" spans="1:3" x14ac:dyDescent="0.2">
      <c r="A5" s="1">
        <v>36281</v>
      </c>
      <c r="B5">
        <v>1301.8399999999999</v>
      </c>
      <c r="C5" s="7">
        <f t="shared" ref="C5:C62" si="0">(B5-B6)/B6</f>
        <v>-2.4970415973876288E-2</v>
      </c>
    </row>
    <row r="6" spans="1:3" x14ac:dyDescent="0.2">
      <c r="A6" s="1">
        <v>36251</v>
      </c>
      <c r="B6">
        <v>1335.18</v>
      </c>
      <c r="C6" s="7">
        <f t="shared" si="0"/>
        <v>3.7943981902563165E-2</v>
      </c>
    </row>
    <row r="7" spans="1:3" x14ac:dyDescent="0.2">
      <c r="A7" s="1">
        <v>36220</v>
      </c>
      <c r="B7">
        <v>1286.3699999999999</v>
      </c>
      <c r="C7" s="7">
        <f t="shared" si="0"/>
        <v>3.8794182487705192E-2</v>
      </c>
    </row>
    <row r="8" spans="1:3" x14ac:dyDescent="0.2">
      <c r="A8" s="1">
        <v>36192</v>
      </c>
      <c r="B8">
        <v>1238.33</v>
      </c>
      <c r="C8" s="7">
        <f t="shared" si="0"/>
        <v>-3.2282516957894539E-2</v>
      </c>
    </row>
    <row r="9" spans="1:3" x14ac:dyDescent="0.2">
      <c r="A9" s="1">
        <v>36161</v>
      </c>
      <c r="B9">
        <v>1279.6400000000001</v>
      </c>
      <c r="C9" s="7">
        <f t="shared" si="0"/>
        <v>4.1009412396378286E-2</v>
      </c>
    </row>
    <row r="10" spans="1:3" x14ac:dyDescent="0.2">
      <c r="A10" s="1">
        <v>36130</v>
      </c>
      <c r="B10">
        <v>1229.23</v>
      </c>
      <c r="C10" s="7">
        <f t="shared" si="0"/>
        <v>5.6375308302467196E-2</v>
      </c>
    </row>
    <row r="11" spans="1:3" x14ac:dyDescent="0.2">
      <c r="A11" s="1">
        <v>36100</v>
      </c>
      <c r="B11">
        <v>1163.6300000000001</v>
      </c>
      <c r="C11" s="7">
        <f t="shared" si="0"/>
        <v>5.9126034204993343E-2</v>
      </c>
    </row>
    <row r="12" spans="1:3" x14ac:dyDescent="0.2">
      <c r="A12" s="1">
        <v>36069</v>
      </c>
      <c r="B12">
        <v>1098.67</v>
      </c>
      <c r="C12" s="7">
        <f t="shared" si="0"/>
        <v>8.02941957306222E-2</v>
      </c>
    </row>
    <row r="13" spans="1:3" x14ac:dyDescent="0.2">
      <c r="A13" s="1">
        <v>36039</v>
      </c>
      <c r="B13">
        <v>1017.01</v>
      </c>
      <c r="C13" s="7">
        <f t="shared" si="0"/>
        <v>6.2395537355841572E-2</v>
      </c>
    </row>
    <row r="14" spans="1:3" x14ac:dyDescent="0.2">
      <c r="A14" s="1">
        <v>36008</v>
      </c>
      <c r="B14">
        <v>957.28</v>
      </c>
      <c r="C14" s="7">
        <f t="shared" si="0"/>
        <v>-0.14579671089616042</v>
      </c>
    </row>
    <row r="15" spans="1:3" x14ac:dyDescent="0.2">
      <c r="A15" s="1">
        <v>35977</v>
      </c>
      <c r="B15">
        <v>1120.67</v>
      </c>
      <c r="C15" s="7">
        <f t="shared" si="0"/>
        <v>-1.1615395470260218E-2</v>
      </c>
    </row>
    <row r="16" spans="1:3" x14ac:dyDescent="0.2">
      <c r="A16" s="1">
        <v>35947</v>
      </c>
      <c r="B16">
        <v>1133.8399999999999</v>
      </c>
      <c r="C16" s="7">
        <f t="shared" si="0"/>
        <v>3.9438220788031011E-2</v>
      </c>
    </row>
    <row r="17" spans="1:3" x14ac:dyDescent="0.2">
      <c r="A17" s="1">
        <v>35916</v>
      </c>
      <c r="B17">
        <v>1090.82</v>
      </c>
      <c r="C17" s="7">
        <f t="shared" si="0"/>
        <v>-1.882617494940415E-2</v>
      </c>
    </row>
    <row r="18" spans="1:3" x14ac:dyDescent="0.2">
      <c r="A18" s="1">
        <v>35886</v>
      </c>
      <c r="B18">
        <v>1111.75</v>
      </c>
      <c r="C18" s="7">
        <f t="shared" si="0"/>
        <v>9.0764692534604039E-3</v>
      </c>
    </row>
    <row r="19" spans="1:3" x14ac:dyDescent="0.2">
      <c r="A19" s="1">
        <v>35855</v>
      </c>
      <c r="B19">
        <v>1101.75</v>
      </c>
      <c r="C19" s="7">
        <f t="shared" si="0"/>
        <v>4.9945680141803499E-2</v>
      </c>
    </row>
    <row r="20" spans="1:3" x14ac:dyDescent="0.2">
      <c r="A20" s="1">
        <v>35827</v>
      </c>
      <c r="B20">
        <v>1049.3399999999999</v>
      </c>
      <c r="C20" s="7">
        <f t="shared" si="0"/>
        <v>7.0449259395274771E-2</v>
      </c>
    </row>
    <row r="21" spans="1:3" x14ac:dyDescent="0.2">
      <c r="A21" s="1">
        <v>35796</v>
      </c>
      <c r="B21">
        <v>980.28</v>
      </c>
      <c r="C21" s="7">
        <f t="shared" si="0"/>
        <v>1.015013962882436E-2</v>
      </c>
    </row>
    <row r="22" spans="1:3" x14ac:dyDescent="0.2">
      <c r="A22" s="1">
        <v>35765</v>
      </c>
      <c r="B22">
        <v>970.43</v>
      </c>
      <c r="C22" s="7">
        <f t="shared" si="0"/>
        <v>1.573163073058402E-2</v>
      </c>
    </row>
    <row r="23" spans="1:3" x14ac:dyDescent="0.2">
      <c r="A23" s="1">
        <v>35735</v>
      </c>
      <c r="B23">
        <v>955.4</v>
      </c>
      <c r="C23" s="7">
        <f t="shared" si="0"/>
        <v>4.4586822942861488E-2</v>
      </c>
    </row>
    <row r="24" spans="1:3" x14ac:dyDescent="0.2">
      <c r="A24" s="1">
        <v>35704</v>
      </c>
      <c r="B24">
        <v>914.62</v>
      </c>
      <c r="C24" s="7">
        <f t="shared" si="0"/>
        <v>-3.4477662359597976E-2</v>
      </c>
    </row>
    <row r="25" spans="1:3" x14ac:dyDescent="0.2">
      <c r="A25" s="1">
        <v>35674</v>
      </c>
      <c r="B25">
        <v>947.28</v>
      </c>
      <c r="C25" s="7">
        <f t="shared" si="0"/>
        <v>5.3153523741758975E-2</v>
      </c>
    </row>
    <row r="26" spans="1:3" x14ac:dyDescent="0.2">
      <c r="A26" s="1">
        <v>35643</v>
      </c>
      <c r="B26">
        <v>899.47</v>
      </c>
      <c r="C26" s="7">
        <f t="shared" si="0"/>
        <v>-5.7465603420272154E-2</v>
      </c>
    </row>
    <row r="27" spans="1:3" x14ac:dyDescent="0.2">
      <c r="A27" s="1">
        <v>35612</v>
      </c>
      <c r="B27">
        <v>954.31</v>
      </c>
      <c r="C27" s="7">
        <f t="shared" si="0"/>
        <v>7.8145830038186009E-2</v>
      </c>
    </row>
    <row r="28" spans="1:3" x14ac:dyDescent="0.2">
      <c r="A28" s="1">
        <v>35582</v>
      </c>
      <c r="B28">
        <v>885.14</v>
      </c>
      <c r="C28" s="7">
        <f t="shared" si="0"/>
        <v>4.3452633564389137E-2</v>
      </c>
    </row>
    <row r="29" spans="1:3" x14ac:dyDescent="0.2">
      <c r="A29" s="1">
        <v>35551</v>
      </c>
      <c r="B29">
        <v>848.28</v>
      </c>
      <c r="C29" s="7">
        <f t="shared" si="0"/>
        <v>5.857688371976931E-2</v>
      </c>
    </row>
    <row r="30" spans="1:3" x14ac:dyDescent="0.2">
      <c r="A30" s="1">
        <v>35521</v>
      </c>
      <c r="B30">
        <v>801.34</v>
      </c>
      <c r="C30" s="7">
        <f t="shared" si="0"/>
        <v>5.8405536770921425E-2</v>
      </c>
    </row>
    <row r="31" spans="1:3" x14ac:dyDescent="0.2">
      <c r="A31" s="1">
        <v>35490</v>
      </c>
      <c r="B31">
        <v>757.12</v>
      </c>
      <c r="C31" s="7">
        <f t="shared" si="0"/>
        <v>-4.2613995599504365E-2</v>
      </c>
    </row>
    <row r="32" spans="1:3" x14ac:dyDescent="0.2">
      <c r="A32" s="1">
        <v>35462</v>
      </c>
      <c r="B32">
        <v>790.82</v>
      </c>
      <c r="C32" s="7">
        <f t="shared" si="0"/>
        <v>5.9275465554086727E-3</v>
      </c>
    </row>
    <row r="33" spans="1:3" x14ac:dyDescent="0.2">
      <c r="A33" s="1">
        <v>35431</v>
      </c>
      <c r="B33">
        <v>786.16</v>
      </c>
      <c r="C33" s="7">
        <f t="shared" si="0"/>
        <v>6.1317061317061258E-2</v>
      </c>
    </row>
    <row r="34" spans="1:3" x14ac:dyDescent="0.2">
      <c r="A34" s="1">
        <v>35400</v>
      </c>
      <c r="B34">
        <v>740.74</v>
      </c>
      <c r="C34" s="7">
        <f t="shared" si="0"/>
        <v>-2.1505376344085985E-2</v>
      </c>
    </row>
    <row r="35" spans="1:3" x14ac:dyDescent="0.2">
      <c r="A35" s="1">
        <v>35370</v>
      </c>
      <c r="B35">
        <v>757.02</v>
      </c>
      <c r="C35" s="7">
        <f t="shared" si="0"/>
        <v>7.3376153813433154E-2</v>
      </c>
    </row>
    <row r="36" spans="1:3" x14ac:dyDescent="0.2">
      <c r="A36" s="1">
        <v>35339</v>
      </c>
      <c r="B36">
        <v>705.27</v>
      </c>
      <c r="C36" s="7">
        <f t="shared" si="0"/>
        <v>2.6100999519881193E-2</v>
      </c>
    </row>
    <row r="37" spans="1:3" x14ac:dyDescent="0.2">
      <c r="A37" s="1">
        <v>35309</v>
      </c>
      <c r="B37">
        <v>687.33</v>
      </c>
      <c r="C37" s="7">
        <f t="shared" si="0"/>
        <v>5.4203285326462111E-2</v>
      </c>
    </row>
    <row r="38" spans="1:3" x14ac:dyDescent="0.2">
      <c r="A38" s="1">
        <v>35278</v>
      </c>
      <c r="B38">
        <v>651.99</v>
      </c>
      <c r="C38" s="7">
        <f t="shared" si="0"/>
        <v>1.8813969841393802E-2</v>
      </c>
    </row>
    <row r="39" spans="1:3" x14ac:dyDescent="0.2">
      <c r="A39" s="1">
        <v>35247</v>
      </c>
      <c r="B39">
        <v>639.95000000000005</v>
      </c>
      <c r="C39" s="7">
        <f t="shared" si="0"/>
        <v>-4.5748027973696301E-2</v>
      </c>
    </row>
    <row r="40" spans="1:3" x14ac:dyDescent="0.2">
      <c r="A40" s="1">
        <v>35217</v>
      </c>
      <c r="B40">
        <v>670.63</v>
      </c>
      <c r="C40" s="7">
        <f t="shared" si="0"/>
        <v>2.2566953610712441E-3</v>
      </c>
    </row>
    <row r="41" spans="1:3" x14ac:dyDescent="0.2">
      <c r="A41" s="1">
        <v>35186</v>
      </c>
      <c r="B41">
        <v>669.12</v>
      </c>
      <c r="C41" s="7">
        <f t="shared" si="0"/>
        <v>2.2853386734335183E-2</v>
      </c>
    </row>
    <row r="42" spans="1:3" x14ac:dyDescent="0.2">
      <c r="A42" s="1">
        <v>35156</v>
      </c>
      <c r="B42">
        <v>654.16999999999996</v>
      </c>
      <c r="C42" s="7">
        <f t="shared" si="0"/>
        <v>1.3431448489542927E-2</v>
      </c>
    </row>
    <row r="43" spans="1:3" x14ac:dyDescent="0.2">
      <c r="A43" s="1">
        <v>35125</v>
      </c>
      <c r="B43">
        <v>645.5</v>
      </c>
      <c r="C43" s="7">
        <f t="shared" si="0"/>
        <v>7.9165560638946499E-3</v>
      </c>
    </row>
    <row r="44" spans="1:3" x14ac:dyDescent="0.2">
      <c r="A44" s="1">
        <v>35096</v>
      </c>
      <c r="B44">
        <v>640.42999999999995</v>
      </c>
      <c r="C44" s="7">
        <f t="shared" si="0"/>
        <v>6.9337442218797649E-3</v>
      </c>
    </row>
    <row r="45" spans="1:3" x14ac:dyDescent="0.2">
      <c r="A45" s="1">
        <v>35065</v>
      </c>
      <c r="B45">
        <v>636.02</v>
      </c>
      <c r="C45" s="7">
        <f t="shared" si="0"/>
        <v>3.2617342879872765E-2</v>
      </c>
    </row>
    <row r="46" spans="1:3" x14ac:dyDescent="0.2">
      <c r="A46" s="1">
        <v>35034</v>
      </c>
      <c r="B46">
        <v>615.92999999999995</v>
      </c>
      <c r="C46" s="7">
        <f t="shared" si="0"/>
        <v>1.7443877298181188E-2</v>
      </c>
    </row>
    <row r="47" spans="1:3" x14ac:dyDescent="0.2">
      <c r="A47" s="1">
        <v>35004</v>
      </c>
      <c r="B47">
        <v>605.37</v>
      </c>
      <c r="C47" s="7">
        <f t="shared" si="0"/>
        <v>4.1049011177987968E-2</v>
      </c>
    </row>
    <row r="48" spans="1:3" x14ac:dyDescent="0.2">
      <c r="A48" s="1">
        <v>34973</v>
      </c>
      <c r="B48">
        <v>581.5</v>
      </c>
      <c r="C48" s="7">
        <f t="shared" si="0"/>
        <v>-4.9793809140842357E-3</v>
      </c>
    </row>
    <row r="49" spans="1:3" x14ac:dyDescent="0.2">
      <c r="A49" s="1">
        <v>34943</v>
      </c>
      <c r="B49">
        <v>584.41</v>
      </c>
      <c r="C49" s="7">
        <f t="shared" si="0"/>
        <v>4.0097529721648699E-2</v>
      </c>
    </row>
    <row r="50" spans="1:3" x14ac:dyDescent="0.2">
      <c r="A50" s="1">
        <v>34912</v>
      </c>
      <c r="B50">
        <v>561.88</v>
      </c>
      <c r="C50" s="7">
        <f t="shared" si="0"/>
        <v>-3.202505070632139E-4</v>
      </c>
    </row>
    <row r="51" spans="1:3" x14ac:dyDescent="0.2">
      <c r="A51" s="1">
        <v>34881</v>
      </c>
      <c r="B51">
        <v>562.05999999999995</v>
      </c>
      <c r="C51" s="7">
        <f t="shared" si="0"/>
        <v>3.177604405690674E-2</v>
      </c>
    </row>
    <row r="52" spans="1:3" x14ac:dyDescent="0.2">
      <c r="A52" s="1">
        <v>34851</v>
      </c>
      <c r="B52">
        <v>544.75</v>
      </c>
      <c r="C52" s="7">
        <f t="shared" si="0"/>
        <v>2.1278590176228015E-2</v>
      </c>
    </row>
    <row r="53" spans="1:3" x14ac:dyDescent="0.2">
      <c r="A53" s="1">
        <v>34820</v>
      </c>
      <c r="B53">
        <v>533.4</v>
      </c>
      <c r="C53" s="7">
        <f t="shared" si="0"/>
        <v>3.6311709506323835E-2</v>
      </c>
    </row>
    <row r="54" spans="1:3" x14ac:dyDescent="0.2">
      <c r="A54" s="1">
        <v>34790</v>
      </c>
      <c r="B54">
        <v>514.71</v>
      </c>
      <c r="C54" s="7">
        <f t="shared" si="0"/>
        <v>2.7960296379141734E-2</v>
      </c>
    </row>
    <row r="55" spans="1:3" x14ac:dyDescent="0.2">
      <c r="A55" s="1">
        <v>34759</v>
      </c>
      <c r="B55">
        <v>500.71</v>
      </c>
      <c r="C55" s="7">
        <f t="shared" si="0"/>
        <v>2.7329243521615119E-2</v>
      </c>
    </row>
    <row r="56" spans="1:3" x14ac:dyDescent="0.2">
      <c r="A56" s="1">
        <v>34731</v>
      </c>
      <c r="B56">
        <v>487.39</v>
      </c>
      <c r="C56" s="7">
        <f t="shared" si="0"/>
        <v>3.6074146507376323E-2</v>
      </c>
    </row>
    <row r="57" spans="1:3" x14ac:dyDescent="0.2">
      <c r="A57" s="1">
        <v>34700</v>
      </c>
      <c r="B57">
        <v>470.42</v>
      </c>
      <c r="C57" s="7">
        <f t="shared" si="0"/>
        <v>2.4277658022514064E-2</v>
      </c>
    </row>
    <row r="58" spans="1:3" x14ac:dyDescent="0.2">
      <c r="A58" s="1">
        <v>34669</v>
      </c>
      <c r="B58">
        <v>459.27</v>
      </c>
      <c r="C58" s="7">
        <f t="shared" si="0"/>
        <v>1.2299146994643885E-2</v>
      </c>
    </row>
    <row r="59" spans="1:3" x14ac:dyDescent="0.2">
      <c r="A59" s="1">
        <v>34639</v>
      </c>
      <c r="B59">
        <v>453.69</v>
      </c>
      <c r="C59" s="7">
        <f t="shared" si="0"/>
        <v>-3.9504604636392555E-2</v>
      </c>
    </row>
    <row r="60" spans="1:3" x14ac:dyDescent="0.2">
      <c r="A60" s="1">
        <v>34608</v>
      </c>
      <c r="B60">
        <v>472.35</v>
      </c>
      <c r="C60" s="7">
        <f t="shared" si="0"/>
        <v>2.0833783579347849E-2</v>
      </c>
    </row>
    <row r="61" spans="1:3" x14ac:dyDescent="0.2">
      <c r="A61" s="1">
        <v>34578</v>
      </c>
      <c r="B61">
        <v>462.71</v>
      </c>
      <c r="C61" s="7">
        <f t="shared" si="0"/>
        <v>-2.6877536856716292E-2</v>
      </c>
    </row>
    <row r="62" spans="1:3" x14ac:dyDescent="0.2">
      <c r="A62" s="1">
        <v>34547</v>
      </c>
      <c r="B62">
        <v>475.49</v>
      </c>
      <c r="C62" s="7">
        <f t="shared" si="0"/>
        <v>3.759874307161877E-2</v>
      </c>
    </row>
    <row r="63" spans="1:3" x14ac:dyDescent="0.2">
      <c r="A63" s="1">
        <v>34516</v>
      </c>
      <c r="B63">
        <v>458.26</v>
      </c>
      <c r="C63" s="7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251"/>
  <sheetViews>
    <sheetView topLeftCell="A44"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22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30.8125</v>
      </c>
      <c r="C4" s="7">
        <f t="shared" ref="C4:C35" si="0">(B4-B5)/B5</f>
        <v>5.7939914163090127E-2</v>
      </c>
    </row>
    <row r="5" spans="1:3" x14ac:dyDescent="0.2">
      <c r="A5" s="1">
        <v>36281</v>
      </c>
      <c r="B5">
        <v>29.125</v>
      </c>
      <c r="C5" s="7">
        <f t="shared" si="0"/>
        <v>-8.2677165354330714E-2</v>
      </c>
    </row>
    <row r="6" spans="1:3" x14ac:dyDescent="0.2">
      <c r="A6" s="1">
        <v>36251</v>
      </c>
      <c r="B6">
        <v>31.75</v>
      </c>
      <c r="C6" s="7">
        <f t="shared" si="0"/>
        <v>2.0080321285140562E-2</v>
      </c>
    </row>
    <row r="7" spans="1:3" x14ac:dyDescent="0.2">
      <c r="A7" s="1">
        <v>36220</v>
      </c>
      <c r="B7">
        <v>31.125</v>
      </c>
      <c r="C7" s="7">
        <f t="shared" si="0"/>
        <v>-0.11545293072824156</v>
      </c>
    </row>
    <row r="8" spans="1:3" x14ac:dyDescent="0.2">
      <c r="A8" s="1">
        <v>36192</v>
      </c>
      <c r="B8">
        <v>35.1875</v>
      </c>
      <c r="C8" s="7">
        <f t="shared" si="0"/>
        <v>6.6287878787878785E-2</v>
      </c>
    </row>
    <row r="9" spans="1:3" x14ac:dyDescent="0.2">
      <c r="A9" s="1">
        <v>36161</v>
      </c>
      <c r="B9">
        <v>33</v>
      </c>
      <c r="C9" s="7">
        <f t="shared" si="0"/>
        <v>0.1</v>
      </c>
    </row>
    <row r="10" spans="1:3" x14ac:dyDescent="0.2">
      <c r="A10" s="1">
        <v>36130</v>
      </c>
      <c r="B10">
        <v>30</v>
      </c>
      <c r="C10" s="7">
        <f t="shared" si="0"/>
        <v>-6.7961165048543687E-2</v>
      </c>
    </row>
    <row r="11" spans="1:3" x14ac:dyDescent="0.2">
      <c r="A11" s="1">
        <v>36100</v>
      </c>
      <c r="B11">
        <v>32.1875</v>
      </c>
      <c r="C11" s="7">
        <f t="shared" si="0"/>
        <v>0.19489559164733178</v>
      </c>
    </row>
    <row r="12" spans="1:3" x14ac:dyDescent="0.2">
      <c r="A12" s="1">
        <v>36069</v>
      </c>
      <c r="B12">
        <v>26.9375</v>
      </c>
      <c r="C12" s="7">
        <f t="shared" si="0"/>
        <v>6.3756269004462324E-2</v>
      </c>
    </row>
    <row r="13" spans="1:3" x14ac:dyDescent="0.2">
      <c r="A13" s="1">
        <v>36039</v>
      </c>
      <c r="B13">
        <v>25.323</v>
      </c>
      <c r="C13" s="7">
        <f t="shared" si="0"/>
        <v>-7.5171741297893058E-2</v>
      </c>
    </row>
    <row r="14" spans="1:3" x14ac:dyDescent="0.2">
      <c r="A14" s="1">
        <v>36008</v>
      </c>
      <c r="B14">
        <v>27.3813</v>
      </c>
      <c r="C14" s="7">
        <f t="shared" si="0"/>
        <v>-0.20326535125367726</v>
      </c>
    </row>
    <row r="15" spans="1:3" x14ac:dyDescent="0.2">
      <c r="A15" s="1">
        <v>35977</v>
      </c>
      <c r="B15">
        <v>34.366900000000001</v>
      </c>
      <c r="C15" s="7">
        <f t="shared" si="0"/>
        <v>-1.5300465030987708E-2</v>
      </c>
    </row>
    <row r="16" spans="1:3" x14ac:dyDescent="0.2">
      <c r="A16" s="1">
        <v>35947</v>
      </c>
      <c r="B16">
        <v>34.9009</v>
      </c>
      <c r="C16" s="7">
        <f t="shared" si="0"/>
        <v>-7.2295305509998464E-2</v>
      </c>
    </row>
    <row r="17" spans="1:3" x14ac:dyDescent="0.2">
      <c r="A17" s="1">
        <v>35916</v>
      </c>
      <c r="B17">
        <v>37.620699999999999</v>
      </c>
      <c r="C17" s="7">
        <f t="shared" si="0"/>
        <v>-9.0819672923509009E-2</v>
      </c>
    </row>
    <row r="18" spans="1:3" x14ac:dyDescent="0.2">
      <c r="A18" s="1">
        <v>35886</v>
      </c>
      <c r="B18">
        <v>41.378700000000002</v>
      </c>
      <c r="C18" s="7">
        <f t="shared" si="0"/>
        <v>0.16856632909533534</v>
      </c>
    </row>
    <row r="19" spans="1:3" x14ac:dyDescent="0.2">
      <c r="A19" s="1">
        <v>35855</v>
      </c>
      <c r="B19">
        <v>35.409799999999997</v>
      </c>
      <c r="C19" s="7">
        <f t="shared" si="0"/>
        <v>-4.6341956073847668E-2</v>
      </c>
    </row>
    <row r="20" spans="1:3" x14ac:dyDescent="0.2">
      <c r="A20" s="1">
        <v>35827</v>
      </c>
      <c r="B20">
        <v>37.130499999999998</v>
      </c>
      <c r="C20" s="7">
        <f t="shared" si="0"/>
        <v>4.7366387128257477E-2</v>
      </c>
    </row>
    <row r="21" spans="1:3" x14ac:dyDescent="0.2">
      <c r="A21" s="1">
        <v>35796</v>
      </c>
      <c r="B21">
        <v>35.451300000000003</v>
      </c>
      <c r="C21" s="7">
        <f t="shared" si="0"/>
        <v>8.0997103216953845E-2</v>
      </c>
    </row>
    <row r="22" spans="1:3" x14ac:dyDescent="0.2">
      <c r="A22" s="1">
        <v>35765</v>
      </c>
      <c r="B22">
        <v>32.795000000000002</v>
      </c>
      <c r="C22" s="7">
        <f t="shared" si="0"/>
        <v>4.2789505648774401E-2</v>
      </c>
    </row>
    <row r="23" spans="1:3" x14ac:dyDescent="0.2">
      <c r="A23" s="1">
        <v>35735</v>
      </c>
      <c r="B23">
        <v>31.449300000000001</v>
      </c>
      <c r="C23" s="7">
        <f t="shared" si="0"/>
        <v>0.15250404942868243</v>
      </c>
    </row>
    <row r="24" spans="1:3" x14ac:dyDescent="0.2">
      <c r="A24" s="1">
        <v>35704</v>
      </c>
      <c r="B24">
        <v>27.287800000000001</v>
      </c>
      <c r="C24" s="7">
        <f t="shared" si="0"/>
        <v>2.326819738031221E-2</v>
      </c>
    </row>
    <row r="25" spans="1:3" x14ac:dyDescent="0.2">
      <c r="A25" s="1">
        <v>35674</v>
      </c>
      <c r="B25">
        <v>26.667300000000001</v>
      </c>
      <c r="C25" s="7">
        <f t="shared" si="0"/>
        <v>4.9633358655136683E-2</v>
      </c>
    </row>
    <row r="26" spans="1:3" x14ac:dyDescent="0.2">
      <c r="A26" s="1">
        <v>35643</v>
      </c>
      <c r="B26">
        <v>25.406300000000002</v>
      </c>
      <c r="C26" s="7">
        <f t="shared" si="0"/>
        <v>-4.9496245692928618E-2</v>
      </c>
    </row>
    <row r="27" spans="1:3" x14ac:dyDescent="0.2">
      <c r="A27" s="1">
        <v>35612</v>
      </c>
      <c r="B27">
        <v>26.729299999999999</v>
      </c>
      <c r="C27" s="7">
        <f t="shared" si="0"/>
        <v>8.7137336593906926E-3</v>
      </c>
    </row>
    <row r="28" spans="1:3" x14ac:dyDescent="0.2">
      <c r="A28" s="1">
        <v>35582</v>
      </c>
      <c r="B28">
        <v>26.4984</v>
      </c>
      <c r="C28" s="7">
        <f t="shared" si="0"/>
        <v>-1.9844719233287351E-2</v>
      </c>
    </row>
    <row r="29" spans="1:3" x14ac:dyDescent="0.2">
      <c r="A29" s="1">
        <v>35551</v>
      </c>
      <c r="B29">
        <v>27.0349</v>
      </c>
      <c r="C29" s="7">
        <f t="shared" si="0"/>
        <v>1.526282058406217E-3</v>
      </c>
    </row>
    <row r="30" spans="1:3" x14ac:dyDescent="0.2">
      <c r="A30" s="1">
        <v>35521</v>
      </c>
      <c r="B30">
        <v>26.9937</v>
      </c>
      <c r="C30" s="7">
        <f t="shared" si="0"/>
        <v>0.12379164203462092</v>
      </c>
    </row>
    <row r="31" spans="1:3" x14ac:dyDescent="0.2">
      <c r="A31" s="1">
        <v>35490</v>
      </c>
      <c r="B31">
        <v>24.020199999999999</v>
      </c>
      <c r="C31" s="7">
        <f t="shared" si="0"/>
        <v>-1.8518064510856785E-2</v>
      </c>
    </row>
    <row r="32" spans="1:3" x14ac:dyDescent="0.2">
      <c r="A32" s="1">
        <v>35462</v>
      </c>
      <c r="B32">
        <v>24.473400000000002</v>
      </c>
      <c r="C32" s="7">
        <f t="shared" si="0"/>
        <v>1.8867453226867489E-2</v>
      </c>
    </row>
    <row r="33" spans="1:3" x14ac:dyDescent="0.2">
      <c r="A33" s="1">
        <v>35431</v>
      </c>
      <c r="B33">
        <v>24.020199999999999</v>
      </c>
      <c r="C33" s="7">
        <f t="shared" si="0"/>
        <v>4.6476774682617857E-2</v>
      </c>
    </row>
    <row r="34" spans="1:3" x14ac:dyDescent="0.2">
      <c r="A34" s="1">
        <v>35400</v>
      </c>
      <c r="B34">
        <v>22.953399999999998</v>
      </c>
      <c r="C34" s="7">
        <f t="shared" si="0"/>
        <v>-5.5839150339971028E-2</v>
      </c>
    </row>
    <row r="35" spans="1:3" x14ac:dyDescent="0.2">
      <c r="A35" s="1">
        <v>35370</v>
      </c>
      <c r="B35">
        <v>24.3109</v>
      </c>
      <c r="C35" s="7">
        <f t="shared" si="0"/>
        <v>0.12144458488250869</v>
      </c>
    </row>
    <row r="36" spans="1:3" x14ac:dyDescent="0.2">
      <c r="A36" s="1">
        <v>35339</v>
      </c>
      <c r="B36">
        <v>21.6782</v>
      </c>
      <c r="C36" s="7">
        <f t="shared" ref="C36:C62" si="1">(B36-B37)/B37</f>
        <v>4.3304585531128433E-2</v>
      </c>
    </row>
    <row r="37" spans="1:3" x14ac:dyDescent="0.2">
      <c r="A37" s="1">
        <v>35309</v>
      </c>
      <c r="B37">
        <v>20.778400000000001</v>
      </c>
      <c r="C37" s="7">
        <f t="shared" si="1"/>
        <v>0.1096490291158439</v>
      </c>
    </row>
    <row r="38" spans="1:3" x14ac:dyDescent="0.2">
      <c r="A38" s="1">
        <v>35278</v>
      </c>
      <c r="B38">
        <v>18.725200000000001</v>
      </c>
      <c r="C38" s="7">
        <f t="shared" si="1"/>
        <v>2.4718855172791335E-2</v>
      </c>
    </row>
    <row r="39" spans="1:3" x14ac:dyDescent="0.2">
      <c r="A39" s="1">
        <v>35247</v>
      </c>
      <c r="B39">
        <v>18.273499999999999</v>
      </c>
      <c r="C39" s="7">
        <f t="shared" si="1"/>
        <v>-0.11361244100370115</v>
      </c>
    </row>
    <row r="40" spans="1:3" x14ac:dyDescent="0.2">
      <c r="A40" s="1">
        <v>35217</v>
      </c>
      <c r="B40">
        <v>20.6157</v>
      </c>
      <c r="C40" s="7">
        <f t="shared" si="1"/>
        <v>3.4981851407457222E-2</v>
      </c>
    </row>
    <row r="41" spans="1:3" x14ac:dyDescent="0.2">
      <c r="A41" s="1">
        <v>35186</v>
      </c>
      <c r="B41">
        <v>19.918900000000001</v>
      </c>
      <c r="C41" s="7">
        <f t="shared" si="1"/>
        <v>-2.0163511864940399E-2</v>
      </c>
    </row>
    <row r="42" spans="1:3" x14ac:dyDescent="0.2">
      <c r="A42" s="1">
        <v>35156</v>
      </c>
      <c r="B42">
        <v>20.328800000000001</v>
      </c>
      <c r="C42" s="7">
        <f t="shared" si="1"/>
        <v>-2.7674411930703868E-2</v>
      </c>
    </row>
    <row r="43" spans="1:3" x14ac:dyDescent="0.2">
      <c r="A43" s="1">
        <v>35125</v>
      </c>
      <c r="B43">
        <v>20.907399999999999</v>
      </c>
      <c r="C43" s="7">
        <f t="shared" si="1"/>
        <v>-2.4809578670945426E-2</v>
      </c>
    </row>
    <row r="44" spans="1:3" x14ac:dyDescent="0.2">
      <c r="A44" s="1">
        <v>35096</v>
      </c>
      <c r="B44">
        <v>21.439299999999999</v>
      </c>
      <c r="C44" s="7">
        <f t="shared" si="1"/>
        <v>1.9457824736924621E-2</v>
      </c>
    </row>
    <row r="45" spans="1:3" x14ac:dyDescent="0.2">
      <c r="A45" s="1">
        <v>35065</v>
      </c>
      <c r="B45">
        <v>21.030100000000001</v>
      </c>
      <c r="C45" s="7">
        <f t="shared" si="1"/>
        <v>9.1293563318595991E-2</v>
      </c>
    </row>
    <row r="46" spans="1:3" x14ac:dyDescent="0.2">
      <c r="A46" s="1">
        <v>35034</v>
      </c>
      <c r="B46">
        <v>19.270800000000001</v>
      </c>
      <c r="C46" s="7">
        <f t="shared" si="1"/>
        <v>-1.9302700749614359E-2</v>
      </c>
    </row>
    <row r="47" spans="1:3" x14ac:dyDescent="0.2">
      <c r="A47" s="1">
        <v>35004</v>
      </c>
      <c r="B47">
        <v>19.650099999999998</v>
      </c>
      <c r="C47" s="7">
        <f t="shared" si="1"/>
        <v>4.3381068438015861E-2</v>
      </c>
    </row>
    <row r="48" spans="1:3" x14ac:dyDescent="0.2">
      <c r="A48" s="1">
        <v>34973</v>
      </c>
      <c r="B48">
        <v>18.833100000000002</v>
      </c>
      <c r="C48" s="7">
        <f t="shared" si="1"/>
        <v>5.9825544439163231E-3</v>
      </c>
    </row>
    <row r="49" spans="1:3" x14ac:dyDescent="0.2">
      <c r="A49" s="1">
        <v>34943</v>
      </c>
      <c r="B49">
        <v>18.7211</v>
      </c>
      <c r="C49" s="7">
        <f t="shared" si="1"/>
        <v>1.9995532333375154E-2</v>
      </c>
    </row>
    <row r="50" spans="1:3" x14ac:dyDescent="0.2">
      <c r="A50" s="1">
        <v>34912</v>
      </c>
      <c r="B50">
        <v>18.354099999999999</v>
      </c>
      <c r="C50" s="7">
        <f t="shared" si="1"/>
        <v>-4.0509174551727867E-2</v>
      </c>
    </row>
    <row r="51" spans="1:3" x14ac:dyDescent="0.2">
      <c r="A51" s="1">
        <v>34881</v>
      </c>
      <c r="B51">
        <v>19.129000000000001</v>
      </c>
      <c r="C51" s="7">
        <f t="shared" si="1"/>
        <v>5.8037467435853606E-2</v>
      </c>
    </row>
    <row r="52" spans="1:3" x14ac:dyDescent="0.2">
      <c r="A52" s="1">
        <v>34851</v>
      </c>
      <c r="B52">
        <v>18.079699999999999</v>
      </c>
      <c r="C52" s="7">
        <f t="shared" si="1"/>
        <v>0</v>
      </c>
    </row>
    <row r="53" spans="1:3" x14ac:dyDescent="0.2">
      <c r="A53" s="1">
        <v>34820</v>
      </c>
      <c r="B53">
        <v>18.079699999999999</v>
      </c>
      <c r="C53" s="7">
        <f t="shared" si="1"/>
        <v>2.2562226287486842E-3</v>
      </c>
    </row>
    <row r="54" spans="1:3" x14ac:dyDescent="0.2">
      <c r="A54" s="1">
        <v>34790</v>
      </c>
      <c r="B54">
        <v>18.039000000000001</v>
      </c>
      <c r="C54" s="7">
        <f t="shared" si="1"/>
        <v>3.6765846901886931E-2</v>
      </c>
    </row>
    <row r="55" spans="1:3" x14ac:dyDescent="0.2">
      <c r="A55" s="1">
        <v>34759</v>
      </c>
      <c r="B55">
        <v>17.3993</v>
      </c>
      <c r="C55" s="7">
        <f t="shared" si="1"/>
        <v>2.3388848243244774E-3</v>
      </c>
    </row>
    <row r="56" spans="1:3" x14ac:dyDescent="0.2">
      <c r="A56" s="1">
        <v>34731</v>
      </c>
      <c r="B56">
        <v>17.358699999999999</v>
      </c>
      <c r="C56" s="7">
        <f t="shared" si="1"/>
        <v>4.9142974567256463E-2</v>
      </c>
    </row>
    <row r="57" spans="1:3" x14ac:dyDescent="0.2">
      <c r="A57" s="1">
        <v>34700</v>
      </c>
      <c r="B57">
        <v>16.5456</v>
      </c>
      <c r="C57" s="7">
        <f t="shared" si="1"/>
        <v>0.10778130398103884</v>
      </c>
    </row>
    <row r="58" spans="1:3" x14ac:dyDescent="0.2">
      <c r="A58" s="1">
        <v>34669</v>
      </c>
      <c r="B58">
        <v>14.9358</v>
      </c>
      <c r="C58" s="7">
        <f t="shared" si="1"/>
        <v>5.7469148476717108E-2</v>
      </c>
    </row>
    <row r="59" spans="1:3" x14ac:dyDescent="0.2">
      <c r="A59" s="1">
        <v>34639</v>
      </c>
      <c r="B59">
        <v>14.1241</v>
      </c>
      <c r="C59" s="7">
        <f t="shared" si="1"/>
        <v>0.10126858630987189</v>
      </c>
    </row>
    <row r="60" spans="1:3" x14ac:dyDescent="0.2">
      <c r="A60" s="1">
        <v>34608</v>
      </c>
      <c r="B60">
        <v>12.8253</v>
      </c>
      <c r="C60" s="7">
        <f t="shared" si="1"/>
        <v>2.1342167504160982E-2</v>
      </c>
    </row>
    <row r="61" spans="1:3" x14ac:dyDescent="0.2">
      <c r="A61" s="1">
        <v>34578</v>
      </c>
      <c r="B61">
        <v>12.5573</v>
      </c>
      <c r="C61" s="7">
        <f t="shared" si="1"/>
        <v>-6.0602660203180891E-2</v>
      </c>
    </row>
    <row r="62" spans="1:3" x14ac:dyDescent="0.2">
      <c r="A62" s="1">
        <v>34547</v>
      </c>
      <c r="B62">
        <v>13.3674</v>
      </c>
      <c r="C62" s="7">
        <f t="shared" si="1"/>
        <v>-2.6551121468103654E-2</v>
      </c>
    </row>
    <row r="63" spans="1:3" x14ac:dyDescent="0.2">
      <c r="A63" s="1">
        <v>34516</v>
      </c>
      <c r="B63">
        <v>13.731999999999999</v>
      </c>
      <c r="C63" s="7"/>
    </row>
    <row r="64" spans="1:3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251"/>
  <sheetViews>
    <sheetView topLeftCell="A44"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23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73.625</v>
      </c>
      <c r="C4" s="7">
        <f t="shared" ref="C4:C35" si="0">(B4-B5)/B5</f>
        <v>9.3056400967976613E-2</v>
      </c>
    </row>
    <row r="5" spans="1:3" x14ac:dyDescent="0.2">
      <c r="A5" s="1">
        <v>36281</v>
      </c>
      <c r="B5">
        <v>67.356999999999999</v>
      </c>
      <c r="C5" s="7">
        <f t="shared" si="0"/>
        <v>-3.9076353748639471E-2</v>
      </c>
    </row>
    <row r="6" spans="1:3" x14ac:dyDescent="0.2">
      <c r="A6" s="1">
        <v>36251</v>
      </c>
      <c r="B6">
        <v>70.096100000000007</v>
      </c>
      <c r="C6" s="7">
        <f t="shared" si="0"/>
        <v>-0.12168420472287024</v>
      </c>
    </row>
    <row r="7" spans="1:3" x14ac:dyDescent="0.2">
      <c r="A7" s="1">
        <v>36220</v>
      </c>
      <c r="B7">
        <v>79.807400000000001</v>
      </c>
      <c r="C7" s="7">
        <f t="shared" si="0"/>
        <v>-1.3518975638155703E-2</v>
      </c>
    </row>
    <row r="8" spans="1:3" x14ac:dyDescent="0.2">
      <c r="A8" s="1">
        <v>36192</v>
      </c>
      <c r="B8">
        <v>80.9011</v>
      </c>
      <c r="C8" s="7">
        <f t="shared" si="0"/>
        <v>0.1107326342265753</v>
      </c>
    </row>
    <row r="9" spans="1:3" x14ac:dyDescent="0.2">
      <c r="A9" s="1">
        <v>36161</v>
      </c>
      <c r="B9">
        <v>72.835800000000006</v>
      </c>
      <c r="C9" s="7">
        <f t="shared" si="0"/>
        <v>-5.0841438094196304E-3</v>
      </c>
    </row>
    <row r="10" spans="1:3" x14ac:dyDescent="0.2">
      <c r="A10" s="1">
        <v>36130</v>
      </c>
      <c r="B10">
        <v>73.207999999999998</v>
      </c>
      <c r="C10" s="7">
        <f t="shared" si="0"/>
        <v>-4.5872611846829767E-2</v>
      </c>
    </row>
    <row r="11" spans="1:3" x14ac:dyDescent="0.2">
      <c r="A11" s="1">
        <v>36100</v>
      </c>
      <c r="B11">
        <v>76.727699999999999</v>
      </c>
      <c r="C11" s="7">
        <f t="shared" si="0"/>
        <v>0.14854261096574473</v>
      </c>
    </row>
    <row r="12" spans="1:3" x14ac:dyDescent="0.2">
      <c r="A12" s="1">
        <v>36069</v>
      </c>
      <c r="B12">
        <v>66.804400000000001</v>
      </c>
      <c r="C12" s="7">
        <f t="shared" si="0"/>
        <v>4.2450533674552114E-2</v>
      </c>
    </row>
    <row r="13" spans="1:3" x14ac:dyDescent="0.2">
      <c r="A13" s="1">
        <v>36039</v>
      </c>
      <c r="B13">
        <v>64.084000000000003</v>
      </c>
      <c r="C13" s="7">
        <f t="shared" si="0"/>
        <v>0.1224670313405883</v>
      </c>
    </row>
    <row r="14" spans="1:3" x14ac:dyDescent="0.2">
      <c r="A14" s="1">
        <v>36008</v>
      </c>
      <c r="B14">
        <v>57.092100000000002</v>
      </c>
      <c r="C14" s="7">
        <f t="shared" si="0"/>
        <v>-6.170897777865423E-2</v>
      </c>
    </row>
    <row r="15" spans="1:3" x14ac:dyDescent="0.2">
      <c r="A15" s="1">
        <v>35977</v>
      </c>
      <c r="B15">
        <v>60.846899999999998</v>
      </c>
      <c r="C15" s="7">
        <f t="shared" si="0"/>
        <v>-7.6168019968541154E-2</v>
      </c>
    </row>
    <row r="16" spans="1:3" x14ac:dyDescent="0.2">
      <c r="A16" s="1">
        <v>35947</v>
      </c>
      <c r="B16">
        <v>65.863600000000005</v>
      </c>
      <c r="C16" s="7">
        <f t="shared" si="0"/>
        <v>0.14764741654048361</v>
      </c>
    </row>
    <row r="17" spans="1:3" x14ac:dyDescent="0.2">
      <c r="A17" s="1">
        <v>35916</v>
      </c>
      <c r="B17">
        <v>57.390099999999997</v>
      </c>
      <c r="C17" s="7">
        <f t="shared" si="0"/>
        <v>-2.9045678254146407E-2</v>
      </c>
    </row>
    <row r="18" spans="1:3" x14ac:dyDescent="0.2">
      <c r="A18" s="1">
        <v>35886</v>
      </c>
      <c r="B18">
        <v>59.106900000000003</v>
      </c>
      <c r="C18" s="7">
        <f t="shared" si="0"/>
        <v>-5.9970386957538112E-2</v>
      </c>
    </row>
    <row r="19" spans="1:3" x14ac:dyDescent="0.2">
      <c r="A19" s="1">
        <v>35855</v>
      </c>
      <c r="B19">
        <v>62.877699999999997</v>
      </c>
      <c r="C19" s="7">
        <f t="shared" si="0"/>
        <v>8.4780694508821662E-3</v>
      </c>
    </row>
    <row r="20" spans="1:3" x14ac:dyDescent="0.2">
      <c r="A20" s="1">
        <v>35827</v>
      </c>
      <c r="B20">
        <v>62.3491</v>
      </c>
      <c r="C20" s="7">
        <f t="shared" si="0"/>
        <v>8.6794945764053111E-2</v>
      </c>
    </row>
    <row r="21" spans="1:3" x14ac:dyDescent="0.2">
      <c r="A21" s="1">
        <v>35796</v>
      </c>
      <c r="B21">
        <v>57.369700000000002</v>
      </c>
      <c r="C21" s="7">
        <f t="shared" si="0"/>
        <v>0.10731153698424438</v>
      </c>
    </row>
    <row r="22" spans="1:3" x14ac:dyDescent="0.2">
      <c r="A22" s="1">
        <v>35765</v>
      </c>
      <c r="B22">
        <v>51.809899999999999</v>
      </c>
      <c r="C22" s="7">
        <f t="shared" si="0"/>
        <v>0.12312568149646327</v>
      </c>
    </row>
    <row r="23" spans="1:3" x14ac:dyDescent="0.2">
      <c r="A23" s="1">
        <v>35735</v>
      </c>
      <c r="B23">
        <v>46.130099999999999</v>
      </c>
      <c r="C23" s="7">
        <f t="shared" si="0"/>
        <v>6.249913627506521E-2</v>
      </c>
    </row>
    <row r="24" spans="1:3" x14ac:dyDescent="0.2">
      <c r="A24" s="1">
        <v>35704</v>
      </c>
      <c r="B24">
        <v>43.416600000000003</v>
      </c>
      <c r="C24" s="7">
        <f t="shared" si="0"/>
        <v>-0.10694098190704214</v>
      </c>
    </row>
    <row r="25" spans="1:3" x14ac:dyDescent="0.2">
      <c r="A25" s="1">
        <v>35674</v>
      </c>
      <c r="B25">
        <v>48.615600000000001</v>
      </c>
      <c r="C25" s="7">
        <f t="shared" si="0"/>
        <v>9.3638013996774155E-2</v>
      </c>
    </row>
    <row r="26" spans="1:3" x14ac:dyDescent="0.2">
      <c r="A26" s="1">
        <v>35643</v>
      </c>
      <c r="B26">
        <v>44.453099999999999</v>
      </c>
      <c r="C26" s="7">
        <f t="shared" si="0"/>
        <v>-0.11612458095893297</v>
      </c>
    </row>
    <row r="27" spans="1:3" x14ac:dyDescent="0.2">
      <c r="A27" s="1">
        <v>35612</v>
      </c>
      <c r="B27">
        <v>50.293399999999998</v>
      </c>
      <c r="C27" s="7">
        <f t="shared" si="0"/>
        <v>1.5271444115396713E-2</v>
      </c>
    </row>
    <row r="28" spans="1:3" x14ac:dyDescent="0.2">
      <c r="A28" s="1">
        <v>35582</v>
      </c>
      <c r="B28">
        <v>49.536900000000003</v>
      </c>
      <c r="C28" s="7">
        <f t="shared" si="0"/>
        <v>0.14376718702017777</v>
      </c>
    </row>
    <row r="29" spans="1:3" x14ac:dyDescent="0.2">
      <c r="A29" s="1">
        <v>35551</v>
      </c>
      <c r="B29">
        <v>43.310299999999998</v>
      </c>
      <c r="C29" s="7">
        <f t="shared" si="0"/>
        <v>-5.5314204889877535E-3</v>
      </c>
    </row>
    <row r="30" spans="1:3" x14ac:dyDescent="0.2">
      <c r="A30" s="1">
        <v>35521</v>
      </c>
      <c r="B30">
        <v>43.551200000000001</v>
      </c>
      <c r="C30" s="7">
        <f t="shared" si="0"/>
        <v>7.2700223647523599E-2</v>
      </c>
    </row>
    <row r="31" spans="1:3" x14ac:dyDescent="0.2">
      <c r="A31" s="1">
        <v>35490</v>
      </c>
      <c r="B31">
        <v>40.599600000000002</v>
      </c>
      <c r="C31" s="7">
        <f t="shared" si="0"/>
        <v>-8.1253309557322559E-2</v>
      </c>
    </row>
    <row r="32" spans="1:3" x14ac:dyDescent="0.2">
      <c r="A32" s="1">
        <v>35462</v>
      </c>
      <c r="B32">
        <v>44.190199999999997</v>
      </c>
      <c r="C32" s="7">
        <f t="shared" si="0"/>
        <v>1.6551378284683626E-2</v>
      </c>
    </row>
    <row r="33" spans="1:3" x14ac:dyDescent="0.2">
      <c r="A33" s="1">
        <v>35431</v>
      </c>
      <c r="B33">
        <v>43.470700000000001</v>
      </c>
      <c r="C33" s="7">
        <f t="shared" si="0"/>
        <v>0.13814924779154947</v>
      </c>
    </row>
    <row r="34" spans="1:3" x14ac:dyDescent="0.2">
      <c r="A34" s="1">
        <v>35400</v>
      </c>
      <c r="B34">
        <v>38.194200000000002</v>
      </c>
      <c r="C34" s="7">
        <f t="shared" si="0"/>
        <v>-3.5887105934738352E-2</v>
      </c>
    </row>
    <row r="35" spans="1:3" x14ac:dyDescent="0.2">
      <c r="A35" s="1">
        <v>35370</v>
      </c>
      <c r="B35">
        <v>39.615900000000003</v>
      </c>
      <c r="C35" s="7">
        <f t="shared" si="0"/>
        <v>0.12351746708791136</v>
      </c>
    </row>
    <row r="36" spans="1:3" x14ac:dyDescent="0.2">
      <c r="A36" s="1">
        <v>35339</v>
      </c>
      <c r="B36">
        <v>35.260599999999997</v>
      </c>
      <c r="C36" s="7">
        <f t="shared" ref="C36:C62" si="1">(B36-B37)/B37</f>
        <v>4.9735040190532688E-2</v>
      </c>
    </row>
    <row r="37" spans="1:3" x14ac:dyDescent="0.2">
      <c r="A37" s="1">
        <v>35309</v>
      </c>
      <c r="B37">
        <v>33.590000000000003</v>
      </c>
      <c r="C37" s="7">
        <f t="shared" si="1"/>
        <v>7.9009585485570424E-2</v>
      </c>
    </row>
    <row r="38" spans="1:3" x14ac:dyDescent="0.2">
      <c r="A38" s="1">
        <v>35278</v>
      </c>
      <c r="B38">
        <v>31.130400000000002</v>
      </c>
      <c r="C38" s="7">
        <f t="shared" si="1"/>
        <v>2.1398901509931706E-2</v>
      </c>
    </row>
    <row r="39" spans="1:3" x14ac:dyDescent="0.2">
      <c r="A39" s="1">
        <v>35247</v>
      </c>
      <c r="B39">
        <v>30.478200000000001</v>
      </c>
      <c r="C39" s="7">
        <f t="shared" si="1"/>
        <v>-5.8030864982824793E-3</v>
      </c>
    </row>
    <row r="40" spans="1:3" x14ac:dyDescent="0.2">
      <c r="A40" s="1">
        <v>35217</v>
      </c>
      <c r="B40">
        <v>30.656099999999999</v>
      </c>
      <c r="C40" s="7">
        <f t="shared" si="1"/>
        <v>5.1707630564225794E-3</v>
      </c>
    </row>
    <row r="41" spans="1:3" x14ac:dyDescent="0.2">
      <c r="A41" s="1">
        <v>35186</v>
      </c>
      <c r="B41">
        <v>30.4984</v>
      </c>
      <c r="C41" s="7">
        <f t="shared" si="1"/>
        <v>6.8181579380562268E-2</v>
      </c>
    </row>
    <row r="42" spans="1:3" x14ac:dyDescent="0.2">
      <c r="A42" s="1">
        <v>35156</v>
      </c>
      <c r="B42">
        <v>28.5517</v>
      </c>
      <c r="C42" s="7">
        <f t="shared" si="1"/>
        <v>-2.8113256358586157E-2</v>
      </c>
    </row>
    <row r="43" spans="1:3" x14ac:dyDescent="0.2">
      <c r="A43" s="1">
        <v>35125</v>
      </c>
      <c r="B43">
        <v>29.377600000000001</v>
      </c>
      <c r="C43" s="7">
        <f t="shared" si="1"/>
        <v>-5.5716627559384127E-2</v>
      </c>
    </row>
    <row r="44" spans="1:3" x14ac:dyDescent="0.2">
      <c r="A44" s="1">
        <v>35096</v>
      </c>
      <c r="B44">
        <v>31.111000000000001</v>
      </c>
      <c r="C44" s="7">
        <f t="shared" si="1"/>
        <v>-5.5258467023172934E-2</v>
      </c>
    </row>
    <row r="45" spans="1:3" x14ac:dyDescent="0.2">
      <c r="A45" s="1">
        <v>35065</v>
      </c>
      <c r="B45">
        <v>32.930700000000002</v>
      </c>
      <c r="C45" s="7">
        <f t="shared" si="1"/>
        <v>6.8571428571428658E-2</v>
      </c>
    </row>
    <row r="46" spans="1:3" x14ac:dyDescent="0.2">
      <c r="A46" s="1">
        <v>35034</v>
      </c>
      <c r="B46">
        <v>30.817499999999999</v>
      </c>
      <c r="C46" s="7">
        <f t="shared" si="1"/>
        <v>6.632734268492689E-2</v>
      </c>
    </row>
    <row r="47" spans="1:3" x14ac:dyDescent="0.2">
      <c r="A47" s="1">
        <v>35004</v>
      </c>
      <c r="B47">
        <v>28.900600000000001</v>
      </c>
      <c r="C47" s="7">
        <f t="shared" si="1"/>
        <v>7.6087887374288427E-2</v>
      </c>
    </row>
    <row r="48" spans="1:3" x14ac:dyDescent="0.2">
      <c r="A48" s="1">
        <v>34973</v>
      </c>
      <c r="B48">
        <v>26.857099999999999</v>
      </c>
      <c r="C48" s="7">
        <f t="shared" si="1"/>
        <v>2.6784929176304088E-2</v>
      </c>
    </row>
    <row r="49" spans="1:3" x14ac:dyDescent="0.2">
      <c r="A49" s="1">
        <v>34943</v>
      </c>
      <c r="B49">
        <v>26.156500000000001</v>
      </c>
      <c r="C49" s="7">
        <f t="shared" si="1"/>
        <v>0.13045639208228885</v>
      </c>
    </row>
    <row r="50" spans="1:3" x14ac:dyDescent="0.2">
      <c r="A50" s="1">
        <v>34912</v>
      </c>
      <c r="B50">
        <v>23.138000000000002</v>
      </c>
      <c r="C50" s="7">
        <f t="shared" si="1"/>
        <v>-3.3899932776337183E-2</v>
      </c>
    </row>
    <row r="51" spans="1:3" x14ac:dyDescent="0.2">
      <c r="A51" s="1">
        <v>34881</v>
      </c>
      <c r="B51">
        <v>23.9499</v>
      </c>
      <c r="C51" s="7">
        <f t="shared" si="1"/>
        <v>5.0890518251346009E-2</v>
      </c>
    </row>
    <row r="52" spans="1:3" x14ac:dyDescent="0.2">
      <c r="A52" s="1">
        <v>34851</v>
      </c>
      <c r="B52">
        <v>22.790099999999999</v>
      </c>
      <c r="C52" s="7">
        <f t="shared" si="1"/>
        <v>5.1892844944566925E-2</v>
      </c>
    </row>
    <row r="53" spans="1:3" x14ac:dyDescent="0.2">
      <c r="A53" s="1">
        <v>34820</v>
      </c>
      <c r="B53">
        <v>21.665800000000001</v>
      </c>
      <c r="C53" s="7">
        <f t="shared" si="1"/>
        <v>9.6208820954954255E-2</v>
      </c>
    </row>
    <row r="54" spans="1:3" x14ac:dyDescent="0.2">
      <c r="A54" s="1">
        <v>34790</v>
      </c>
      <c r="B54">
        <v>19.764299999999999</v>
      </c>
      <c r="C54" s="7">
        <f t="shared" si="1"/>
        <v>5.8679831034657102E-3</v>
      </c>
    </row>
    <row r="55" spans="1:3" x14ac:dyDescent="0.2">
      <c r="A55" s="1">
        <v>34759</v>
      </c>
      <c r="B55">
        <v>19.649000000000001</v>
      </c>
      <c r="C55" s="7">
        <f t="shared" si="1"/>
        <v>1.3090935339338368E-2</v>
      </c>
    </row>
    <row r="56" spans="1:3" x14ac:dyDescent="0.2">
      <c r="A56" s="1">
        <v>34731</v>
      </c>
      <c r="B56">
        <v>19.395099999999999</v>
      </c>
      <c r="C56" s="7">
        <f t="shared" si="1"/>
        <v>5.2794137603474012E-2</v>
      </c>
    </row>
    <row r="57" spans="1:3" x14ac:dyDescent="0.2">
      <c r="A57" s="1">
        <v>34700</v>
      </c>
      <c r="B57">
        <v>18.422499999999999</v>
      </c>
      <c r="C57" s="7">
        <f t="shared" si="1"/>
        <v>5.5736709092888782E-2</v>
      </c>
    </row>
    <row r="58" spans="1:3" x14ac:dyDescent="0.2">
      <c r="A58" s="1">
        <v>34669</v>
      </c>
      <c r="B58">
        <v>17.4499</v>
      </c>
      <c r="C58" s="7">
        <f t="shared" si="1"/>
        <v>3.1830223042172208E-2</v>
      </c>
    </row>
    <row r="59" spans="1:3" x14ac:dyDescent="0.2">
      <c r="A59" s="1">
        <v>34639</v>
      </c>
      <c r="B59">
        <v>16.9116</v>
      </c>
      <c r="C59" s="7">
        <f t="shared" si="1"/>
        <v>4.5610520653645702E-2</v>
      </c>
    </row>
    <row r="60" spans="1:3" x14ac:dyDescent="0.2">
      <c r="A60" s="1">
        <v>34608</v>
      </c>
      <c r="B60">
        <v>16.1739</v>
      </c>
      <c r="C60" s="7">
        <f t="shared" si="1"/>
        <v>0</v>
      </c>
    </row>
    <row r="61" spans="1:3" x14ac:dyDescent="0.2">
      <c r="A61" s="1">
        <v>34578</v>
      </c>
      <c r="B61">
        <v>16.1739</v>
      </c>
      <c r="C61" s="7">
        <f t="shared" si="1"/>
        <v>5.3152836380684486E-2</v>
      </c>
    </row>
    <row r="62" spans="1:3" x14ac:dyDescent="0.2">
      <c r="A62" s="1">
        <v>34547</v>
      </c>
      <c r="B62">
        <v>15.3576</v>
      </c>
      <c r="C62" s="7">
        <f t="shared" si="1"/>
        <v>0.15189199324957811</v>
      </c>
    </row>
    <row r="63" spans="1:3" x14ac:dyDescent="0.2">
      <c r="A63" s="1">
        <v>34516</v>
      </c>
      <c r="B63">
        <v>13.3325</v>
      </c>
      <c r="C63" s="7"/>
    </row>
    <row r="64" spans="1:3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63"/>
  <sheetViews>
    <sheetView topLeftCell="A44"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24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87.813800000000001</v>
      </c>
      <c r="C4" s="7">
        <f t="shared" ref="C4:C35" si="0">(B4-B5)/B5</f>
        <v>-5.6225301009293294E-2</v>
      </c>
    </row>
    <row r="5" spans="1:3" x14ac:dyDescent="0.2">
      <c r="A5" s="1">
        <v>36281</v>
      </c>
      <c r="B5">
        <v>93.045299999999997</v>
      </c>
      <c r="C5" s="7">
        <f t="shared" si="0"/>
        <v>-4.6629696666281957E-3</v>
      </c>
    </row>
    <row r="6" spans="1:3" x14ac:dyDescent="0.2">
      <c r="A6" s="1">
        <v>36251</v>
      </c>
      <c r="B6">
        <v>93.481200000000001</v>
      </c>
      <c r="C6" s="7">
        <f t="shared" si="0"/>
        <v>-3.9261511139613611E-2</v>
      </c>
    </row>
    <row r="7" spans="1:3" x14ac:dyDescent="0.2">
      <c r="A7" s="1">
        <v>36220</v>
      </c>
      <c r="B7">
        <v>97.301400000000001</v>
      </c>
      <c r="C7" s="7">
        <f t="shared" si="0"/>
        <v>9.4273757938431402E-2</v>
      </c>
    </row>
    <row r="8" spans="1:3" x14ac:dyDescent="0.2">
      <c r="A8" s="1">
        <v>36192</v>
      </c>
      <c r="B8">
        <v>88.918700000000001</v>
      </c>
      <c r="C8" s="7">
        <f t="shared" si="0"/>
        <v>-1.5131007655773762E-2</v>
      </c>
    </row>
    <row r="9" spans="1:3" x14ac:dyDescent="0.2">
      <c r="A9" s="1">
        <v>36161</v>
      </c>
      <c r="B9">
        <v>90.284800000000004</v>
      </c>
      <c r="C9" s="7">
        <f t="shared" si="0"/>
        <v>-1.4985572929971842E-3</v>
      </c>
    </row>
    <row r="10" spans="1:3" x14ac:dyDescent="0.2">
      <c r="A10" s="1">
        <v>36130</v>
      </c>
      <c r="B10">
        <v>90.420299999999997</v>
      </c>
      <c r="C10" s="7">
        <f t="shared" si="0"/>
        <v>4.2083098994108468E-2</v>
      </c>
    </row>
    <row r="11" spans="1:3" x14ac:dyDescent="0.2">
      <c r="A11" s="1">
        <v>36100</v>
      </c>
      <c r="B11">
        <v>86.768799999999999</v>
      </c>
      <c r="C11" s="7">
        <f t="shared" si="0"/>
        <v>-1.1980063971104781E-2</v>
      </c>
    </row>
    <row r="12" spans="1:3" x14ac:dyDescent="0.2">
      <c r="A12" s="1">
        <v>36069</v>
      </c>
      <c r="B12">
        <v>87.820899999999995</v>
      </c>
      <c r="C12" s="7">
        <f t="shared" si="0"/>
        <v>0.25126307600682751</v>
      </c>
    </row>
    <row r="13" spans="1:3" x14ac:dyDescent="0.2">
      <c r="A13" s="1">
        <v>36039</v>
      </c>
      <c r="B13">
        <v>70.1858</v>
      </c>
      <c r="C13" s="7">
        <f t="shared" si="0"/>
        <v>-7.0261147863684925E-2</v>
      </c>
    </row>
    <row r="14" spans="1:3" x14ac:dyDescent="0.2">
      <c r="A14" s="1">
        <v>36008</v>
      </c>
      <c r="B14">
        <v>75.489800000000002</v>
      </c>
      <c r="C14" s="7">
        <f t="shared" si="0"/>
        <v>-3.6221272640689119E-2</v>
      </c>
    </row>
    <row r="15" spans="1:3" x14ac:dyDescent="0.2">
      <c r="A15" s="1">
        <v>35977</v>
      </c>
      <c r="B15">
        <v>78.326899999999995</v>
      </c>
      <c r="C15" s="7">
        <f t="shared" si="0"/>
        <v>-0.12552207828746051</v>
      </c>
    </row>
    <row r="16" spans="1:3" x14ac:dyDescent="0.2">
      <c r="A16" s="1">
        <v>35947</v>
      </c>
      <c r="B16">
        <v>89.569900000000004</v>
      </c>
      <c r="C16" s="7">
        <f t="shared" si="0"/>
        <v>8.5693125592422772E-2</v>
      </c>
    </row>
    <row r="17" spans="1:3" x14ac:dyDescent="0.2">
      <c r="A17" s="1">
        <v>35916</v>
      </c>
      <c r="B17">
        <v>82.500200000000007</v>
      </c>
      <c r="C17" s="7">
        <f t="shared" si="0"/>
        <v>2.0533075706052645E-2</v>
      </c>
    </row>
    <row r="18" spans="1:3" x14ac:dyDescent="0.2">
      <c r="A18" s="1">
        <v>35886</v>
      </c>
      <c r="B18">
        <v>80.840299999999999</v>
      </c>
      <c r="C18" s="7">
        <f t="shared" si="0"/>
        <v>-2.2972863546653403E-2</v>
      </c>
    </row>
    <row r="19" spans="1:3" x14ac:dyDescent="0.2">
      <c r="A19" s="1">
        <v>35855</v>
      </c>
      <c r="B19">
        <v>82.741100000000003</v>
      </c>
      <c r="C19" s="7">
        <f t="shared" si="0"/>
        <v>-5.8908056334507249E-3</v>
      </c>
    </row>
    <row r="20" spans="1:3" x14ac:dyDescent="0.2">
      <c r="A20" s="1">
        <v>35827</v>
      </c>
      <c r="B20">
        <v>83.231399999999994</v>
      </c>
      <c r="C20" s="7">
        <f t="shared" si="0"/>
        <v>8.2934217048998587E-2</v>
      </c>
    </row>
    <row r="21" spans="1:3" x14ac:dyDescent="0.2">
      <c r="A21" s="1">
        <v>35796</v>
      </c>
      <c r="B21">
        <v>76.857299999999995</v>
      </c>
      <c r="C21" s="7">
        <f t="shared" si="0"/>
        <v>-1.4936678684536749E-2</v>
      </c>
    </row>
    <row r="22" spans="1:3" x14ac:dyDescent="0.2">
      <c r="A22" s="1">
        <v>35765</v>
      </c>
      <c r="B22">
        <v>78.0227</v>
      </c>
      <c r="C22" s="7">
        <f t="shared" si="0"/>
        <v>4.7579854724150446E-2</v>
      </c>
    </row>
    <row r="23" spans="1:3" x14ac:dyDescent="0.2">
      <c r="A23" s="1">
        <v>35735</v>
      </c>
      <c r="B23">
        <v>74.478999999999999</v>
      </c>
      <c r="C23" s="7">
        <f t="shared" si="0"/>
        <v>0.12040448227983112</v>
      </c>
    </row>
    <row r="24" spans="1:3" x14ac:dyDescent="0.2">
      <c r="A24" s="1">
        <v>35704</v>
      </c>
      <c r="B24">
        <v>66.475099999999998</v>
      </c>
      <c r="C24" s="7">
        <f t="shared" si="0"/>
        <v>-1.1973716087971712E-2</v>
      </c>
    </row>
    <row r="25" spans="1:3" x14ac:dyDescent="0.2">
      <c r="A25" s="1">
        <v>35674</v>
      </c>
      <c r="B25">
        <v>67.280699999999996</v>
      </c>
      <c r="C25" s="7">
        <f t="shared" si="0"/>
        <v>3.7558678205942615E-2</v>
      </c>
    </row>
    <row r="26" spans="1:3" x14ac:dyDescent="0.2">
      <c r="A26" s="1">
        <v>35643</v>
      </c>
      <c r="B26">
        <v>64.845200000000006</v>
      </c>
      <c r="C26" s="7">
        <f t="shared" si="0"/>
        <v>-0.12489726734511819</v>
      </c>
    </row>
    <row r="27" spans="1:3" x14ac:dyDescent="0.2">
      <c r="A27" s="1">
        <v>35612</v>
      </c>
      <c r="B27">
        <v>74.100099999999998</v>
      </c>
      <c r="C27" s="7">
        <f t="shared" si="0"/>
        <v>8.0567027146840303E-2</v>
      </c>
    </row>
    <row r="28" spans="1:3" x14ac:dyDescent="0.2">
      <c r="A28" s="1">
        <v>35582</v>
      </c>
      <c r="B28">
        <v>68.575199999999995</v>
      </c>
      <c r="C28" s="7">
        <f t="shared" si="0"/>
        <v>2.4478350441536456E-2</v>
      </c>
    </row>
    <row r="29" spans="1:3" x14ac:dyDescent="0.2">
      <c r="A29" s="1">
        <v>35551</v>
      </c>
      <c r="B29">
        <v>66.936700000000002</v>
      </c>
      <c r="C29" s="7">
        <f t="shared" si="0"/>
        <v>9.6422446482479163E-2</v>
      </c>
    </row>
    <row r="30" spans="1:3" x14ac:dyDescent="0.2">
      <c r="A30" s="1">
        <v>35521</v>
      </c>
      <c r="B30">
        <v>61.0501</v>
      </c>
      <c r="C30" s="7">
        <f t="shared" si="0"/>
        <v>9.99225281060825E-2</v>
      </c>
    </row>
    <row r="31" spans="1:3" x14ac:dyDescent="0.2">
      <c r="A31" s="1">
        <v>35490</v>
      </c>
      <c r="B31">
        <v>55.503999999999998</v>
      </c>
      <c r="C31" s="7">
        <f t="shared" si="0"/>
        <v>-4.474570553783834E-2</v>
      </c>
    </row>
    <row r="32" spans="1:3" x14ac:dyDescent="0.2">
      <c r="A32" s="1">
        <v>35462</v>
      </c>
      <c r="B32">
        <v>58.103900000000003</v>
      </c>
      <c r="C32" s="7">
        <f t="shared" si="0"/>
        <v>3.8918381541751534E-2</v>
      </c>
    </row>
    <row r="33" spans="1:3" x14ac:dyDescent="0.2">
      <c r="A33" s="1">
        <v>35431</v>
      </c>
      <c r="B33">
        <v>55.927300000000002</v>
      </c>
      <c r="C33" s="7">
        <f t="shared" si="0"/>
        <v>7.8665576312571706E-2</v>
      </c>
    </row>
    <row r="34" spans="1:3" x14ac:dyDescent="0.2">
      <c r="A34" s="1">
        <v>35400</v>
      </c>
      <c r="B34">
        <v>51.848599999999998</v>
      </c>
      <c r="C34" s="7">
        <f t="shared" si="0"/>
        <v>-1.034347830236408E-2</v>
      </c>
    </row>
    <row r="35" spans="1:3" x14ac:dyDescent="0.2">
      <c r="A35" s="1">
        <v>35370</v>
      </c>
      <c r="B35">
        <v>52.390500000000003</v>
      </c>
      <c r="C35" s="7">
        <f t="shared" si="0"/>
        <v>9.8485325013524014E-2</v>
      </c>
    </row>
    <row r="36" spans="1:3" x14ac:dyDescent="0.2">
      <c r="A36" s="1">
        <v>35339</v>
      </c>
      <c r="B36">
        <v>47.693399999999997</v>
      </c>
      <c r="C36" s="7">
        <f t="shared" ref="C36:C62" si="1">(B36-B37)/B37</f>
        <v>2.0103307773749437E-2</v>
      </c>
    </row>
    <row r="37" spans="1:3" x14ac:dyDescent="0.2">
      <c r="A37" s="1">
        <v>35309</v>
      </c>
      <c r="B37">
        <v>46.753500000000003</v>
      </c>
      <c r="C37" s="7">
        <f t="shared" si="1"/>
        <v>9.7046760024027609E-2</v>
      </c>
    </row>
    <row r="38" spans="1:3" x14ac:dyDescent="0.2">
      <c r="A38" s="1">
        <v>35278</v>
      </c>
      <c r="B38">
        <v>42.617600000000003</v>
      </c>
      <c r="C38" s="7">
        <f t="shared" si="1"/>
        <v>-4.2011897919032506E-3</v>
      </c>
    </row>
    <row r="39" spans="1:3" x14ac:dyDescent="0.2">
      <c r="A39" s="1">
        <v>35247</v>
      </c>
      <c r="B39">
        <v>42.797400000000003</v>
      </c>
      <c r="C39" s="7">
        <f t="shared" si="1"/>
        <v>-9.8992950887557517E-3</v>
      </c>
    </row>
    <row r="40" spans="1:3" x14ac:dyDescent="0.2">
      <c r="A40" s="1">
        <v>35217</v>
      </c>
      <c r="B40">
        <v>43.225299999999997</v>
      </c>
      <c r="C40" s="7">
        <f t="shared" si="1"/>
        <v>3.129287082743825E-2</v>
      </c>
    </row>
    <row r="41" spans="1:3" x14ac:dyDescent="0.2">
      <c r="A41" s="1">
        <v>35186</v>
      </c>
      <c r="B41">
        <v>41.913699999999999</v>
      </c>
      <c r="C41" s="7">
        <f t="shared" si="1"/>
        <v>3.9941544118559248E-2</v>
      </c>
    </row>
    <row r="42" spans="1:3" x14ac:dyDescent="0.2">
      <c r="A42" s="1">
        <v>35156</v>
      </c>
      <c r="B42">
        <v>40.303899999999999</v>
      </c>
      <c r="C42" s="7">
        <f t="shared" si="1"/>
        <v>1.7448059711137633E-3</v>
      </c>
    </row>
    <row r="43" spans="1:3" x14ac:dyDescent="0.2">
      <c r="A43" s="1">
        <v>35125</v>
      </c>
      <c r="B43">
        <v>40.233699999999999</v>
      </c>
      <c r="C43" s="7">
        <f t="shared" si="1"/>
        <v>3.3536099793979743E-2</v>
      </c>
    </row>
    <row r="44" spans="1:3" x14ac:dyDescent="0.2">
      <c r="A44" s="1">
        <v>35096</v>
      </c>
      <c r="B44">
        <v>38.928199999999997</v>
      </c>
      <c r="C44" s="7">
        <f t="shared" si="1"/>
        <v>-2.3810299992226246E-2</v>
      </c>
    </row>
    <row r="45" spans="1:3" x14ac:dyDescent="0.2">
      <c r="A45" s="1">
        <v>35065</v>
      </c>
      <c r="B45">
        <v>39.877699999999997</v>
      </c>
      <c r="C45" s="7">
        <f t="shared" si="1"/>
        <v>1.6629530865204606E-2</v>
      </c>
    </row>
    <row r="46" spans="1:3" x14ac:dyDescent="0.2">
      <c r="A46" s="1">
        <v>35034</v>
      </c>
      <c r="B46">
        <v>39.2254</v>
      </c>
      <c r="C46" s="7">
        <f t="shared" si="1"/>
        <v>-4.0460476425779157E-2</v>
      </c>
    </row>
    <row r="47" spans="1:3" x14ac:dyDescent="0.2">
      <c r="A47" s="1">
        <v>35004</v>
      </c>
      <c r="B47">
        <v>40.879399999999997</v>
      </c>
      <c r="C47" s="7">
        <f t="shared" si="1"/>
        <v>6.7899331769426391E-2</v>
      </c>
    </row>
    <row r="48" spans="1:3" x14ac:dyDescent="0.2">
      <c r="A48" s="1">
        <v>34973</v>
      </c>
      <c r="B48">
        <v>38.280200000000001</v>
      </c>
      <c r="C48" s="7">
        <f t="shared" si="1"/>
        <v>5.7236286104099171E-2</v>
      </c>
    </row>
    <row r="49" spans="1:3" x14ac:dyDescent="0.2">
      <c r="A49" s="1">
        <v>34943</v>
      </c>
      <c r="B49">
        <v>36.207799999999999</v>
      </c>
      <c r="C49" s="7">
        <f t="shared" si="1"/>
        <v>0.10990947909865324</v>
      </c>
    </row>
    <row r="50" spans="1:3" x14ac:dyDescent="0.2">
      <c r="A50" s="1">
        <v>34912</v>
      </c>
      <c r="B50">
        <v>32.622300000000003</v>
      </c>
      <c r="C50" s="7">
        <f t="shared" si="1"/>
        <v>7.2590406086355955E-3</v>
      </c>
    </row>
    <row r="51" spans="1:3" x14ac:dyDescent="0.2">
      <c r="A51" s="1">
        <v>34881</v>
      </c>
      <c r="B51">
        <v>32.3872</v>
      </c>
      <c r="C51" s="7">
        <f t="shared" si="1"/>
        <v>-3.6192766208181334E-2</v>
      </c>
    </row>
    <row r="52" spans="1:3" x14ac:dyDescent="0.2">
      <c r="A52" s="1">
        <v>34851</v>
      </c>
      <c r="B52">
        <v>33.603400000000001</v>
      </c>
      <c r="C52" s="7">
        <f t="shared" si="1"/>
        <v>0</v>
      </c>
    </row>
    <row r="53" spans="1:3" x14ac:dyDescent="0.2">
      <c r="A53" s="1">
        <v>34820</v>
      </c>
      <c r="B53">
        <v>33.603400000000001</v>
      </c>
      <c r="C53" s="7">
        <f t="shared" si="1"/>
        <v>2.8624079000131579E-2</v>
      </c>
    </row>
    <row r="54" spans="1:3" x14ac:dyDescent="0.2">
      <c r="A54" s="1">
        <v>34790</v>
      </c>
      <c r="B54">
        <v>32.668300000000002</v>
      </c>
      <c r="C54" s="7">
        <f t="shared" si="1"/>
        <v>6.0173751626690454E-2</v>
      </c>
    </row>
    <row r="55" spans="1:3" x14ac:dyDescent="0.2">
      <c r="A55" s="1">
        <v>34759</v>
      </c>
      <c r="B55">
        <v>30.8141</v>
      </c>
      <c r="C55" s="7">
        <f t="shared" si="1"/>
        <v>-3.7600548327858343E-3</v>
      </c>
    </row>
    <row r="56" spans="1:3" x14ac:dyDescent="0.2">
      <c r="A56" s="1">
        <v>34731</v>
      </c>
      <c r="B56">
        <v>30.930399999999999</v>
      </c>
      <c r="C56" s="7">
        <f t="shared" si="1"/>
        <v>2.1111951114030886E-2</v>
      </c>
    </row>
    <row r="57" spans="1:3" x14ac:dyDescent="0.2">
      <c r="A57" s="1">
        <v>34700</v>
      </c>
      <c r="B57">
        <v>30.290900000000001</v>
      </c>
      <c r="C57" s="7">
        <f t="shared" si="1"/>
        <v>5.6355907082500711E-2</v>
      </c>
    </row>
    <row r="58" spans="1:3" x14ac:dyDescent="0.2">
      <c r="A58" s="1">
        <v>34669</v>
      </c>
      <c r="B58">
        <v>28.674900000000001</v>
      </c>
      <c r="C58" s="7">
        <f t="shared" si="1"/>
        <v>-8.001743570583383E-3</v>
      </c>
    </row>
    <row r="59" spans="1:3" x14ac:dyDescent="0.2">
      <c r="A59" s="1">
        <v>34639</v>
      </c>
      <c r="B59">
        <v>28.906199999999998</v>
      </c>
      <c r="C59" s="7">
        <f t="shared" si="1"/>
        <v>-5.9629430941278731E-3</v>
      </c>
    </row>
    <row r="60" spans="1:3" x14ac:dyDescent="0.2">
      <c r="A60" s="1">
        <v>34608</v>
      </c>
      <c r="B60">
        <v>29.079599999999999</v>
      </c>
      <c r="C60" s="7">
        <f t="shared" si="1"/>
        <v>6.0420746316008279E-2</v>
      </c>
    </row>
    <row r="61" spans="1:3" x14ac:dyDescent="0.2">
      <c r="A61" s="1">
        <v>34578</v>
      </c>
      <c r="B61">
        <v>27.422699999999999</v>
      </c>
      <c r="C61" s="7">
        <f t="shared" si="1"/>
        <v>-2.0533902905963353E-2</v>
      </c>
    </row>
    <row r="62" spans="1:3" x14ac:dyDescent="0.2">
      <c r="A62" s="1">
        <v>34547</v>
      </c>
      <c r="B62">
        <v>27.997599999999998</v>
      </c>
      <c r="C62" s="7">
        <f t="shared" si="1"/>
        <v>9.1928784540083033E-2</v>
      </c>
    </row>
    <row r="63" spans="1:3" x14ac:dyDescent="0.2">
      <c r="A63" s="1">
        <v>34516</v>
      </c>
      <c r="B63">
        <v>25.640499999999999</v>
      </c>
      <c r="C63" s="7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63"/>
  <sheetViews>
    <sheetView topLeftCell="A44"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25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50.25</v>
      </c>
      <c r="C4" s="7">
        <f t="shared" ref="C4:C35" si="0">(B4-B5)/B5</f>
        <v>5.0000000000000001E-3</v>
      </c>
    </row>
    <row r="5" spans="1:3" x14ac:dyDescent="0.2">
      <c r="A5" s="1">
        <v>36281</v>
      </c>
      <c r="B5">
        <v>50</v>
      </c>
      <c r="C5" s="7">
        <f t="shared" si="0"/>
        <v>-5.7656353657801043E-2</v>
      </c>
    </row>
    <row r="6" spans="1:3" x14ac:dyDescent="0.2">
      <c r="A6" s="1">
        <v>36251</v>
      </c>
      <c r="B6">
        <v>53.059199999999997</v>
      </c>
      <c r="C6" s="7">
        <f t="shared" si="0"/>
        <v>0.26370242288702955</v>
      </c>
    </row>
    <row r="7" spans="1:3" x14ac:dyDescent="0.2">
      <c r="A7" s="1">
        <v>36220</v>
      </c>
      <c r="B7">
        <v>41.987099999999998</v>
      </c>
      <c r="C7" s="7">
        <f t="shared" si="0"/>
        <v>4.4640614346717995E-3</v>
      </c>
    </row>
    <row r="8" spans="1:3" x14ac:dyDescent="0.2">
      <c r="A8" s="1">
        <v>36192</v>
      </c>
      <c r="B8">
        <v>41.8005</v>
      </c>
      <c r="C8" s="7">
        <f t="shared" si="0"/>
        <v>6.7979396931001135E-2</v>
      </c>
    </row>
    <row r="9" spans="1:3" x14ac:dyDescent="0.2">
      <c r="A9" s="1">
        <v>36161</v>
      </c>
      <c r="B9">
        <v>39.139800000000001</v>
      </c>
      <c r="C9" s="7">
        <f t="shared" si="0"/>
        <v>-0.11715467014934461</v>
      </c>
    </row>
    <row r="10" spans="1:3" x14ac:dyDescent="0.2">
      <c r="A10" s="1">
        <v>36130</v>
      </c>
      <c r="B10">
        <v>44.3337</v>
      </c>
      <c r="C10" s="7">
        <f t="shared" si="0"/>
        <v>3.1654465320407561E-2</v>
      </c>
    </row>
    <row r="11" spans="1:3" x14ac:dyDescent="0.2">
      <c r="A11" s="1">
        <v>36100</v>
      </c>
      <c r="B11">
        <v>42.973399999999998</v>
      </c>
      <c r="C11" s="7">
        <f t="shared" si="0"/>
        <v>-5.9407804305763603E-2</v>
      </c>
    </row>
    <row r="12" spans="1:3" x14ac:dyDescent="0.2">
      <c r="A12" s="1">
        <v>36069</v>
      </c>
      <c r="B12">
        <v>45.687600000000003</v>
      </c>
      <c r="C12" s="7">
        <f t="shared" si="0"/>
        <v>-4.0198814091383971E-3</v>
      </c>
    </row>
    <row r="13" spans="1:3" x14ac:dyDescent="0.2">
      <c r="A13" s="1">
        <v>36039</v>
      </c>
      <c r="B13">
        <v>45.872</v>
      </c>
      <c r="C13" s="7">
        <f t="shared" si="0"/>
        <v>0.26013323260765048</v>
      </c>
    </row>
    <row r="14" spans="1:3" x14ac:dyDescent="0.2">
      <c r="A14" s="1">
        <v>36008</v>
      </c>
      <c r="B14">
        <v>36.402500000000003</v>
      </c>
      <c r="C14" s="7">
        <f t="shared" si="0"/>
        <v>-0.16599844208211142</v>
      </c>
    </row>
    <row r="15" spans="1:3" x14ac:dyDescent="0.2">
      <c r="A15" s="1">
        <v>35977</v>
      </c>
      <c r="B15">
        <v>43.648000000000003</v>
      </c>
      <c r="C15" s="7">
        <f t="shared" si="0"/>
        <v>3.7792598404603132E-2</v>
      </c>
    </row>
    <row r="16" spans="1:3" x14ac:dyDescent="0.2">
      <c r="A16" s="1">
        <v>35947</v>
      </c>
      <c r="B16">
        <v>42.058500000000002</v>
      </c>
      <c r="C16" s="7">
        <f t="shared" si="0"/>
        <v>-6.5219179026024032E-2</v>
      </c>
    </row>
    <row r="17" spans="1:3" x14ac:dyDescent="0.2">
      <c r="A17" s="1">
        <v>35916</v>
      </c>
      <c r="B17">
        <v>44.992899999999999</v>
      </c>
      <c r="C17" s="7">
        <f t="shared" si="0"/>
        <v>-0.11432868315325122</v>
      </c>
    </row>
    <row r="18" spans="1:3" x14ac:dyDescent="0.2">
      <c r="A18" s="1">
        <v>35886</v>
      </c>
      <c r="B18">
        <v>50.800899999999999</v>
      </c>
      <c r="C18" s="7">
        <f t="shared" si="0"/>
        <v>0.1133321352806072</v>
      </c>
    </row>
    <row r="19" spans="1:3" x14ac:dyDescent="0.2">
      <c r="A19" s="1">
        <v>35855</v>
      </c>
      <c r="B19">
        <v>45.629600000000003</v>
      </c>
      <c r="C19" s="7">
        <f t="shared" si="0"/>
        <v>5.3628636017115589E-3</v>
      </c>
    </row>
    <row r="20" spans="1:3" x14ac:dyDescent="0.2">
      <c r="A20" s="1">
        <v>35827</v>
      </c>
      <c r="B20">
        <v>45.386200000000002</v>
      </c>
      <c r="C20" s="7">
        <f t="shared" si="0"/>
        <v>2.580665575756488E-2</v>
      </c>
    </row>
    <row r="21" spans="1:3" x14ac:dyDescent="0.2">
      <c r="A21" s="1">
        <v>35796</v>
      </c>
      <c r="B21">
        <v>44.244399999999999</v>
      </c>
      <c r="C21" s="7">
        <f t="shared" si="0"/>
        <v>5.9421303169327734E-2</v>
      </c>
    </row>
    <row r="22" spans="1:3" x14ac:dyDescent="0.2">
      <c r="A22" s="1">
        <v>35765</v>
      </c>
      <c r="B22">
        <v>41.762799999999999</v>
      </c>
      <c r="C22" s="7">
        <f t="shared" si="0"/>
        <v>-9.2105148740423873E-2</v>
      </c>
    </row>
    <row r="23" spans="1:3" x14ac:dyDescent="0.2">
      <c r="A23" s="1">
        <v>35735</v>
      </c>
      <c r="B23">
        <v>45.999600000000001</v>
      </c>
      <c r="C23" s="7">
        <f t="shared" si="0"/>
        <v>6.1155377566980328E-2</v>
      </c>
    </row>
    <row r="24" spans="1:3" x14ac:dyDescent="0.2">
      <c r="A24" s="1">
        <v>35704</v>
      </c>
      <c r="B24">
        <v>43.348599999999998</v>
      </c>
      <c r="C24" s="7">
        <f t="shared" si="0"/>
        <v>-0.18181938291900787</v>
      </c>
    </row>
    <row r="25" spans="1:3" x14ac:dyDescent="0.2">
      <c r="A25" s="1">
        <v>35674</v>
      </c>
      <c r="B25">
        <v>52.981699999999996</v>
      </c>
      <c r="C25" s="7">
        <f t="shared" si="0"/>
        <v>4.2655399474949854E-2</v>
      </c>
    </row>
    <row r="26" spans="1:3" x14ac:dyDescent="0.2">
      <c r="A26" s="1">
        <v>35643</v>
      </c>
      <c r="B26">
        <v>50.8142</v>
      </c>
      <c r="C26" s="7">
        <f t="shared" si="0"/>
        <v>-5.5817548710287559E-2</v>
      </c>
    </row>
    <row r="27" spans="1:3" x14ac:dyDescent="0.2">
      <c r="A27" s="1">
        <v>35612</v>
      </c>
      <c r="B27">
        <v>53.818199999999997</v>
      </c>
      <c r="C27" s="7">
        <f t="shared" si="0"/>
        <v>0.15572534821094938</v>
      </c>
    </row>
    <row r="28" spans="1:3" x14ac:dyDescent="0.2">
      <c r="A28" s="1">
        <v>35582</v>
      </c>
      <c r="B28">
        <v>46.566600000000001</v>
      </c>
      <c r="C28" s="7">
        <f t="shared" si="0"/>
        <v>1.4361550341666833E-2</v>
      </c>
    </row>
    <row r="29" spans="1:3" x14ac:dyDescent="0.2">
      <c r="A29" s="1">
        <v>35551</v>
      </c>
      <c r="B29">
        <v>45.907299999999999</v>
      </c>
      <c r="C29" s="7">
        <f t="shared" si="0"/>
        <v>0.13916439821236692</v>
      </c>
    </row>
    <row r="30" spans="1:3" x14ac:dyDescent="0.2">
      <c r="A30" s="1">
        <v>35521</v>
      </c>
      <c r="B30">
        <v>40.299100000000003</v>
      </c>
      <c r="C30" s="7">
        <f t="shared" si="0"/>
        <v>8.3332437256715339E-2</v>
      </c>
    </row>
    <row r="31" spans="1:3" x14ac:dyDescent="0.2">
      <c r="A31" s="1">
        <v>35490</v>
      </c>
      <c r="B31">
        <v>37.199199999999998</v>
      </c>
      <c r="C31" s="7">
        <f t="shared" si="0"/>
        <v>-6.306324459108896E-2</v>
      </c>
    </row>
    <row r="32" spans="1:3" x14ac:dyDescent="0.2">
      <c r="A32" s="1">
        <v>35462</v>
      </c>
      <c r="B32">
        <v>39.703000000000003</v>
      </c>
      <c r="C32" s="7">
        <f t="shared" si="0"/>
        <v>2.4302778566084468E-2</v>
      </c>
    </row>
    <row r="33" spans="1:3" x14ac:dyDescent="0.2">
      <c r="A33" s="1">
        <v>35431</v>
      </c>
      <c r="B33">
        <v>38.761000000000003</v>
      </c>
      <c r="C33" s="7">
        <f t="shared" si="0"/>
        <v>9.2591146036755927E-3</v>
      </c>
    </row>
    <row r="34" spans="1:3" x14ac:dyDescent="0.2">
      <c r="A34" s="1">
        <v>35400</v>
      </c>
      <c r="B34">
        <v>38.4054</v>
      </c>
      <c r="C34" s="7">
        <f t="shared" si="0"/>
        <v>-4.7057334765854789E-2</v>
      </c>
    </row>
    <row r="35" spans="1:3" x14ac:dyDescent="0.2">
      <c r="A35" s="1">
        <v>35370</v>
      </c>
      <c r="B35">
        <v>40.301900000000003</v>
      </c>
      <c r="C35" s="7">
        <f t="shared" si="0"/>
        <v>2.8291886673202944E-3</v>
      </c>
    </row>
    <row r="36" spans="1:3" x14ac:dyDescent="0.2">
      <c r="A36" s="1">
        <v>35339</v>
      </c>
      <c r="B36">
        <v>40.188200000000002</v>
      </c>
      <c r="C36" s="7">
        <f t="shared" ref="C36:C62" si="1">(B36-B37)/B37</f>
        <v>2.9423288570337327E-3</v>
      </c>
    </row>
    <row r="37" spans="1:3" x14ac:dyDescent="0.2">
      <c r="A37" s="1">
        <v>35309</v>
      </c>
      <c r="B37">
        <v>40.070300000000003</v>
      </c>
      <c r="C37" s="7">
        <f t="shared" si="1"/>
        <v>6.2500662897871373E-2</v>
      </c>
    </row>
    <row r="38" spans="1:3" x14ac:dyDescent="0.2">
      <c r="A38" s="1">
        <v>35278</v>
      </c>
      <c r="B38">
        <v>37.713200000000001</v>
      </c>
      <c r="C38" s="7">
        <f t="shared" si="1"/>
        <v>6.254419848253058E-2</v>
      </c>
    </row>
    <row r="39" spans="1:3" x14ac:dyDescent="0.2">
      <c r="A39" s="1">
        <v>35247</v>
      </c>
      <c r="B39">
        <v>35.493299999999998</v>
      </c>
      <c r="C39" s="7">
        <f t="shared" si="1"/>
        <v>2.7118143777382961E-2</v>
      </c>
    </row>
    <row r="40" spans="1:3" x14ac:dyDescent="0.2">
      <c r="A40" s="1">
        <v>35217</v>
      </c>
      <c r="B40">
        <v>34.556199999999997</v>
      </c>
      <c r="C40" s="7">
        <f t="shared" si="1"/>
        <v>-7.5233826185856764E-2</v>
      </c>
    </row>
    <row r="41" spans="1:3" x14ac:dyDescent="0.2">
      <c r="A41" s="1">
        <v>35186</v>
      </c>
      <c r="B41">
        <v>37.3675</v>
      </c>
      <c r="C41" s="7">
        <f t="shared" si="1"/>
        <v>5.8817195617647524E-3</v>
      </c>
    </row>
    <row r="42" spans="1:3" x14ac:dyDescent="0.2">
      <c r="A42" s="1">
        <v>35156</v>
      </c>
      <c r="B42">
        <v>37.149000000000001</v>
      </c>
      <c r="C42" s="7">
        <f t="shared" si="1"/>
        <v>9.4946684203089937E-3</v>
      </c>
    </row>
    <row r="43" spans="1:3" x14ac:dyDescent="0.2">
      <c r="A43" s="1">
        <v>35125</v>
      </c>
      <c r="B43">
        <v>36.799599999999998</v>
      </c>
      <c r="C43" s="7">
        <f t="shared" si="1"/>
        <v>0.10489401309073443</v>
      </c>
    </row>
    <row r="44" spans="1:3" x14ac:dyDescent="0.2">
      <c r="A44" s="1">
        <v>35096</v>
      </c>
      <c r="B44">
        <v>33.305999999999997</v>
      </c>
      <c r="C44" s="7">
        <f t="shared" si="1"/>
        <v>-0.11683049647458767</v>
      </c>
    </row>
    <row r="45" spans="1:3" x14ac:dyDescent="0.2">
      <c r="A45" s="1">
        <v>35065</v>
      </c>
      <c r="B45">
        <v>37.7119</v>
      </c>
      <c r="C45" s="7">
        <f t="shared" si="1"/>
        <v>7.5905886514908219E-2</v>
      </c>
    </row>
    <row r="46" spans="1:3" x14ac:dyDescent="0.2">
      <c r="A46" s="1">
        <v>35034</v>
      </c>
      <c r="B46">
        <v>35.051299999999998</v>
      </c>
      <c r="C46" s="7">
        <f t="shared" si="1"/>
        <v>-9.8027306396070244E-3</v>
      </c>
    </row>
    <row r="47" spans="1:3" x14ac:dyDescent="0.2">
      <c r="A47" s="1">
        <v>35004</v>
      </c>
      <c r="B47">
        <v>35.398299999999999</v>
      </c>
      <c r="C47" s="7">
        <f t="shared" si="1"/>
        <v>4.0961141465767119E-2</v>
      </c>
    </row>
    <row r="48" spans="1:3" x14ac:dyDescent="0.2">
      <c r="A48" s="1">
        <v>34973</v>
      </c>
      <c r="B48">
        <v>34.005400000000002</v>
      </c>
      <c r="C48" s="7">
        <f t="shared" si="1"/>
        <v>-0.11904706391334875</v>
      </c>
    </row>
    <row r="49" spans="1:3" x14ac:dyDescent="0.2">
      <c r="A49" s="1">
        <v>34943</v>
      </c>
      <c r="B49">
        <v>38.600700000000003</v>
      </c>
      <c r="C49" s="7">
        <f t="shared" si="1"/>
        <v>2.5954040218795389E-2</v>
      </c>
    </row>
    <row r="50" spans="1:3" x14ac:dyDescent="0.2">
      <c r="A50" s="1">
        <v>34912</v>
      </c>
      <c r="B50">
        <v>37.624200000000002</v>
      </c>
      <c r="C50" s="7">
        <f t="shared" si="1"/>
        <v>-2.504489423617598E-2</v>
      </c>
    </row>
    <row r="51" spans="1:3" x14ac:dyDescent="0.2">
      <c r="A51" s="1">
        <v>34881</v>
      </c>
      <c r="B51">
        <v>38.590699999999998</v>
      </c>
      <c r="C51" s="7">
        <f t="shared" si="1"/>
        <v>-1.4578056054910978E-2</v>
      </c>
    </row>
    <row r="52" spans="1:3" x14ac:dyDescent="0.2">
      <c r="A52" s="1">
        <v>34851</v>
      </c>
      <c r="B52">
        <v>39.1616</v>
      </c>
      <c r="C52" s="7">
        <f t="shared" si="1"/>
        <v>9.0618446739835795E-2</v>
      </c>
    </row>
    <row r="53" spans="1:3" x14ac:dyDescent="0.2">
      <c r="A53" s="1">
        <v>34820</v>
      </c>
      <c r="B53">
        <v>35.907699999999998</v>
      </c>
      <c r="C53" s="7">
        <f t="shared" si="1"/>
        <v>2.6377094117747801E-2</v>
      </c>
    </row>
    <row r="54" spans="1:3" x14ac:dyDescent="0.2">
      <c r="A54" s="1">
        <v>34790</v>
      </c>
      <c r="B54">
        <v>34.984900000000003</v>
      </c>
      <c r="C54" s="7">
        <f t="shared" si="1"/>
        <v>2.6666705794660295E-2</v>
      </c>
    </row>
    <row r="55" spans="1:3" x14ac:dyDescent="0.2">
      <c r="A55" s="1">
        <v>34759</v>
      </c>
      <c r="B55">
        <v>34.0762</v>
      </c>
      <c r="C55" s="7">
        <f t="shared" si="1"/>
        <v>-1.8002414922955807E-2</v>
      </c>
    </row>
    <row r="56" spans="1:3" x14ac:dyDescent="0.2">
      <c r="A56" s="1">
        <v>34731</v>
      </c>
      <c r="B56">
        <v>34.700899999999997</v>
      </c>
      <c r="C56" s="7">
        <f t="shared" si="1"/>
        <v>7.9692964442618933E-2</v>
      </c>
    </row>
    <row r="57" spans="1:3" x14ac:dyDescent="0.2">
      <c r="A57" s="1">
        <v>34700</v>
      </c>
      <c r="B57">
        <v>32.139600000000002</v>
      </c>
      <c r="C57" s="7">
        <f t="shared" si="1"/>
        <v>-5.6382853787433962E-2</v>
      </c>
    </row>
    <row r="58" spans="1:3" x14ac:dyDescent="0.2">
      <c r="A58" s="1">
        <v>34669</v>
      </c>
      <c r="B58">
        <v>34.06</v>
      </c>
      <c r="C58" s="7">
        <f t="shared" si="1"/>
        <v>5.4195425423256831E-2</v>
      </c>
    </row>
    <row r="59" spans="1:3" x14ac:dyDescent="0.2">
      <c r="A59" s="1">
        <v>34639</v>
      </c>
      <c r="B59">
        <v>32.308999999999997</v>
      </c>
      <c r="C59" s="7">
        <f t="shared" si="1"/>
        <v>-3.4696432359435203E-2</v>
      </c>
    </row>
    <row r="60" spans="1:3" x14ac:dyDescent="0.2">
      <c r="A60" s="1">
        <v>34608</v>
      </c>
      <c r="B60">
        <v>33.470300000000002</v>
      </c>
      <c r="C60" s="7">
        <f t="shared" si="1"/>
        <v>-5.0956407333684943E-2</v>
      </c>
    </row>
    <row r="61" spans="1:3" x14ac:dyDescent="0.2">
      <c r="A61" s="1">
        <v>34578</v>
      </c>
      <c r="B61">
        <v>35.267400000000002</v>
      </c>
      <c r="C61" s="7">
        <f t="shared" si="1"/>
        <v>1.7829931658662802E-2</v>
      </c>
    </row>
    <row r="62" spans="1:3" x14ac:dyDescent="0.2">
      <c r="A62" s="1">
        <v>34547</v>
      </c>
      <c r="B62">
        <v>34.6496</v>
      </c>
      <c r="C62" s="7">
        <f t="shared" si="1"/>
        <v>6.4422087397281239E-2</v>
      </c>
    </row>
    <row r="63" spans="1:3" x14ac:dyDescent="0.2">
      <c r="A63" s="1">
        <v>34516</v>
      </c>
      <c r="B63">
        <v>32.552500000000002</v>
      </c>
      <c r="C63" s="7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C63"/>
  <sheetViews>
    <sheetView topLeftCell="A44"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26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95.0625</v>
      </c>
      <c r="C4" s="7">
        <f t="shared" ref="C4:C35" si="0">(B4-B5)/B5</f>
        <v>2.7702702702702704E-2</v>
      </c>
    </row>
    <row r="5" spans="1:3" x14ac:dyDescent="0.2">
      <c r="A5" s="1">
        <v>36281</v>
      </c>
      <c r="B5">
        <v>92.5</v>
      </c>
      <c r="C5" s="7">
        <f t="shared" si="0"/>
        <v>-6.6743479563700095E-2</v>
      </c>
    </row>
    <row r="6" spans="1:3" x14ac:dyDescent="0.2">
      <c r="A6" s="1">
        <v>36251</v>
      </c>
      <c r="B6">
        <v>99.115300000000005</v>
      </c>
      <c r="C6" s="7">
        <f t="shared" si="0"/>
        <v>0.12394355975429019</v>
      </c>
    </row>
    <row r="7" spans="1:3" x14ac:dyDescent="0.2">
      <c r="A7" s="1">
        <v>36220</v>
      </c>
      <c r="B7">
        <v>88.185299999999998</v>
      </c>
      <c r="C7" s="7">
        <f t="shared" si="0"/>
        <v>0.15447091675296082</v>
      </c>
    </row>
    <row r="8" spans="1:3" x14ac:dyDescent="0.2">
      <c r="A8" s="1">
        <v>36192</v>
      </c>
      <c r="B8">
        <v>76.385900000000007</v>
      </c>
      <c r="C8" s="7">
        <f t="shared" si="0"/>
        <v>3.9858150235508837E-2</v>
      </c>
    </row>
    <row r="9" spans="1:3" x14ac:dyDescent="0.2">
      <c r="A9" s="1">
        <v>36161</v>
      </c>
      <c r="B9">
        <v>73.457999999999998</v>
      </c>
      <c r="C9" s="7">
        <f t="shared" si="0"/>
        <v>-0.101733361866039</v>
      </c>
    </row>
    <row r="10" spans="1:3" x14ac:dyDescent="0.2">
      <c r="A10" s="1">
        <v>36130</v>
      </c>
      <c r="B10">
        <v>81.777500000000003</v>
      </c>
      <c r="C10" s="7">
        <f t="shared" si="0"/>
        <v>-8.2214142433363249E-3</v>
      </c>
    </row>
    <row r="11" spans="1:3" x14ac:dyDescent="0.2">
      <c r="A11" s="1">
        <v>36100</v>
      </c>
      <c r="B11">
        <v>82.455399999999997</v>
      </c>
      <c r="C11" s="7">
        <f t="shared" si="0"/>
        <v>3.3884618760422772E-2</v>
      </c>
    </row>
    <row r="12" spans="1:3" x14ac:dyDescent="0.2">
      <c r="A12" s="1">
        <v>36069</v>
      </c>
      <c r="B12">
        <v>79.753</v>
      </c>
      <c r="C12" s="7">
        <f t="shared" si="0"/>
        <v>-3.0483609407176662E-2</v>
      </c>
    </row>
    <row r="13" spans="1:3" x14ac:dyDescent="0.2">
      <c r="A13" s="1">
        <v>36039</v>
      </c>
      <c r="B13">
        <v>82.260599999999997</v>
      </c>
      <c r="C13" s="7">
        <f t="shared" si="0"/>
        <v>0.13502035184546399</v>
      </c>
    </row>
    <row r="14" spans="1:3" x14ac:dyDescent="0.2">
      <c r="A14" s="1">
        <v>36008</v>
      </c>
      <c r="B14">
        <v>72.474999999999994</v>
      </c>
      <c r="C14" s="7">
        <f t="shared" si="0"/>
        <v>-9.6834090385130786E-2</v>
      </c>
    </row>
    <row r="15" spans="1:3" x14ac:dyDescent="0.2">
      <c r="A15" s="1">
        <v>35977</v>
      </c>
      <c r="B15">
        <v>80.245500000000007</v>
      </c>
      <c r="C15" s="7">
        <f t="shared" si="0"/>
        <v>-1.3432819306081532E-2</v>
      </c>
    </row>
    <row r="16" spans="1:3" x14ac:dyDescent="0.2">
      <c r="A16" s="1">
        <v>35947</v>
      </c>
      <c r="B16">
        <v>81.338099999999997</v>
      </c>
      <c r="C16" s="7">
        <f t="shared" si="0"/>
        <v>4.8513239496897696E-2</v>
      </c>
    </row>
    <row r="17" spans="1:3" x14ac:dyDescent="0.2">
      <c r="A17" s="1">
        <v>35916</v>
      </c>
      <c r="B17">
        <v>77.574700000000007</v>
      </c>
      <c r="C17" s="7">
        <f t="shared" si="0"/>
        <v>-2.7031264306113436E-2</v>
      </c>
    </row>
    <row r="18" spans="1:3" x14ac:dyDescent="0.2">
      <c r="A18" s="1">
        <v>35886</v>
      </c>
      <c r="B18">
        <v>79.729900000000001</v>
      </c>
      <c r="C18" s="7">
        <f t="shared" si="0"/>
        <v>2.9572648689691804E-2</v>
      </c>
    </row>
    <row r="19" spans="1:3" x14ac:dyDescent="0.2">
      <c r="A19" s="1">
        <v>35855</v>
      </c>
      <c r="B19">
        <v>77.439800000000005</v>
      </c>
      <c r="C19" s="7">
        <f t="shared" si="0"/>
        <v>-6.9554334194213627E-3</v>
      </c>
    </row>
    <row r="20" spans="1:3" x14ac:dyDescent="0.2">
      <c r="A20" s="1">
        <v>35827</v>
      </c>
      <c r="B20">
        <v>77.982200000000006</v>
      </c>
      <c r="C20" s="7">
        <f t="shared" si="0"/>
        <v>9.0530496374556985E-2</v>
      </c>
    </row>
    <row r="21" spans="1:3" x14ac:dyDescent="0.2">
      <c r="A21" s="1">
        <v>35796</v>
      </c>
      <c r="B21">
        <v>71.508499999999998</v>
      </c>
      <c r="C21" s="7">
        <f t="shared" si="0"/>
        <v>-2.9221704837023708E-2</v>
      </c>
    </row>
    <row r="22" spans="1:3" x14ac:dyDescent="0.2">
      <c r="A22" s="1">
        <v>35765</v>
      </c>
      <c r="B22">
        <v>73.661000000000001</v>
      </c>
      <c r="C22" s="7">
        <f t="shared" si="0"/>
        <v>-3.9749603051484665E-2</v>
      </c>
    </row>
    <row r="23" spans="1:3" x14ac:dyDescent="0.2">
      <c r="A23" s="1">
        <v>35735</v>
      </c>
      <c r="B23">
        <v>76.7102</v>
      </c>
      <c r="C23" s="7">
        <f t="shared" si="0"/>
        <v>-2.641034330019507E-2</v>
      </c>
    </row>
    <row r="24" spans="1:3" x14ac:dyDescent="0.2">
      <c r="A24" s="1">
        <v>35704</v>
      </c>
      <c r="B24">
        <v>78.7911</v>
      </c>
      <c r="C24" s="7">
        <f t="shared" si="0"/>
        <v>-1.5055145171897714E-3</v>
      </c>
    </row>
    <row r="25" spans="1:3" x14ac:dyDescent="0.2">
      <c r="A25" s="1">
        <v>35674</v>
      </c>
      <c r="B25">
        <v>78.909899999999993</v>
      </c>
      <c r="C25" s="7">
        <f t="shared" si="0"/>
        <v>7.263943582709953E-2</v>
      </c>
    </row>
    <row r="26" spans="1:3" x14ac:dyDescent="0.2">
      <c r="A26" s="1">
        <v>35643</v>
      </c>
      <c r="B26">
        <v>73.566100000000006</v>
      </c>
      <c r="C26" s="7">
        <f t="shared" si="0"/>
        <v>-1.2356601531821212E-2</v>
      </c>
    </row>
    <row r="27" spans="1:3" x14ac:dyDescent="0.2">
      <c r="A27" s="1">
        <v>35612</v>
      </c>
      <c r="B27">
        <v>74.486500000000007</v>
      </c>
      <c r="C27" s="7">
        <f t="shared" si="0"/>
        <v>6.8470533557489915E-2</v>
      </c>
    </row>
    <row r="28" spans="1:3" x14ac:dyDescent="0.2">
      <c r="A28" s="1">
        <v>35582</v>
      </c>
      <c r="B28">
        <v>69.713200000000001</v>
      </c>
      <c r="C28" s="7">
        <f t="shared" si="0"/>
        <v>5.6249403415418411E-2</v>
      </c>
    </row>
    <row r="29" spans="1:3" x14ac:dyDescent="0.2">
      <c r="A29" s="1">
        <v>35551</v>
      </c>
      <c r="B29">
        <v>66.000699999999995</v>
      </c>
      <c r="C29" s="7">
        <f t="shared" si="0"/>
        <v>3.0328811902981381E-2</v>
      </c>
    </row>
    <row r="30" spans="1:3" x14ac:dyDescent="0.2">
      <c r="A30" s="1">
        <v>35521</v>
      </c>
      <c r="B30">
        <v>64.057900000000004</v>
      </c>
      <c r="C30" s="7">
        <f t="shared" si="0"/>
        <v>-1.6157297123785976E-2</v>
      </c>
    </row>
    <row r="31" spans="1:3" x14ac:dyDescent="0.2">
      <c r="A31" s="1">
        <v>35490</v>
      </c>
      <c r="B31">
        <v>65.109899999999996</v>
      </c>
      <c r="C31" s="7">
        <f t="shared" si="0"/>
        <v>7.9456474344839587E-2</v>
      </c>
    </row>
    <row r="32" spans="1:3" x14ac:dyDescent="0.2">
      <c r="A32" s="1">
        <v>35462</v>
      </c>
      <c r="B32">
        <v>60.317300000000003</v>
      </c>
      <c r="C32" s="7">
        <f t="shared" si="0"/>
        <v>-2.0512987065710697E-2</v>
      </c>
    </row>
    <row r="33" spans="1:3" x14ac:dyDescent="0.2">
      <c r="A33" s="1">
        <v>35431</v>
      </c>
      <c r="B33">
        <v>61.580500000000001</v>
      </c>
      <c r="C33" s="7">
        <f t="shared" si="0"/>
        <v>2.1154203313832408E-2</v>
      </c>
    </row>
    <row r="34" spans="1:3" x14ac:dyDescent="0.2">
      <c r="A34" s="1">
        <v>35400</v>
      </c>
      <c r="B34">
        <v>60.3048</v>
      </c>
      <c r="C34" s="7">
        <f t="shared" si="0"/>
        <v>-2.9850242035511398E-2</v>
      </c>
    </row>
    <row r="35" spans="1:3" x14ac:dyDescent="0.2">
      <c r="A35" s="1">
        <v>35370</v>
      </c>
      <c r="B35">
        <v>62.160299999999999</v>
      </c>
      <c r="C35" s="7">
        <f t="shared" si="0"/>
        <v>2.740052063964302E-2</v>
      </c>
    </row>
    <row r="36" spans="1:3" x14ac:dyDescent="0.2">
      <c r="A36" s="1">
        <v>35339</v>
      </c>
      <c r="B36">
        <v>60.502499999999998</v>
      </c>
      <c r="C36" s="7">
        <f t="shared" ref="C36:C62" si="1">(B36-B37)/B37</f>
        <v>4.9900306974694088E-2</v>
      </c>
    </row>
    <row r="37" spans="1:3" x14ac:dyDescent="0.2">
      <c r="A37" s="1">
        <v>35309</v>
      </c>
      <c r="B37">
        <v>57.626899999999999</v>
      </c>
      <c r="C37" s="7">
        <f t="shared" si="1"/>
        <v>6.3694020621601316E-2</v>
      </c>
    </row>
    <row r="38" spans="1:3" x14ac:dyDescent="0.2">
      <c r="A38" s="1">
        <v>35278</v>
      </c>
      <c r="B38">
        <v>54.176200000000001</v>
      </c>
      <c r="C38" s="7">
        <f t="shared" si="1"/>
        <v>2.6778082492944916E-2</v>
      </c>
    </row>
    <row r="39" spans="1:3" x14ac:dyDescent="0.2">
      <c r="A39" s="1">
        <v>35247</v>
      </c>
      <c r="B39">
        <v>52.763300000000001</v>
      </c>
      <c r="C39" s="7">
        <f t="shared" si="1"/>
        <v>-1.9068954618974149E-2</v>
      </c>
    </row>
    <row r="40" spans="1:3" x14ac:dyDescent="0.2">
      <c r="A40" s="1">
        <v>35217</v>
      </c>
      <c r="B40">
        <v>53.789000000000001</v>
      </c>
      <c r="C40" s="7">
        <f t="shared" si="1"/>
        <v>-1.2551241263972626E-2</v>
      </c>
    </row>
    <row r="41" spans="1:3" x14ac:dyDescent="0.2">
      <c r="A41" s="1">
        <v>35186</v>
      </c>
      <c r="B41">
        <v>54.472700000000003</v>
      </c>
      <c r="C41" s="7">
        <f t="shared" si="1"/>
        <v>3.8938721484004769E-2</v>
      </c>
    </row>
    <row r="42" spans="1:3" x14ac:dyDescent="0.2">
      <c r="A42" s="1">
        <v>35156</v>
      </c>
      <c r="B42">
        <v>52.431100000000001</v>
      </c>
      <c r="C42" s="7">
        <f t="shared" si="1"/>
        <v>3.3408164994944436E-2</v>
      </c>
    </row>
    <row r="43" spans="1:3" x14ac:dyDescent="0.2">
      <c r="A43" s="1">
        <v>35125</v>
      </c>
      <c r="B43">
        <v>50.7361</v>
      </c>
      <c r="C43" s="7">
        <f t="shared" si="1"/>
        <v>8.9889249285559081E-3</v>
      </c>
    </row>
    <row r="44" spans="1:3" x14ac:dyDescent="0.2">
      <c r="A44" s="1">
        <v>35096</v>
      </c>
      <c r="B44">
        <v>50.284100000000002</v>
      </c>
      <c r="C44" s="7">
        <f t="shared" si="1"/>
        <v>8.192760196572893E-2</v>
      </c>
    </row>
    <row r="45" spans="1:3" x14ac:dyDescent="0.2">
      <c r="A45" s="1">
        <v>35065</v>
      </c>
      <c r="B45">
        <v>46.476399999999998</v>
      </c>
      <c r="C45" s="7">
        <f t="shared" si="1"/>
        <v>-9.5472717818448488E-3</v>
      </c>
    </row>
    <row r="46" spans="1:3" x14ac:dyDescent="0.2">
      <c r="A46" s="1">
        <v>35034</v>
      </c>
      <c r="B46">
        <v>46.924399999999999</v>
      </c>
      <c r="C46" s="7">
        <f t="shared" si="1"/>
        <v>6.0759642468001508E-2</v>
      </c>
    </row>
    <row r="47" spans="1:3" x14ac:dyDescent="0.2">
      <c r="A47" s="1">
        <v>35004</v>
      </c>
      <c r="B47">
        <v>44.236600000000003</v>
      </c>
      <c r="C47" s="7">
        <f t="shared" si="1"/>
        <v>6.7181642292976518E-2</v>
      </c>
    </row>
    <row r="48" spans="1:3" x14ac:dyDescent="0.2">
      <c r="A48" s="1">
        <v>34973</v>
      </c>
      <c r="B48">
        <v>41.451799999999999</v>
      </c>
      <c r="C48" s="7">
        <f t="shared" si="1"/>
        <v>-4.1026993513043369E-2</v>
      </c>
    </row>
    <row r="49" spans="1:3" x14ac:dyDescent="0.2">
      <c r="A49" s="1">
        <v>34943</v>
      </c>
      <c r="B49">
        <v>43.225200000000001</v>
      </c>
      <c r="C49" s="7">
        <f t="shared" si="1"/>
        <v>7.7519018387745033E-3</v>
      </c>
    </row>
    <row r="50" spans="1:3" x14ac:dyDescent="0.2">
      <c r="A50" s="1">
        <v>34912</v>
      </c>
      <c r="B50">
        <v>42.892699999999998</v>
      </c>
      <c r="C50" s="7">
        <f t="shared" si="1"/>
        <v>-1.0126582278481025E-2</v>
      </c>
    </row>
    <row r="51" spans="1:3" x14ac:dyDescent="0.2">
      <c r="A51" s="1">
        <v>34881</v>
      </c>
      <c r="B51">
        <v>43.331499999999998</v>
      </c>
      <c r="C51" s="7">
        <f t="shared" si="1"/>
        <v>6.469002695417779E-2</v>
      </c>
    </row>
    <row r="52" spans="1:3" x14ac:dyDescent="0.2">
      <c r="A52" s="1">
        <v>34851</v>
      </c>
      <c r="B52">
        <v>40.698700000000002</v>
      </c>
      <c r="C52" s="7">
        <f t="shared" si="1"/>
        <v>-5.5979643765903211E-2</v>
      </c>
    </row>
    <row r="53" spans="1:3" x14ac:dyDescent="0.2">
      <c r="A53" s="1">
        <v>34820</v>
      </c>
      <c r="B53">
        <v>43.112099999999998</v>
      </c>
      <c r="C53" s="7">
        <f t="shared" si="1"/>
        <v>4.6758266705190683E-2</v>
      </c>
    </row>
    <row r="54" spans="1:3" x14ac:dyDescent="0.2">
      <c r="A54" s="1">
        <v>34790</v>
      </c>
      <c r="B54">
        <v>41.186300000000003</v>
      </c>
      <c r="C54" s="7">
        <f t="shared" si="1"/>
        <v>-1.3019535293891986E-2</v>
      </c>
    </row>
    <row r="55" spans="1:3" x14ac:dyDescent="0.2">
      <c r="A55" s="1">
        <v>34759</v>
      </c>
      <c r="B55">
        <v>41.729599999999998</v>
      </c>
      <c r="C55" s="7">
        <f t="shared" si="1"/>
        <v>7.8737114647035658E-3</v>
      </c>
    </row>
    <row r="56" spans="1:3" x14ac:dyDescent="0.2">
      <c r="A56" s="1">
        <v>34731</v>
      </c>
      <c r="B56">
        <v>41.403599999999997</v>
      </c>
      <c r="C56" s="7">
        <f t="shared" si="1"/>
        <v>7.7879105802598519E-2</v>
      </c>
    </row>
    <row r="57" spans="1:3" x14ac:dyDescent="0.2">
      <c r="A57" s="1">
        <v>34700</v>
      </c>
      <c r="B57">
        <v>38.412100000000002</v>
      </c>
      <c r="C57" s="7">
        <f t="shared" si="1"/>
        <v>0</v>
      </c>
    </row>
    <row r="58" spans="1:3" x14ac:dyDescent="0.2">
      <c r="A58" s="1">
        <v>34669</v>
      </c>
      <c r="B58">
        <v>38.412100000000002</v>
      </c>
      <c r="C58" s="7">
        <f t="shared" si="1"/>
        <v>2.2923307581894762E-2</v>
      </c>
    </row>
    <row r="59" spans="1:3" x14ac:dyDescent="0.2">
      <c r="A59" s="1">
        <v>34639</v>
      </c>
      <c r="B59">
        <v>37.551299999999998</v>
      </c>
      <c r="C59" s="7">
        <f t="shared" si="1"/>
        <v>-2.0384684616528575E-2</v>
      </c>
    </row>
    <row r="60" spans="1:3" x14ac:dyDescent="0.2">
      <c r="A60" s="1">
        <v>34608</v>
      </c>
      <c r="B60">
        <v>38.332700000000003</v>
      </c>
      <c r="C60" s="7">
        <f t="shared" si="1"/>
        <v>8.1079480396415007E-2</v>
      </c>
    </row>
    <row r="61" spans="1:3" x14ac:dyDescent="0.2">
      <c r="A61" s="1">
        <v>34578</v>
      </c>
      <c r="B61">
        <v>35.457799999999999</v>
      </c>
      <c r="C61" s="7">
        <f t="shared" si="1"/>
        <v>-1.7699678918017426E-2</v>
      </c>
    </row>
    <row r="62" spans="1:3" x14ac:dyDescent="0.2">
      <c r="A62" s="1">
        <v>34547</v>
      </c>
      <c r="B62">
        <v>36.096699999999998</v>
      </c>
      <c r="C62" s="7">
        <f t="shared" si="1"/>
        <v>-3.4788235640159738E-2</v>
      </c>
    </row>
    <row r="63" spans="1:3" x14ac:dyDescent="0.2">
      <c r="A63" s="1">
        <v>34516</v>
      </c>
      <c r="B63">
        <v>37.3977</v>
      </c>
      <c r="C63" s="7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C63"/>
  <sheetViews>
    <sheetView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27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58.8125</v>
      </c>
      <c r="C4" s="7">
        <f t="shared" ref="C4:C35" si="0">(B4-B5)/B5</f>
        <v>-1.4659685863874346E-2</v>
      </c>
    </row>
    <row r="5" spans="1:3" x14ac:dyDescent="0.2">
      <c r="A5" s="1">
        <v>36281</v>
      </c>
      <c r="B5">
        <v>59.6875</v>
      </c>
      <c r="C5" s="7">
        <f t="shared" si="0"/>
        <v>4.8635609776665936E-2</v>
      </c>
    </row>
    <row r="6" spans="1:3" x14ac:dyDescent="0.2">
      <c r="A6" s="1">
        <v>36251</v>
      </c>
      <c r="B6">
        <v>56.919199999999996</v>
      </c>
      <c r="C6" s="7">
        <f t="shared" si="0"/>
        <v>0.14805521714926531</v>
      </c>
    </row>
    <row r="7" spans="1:3" x14ac:dyDescent="0.2">
      <c r="A7" s="1">
        <v>36220</v>
      </c>
      <c r="B7">
        <v>49.578800000000001</v>
      </c>
      <c r="C7" s="7">
        <f t="shared" si="0"/>
        <v>8.1410972290081624E-2</v>
      </c>
    </row>
    <row r="8" spans="1:3" x14ac:dyDescent="0.2">
      <c r="A8" s="1">
        <v>36192</v>
      </c>
      <c r="B8">
        <v>45.846400000000003</v>
      </c>
      <c r="C8" s="7">
        <f t="shared" si="0"/>
        <v>-5.414198680852552E-2</v>
      </c>
    </row>
    <row r="9" spans="1:3" x14ac:dyDescent="0.2">
      <c r="A9" s="1">
        <v>36161</v>
      </c>
      <c r="B9">
        <v>48.470700000000001</v>
      </c>
      <c r="C9" s="7">
        <f t="shared" si="0"/>
        <v>-2.8501163496864212E-2</v>
      </c>
    </row>
    <row r="10" spans="1:3" x14ac:dyDescent="0.2">
      <c r="A10" s="1">
        <v>36130</v>
      </c>
      <c r="B10">
        <v>49.892699999999998</v>
      </c>
      <c r="C10" s="7">
        <f t="shared" si="0"/>
        <v>-0.11123323298359375</v>
      </c>
    </row>
    <row r="11" spans="1:3" x14ac:dyDescent="0.2">
      <c r="A11" s="1">
        <v>36100</v>
      </c>
      <c r="B11">
        <v>56.137</v>
      </c>
      <c r="C11" s="7">
        <f t="shared" si="0"/>
        <v>5.9200670196266354E-2</v>
      </c>
    </row>
    <row r="12" spans="1:3" x14ac:dyDescent="0.2">
      <c r="A12" s="1">
        <v>36069</v>
      </c>
      <c r="B12">
        <v>52.999400000000001</v>
      </c>
      <c r="C12" s="7">
        <f t="shared" si="0"/>
        <v>4.6116495272684306E-2</v>
      </c>
    </row>
    <row r="13" spans="1:3" x14ac:dyDescent="0.2">
      <c r="A13" s="1">
        <v>36039</v>
      </c>
      <c r="B13">
        <v>50.662999999999997</v>
      </c>
      <c r="C13" s="7">
        <f t="shared" si="0"/>
        <v>5.1021085562074096E-2</v>
      </c>
    </row>
    <row r="14" spans="1:3" x14ac:dyDescent="0.2">
      <c r="A14" s="1">
        <v>36008</v>
      </c>
      <c r="B14">
        <v>48.203600000000002</v>
      </c>
      <c r="C14" s="7">
        <f t="shared" si="0"/>
        <v>-0.19145759914388125</v>
      </c>
    </row>
    <row r="15" spans="1:3" x14ac:dyDescent="0.2">
      <c r="A15" s="1">
        <v>35977</v>
      </c>
      <c r="B15">
        <v>59.617899999999999</v>
      </c>
      <c r="C15" s="7">
        <f t="shared" si="0"/>
        <v>-5.4316084013698772E-2</v>
      </c>
    </row>
    <row r="16" spans="1:3" x14ac:dyDescent="0.2">
      <c r="A16" s="1">
        <v>35947</v>
      </c>
      <c r="B16">
        <v>63.042099999999998</v>
      </c>
      <c r="C16" s="7">
        <f t="shared" si="0"/>
        <v>-0.10347774767664274</v>
      </c>
    </row>
    <row r="17" spans="1:3" x14ac:dyDescent="0.2">
      <c r="A17" s="1">
        <v>35916</v>
      </c>
      <c r="B17">
        <v>70.3185</v>
      </c>
      <c r="C17" s="7">
        <f t="shared" si="0"/>
        <v>3.1232401802055464E-2</v>
      </c>
    </row>
    <row r="18" spans="1:3" x14ac:dyDescent="0.2">
      <c r="A18" s="1">
        <v>35886</v>
      </c>
      <c r="B18">
        <v>68.188800000000001</v>
      </c>
      <c r="C18" s="7">
        <f t="shared" si="0"/>
        <v>-7.5907304512806681E-2</v>
      </c>
    </row>
    <row r="19" spans="1:3" x14ac:dyDescent="0.2">
      <c r="A19" s="1">
        <v>35855</v>
      </c>
      <c r="B19">
        <v>73.790000000000006</v>
      </c>
      <c r="C19" s="7">
        <f t="shared" si="0"/>
        <v>9.3862569709835142E-2</v>
      </c>
    </row>
    <row r="20" spans="1:3" x14ac:dyDescent="0.2">
      <c r="A20" s="1">
        <v>35827</v>
      </c>
      <c r="B20">
        <v>67.458200000000005</v>
      </c>
      <c r="C20" s="7">
        <f t="shared" si="0"/>
        <v>0.11072472358747652</v>
      </c>
    </row>
    <row r="21" spans="1:3" x14ac:dyDescent="0.2">
      <c r="A21" s="1">
        <v>35796</v>
      </c>
      <c r="B21">
        <v>60.733499999999999</v>
      </c>
      <c r="C21" s="7">
        <f t="shared" si="0"/>
        <v>-1.5717149650018709E-2</v>
      </c>
    </row>
    <row r="22" spans="1:3" x14ac:dyDescent="0.2">
      <c r="A22" s="1">
        <v>35765</v>
      </c>
      <c r="B22">
        <v>61.703299999999999</v>
      </c>
      <c r="C22" s="7">
        <f t="shared" si="0"/>
        <v>4.8404115233329603E-2</v>
      </c>
    </row>
    <row r="23" spans="1:3" x14ac:dyDescent="0.2">
      <c r="A23" s="1">
        <v>35735</v>
      </c>
      <c r="B23">
        <v>58.854500000000002</v>
      </c>
      <c r="C23" s="7">
        <f t="shared" si="0"/>
        <v>-2.6123058186559668E-2</v>
      </c>
    </row>
    <row r="24" spans="1:3" x14ac:dyDescent="0.2">
      <c r="A24" s="1">
        <v>35704</v>
      </c>
      <c r="B24">
        <v>60.433199999999999</v>
      </c>
      <c r="C24" s="7">
        <f t="shared" si="0"/>
        <v>-8.9091838134327431E-2</v>
      </c>
    </row>
    <row r="25" spans="1:3" x14ac:dyDescent="0.2">
      <c r="A25" s="1">
        <v>35674</v>
      </c>
      <c r="B25">
        <v>66.343900000000005</v>
      </c>
      <c r="C25" s="7">
        <f t="shared" si="0"/>
        <v>0.1156197766201096</v>
      </c>
    </row>
    <row r="26" spans="1:3" x14ac:dyDescent="0.2">
      <c r="A26" s="1">
        <v>35643</v>
      </c>
      <c r="B26">
        <v>59.468200000000003</v>
      </c>
      <c r="C26" s="7">
        <f t="shared" si="0"/>
        <v>-4.3198167106709061E-2</v>
      </c>
    </row>
    <row r="27" spans="1:3" x14ac:dyDescent="0.2">
      <c r="A27" s="1">
        <v>35612</v>
      </c>
      <c r="B27">
        <v>62.153100000000002</v>
      </c>
      <c r="C27" s="7">
        <f t="shared" si="0"/>
        <v>2.1717188321935844E-2</v>
      </c>
    </row>
    <row r="28" spans="1:3" x14ac:dyDescent="0.2">
      <c r="A28" s="1">
        <v>35582</v>
      </c>
      <c r="B28">
        <v>60.832000000000001</v>
      </c>
      <c r="C28" s="7">
        <f t="shared" si="0"/>
        <v>8.4583305846715667E-2</v>
      </c>
    </row>
    <row r="29" spans="1:3" x14ac:dyDescent="0.2">
      <c r="A29" s="1">
        <v>35551</v>
      </c>
      <c r="B29">
        <v>56.087899999999998</v>
      </c>
      <c r="C29" s="7">
        <f t="shared" si="0"/>
        <v>0.11490135665656215</v>
      </c>
    </row>
    <row r="30" spans="1:3" x14ac:dyDescent="0.2">
      <c r="A30" s="1">
        <v>35521</v>
      </c>
      <c r="B30">
        <v>50.307499999999997</v>
      </c>
      <c r="C30" s="7">
        <f t="shared" si="0"/>
        <v>7.1773208672846183E-3</v>
      </c>
    </row>
    <row r="31" spans="1:3" x14ac:dyDescent="0.2">
      <c r="A31" s="1">
        <v>35490</v>
      </c>
      <c r="B31">
        <v>49.948999999999998</v>
      </c>
      <c r="C31" s="7">
        <f t="shared" si="0"/>
        <v>-9.4790489222044052E-3</v>
      </c>
    </row>
    <row r="32" spans="1:3" x14ac:dyDescent="0.2">
      <c r="A32" s="1">
        <v>35462</v>
      </c>
      <c r="B32">
        <v>50.427</v>
      </c>
      <c r="C32" s="7">
        <f t="shared" si="0"/>
        <v>-2.7112437611296374E-2</v>
      </c>
    </row>
    <row r="33" spans="1:3" x14ac:dyDescent="0.2">
      <c r="A33" s="1">
        <v>35431</v>
      </c>
      <c r="B33">
        <v>51.832299999999996</v>
      </c>
      <c r="C33" s="7">
        <f t="shared" si="0"/>
        <v>6.0828649903193144E-2</v>
      </c>
    </row>
    <row r="34" spans="1:3" x14ac:dyDescent="0.2">
      <c r="A34" s="1">
        <v>35400</v>
      </c>
      <c r="B34">
        <v>48.860199999999999</v>
      </c>
      <c r="C34" s="7">
        <f t="shared" si="0"/>
        <v>5.9276763647400629E-2</v>
      </c>
    </row>
    <row r="35" spans="1:3" x14ac:dyDescent="0.2">
      <c r="A35" s="1">
        <v>35370</v>
      </c>
      <c r="B35">
        <v>46.125999999999998</v>
      </c>
      <c r="C35" s="7">
        <f t="shared" si="0"/>
        <v>6.3506995361019586E-2</v>
      </c>
    </row>
    <row r="36" spans="1:3" x14ac:dyDescent="0.2">
      <c r="A36" s="1">
        <v>35339</v>
      </c>
      <c r="B36">
        <v>43.371600000000001</v>
      </c>
      <c r="C36" s="7">
        <f t="shared" ref="C36:C62" si="1">(B36-B37)/B37</f>
        <v>-5.4210236653824111E-3</v>
      </c>
    </row>
    <row r="37" spans="1:3" x14ac:dyDescent="0.2">
      <c r="A37" s="1">
        <v>35309</v>
      </c>
      <c r="B37">
        <v>43.607999999999997</v>
      </c>
      <c r="C37" s="7">
        <f t="shared" si="1"/>
        <v>1.0960885773104088E-2</v>
      </c>
    </row>
    <row r="38" spans="1:3" x14ac:dyDescent="0.2">
      <c r="A38" s="1">
        <v>35278</v>
      </c>
      <c r="B38">
        <v>43.135199999999998</v>
      </c>
      <c r="C38" s="7">
        <f t="shared" si="1"/>
        <v>3.6816613986804018E-2</v>
      </c>
    </row>
    <row r="39" spans="1:3" x14ac:dyDescent="0.2">
      <c r="A39" s="1">
        <v>35247</v>
      </c>
      <c r="B39">
        <v>41.603499999999997</v>
      </c>
      <c r="C39" s="7">
        <f t="shared" si="1"/>
        <v>-7.8124584526204785E-2</v>
      </c>
    </row>
    <row r="40" spans="1:3" x14ac:dyDescent="0.2">
      <c r="A40" s="1">
        <v>35217</v>
      </c>
      <c r="B40">
        <v>45.129199999999997</v>
      </c>
      <c r="C40" s="7">
        <f t="shared" si="1"/>
        <v>-4.9505367557082368E-2</v>
      </c>
    </row>
    <row r="41" spans="1:3" x14ac:dyDescent="0.2">
      <c r="A41" s="1">
        <v>35186</v>
      </c>
      <c r="B41">
        <v>47.479700000000001</v>
      </c>
      <c r="C41" s="7">
        <f t="shared" si="1"/>
        <v>-2.6460830589171286E-2</v>
      </c>
    </row>
    <row r="42" spans="1:3" x14ac:dyDescent="0.2">
      <c r="A42" s="1">
        <v>35156</v>
      </c>
      <c r="B42">
        <v>48.770200000000003</v>
      </c>
      <c r="C42" s="7">
        <f t="shared" si="1"/>
        <v>2.2058946803695186E-2</v>
      </c>
    </row>
    <row r="43" spans="1:3" x14ac:dyDescent="0.2">
      <c r="A43" s="1">
        <v>35125</v>
      </c>
      <c r="B43">
        <v>47.717599999999997</v>
      </c>
      <c r="C43" s="7">
        <f t="shared" si="1"/>
        <v>7.6517340877455403E-2</v>
      </c>
    </row>
    <row r="44" spans="1:3" x14ac:dyDescent="0.2">
      <c r="A44" s="1">
        <v>35096</v>
      </c>
      <c r="B44">
        <v>44.325899999999997</v>
      </c>
      <c r="C44" s="7">
        <f t="shared" si="1"/>
        <v>-5.3294856317068328E-3</v>
      </c>
    </row>
    <row r="45" spans="1:3" x14ac:dyDescent="0.2">
      <c r="A45" s="1">
        <v>35065</v>
      </c>
      <c r="B45">
        <v>44.563400000000001</v>
      </c>
      <c r="C45" s="7">
        <f t="shared" si="1"/>
        <v>5.5094657688628722E-2</v>
      </c>
    </row>
    <row r="46" spans="1:3" x14ac:dyDescent="0.2">
      <c r="A46" s="1">
        <v>35034</v>
      </c>
      <c r="B46">
        <v>42.236400000000003</v>
      </c>
      <c r="C46" s="7">
        <f t="shared" si="1"/>
        <v>7.0796751842490319E-2</v>
      </c>
    </row>
    <row r="47" spans="1:3" x14ac:dyDescent="0.2">
      <c r="A47" s="1">
        <v>35004</v>
      </c>
      <c r="B47">
        <v>39.443899999999999</v>
      </c>
      <c r="C47" s="7">
        <f t="shared" si="1"/>
        <v>0.12206035883037333</v>
      </c>
    </row>
    <row r="48" spans="1:3" x14ac:dyDescent="0.2">
      <c r="A48" s="1">
        <v>34973</v>
      </c>
      <c r="B48">
        <v>35.153100000000002</v>
      </c>
      <c r="C48" s="7">
        <f t="shared" si="1"/>
        <v>-3.4920974822306557E-2</v>
      </c>
    </row>
    <row r="49" spans="1:3" x14ac:dyDescent="0.2">
      <c r="A49" s="1">
        <v>34943</v>
      </c>
      <c r="B49">
        <v>36.4251</v>
      </c>
      <c r="C49" s="7">
        <f t="shared" si="1"/>
        <v>-1.5625633389454521E-2</v>
      </c>
    </row>
    <row r="50" spans="1:3" x14ac:dyDescent="0.2">
      <c r="A50" s="1">
        <v>34912</v>
      </c>
      <c r="B50">
        <v>37.003300000000003</v>
      </c>
      <c r="C50" s="7">
        <f t="shared" si="1"/>
        <v>-7.2336275687099286E-2</v>
      </c>
    </row>
    <row r="51" spans="1:3" x14ac:dyDescent="0.2">
      <c r="A51" s="1">
        <v>34881</v>
      </c>
      <c r="B51">
        <v>39.8887</v>
      </c>
      <c r="C51" s="7">
        <f t="shared" si="1"/>
        <v>5.4709727231382635E-2</v>
      </c>
    </row>
    <row r="52" spans="1:3" x14ac:dyDescent="0.2">
      <c r="A52" s="1">
        <v>34851</v>
      </c>
      <c r="B52">
        <v>37.819600000000001</v>
      </c>
      <c r="C52" s="7">
        <f t="shared" si="1"/>
        <v>-2.3738228977366483E-2</v>
      </c>
    </row>
    <row r="53" spans="1:3" x14ac:dyDescent="0.2">
      <c r="A53" s="1">
        <v>34820</v>
      </c>
      <c r="B53">
        <v>38.739199999999997</v>
      </c>
      <c r="C53" s="7">
        <f t="shared" si="1"/>
        <v>0.11552582550327832</v>
      </c>
    </row>
    <row r="54" spans="1:3" x14ac:dyDescent="0.2">
      <c r="A54" s="1">
        <v>34790</v>
      </c>
      <c r="B54">
        <v>34.7273</v>
      </c>
      <c r="C54" s="7">
        <f t="shared" si="1"/>
        <v>3.4012207830876842E-2</v>
      </c>
    </row>
    <row r="55" spans="1:3" x14ac:dyDescent="0.2">
      <c r="A55" s="1">
        <v>34759</v>
      </c>
      <c r="B55">
        <v>33.585000000000001</v>
      </c>
      <c r="C55" s="7">
        <f t="shared" si="1"/>
        <v>-3.3888044820054113E-3</v>
      </c>
    </row>
    <row r="56" spans="1:3" x14ac:dyDescent="0.2">
      <c r="A56" s="1">
        <v>34731</v>
      </c>
      <c r="B56">
        <v>33.699199999999998</v>
      </c>
      <c r="C56" s="7">
        <f t="shared" si="1"/>
        <v>2.9986460093954045E-2</v>
      </c>
    </row>
    <row r="57" spans="1:3" x14ac:dyDescent="0.2">
      <c r="A57" s="1">
        <v>34700</v>
      </c>
      <c r="B57">
        <v>32.7181</v>
      </c>
      <c r="C57" s="7">
        <f t="shared" si="1"/>
        <v>7.0632469011374502E-2</v>
      </c>
    </row>
    <row r="58" spans="1:3" x14ac:dyDescent="0.2">
      <c r="A58" s="1">
        <v>34669</v>
      </c>
      <c r="B58">
        <v>30.5596</v>
      </c>
      <c r="C58" s="7">
        <f t="shared" si="1"/>
        <v>-7.3797861421128486E-3</v>
      </c>
    </row>
    <row r="59" spans="1:3" x14ac:dyDescent="0.2">
      <c r="A59" s="1">
        <v>34639</v>
      </c>
      <c r="B59">
        <v>30.786799999999999</v>
      </c>
      <c r="C59" s="7">
        <f t="shared" si="1"/>
        <v>-3.0104843994152947E-2</v>
      </c>
    </row>
    <row r="60" spans="1:3" x14ac:dyDescent="0.2">
      <c r="A60" s="1">
        <v>34608</v>
      </c>
      <c r="B60">
        <v>31.7424</v>
      </c>
      <c r="C60" s="7">
        <f t="shared" si="1"/>
        <v>5.2435437934544339E-2</v>
      </c>
    </row>
    <row r="61" spans="1:3" x14ac:dyDescent="0.2">
      <c r="A61" s="1">
        <v>34578</v>
      </c>
      <c r="B61">
        <v>30.160900000000002</v>
      </c>
      <c r="C61" s="7">
        <f t="shared" si="1"/>
        <v>-4.6428323015928183E-2</v>
      </c>
    </row>
    <row r="62" spans="1:3" x14ac:dyDescent="0.2">
      <c r="A62" s="1">
        <v>34547</v>
      </c>
      <c r="B62">
        <v>31.6294</v>
      </c>
      <c r="C62" s="7">
        <f t="shared" si="1"/>
        <v>-1.1794331847195487E-2</v>
      </c>
    </row>
    <row r="63" spans="1:3" x14ac:dyDescent="0.2">
      <c r="A63" s="1">
        <v>34516</v>
      </c>
      <c r="B63">
        <v>32.006900000000002</v>
      </c>
      <c r="C63" s="7"/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C63"/>
  <sheetViews>
    <sheetView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28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63</v>
      </c>
      <c r="C4" s="7">
        <f t="shared" ref="C4:C35" si="0">(B4-B5)/B5</f>
        <v>8.503767491926803E-2</v>
      </c>
    </row>
    <row r="5" spans="1:3" x14ac:dyDescent="0.2">
      <c r="A5" s="1">
        <v>36281</v>
      </c>
      <c r="B5">
        <v>58.0625</v>
      </c>
      <c r="C5" s="7">
        <f t="shared" si="0"/>
        <v>-8.9135900670311193E-3</v>
      </c>
    </row>
    <row r="6" spans="1:3" x14ac:dyDescent="0.2">
      <c r="A6" s="1">
        <v>36251</v>
      </c>
      <c r="B6">
        <v>58.584699999999998</v>
      </c>
      <c r="C6" s="7">
        <f t="shared" si="0"/>
        <v>0.19440927560342586</v>
      </c>
    </row>
    <row r="7" spans="1:3" x14ac:dyDescent="0.2">
      <c r="A7" s="1">
        <v>36220</v>
      </c>
      <c r="B7">
        <v>49.049100000000003</v>
      </c>
      <c r="C7" s="7">
        <f t="shared" si="0"/>
        <v>0.18882123969305797</v>
      </c>
    </row>
    <row r="8" spans="1:3" x14ac:dyDescent="0.2">
      <c r="A8" s="1">
        <v>36192</v>
      </c>
      <c r="B8">
        <v>41.258600000000001</v>
      </c>
      <c r="C8" s="7">
        <f t="shared" si="0"/>
        <v>6.5084388730271017E-2</v>
      </c>
    </row>
    <row r="9" spans="1:3" x14ac:dyDescent="0.2">
      <c r="A9" s="1">
        <v>36161</v>
      </c>
      <c r="B9">
        <v>38.737400000000001</v>
      </c>
      <c r="C9" s="7">
        <f t="shared" si="0"/>
        <v>-0.1198885814123624</v>
      </c>
    </row>
    <row r="10" spans="1:3" x14ac:dyDescent="0.2">
      <c r="A10" s="1">
        <v>36130</v>
      </c>
      <c r="B10">
        <v>44.014200000000002</v>
      </c>
      <c r="C10" s="7">
        <f t="shared" si="0"/>
        <v>7.1023572320942649E-3</v>
      </c>
    </row>
    <row r="11" spans="1:3" x14ac:dyDescent="0.2">
      <c r="A11" s="1">
        <v>36100</v>
      </c>
      <c r="B11">
        <v>43.703800000000001</v>
      </c>
      <c r="C11" s="7">
        <f t="shared" si="0"/>
        <v>0.13401783652361648</v>
      </c>
    </row>
    <row r="12" spans="1:3" x14ac:dyDescent="0.2">
      <c r="A12" s="1">
        <v>36069</v>
      </c>
      <c r="B12">
        <v>38.538899999999998</v>
      </c>
      <c r="C12" s="7">
        <f t="shared" si="0"/>
        <v>0.1007088836082804</v>
      </c>
    </row>
    <row r="13" spans="1:3" x14ac:dyDescent="0.2">
      <c r="A13" s="1">
        <v>36039</v>
      </c>
      <c r="B13">
        <v>35.012799999999999</v>
      </c>
      <c r="C13" s="7">
        <f t="shared" si="0"/>
        <v>3.0964748006548668E-2</v>
      </c>
    </row>
    <row r="14" spans="1:3" x14ac:dyDescent="0.2">
      <c r="A14" s="1">
        <v>36008</v>
      </c>
      <c r="B14">
        <v>33.961199999999998</v>
      </c>
      <c r="C14" s="7">
        <f t="shared" si="0"/>
        <v>-0.20811259513505456</v>
      </c>
    </row>
    <row r="15" spans="1:3" x14ac:dyDescent="0.2">
      <c r="A15" s="1">
        <v>35977</v>
      </c>
      <c r="B15">
        <v>42.886400000000002</v>
      </c>
      <c r="C15" s="7">
        <f t="shared" si="0"/>
        <v>-1.9717022103362371E-2</v>
      </c>
    </row>
    <row r="16" spans="1:3" x14ac:dyDescent="0.2">
      <c r="A16" s="1">
        <v>35947</v>
      </c>
      <c r="B16">
        <v>43.749000000000002</v>
      </c>
      <c r="C16" s="7">
        <f t="shared" si="0"/>
        <v>3.8012285601076237E-2</v>
      </c>
    </row>
    <row r="17" spans="1:3" x14ac:dyDescent="0.2">
      <c r="A17" s="1">
        <v>35916</v>
      </c>
      <c r="B17">
        <v>42.146900000000002</v>
      </c>
      <c r="C17" s="7">
        <f t="shared" si="0"/>
        <v>-2.0846014097137228E-2</v>
      </c>
    </row>
    <row r="18" spans="1:3" x14ac:dyDescent="0.2">
      <c r="A18" s="1">
        <v>35886</v>
      </c>
      <c r="B18">
        <v>43.044199999999996</v>
      </c>
      <c r="C18" s="7">
        <f t="shared" si="0"/>
        <v>4.3154361602869264E-2</v>
      </c>
    </row>
    <row r="19" spans="1:3" x14ac:dyDescent="0.2">
      <c r="A19" s="1">
        <v>35855</v>
      </c>
      <c r="B19">
        <v>41.263500000000001</v>
      </c>
      <c r="C19" s="7">
        <f t="shared" si="0"/>
        <v>-1.3215005703544764E-2</v>
      </c>
    </row>
    <row r="20" spans="1:3" x14ac:dyDescent="0.2">
      <c r="A20" s="1">
        <v>35827</v>
      </c>
      <c r="B20">
        <v>41.816099999999999</v>
      </c>
      <c r="C20" s="7">
        <f t="shared" si="0"/>
        <v>9.7002767684982394E-2</v>
      </c>
    </row>
    <row r="21" spans="1:3" x14ac:dyDescent="0.2">
      <c r="A21" s="1">
        <v>35796</v>
      </c>
      <c r="B21">
        <v>38.118499999999997</v>
      </c>
      <c r="C21" s="7">
        <f t="shared" si="0"/>
        <v>3.2213832472279776E-3</v>
      </c>
    </row>
    <row r="22" spans="1:3" x14ac:dyDescent="0.2">
      <c r="A22" s="1">
        <v>35765</v>
      </c>
      <c r="B22">
        <v>37.996099999999998</v>
      </c>
      <c r="C22" s="7">
        <f t="shared" si="0"/>
        <v>4.5454420387353138E-2</v>
      </c>
    </row>
    <row r="23" spans="1:3" x14ac:dyDescent="0.2">
      <c r="A23" s="1">
        <v>35735</v>
      </c>
      <c r="B23">
        <v>36.344099999999997</v>
      </c>
      <c r="C23" s="7">
        <f t="shared" si="0"/>
        <v>3.5013925831420392E-2</v>
      </c>
    </row>
    <row r="24" spans="1:3" x14ac:dyDescent="0.2">
      <c r="A24" s="1">
        <v>35704</v>
      </c>
      <c r="B24">
        <v>35.114600000000003</v>
      </c>
      <c r="C24" s="7">
        <f t="shared" si="0"/>
        <v>-0.15294043859924206</v>
      </c>
    </row>
    <row r="25" spans="1:3" x14ac:dyDescent="0.2">
      <c r="A25" s="1">
        <v>35674</v>
      </c>
      <c r="B25">
        <v>41.454700000000003</v>
      </c>
      <c r="C25" s="7">
        <f t="shared" si="0"/>
        <v>2.9521184125565102E-2</v>
      </c>
    </row>
    <row r="26" spans="1:3" x14ac:dyDescent="0.2">
      <c r="A26" s="1">
        <v>35643</v>
      </c>
      <c r="B26">
        <v>40.265999999999998</v>
      </c>
      <c r="C26" s="7">
        <f t="shared" si="0"/>
        <v>-0.10226940835750482</v>
      </c>
    </row>
    <row r="27" spans="1:3" x14ac:dyDescent="0.2">
      <c r="A27" s="1">
        <v>35612</v>
      </c>
      <c r="B27">
        <v>44.853099999999998</v>
      </c>
      <c r="C27" s="7">
        <f t="shared" si="0"/>
        <v>9.8215553672952677E-2</v>
      </c>
    </row>
    <row r="28" spans="1:3" x14ac:dyDescent="0.2">
      <c r="A28" s="1">
        <v>35582</v>
      </c>
      <c r="B28">
        <v>40.841799999999999</v>
      </c>
      <c r="C28" s="7">
        <f t="shared" si="0"/>
        <v>9.4461475796424096E-2</v>
      </c>
    </row>
    <row r="29" spans="1:3" x14ac:dyDescent="0.2">
      <c r="A29" s="1">
        <v>35551</v>
      </c>
      <c r="B29">
        <v>37.316800000000001</v>
      </c>
      <c r="C29" s="7">
        <f t="shared" si="0"/>
        <v>6.5895834880519227E-2</v>
      </c>
    </row>
    <row r="30" spans="1:3" x14ac:dyDescent="0.2">
      <c r="A30" s="1">
        <v>35521</v>
      </c>
      <c r="B30">
        <v>35.009799999999998</v>
      </c>
      <c r="C30" s="7">
        <f t="shared" si="0"/>
        <v>1.4033187256881099E-2</v>
      </c>
    </row>
    <row r="31" spans="1:3" x14ac:dyDescent="0.2">
      <c r="A31" s="1">
        <v>35490</v>
      </c>
      <c r="B31">
        <v>34.525300000000001</v>
      </c>
      <c r="C31" s="7">
        <f t="shared" si="0"/>
        <v>-1.3838982227833266E-2</v>
      </c>
    </row>
    <row r="32" spans="1:3" x14ac:dyDescent="0.2">
      <c r="A32" s="1">
        <v>35462</v>
      </c>
      <c r="B32">
        <v>35.009799999999998</v>
      </c>
      <c r="C32" s="7">
        <f t="shared" si="0"/>
        <v>3.0260582964260013E-2</v>
      </c>
    </row>
    <row r="33" spans="1:3" x14ac:dyDescent="0.2">
      <c r="A33" s="1">
        <v>35431</v>
      </c>
      <c r="B33">
        <v>33.981499999999997</v>
      </c>
      <c r="C33" s="7">
        <f t="shared" si="0"/>
        <v>5.0374322294277282E-2</v>
      </c>
    </row>
    <row r="34" spans="1:3" x14ac:dyDescent="0.2">
      <c r="A34" s="1">
        <v>35400</v>
      </c>
      <c r="B34">
        <v>32.351799999999997</v>
      </c>
      <c r="C34" s="7">
        <f t="shared" si="0"/>
        <v>-8.532444436905047E-2</v>
      </c>
    </row>
    <row r="35" spans="1:3" x14ac:dyDescent="0.2">
      <c r="A35" s="1">
        <v>35370</v>
      </c>
      <c r="B35">
        <v>35.369700000000002</v>
      </c>
      <c r="C35" s="7">
        <f t="shared" si="0"/>
        <v>0.1218148371340671</v>
      </c>
    </row>
    <row r="36" spans="1:3" x14ac:dyDescent="0.2">
      <c r="A36" s="1">
        <v>35339</v>
      </c>
      <c r="B36">
        <v>31.529</v>
      </c>
      <c r="C36" s="7">
        <f t="shared" ref="C36:C62" si="1">(B36-B37)/B37</f>
        <v>-5.6923004147021727E-3</v>
      </c>
    </row>
    <row r="37" spans="1:3" x14ac:dyDescent="0.2">
      <c r="A37" s="1">
        <v>35309</v>
      </c>
      <c r="B37">
        <v>31.709499999999998</v>
      </c>
      <c r="C37" s="7">
        <f t="shared" si="1"/>
        <v>6.6801462795931826E-2</v>
      </c>
    </row>
    <row r="38" spans="1:3" x14ac:dyDescent="0.2">
      <c r="A38" s="1">
        <v>35278</v>
      </c>
      <c r="B38">
        <v>29.7239</v>
      </c>
      <c r="C38" s="7">
        <f t="shared" si="1"/>
        <v>5.4876923513712969E-2</v>
      </c>
    </row>
    <row r="39" spans="1:3" x14ac:dyDescent="0.2">
      <c r="A39" s="1">
        <v>35247</v>
      </c>
      <c r="B39">
        <v>28.177600000000002</v>
      </c>
      <c r="C39" s="7">
        <f t="shared" si="1"/>
        <v>2.8447124263637852E-2</v>
      </c>
    </row>
    <row r="40" spans="1:3" x14ac:dyDescent="0.2">
      <c r="A40" s="1">
        <v>35217</v>
      </c>
      <c r="B40">
        <v>27.398199999999999</v>
      </c>
      <c r="C40" s="7">
        <f t="shared" si="1"/>
        <v>4.3379247575126303E-2</v>
      </c>
    </row>
    <row r="41" spans="1:3" x14ac:dyDescent="0.2">
      <c r="A41" s="1">
        <v>35186</v>
      </c>
      <c r="B41">
        <v>26.2591</v>
      </c>
      <c r="C41" s="7">
        <f t="shared" si="1"/>
        <v>-5.2414873193897163E-2</v>
      </c>
    </row>
    <row r="42" spans="1:3" x14ac:dyDescent="0.2">
      <c r="A42" s="1">
        <v>35156</v>
      </c>
      <c r="B42">
        <v>27.711600000000001</v>
      </c>
      <c r="C42" s="7">
        <f t="shared" si="1"/>
        <v>-1.9027154847410993E-2</v>
      </c>
    </row>
    <row r="43" spans="1:3" x14ac:dyDescent="0.2">
      <c r="A43" s="1">
        <v>35125</v>
      </c>
      <c r="B43">
        <v>28.249099999999999</v>
      </c>
      <c r="C43" s="7">
        <f t="shared" si="1"/>
        <v>6.2923301526143102E-2</v>
      </c>
    </row>
    <row r="44" spans="1:3" x14ac:dyDescent="0.2">
      <c r="A44" s="1">
        <v>35096</v>
      </c>
      <c r="B44">
        <v>26.576799999999999</v>
      </c>
      <c r="C44" s="7">
        <f t="shared" si="1"/>
        <v>0.11987662176226932</v>
      </c>
    </row>
    <row r="45" spans="1:3" x14ac:dyDescent="0.2">
      <c r="A45" s="1">
        <v>35065</v>
      </c>
      <c r="B45">
        <v>23.7319</v>
      </c>
      <c r="C45" s="7">
        <f t="shared" si="1"/>
        <v>5.0000442442637259E-2</v>
      </c>
    </row>
    <row r="46" spans="1:3" x14ac:dyDescent="0.2">
      <c r="A46" s="1">
        <v>35034</v>
      </c>
      <c r="B46">
        <v>22.601800000000001</v>
      </c>
      <c r="C46" s="7">
        <f t="shared" si="1"/>
        <v>2.6394822178748348E-3</v>
      </c>
    </row>
    <row r="47" spans="1:3" x14ac:dyDescent="0.2">
      <c r="A47" s="1">
        <v>35004</v>
      </c>
      <c r="B47">
        <v>22.542300000000001</v>
      </c>
      <c r="C47" s="7">
        <f t="shared" si="1"/>
        <v>0.11955798361062822</v>
      </c>
    </row>
    <row r="48" spans="1:3" x14ac:dyDescent="0.2">
      <c r="A48" s="1">
        <v>34973</v>
      </c>
      <c r="B48">
        <v>20.135000000000002</v>
      </c>
      <c r="C48" s="7">
        <f t="shared" si="1"/>
        <v>-3.6828686097517792E-2</v>
      </c>
    </row>
    <row r="49" spans="1:3" x14ac:dyDescent="0.2">
      <c r="A49" s="1">
        <v>34943</v>
      </c>
      <c r="B49">
        <v>20.904900000000001</v>
      </c>
      <c r="C49" s="7">
        <f t="shared" si="1"/>
        <v>-5.6318465702338656E-3</v>
      </c>
    </row>
    <row r="50" spans="1:3" x14ac:dyDescent="0.2">
      <c r="A50" s="1">
        <v>34912</v>
      </c>
      <c r="B50">
        <v>21.023299999999999</v>
      </c>
      <c r="C50" s="7">
        <f t="shared" si="1"/>
        <v>-4.6739608508168523E-2</v>
      </c>
    </row>
    <row r="51" spans="1:3" x14ac:dyDescent="0.2">
      <c r="A51" s="1">
        <v>34881</v>
      </c>
      <c r="B51">
        <v>22.054099999999998</v>
      </c>
      <c r="C51" s="7">
        <f t="shared" si="1"/>
        <v>5.0560432912393309E-2</v>
      </c>
    </row>
    <row r="52" spans="1:3" x14ac:dyDescent="0.2">
      <c r="A52" s="1">
        <v>34851</v>
      </c>
      <c r="B52">
        <v>20.992699999999999</v>
      </c>
      <c r="C52" s="7">
        <f t="shared" si="1"/>
        <v>0.10216992969910786</v>
      </c>
    </row>
    <row r="53" spans="1:3" x14ac:dyDescent="0.2">
      <c r="A53" s="1">
        <v>34820</v>
      </c>
      <c r="B53">
        <v>19.046700000000001</v>
      </c>
      <c r="C53" s="7">
        <f t="shared" si="1"/>
        <v>2.3751934984520145E-2</v>
      </c>
    </row>
    <row r="54" spans="1:3" x14ac:dyDescent="0.2">
      <c r="A54" s="1">
        <v>34790</v>
      </c>
      <c r="B54">
        <v>18.604800000000001</v>
      </c>
      <c r="C54" s="7">
        <f t="shared" si="1"/>
        <v>9.5502691439487072E-3</v>
      </c>
    </row>
    <row r="55" spans="1:3" x14ac:dyDescent="0.2">
      <c r="A55" s="1">
        <v>34759</v>
      </c>
      <c r="B55">
        <v>18.428799999999999</v>
      </c>
      <c r="C55" s="7">
        <f t="shared" si="1"/>
        <v>3.6303927302172731E-2</v>
      </c>
    </row>
    <row r="56" spans="1:3" x14ac:dyDescent="0.2">
      <c r="A56" s="1">
        <v>34731</v>
      </c>
      <c r="B56">
        <v>17.783200000000001</v>
      </c>
      <c r="C56" s="7">
        <f t="shared" si="1"/>
        <v>6.4926043475657169E-2</v>
      </c>
    </row>
    <row r="57" spans="1:3" x14ac:dyDescent="0.2">
      <c r="A57" s="1">
        <v>34700</v>
      </c>
      <c r="B57">
        <v>16.699000000000002</v>
      </c>
      <c r="C57" s="7">
        <f t="shared" si="1"/>
        <v>5.1468365907717167E-2</v>
      </c>
    </row>
    <row r="58" spans="1:3" x14ac:dyDescent="0.2">
      <c r="A58" s="1">
        <v>34669</v>
      </c>
      <c r="B58">
        <v>15.881600000000001</v>
      </c>
      <c r="C58" s="7">
        <f t="shared" si="1"/>
        <v>4.2147605204963516E-2</v>
      </c>
    </row>
    <row r="59" spans="1:3" x14ac:dyDescent="0.2">
      <c r="A59" s="1">
        <v>34639</v>
      </c>
      <c r="B59">
        <v>15.2393</v>
      </c>
      <c r="C59" s="7">
        <f t="shared" si="1"/>
        <v>-5.2994947831544577E-2</v>
      </c>
    </row>
    <row r="60" spans="1:3" x14ac:dyDescent="0.2">
      <c r="A60" s="1">
        <v>34608</v>
      </c>
      <c r="B60">
        <v>16.092099999999999</v>
      </c>
      <c r="C60" s="7">
        <f t="shared" si="1"/>
        <v>1.4653492815122505E-2</v>
      </c>
    </row>
    <row r="61" spans="1:3" x14ac:dyDescent="0.2">
      <c r="A61" s="1">
        <v>34578</v>
      </c>
      <c r="B61">
        <v>15.8597</v>
      </c>
      <c r="C61" s="7">
        <f t="shared" si="1"/>
        <v>-8.695927508030997E-2</v>
      </c>
    </row>
    <row r="62" spans="1:3" x14ac:dyDescent="0.2">
      <c r="A62" s="1">
        <v>34547</v>
      </c>
      <c r="B62">
        <v>17.370200000000001</v>
      </c>
      <c r="C62" s="7">
        <f t="shared" si="1"/>
        <v>-1.8277795361034469E-2</v>
      </c>
    </row>
    <row r="63" spans="1:3" x14ac:dyDescent="0.2">
      <c r="A63" s="1">
        <v>34516</v>
      </c>
      <c r="B63">
        <v>17.6936</v>
      </c>
      <c r="C63" s="7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C63"/>
  <sheetViews>
    <sheetView topLeftCell="A44"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29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61.875</v>
      </c>
      <c r="C4" s="7">
        <f t="shared" ref="C4:C35" si="0">(B4-B5)/B5</f>
        <v>0.125</v>
      </c>
    </row>
    <row r="5" spans="1:3" x14ac:dyDescent="0.2">
      <c r="A5" s="1">
        <v>36281</v>
      </c>
      <c r="B5">
        <v>55</v>
      </c>
      <c r="C5" s="7">
        <f t="shared" si="0"/>
        <v>-0.1135451906603121</v>
      </c>
    </row>
    <row r="6" spans="1:3" x14ac:dyDescent="0.2">
      <c r="A6" s="1">
        <v>36251</v>
      </c>
      <c r="B6">
        <v>62.044899999999998</v>
      </c>
      <c r="C6" s="7">
        <f t="shared" si="0"/>
        <v>0.51138074335351913</v>
      </c>
    </row>
    <row r="7" spans="1:3" x14ac:dyDescent="0.2">
      <c r="A7" s="1">
        <v>36220</v>
      </c>
      <c r="B7">
        <v>41.0518</v>
      </c>
      <c r="C7" s="7">
        <f t="shared" si="0"/>
        <v>1.697442935496182E-2</v>
      </c>
    </row>
    <row r="8" spans="1:3" x14ac:dyDescent="0.2">
      <c r="A8" s="1">
        <v>36192</v>
      </c>
      <c r="B8">
        <v>40.366599999999998</v>
      </c>
      <c r="C8" s="7">
        <f t="shared" si="0"/>
        <v>-2.5951870199628038E-2</v>
      </c>
    </row>
    <row r="9" spans="1:3" x14ac:dyDescent="0.2">
      <c r="A9" s="1">
        <v>36161</v>
      </c>
      <c r="B9">
        <v>41.442100000000003</v>
      </c>
      <c r="C9" s="7">
        <f t="shared" si="0"/>
        <v>0.12070494826737635</v>
      </c>
    </row>
    <row r="10" spans="1:3" x14ac:dyDescent="0.2">
      <c r="A10" s="1">
        <v>36130</v>
      </c>
      <c r="B10">
        <v>36.9786</v>
      </c>
      <c r="C10" s="7">
        <f t="shared" si="0"/>
        <v>4.2065300336467494E-3</v>
      </c>
    </row>
    <row r="11" spans="1:3" x14ac:dyDescent="0.2">
      <c r="A11" s="1">
        <v>36100</v>
      </c>
      <c r="B11">
        <v>36.823700000000002</v>
      </c>
      <c r="C11" s="7">
        <f t="shared" si="0"/>
        <v>-6.0078004155456881E-2</v>
      </c>
    </row>
    <row r="12" spans="1:3" x14ac:dyDescent="0.2">
      <c r="A12" s="1">
        <v>36069</v>
      </c>
      <c r="B12">
        <v>39.177399999999999</v>
      </c>
      <c r="C12" s="7">
        <f t="shared" si="0"/>
        <v>0.11619704265078784</v>
      </c>
    </row>
    <row r="13" spans="1:3" x14ac:dyDescent="0.2">
      <c r="A13" s="1">
        <v>36039</v>
      </c>
      <c r="B13">
        <v>35.098999999999997</v>
      </c>
      <c r="C13" s="7">
        <f t="shared" si="0"/>
        <v>0.1858050697144864</v>
      </c>
    </row>
    <row r="14" spans="1:3" x14ac:dyDescent="0.2">
      <c r="A14" s="1">
        <v>36008</v>
      </c>
      <c r="B14">
        <v>29.599299999999999</v>
      </c>
      <c r="C14" s="7">
        <f t="shared" si="0"/>
        <v>-0.13285502516537667</v>
      </c>
    </row>
    <row r="15" spans="1:3" x14ac:dyDescent="0.2">
      <c r="A15" s="1">
        <v>35977</v>
      </c>
      <c r="B15">
        <v>34.1342</v>
      </c>
      <c r="C15" s="7">
        <f t="shared" si="0"/>
        <v>5.1182242040884174E-2</v>
      </c>
    </row>
    <row r="16" spans="1:3" x14ac:dyDescent="0.2">
      <c r="A16" s="1">
        <v>35947</v>
      </c>
      <c r="B16">
        <v>32.472200000000001</v>
      </c>
      <c r="C16" s="7">
        <f t="shared" si="0"/>
        <v>-4.954778281867403E-2</v>
      </c>
    </row>
    <row r="17" spans="1:3" x14ac:dyDescent="0.2">
      <c r="A17" s="1">
        <v>35916</v>
      </c>
      <c r="B17">
        <v>34.164999999999999</v>
      </c>
      <c r="C17" s="7">
        <f t="shared" si="0"/>
        <v>-0.10193256016907275</v>
      </c>
    </row>
    <row r="18" spans="1:3" x14ac:dyDescent="0.2">
      <c r="A18" s="1">
        <v>35886</v>
      </c>
      <c r="B18">
        <v>38.0428</v>
      </c>
      <c r="C18" s="7">
        <f t="shared" si="0"/>
        <v>0.12624969285014337</v>
      </c>
    </row>
    <row r="19" spans="1:3" x14ac:dyDescent="0.2">
      <c r="A19" s="1">
        <v>35855</v>
      </c>
      <c r="B19">
        <v>33.778300000000002</v>
      </c>
      <c r="C19" s="7">
        <f t="shared" si="0"/>
        <v>-6.2182797490143792E-2</v>
      </c>
    </row>
    <row r="20" spans="1:3" x14ac:dyDescent="0.2">
      <c r="A20" s="1">
        <v>35827</v>
      </c>
      <c r="B20">
        <v>36.018000000000001</v>
      </c>
      <c r="C20" s="7">
        <f t="shared" si="0"/>
        <v>-3.4579622119593395E-2</v>
      </c>
    </row>
    <row r="21" spans="1:3" x14ac:dyDescent="0.2">
      <c r="A21" s="1">
        <v>35796</v>
      </c>
      <c r="B21">
        <v>37.308100000000003</v>
      </c>
      <c r="C21" s="7">
        <f t="shared" si="0"/>
        <v>8.5257089000849426E-2</v>
      </c>
    </row>
    <row r="22" spans="1:3" x14ac:dyDescent="0.2">
      <c r="A22" s="1">
        <v>35765</v>
      </c>
      <c r="B22">
        <v>34.377200000000002</v>
      </c>
      <c r="C22" s="7">
        <f t="shared" si="0"/>
        <v>4.6467807383099857E-2</v>
      </c>
    </row>
    <row r="23" spans="1:3" x14ac:dyDescent="0.2">
      <c r="A23" s="1">
        <v>35735</v>
      </c>
      <c r="B23">
        <v>32.850700000000003</v>
      </c>
      <c r="C23" s="7">
        <f t="shared" si="0"/>
        <v>-7.5596839368323759E-2</v>
      </c>
    </row>
    <row r="24" spans="1:3" x14ac:dyDescent="0.2">
      <c r="A24" s="1">
        <v>35704</v>
      </c>
      <c r="B24">
        <v>35.537199999999999</v>
      </c>
      <c r="C24" s="7">
        <f t="shared" si="0"/>
        <v>-0.10975612811102629</v>
      </c>
    </row>
    <row r="25" spans="1:3" x14ac:dyDescent="0.2">
      <c r="A25" s="1">
        <v>35674</v>
      </c>
      <c r="B25">
        <v>39.918500000000002</v>
      </c>
      <c r="C25" s="7">
        <f t="shared" si="0"/>
        <v>-3.0394453574157233E-3</v>
      </c>
    </row>
    <row r="26" spans="1:3" x14ac:dyDescent="0.2">
      <c r="A26" s="1">
        <v>35643</v>
      </c>
      <c r="B26">
        <v>40.040199999999999</v>
      </c>
      <c r="C26" s="7">
        <f t="shared" si="0"/>
        <v>-6.7972057923245371E-2</v>
      </c>
    </row>
    <row r="27" spans="1:3" x14ac:dyDescent="0.2">
      <c r="A27" s="1">
        <v>35612</v>
      </c>
      <c r="B27">
        <v>42.960299999999997</v>
      </c>
      <c r="C27" s="7">
        <f t="shared" si="0"/>
        <v>0.17412836063199133</v>
      </c>
    </row>
    <row r="28" spans="1:3" x14ac:dyDescent="0.2">
      <c r="A28" s="1">
        <v>35582</v>
      </c>
      <c r="B28">
        <v>36.589100000000002</v>
      </c>
      <c r="C28" s="7">
        <f t="shared" si="0"/>
        <v>2.3769152424761301E-2</v>
      </c>
    </row>
    <row r="29" spans="1:3" x14ac:dyDescent="0.2">
      <c r="A29" s="1">
        <v>35551</v>
      </c>
      <c r="B29">
        <v>35.739600000000003</v>
      </c>
      <c r="C29" s="7">
        <f t="shared" si="0"/>
        <v>5.3668718601854015E-2</v>
      </c>
    </row>
    <row r="30" spans="1:3" x14ac:dyDescent="0.2">
      <c r="A30" s="1">
        <v>35521</v>
      </c>
      <c r="B30">
        <v>33.919199999999996</v>
      </c>
      <c r="C30" s="7">
        <f t="shared" si="0"/>
        <v>3.1267102046772889E-2</v>
      </c>
    </row>
    <row r="31" spans="1:3" x14ac:dyDescent="0.2">
      <c r="A31" s="1">
        <v>35490</v>
      </c>
      <c r="B31">
        <v>32.890799999999999</v>
      </c>
      <c r="C31" s="7">
        <f t="shared" si="0"/>
        <v>-4.5611632286501044E-2</v>
      </c>
    </row>
    <row r="32" spans="1:3" x14ac:dyDescent="0.2">
      <c r="A32" s="1">
        <v>35462</v>
      </c>
      <c r="B32">
        <v>34.462699999999998</v>
      </c>
      <c r="C32" s="7">
        <f t="shared" si="0"/>
        <v>3.6023496590949965E-2</v>
      </c>
    </row>
    <row r="33" spans="1:3" x14ac:dyDescent="0.2">
      <c r="A33" s="1">
        <v>35431</v>
      </c>
      <c r="B33">
        <v>33.264400000000002</v>
      </c>
      <c r="C33" s="7">
        <f t="shared" si="0"/>
        <v>8.2353400534923002E-2</v>
      </c>
    </row>
    <row r="34" spans="1:3" x14ac:dyDescent="0.2">
      <c r="A34" s="1">
        <v>35400</v>
      </c>
      <c r="B34">
        <v>30.7334</v>
      </c>
      <c r="C34" s="7">
        <f t="shared" si="0"/>
        <v>1.9626253537289311E-3</v>
      </c>
    </row>
    <row r="35" spans="1:3" x14ac:dyDescent="0.2">
      <c r="A35" s="1">
        <v>35370</v>
      </c>
      <c r="B35">
        <v>30.673200000000001</v>
      </c>
      <c r="C35" s="7">
        <f t="shared" si="0"/>
        <v>8.5289091275780535E-2</v>
      </c>
    </row>
    <row r="36" spans="1:3" x14ac:dyDescent="0.2">
      <c r="A36" s="1">
        <v>35339</v>
      </c>
      <c r="B36">
        <v>28.262699999999999</v>
      </c>
      <c r="C36" s="7">
        <f t="shared" ref="C36:C62" si="1">(B36-B37)/B37</f>
        <v>-8.4492303776350437E-4</v>
      </c>
    </row>
    <row r="37" spans="1:3" x14ac:dyDescent="0.2">
      <c r="A37" s="1">
        <v>35309</v>
      </c>
      <c r="B37">
        <v>28.2866</v>
      </c>
      <c r="C37" s="7">
        <f t="shared" si="1"/>
        <v>-5.0300824581665834E-2</v>
      </c>
    </row>
    <row r="38" spans="1:3" x14ac:dyDescent="0.2">
      <c r="A38" s="1">
        <v>35278</v>
      </c>
      <c r="B38">
        <v>29.784800000000001</v>
      </c>
      <c r="C38" s="7">
        <f t="shared" si="1"/>
        <v>7.1118271526798768E-2</v>
      </c>
    </row>
    <row r="39" spans="1:3" x14ac:dyDescent="0.2">
      <c r="A39" s="1">
        <v>35247</v>
      </c>
      <c r="B39">
        <v>27.807200000000002</v>
      </c>
      <c r="C39" s="7">
        <f t="shared" si="1"/>
        <v>1.483168374646001E-2</v>
      </c>
    </row>
    <row r="40" spans="1:3" x14ac:dyDescent="0.2">
      <c r="A40" s="1">
        <v>35217</v>
      </c>
      <c r="B40">
        <v>27.4008</v>
      </c>
      <c r="C40" s="7">
        <f t="shared" si="1"/>
        <v>-6.8965868741611536E-2</v>
      </c>
    </row>
    <row r="41" spans="1:3" x14ac:dyDescent="0.2">
      <c r="A41" s="1">
        <v>35186</v>
      </c>
      <c r="B41">
        <v>29.430499999999999</v>
      </c>
      <c r="C41" s="7">
        <f t="shared" si="1"/>
        <v>-8.4464239990297528E-3</v>
      </c>
    </row>
    <row r="42" spans="1:3" x14ac:dyDescent="0.2">
      <c r="A42" s="1">
        <v>35156</v>
      </c>
      <c r="B42">
        <v>29.6812</v>
      </c>
      <c r="C42" s="7">
        <f t="shared" si="1"/>
        <v>-3.9932617901893199E-3</v>
      </c>
    </row>
    <row r="43" spans="1:3" x14ac:dyDescent="0.2">
      <c r="A43" s="1">
        <v>35125</v>
      </c>
      <c r="B43">
        <v>29.8002</v>
      </c>
      <c r="C43" s="7">
        <f t="shared" si="1"/>
        <v>0.10109702521051875</v>
      </c>
    </row>
    <row r="44" spans="1:3" x14ac:dyDescent="0.2">
      <c r="A44" s="1">
        <v>35096</v>
      </c>
      <c r="B44">
        <v>27.0641</v>
      </c>
      <c r="C44" s="7">
        <f t="shared" si="1"/>
        <v>2.4774894168073942E-2</v>
      </c>
    </row>
    <row r="45" spans="1:3" x14ac:dyDescent="0.2">
      <c r="A45" s="1">
        <v>35065</v>
      </c>
      <c r="B45">
        <v>26.409800000000001</v>
      </c>
      <c r="C45" s="7">
        <f t="shared" si="1"/>
        <v>5.3862729449321703E-2</v>
      </c>
    </row>
    <row r="46" spans="1:3" x14ac:dyDescent="0.2">
      <c r="A46" s="1">
        <v>35034</v>
      </c>
      <c r="B46">
        <v>25.06</v>
      </c>
      <c r="C46" s="7">
        <f t="shared" si="1"/>
        <v>-9.6155233354973682E-2</v>
      </c>
    </row>
    <row r="47" spans="1:3" x14ac:dyDescent="0.2">
      <c r="A47" s="1">
        <v>35004</v>
      </c>
      <c r="B47">
        <v>27.725999999999999</v>
      </c>
      <c r="C47" s="7">
        <f t="shared" si="1"/>
        <v>0.15214401176827472</v>
      </c>
    </row>
    <row r="48" spans="1:3" x14ac:dyDescent="0.2">
      <c r="A48" s="1">
        <v>34973</v>
      </c>
      <c r="B48">
        <v>24.064699999999998</v>
      </c>
      <c r="C48" s="7">
        <f t="shared" si="1"/>
        <v>-3.5459770575645193E-2</v>
      </c>
    </row>
    <row r="49" spans="1:3" x14ac:dyDescent="0.2">
      <c r="A49" s="1">
        <v>34943</v>
      </c>
      <c r="B49">
        <v>24.949400000000001</v>
      </c>
      <c r="C49" s="7">
        <f t="shared" si="1"/>
        <v>-7.4398622879783868E-2</v>
      </c>
    </row>
    <row r="50" spans="1:3" x14ac:dyDescent="0.2">
      <c r="A50" s="1">
        <v>34912</v>
      </c>
      <c r="B50">
        <v>26.954799999999999</v>
      </c>
      <c r="C50" s="7">
        <f t="shared" si="1"/>
        <v>6.2341812317546806E-3</v>
      </c>
    </row>
    <row r="51" spans="1:3" x14ac:dyDescent="0.2">
      <c r="A51" s="1">
        <v>34881</v>
      </c>
      <c r="B51">
        <v>26.787800000000001</v>
      </c>
      <c r="C51" s="7">
        <f t="shared" si="1"/>
        <v>0.13715784826462005</v>
      </c>
    </row>
    <row r="52" spans="1:3" x14ac:dyDescent="0.2">
      <c r="A52" s="1">
        <v>34851</v>
      </c>
      <c r="B52">
        <v>23.556799999999999</v>
      </c>
      <c r="C52" s="7">
        <f t="shared" si="1"/>
        <v>7.7956546409679042E-2</v>
      </c>
    </row>
    <row r="53" spans="1:3" x14ac:dyDescent="0.2">
      <c r="A53" s="1">
        <v>34820</v>
      </c>
      <c r="B53">
        <v>21.853200000000001</v>
      </c>
      <c r="C53" s="7">
        <f t="shared" si="1"/>
        <v>4.1431961799102281E-2</v>
      </c>
    </row>
    <row r="54" spans="1:3" x14ac:dyDescent="0.2">
      <c r="A54" s="1">
        <v>34790</v>
      </c>
      <c r="B54">
        <v>20.983799999999999</v>
      </c>
      <c r="C54" s="7">
        <f t="shared" si="1"/>
        <v>8.1327039617429972E-2</v>
      </c>
    </row>
    <row r="55" spans="1:3" x14ac:dyDescent="0.2">
      <c r="A55" s="1">
        <v>34759</v>
      </c>
      <c r="B55">
        <v>19.4056</v>
      </c>
      <c r="C55" s="7">
        <f t="shared" si="1"/>
        <v>6.4101861092528245E-2</v>
      </c>
    </row>
    <row r="56" spans="1:3" x14ac:dyDescent="0.2">
      <c r="A56" s="1">
        <v>34731</v>
      </c>
      <c r="B56">
        <v>18.236599999999999</v>
      </c>
      <c r="C56" s="7">
        <f t="shared" si="1"/>
        <v>-7.9476899476138198E-3</v>
      </c>
    </row>
    <row r="57" spans="1:3" x14ac:dyDescent="0.2">
      <c r="A57" s="1">
        <v>34700</v>
      </c>
      <c r="B57">
        <v>18.3827</v>
      </c>
      <c r="C57" s="7">
        <f t="shared" si="1"/>
        <v>-8.7281411675918269E-2</v>
      </c>
    </row>
    <row r="58" spans="1:3" x14ac:dyDescent="0.2">
      <c r="A58" s="1">
        <v>34669</v>
      </c>
      <c r="B58">
        <v>20.140599999999999</v>
      </c>
      <c r="C58" s="7">
        <f t="shared" si="1"/>
        <v>6.125481476017082E-2</v>
      </c>
    </row>
    <row r="59" spans="1:3" x14ac:dyDescent="0.2">
      <c r="A59" s="1">
        <v>34639</v>
      </c>
      <c r="B59">
        <v>18.978100000000001</v>
      </c>
      <c r="C59" s="7">
        <f t="shared" si="1"/>
        <v>-4.252077352693371E-2</v>
      </c>
    </row>
    <row r="60" spans="1:3" x14ac:dyDescent="0.2">
      <c r="A60" s="1">
        <v>34608</v>
      </c>
      <c r="B60">
        <v>19.820900000000002</v>
      </c>
      <c r="C60" s="7">
        <f t="shared" si="1"/>
        <v>1.0646488647314671E-2</v>
      </c>
    </row>
    <row r="61" spans="1:3" x14ac:dyDescent="0.2">
      <c r="A61" s="1">
        <v>34578</v>
      </c>
      <c r="B61">
        <v>19.612100000000002</v>
      </c>
      <c r="C61" s="7">
        <f t="shared" si="1"/>
        <v>8.9307302518198631E-3</v>
      </c>
    </row>
    <row r="62" spans="1:3" x14ac:dyDescent="0.2">
      <c r="A62" s="1">
        <v>34547</v>
      </c>
      <c r="B62">
        <v>19.438500000000001</v>
      </c>
      <c r="C62" s="7">
        <f t="shared" si="1"/>
        <v>7.8999517077151166E-2</v>
      </c>
    </row>
    <row r="63" spans="1:3" x14ac:dyDescent="0.2">
      <c r="A63" s="1">
        <v>34516</v>
      </c>
      <c r="B63">
        <v>18.0153</v>
      </c>
      <c r="C63" s="7"/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C63"/>
  <sheetViews>
    <sheetView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30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44.5625</v>
      </c>
      <c r="C4" s="7">
        <f t="shared" ref="C4:C35" si="0">(B4-B5)/B5</f>
        <v>-6.7973856209150321E-2</v>
      </c>
    </row>
    <row r="5" spans="1:3" x14ac:dyDescent="0.2">
      <c r="A5" s="1">
        <v>36281</v>
      </c>
      <c r="B5">
        <v>47.8125</v>
      </c>
      <c r="C5" s="7">
        <f t="shared" si="0"/>
        <v>4.4399397989073858E-2</v>
      </c>
    </row>
    <row r="6" spans="1:3" x14ac:dyDescent="0.2">
      <c r="A6" s="1">
        <v>36251</v>
      </c>
      <c r="B6">
        <v>45.779899999999998</v>
      </c>
      <c r="C6" s="7">
        <f t="shared" si="0"/>
        <v>1.7980356360612178E-2</v>
      </c>
    </row>
    <row r="7" spans="1:3" x14ac:dyDescent="0.2">
      <c r="A7" s="1">
        <v>36220</v>
      </c>
      <c r="B7">
        <v>44.971299999999999</v>
      </c>
      <c r="C7" s="7">
        <f t="shared" si="0"/>
        <v>0.11230849900817701</v>
      </c>
    </row>
    <row r="8" spans="1:3" x14ac:dyDescent="0.2">
      <c r="A8" s="1">
        <v>36192</v>
      </c>
      <c r="B8">
        <v>40.430599999999998</v>
      </c>
      <c r="C8" s="7">
        <f t="shared" si="0"/>
        <v>1.8051705079103569E-2</v>
      </c>
    </row>
    <row r="9" spans="1:3" x14ac:dyDescent="0.2">
      <c r="A9" s="1">
        <v>36161</v>
      </c>
      <c r="B9">
        <v>39.713700000000003</v>
      </c>
      <c r="C9" s="7">
        <f t="shared" si="0"/>
        <v>-5.5881115340086482E-2</v>
      </c>
    </row>
    <row r="10" spans="1:3" x14ac:dyDescent="0.2">
      <c r="A10" s="1">
        <v>36130</v>
      </c>
      <c r="B10">
        <v>42.064300000000003</v>
      </c>
      <c r="C10" s="7">
        <f t="shared" si="0"/>
        <v>-0.10408466663258867</v>
      </c>
    </row>
    <row r="11" spans="1:3" x14ac:dyDescent="0.2">
      <c r="A11" s="1">
        <v>36100</v>
      </c>
      <c r="B11">
        <v>46.9512</v>
      </c>
      <c r="C11" s="7">
        <f t="shared" si="0"/>
        <v>6.0523991624446251E-2</v>
      </c>
    </row>
    <row r="12" spans="1:3" x14ac:dyDescent="0.2">
      <c r="A12" s="1">
        <v>36069</v>
      </c>
      <c r="B12">
        <v>44.271700000000003</v>
      </c>
      <c r="C12" s="7">
        <f t="shared" si="0"/>
        <v>1.6973408556306992E-2</v>
      </c>
    </row>
    <row r="13" spans="1:3" x14ac:dyDescent="0.2">
      <c r="A13" s="1">
        <v>36039</v>
      </c>
      <c r="B13">
        <v>43.532800000000002</v>
      </c>
      <c r="C13" s="7">
        <f t="shared" si="0"/>
        <v>-2.6170678728577881E-2</v>
      </c>
    </row>
    <row r="14" spans="1:3" x14ac:dyDescent="0.2">
      <c r="A14" s="1">
        <v>36008</v>
      </c>
      <c r="B14">
        <v>44.7027</v>
      </c>
      <c r="C14" s="7">
        <f t="shared" si="0"/>
        <v>-0.10209578673351334</v>
      </c>
    </row>
    <row r="15" spans="1:3" x14ac:dyDescent="0.2">
      <c r="A15" s="1">
        <v>35977</v>
      </c>
      <c r="B15">
        <v>49.785600000000002</v>
      </c>
      <c r="C15" s="7">
        <f t="shared" si="0"/>
        <v>-0.1688852830113084</v>
      </c>
    </row>
    <row r="16" spans="1:3" x14ac:dyDescent="0.2">
      <c r="A16" s="1">
        <v>35947</v>
      </c>
      <c r="B16">
        <v>59.902200000000001</v>
      </c>
      <c r="C16" s="7">
        <f t="shared" si="0"/>
        <v>-1.2132676098611616E-2</v>
      </c>
    </row>
    <row r="17" spans="1:3" x14ac:dyDescent="0.2">
      <c r="A17" s="1">
        <v>35916</v>
      </c>
      <c r="B17">
        <v>60.637900000000002</v>
      </c>
      <c r="C17" s="7">
        <f t="shared" si="0"/>
        <v>4.5982384660233716E-2</v>
      </c>
    </row>
    <row r="18" spans="1:3" x14ac:dyDescent="0.2">
      <c r="A18" s="1">
        <v>35886</v>
      </c>
      <c r="B18">
        <v>57.972200000000001</v>
      </c>
      <c r="C18" s="7">
        <f t="shared" si="0"/>
        <v>3.2645463532806715E-2</v>
      </c>
    </row>
    <row r="19" spans="1:3" x14ac:dyDescent="0.2">
      <c r="A19" s="1">
        <v>35855</v>
      </c>
      <c r="B19">
        <v>56.139499999999998</v>
      </c>
      <c r="C19" s="7">
        <f t="shared" si="0"/>
        <v>8.3726012165482908E-2</v>
      </c>
    </row>
    <row r="20" spans="1:3" x14ac:dyDescent="0.2">
      <c r="A20" s="1">
        <v>35827</v>
      </c>
      <c r="B20">
        <v>51.802300000000002</v>
      </c>
      <c r="C20" s="7">
        <f t="shared" si="0"/>
        <v>0.15706324477055214</v>
      </c>
    </row>
    <row r="21" spans="1:3" x14ac:dyDescent="0.2">
      <c r="A21" s="1">
        <v>35796</v>
      </c>
      <c r="B21">
        <v>44.770499999999998</v>
      </c>
      <c r="C21" s="7">
        <f t="shared" si="0"/>
        <v>1.6573343687415719E-2</v>
      </c>
    </row>
    <row r="22" spans="1:3" x14ac:dyDescent="0.2">
      <c r="A22" s="1">
        <v>35765</v>
      </c>
      <c r="B22">
        <v>44.040599999999998</v>
      </c>
      <c r="C22" s="7">
        <f t="shared" si="0"/>
        <v>-1.2276845788104495E-2</v>
      </c>
    </row>
    <row r="23" spans="1:3" x14ac:dyDescent="0.2">
      <c r="A23" s="1">
        <v>35735</v>
      </c>
      <c r="B23">
        <v>44.588000000000001</v>
      </c>
      <c r="C23" s="7">
        <f t="shared" si="0"/>
        <v>9.9466886290445852E-2</v>
      </c>
    </row>
    <row r="24" spans="1:3" x14ac:dyDescent="0.2">
      <c r="A24" s="1">
        <v>35704</v>
      </c>
      <c r="B24">
        <v>40.554200000000002</v>
      </c>
      <c r="C24" s="7">
        <f t="shared" si="0"/>
        <v>-0.26454437303233846</v>
      </c>
    </row>
    <row r="25" spans="1:3" x14ac:dyDescent="0.2">
      <c r="A25" s="1">
        <v>35674</v>
      </c>
      <c r="B25">
        <v>55.141599999999997</v>
      </c>
      <c r="C25" s="7">
        <f t="shared" si="0"/>
        <v>3.304221251819432E-3</v>
      </c>
    </row>
    <row r="26" spans="1:3" x14ac:dyDescent="0.2">
      <c r="A26" s="1">
        <v>35643</v>
      </c>
      <c r="B26">
        <v>54.96</v>
      </c>
      <c r="C26" s="7">
        <f t="shared" si="0"/>
        <v>-9.7379839512296076E-2</v>
      </c>
    </row>
    <row r="27" spans="1:3" x14ac:dyDescent="0.2">
      <c r="A27" s="1">
        <v>35612</v>
      </c>
      <c r="B27">
        <v>60.889400000000002</v>
      </c>
      <c r="C27" s="7">
        <f t="shared" si="0"/>
        <v>0.17441905320330822</v>
      </c>
    </row>
    <row r="28" spans="1:3" x14ac:dyDescent="0.2">
      <c r="A28" s="1">
        <v>35582</v>
      </c>
      <c r="B28">
        <v>51.846400000000003</v>
      </c>
      <c r="C28" s="7">
        <f t="shared" si="0"/>
        <v>9.4147539738146199E-2</v>
      </c>
    </row>
    <row r="29" spans="1:3" x14ac:dyDescent="0.2">
      <c r="A29" s="1">
        <v>35551</v>
      </c>
      <c r="B29">
        <v>47.385199999999998</v>
      </c>
      <c r="C29" s="7">
        <f t="shared" si="0"/>
        <v>2.7972179677975013E-2</v>
      </c>
    </row>
    <row r="30" spans="1:3" x14ac:dyDescent="0.2">
      <c r="A30" s="1">
        <v>35521</v>
      </c>
      <c r="B30">
        <v>46.095799999999997</v>
      </c>
      <c r="C30" s="7">
        <f t="shared" si="0"/>
        <v>-4.2394025323818744E-2</v>
      </c>
    </row>
    <row r="31" spans="1:3" x14ac:dyDescent="0.2">
      <c r="A31" s="1">
        <v>35490</v>
      </c>
      <c r="B31">
        <v>48.136499999999998</v>
      </c>
      <c r="C31" s="7">
        <f t="shared" si="0"/>
        <v>-7.603584028500246E-2</v>
      </c>
    </row>
    <row r="32" spans="1:3" x14ac:dyDescent="0.2">
      <c r="A32" s="1">
        <v>35462</v>
      </c>
      <c r="B32">
        <v>52.097799999999999</v>
      </c>
      <c r="C32" s="7">
        <f t="shared" si="0"/>
        <v>0.13496403253846187</v>
      </c>
    </row>
    <row r="33" spans="1:3" x14ac:dyDescent="0.2">
      <c r="A33" s="1">
        <v>35431</v>
      </c>
      <c r="B33">
        <v>45.9026</v>
      </c>
      <c r="C33" s="7">
        <f t="shared" si="0"/>
        <v>4.3480435281735147E-2</v>
      </c>
    </row>
    <row r="34" spans="1:3" x14ac:dyDescent="0.2">
      <c r="A34" s="1">
        <v>35400</v>
      </c>
      <c r="B34">
        <v>43.989899999999999</v>
      </c>
      <c r="C34" s="7">
        <f t="shared" si="0"/>
        <v>-7.5378183583774169E-2</v>
      </c>
    </row>
    <row r="35" spans="1:3" x14ac:dyDescent="0.2">
      <c r="A35" s="1">
        <v>35370</v>
      </c>
      <c r="B35">
        <v>47.576099999999997</v>
      </c>
      <c r="C35" s="7">
        <f t="shared" si="0"/>
        <v>3.3261229329823561E-2</v>
      </c>
    </row>
    <row r="36" spans="1:3" x14ac:dyDescent="0.2">
      <c r="A36" s="1">
        <v>35339</v>
      </c>
      <c r="B36">
        <v>46.044600000000003</v>
      </c>
      <c r="C36" s="7">
        <f t="shared" ref="C36:C62" si="1">(B36-B37)/B37</f>
        <v>8.1006334195735608E-2</v>
      </c>
    </row>
    <row r="37" spans="1:3" x14ac:dyDescent="0.2">
      <c r="A37" s="1">
        <v>35309</v>
      </c>
      <c r="B37">
        <v>42.594200000000001</v>
      </c>
      <c r="C37" s="7">
        <f t="shared" si="1"/>
        <v>1.7046200719670165E-2</v>
      </c>
    </row>
    <row r="38" spans="1:3" x14ac:dyDescent="0.2">
      <c r="A38" s="1">
        <v>35278</v>
      </c>
      <c r="B38">
        <v>41.880299999999998</v>
      </c>
      <c r="C38" s="7">
        <f t="shared" si="1"/>
        <v>7.8577462322169861E-2</v>
      </c>
    </row>
    <row r="39" spans="1:3" x14ac:dyDescent="0.2">
      <c r="A39" s="1">
        <v>35247</v>
      </c>
      <c r="B39">
        <v>38.8292</v>
      </c>
      <c r="C39" s="7">
        <f t="shared" si="1"/>
        <v>-0.15681262961314207</v>
      </c>
    </row>
    <row r="40" spans="1:3" x14ac:dyDescent="0.2">
      <c r="A40" s="1">
        <v>35217</v>
      </c>
      <c r="B40">
        <v>46.0505</v>
      </c>
      <c r="C40" s="7">
        <f t="shared" si="1"/>
        <v>-4.4226610268692838E-2</v>
      </c>
    </row>
    <row r="41" spans="1:3" x14ac:dyDescent="0.2">
      <c r="A41" s="1">
        <v>35186</v>
      </c>
      <c r="B41">
        <v>48.181399999999996</v>
      </c>
      <c r="C41" s="7">
        <f t="shared" si="1"/>
        <v>2.2143681477207102E-2</v>
      </c>
    </row>
    <row r="42" spans="1:3" x14ac:dyDescent="0.2">
      <c r="A42" s="1">
        <v>35156</v>
      </c>
      <c r="B42">
        <v>47.137599999999999</v>
      </c>
      <c r="C42" s="7">
        <f t="shared" si="1"/>
        <v>2.5642364624198465E-2</v>
      </c>
    </row>
    <row r="43" spans="1:3" x14ac:dyDescent="0.2">
      <c r="A43" s="1">
        <v>35125</v>
      </c>
      <c r="B43">
        <v>45.959099999999999</v>
      </c>
      <c r="C43" s="7">
        <f t="shared" si="1"/>
        <v>7.4380571003780108E-2</v>
      </c>
    </row>
    <row r="44" spans="1:3" x14ac:dyDescent="0.2">
      <c r="A44" s="1">
        <v>35096</v>
      </c>
      <c r="B44">
        <v>42.777299999999997</v>
      </c>
      <c r="C44" s="7">
        <f t="shared" si="1"/>
        <v>9.8823275563124507E-2</v>
      </c>
    </row>
    <row r="45" spans="1:3" x14ac:dyDescent="0.2">
      <c r="A45" s="1">
        <v>35065</v>
      </c>
      <c r="B45">
        <v>38.930100000000003</v>
      </c>
      <c r="C45" s="7">
        <f t="shared" si="1"/>
        <v>6.4102949577558105E-2</v>
      </c>
    </row>
    <row r="46" spans="1:3" x14ac:dyDescent="0.2">
      <c r="A46" s="1">
        <v>35034</v>
      </c>
      <c r="B46">
        <v>36.584899999999998</v>
      </c>
      <c r="C46" s="7">
        <f t="shared" si="1"/>
        <v>-9.5244025589726299E-3</v>
      </c>
    </row>
    <row r="47" spans="1:3" x14ac:dyDescent="0.2">
      <c r="A47" s="1">
        <v>35004</v>
      </c>
      <c r="B47">
        <v>36.936700000000002</v>
      </c>
      <c r="C47" s="7">
        <f t="shared" si="1"/>
        <v>0.16500080428193395</v>
      </c>
    </row>
    <row r="48" spans="1:3" x14ac:dyDescent="0.2">
      <c r="A48" s="1">
        <v>34973</v>
      </c>
      <c r="B48">
        <v>31.705300000000001</v>
      </c>
      <c r="C48" s="7">
        <f t="shared" si="1"/>
        <v>-7.7964415957564398E-2</v>
      </c>
    </row>
    <row r="49" spans="1:3" x14ac:dyDescent="0.2">
      <c r="A49" s="1">
        <v>34943</v>
      </c>
      <c r="B49">
        <v>34.386200000000002</v>
      </c>
      <c r="C49" s="7">
        <f t="shared" si="1"/>
        <v>0.13899681681622</v>
      </c>
    </row>
    <row r="50" spans="1:3" x14ac:dyDescent="0.2">
      <c r="A50" s="1">
        <v>34912</v>
      </c>
      <c r="B50">
        <v>30.189900000000002</v>
      </c>
      <c r="C50" s="7">
        <f t="shared" si="1"/>
        <v>-9.5635829351265259E-4</v>
      </c>
    </row>
    <row r="51" spans="1:3" x14ac:dyDescent="0.2">
      <c r="A51" s="1">
        <v>34881</v>
      </c>
      <c r="B51">
        <v>30.218800000000002</v>
      </c>
      <c r="C51" s="7">
        <f t="shared" si="1"/>
        <v>0.11121407348571764</v>
      </c>
    </row>
    <row r="52" spans="1:3" x14ac:dyDescent="0.2">
      <c r="A52" s="1">
        <v>34851</v>
      </c>
      <c r="B52">
        <v>27.194400000000002</v>
      </c>
      <c r="C52" s="7">
        <f t="shared" si="1"/>
        <v>5.3095460301355833E-2</v>
      </c>
    </row>
    <row r="53" spans="1:3" x14ac:dyDescent="0.2">
      <c r="A53" s="1">
        <v>34820</v>
      </c>
      <c r="B53">
        <v>25.8233</v>
      </c>
      <c r="C53" s="7">
        <f t="shared" si="1"/>
        <v>4.8853597611746305E-2</v>
      </c>
    </row>
    <row r="54" spans="1:3" x14ac:dyDescent="0.2">
      <c r="A54" s="1">
        <v>34790</v>
      </c>
      <c r="B54">
        <v>24.6205</v>
      </c>
      <c r="C54" s="7">
        <f t="shared" si="1"/>
        <v>1.6393239594771923E-2</v>
      </c>
    </row>
    <row r="55" spans="1:3" x14ac:dyDescent="0.2">
      <c r="A55" s="1">
        <v>34759</v>
      </c>
      <c r="B55">
        <v>24.223400000000002</v>
      </c>
      <c r="C55" s="7">
        <f t="shared" si="1"/>
        <v>8.3753142979858072E-2</v>
      </c>
    </row>
    <row r="56" spans="1:3" x14ac:dyDescent="0.2">
      <c r="A56" s="1">
        <v>34731</v>
      </c>
      <c r="B56">
        <v>22.351400000000002</v>
      </c>
      <c r="C56" s="7">
        <f t="shared" si="1"/>
        <v>0.12239630410766296</v>
      </c>
    </row>
    <row r="57" spans="1:3" x14ac:dyDescent="0.2">
      <c r="A57" s="1">
        <v>34700</v>
      </c>
      <c r="B57">
        <v>19.914000000000001</v>
      </c>
      <c r="C57" s="7">
        <f t="shared" si="1"/>
        <v>-3.8040721686834186E-2</v>
      </c>
    </row>
    <row r="58" spans="1:3" x14ac:dyDescent="0.2">
      <c r="A58" s="1">
        <v>34669</v>
      </c>
      <c r="B58">
        <v>20.701499999999999</v>
      </c>
      <c r="C58" s="7">
        <f t="shared" si="1"/>
        <v>-2.645773862989733E-2</v>
      </c>
    </row>
    <row r="59" spans="1:3" x14ac:dyDescent="0.2">
      <c r="A59" s="1">
        <v>34639</v>
      </c>
      <c r="B59">
        <v>21.264099999999999</v>
      </c>
      <c r="C59" s="7">
        <f t="shared" si="1"/>
        <v>-3.7170024903780921E-2</v>
      </c>
    </row>
    <row r="60" spans="1:3" x14ac:dyDescent="0.2">
      <c r="A60" s="1">
        <v>34608</v>
      </c>
      <c r="B60">
        <v>22.085000000000001</v>
      </c>
      <c r="C60" s="7">
        <f t="shared" si="1"/>
        <v>3.1247957115774334E-2</v>
      </c>
    </row>
    <row r="61" spans="1:3" x14ac:dyDescent="0.2">
      <c r="A61" s="1">
        <v>34578</v>
      </c>
      <c r="B61">
        <v>21.415800000000001</v>
      </c>
      <c r="C61" s="7">
        <f t="shared" si="1"/>
        <v>1.3194933978019489E-2</v>
      </c>
    </row>
    <row r="62" spans="1:3" x14ac:dyDescent="0.2">
      <c r="A62" s="1">
        <v>34547</v>
      </c>
      <c r="B62">
        <v>21.136900000000001</v>
      </c>
      <c r="C62" s="7">
        <f t="shared" si="1"/>
        <v>1.1204294182091372E-2</v>
      </c>
    </row>
    <row r="63" spans="1:3" x14ac:dyDescent="0.2">
      <c r="A63" s="1">
        <v>34516</v>
      </c>
      <c r="B63">
        <v>20.902699999999999</v>
      </c>
      <c r="C63" s="7"/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C63"/>
  <sheetViews>
    <sheetView topLeftCell="A44"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31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140.5</v>
      </c>
      <c r="C4" s="7">
        <f t="shared" ref="C4:C35" si="0">(B4-B5)/B5</f>
        <v>1.603233947773778E-2</v>
      </c>
    </row>
    <row r="5" spans="1:3" x14ac:dyDescent="0.2">
      <c r="A5" s="1">
        <v>36281</v>
      </c>
      <c r="B5">
        <v>138.28299999999999</v>
      </c>
      <c r="C5" s="7">
        <f t="shared" si="0"/>
        <v>3.3860669587451563E-2</v>
      </c>
    </row>
    <row r="6" spans="1:3" x14ac:dyDescent="0.2">
      <c r="A6" s="1">
        <v>36251</v>
      </c>
      <c r="B6">
        <v>133.75399999999999</v>
      </c>
      <c r="C6" s="7">
        <f t="shared" si="0"/>
        <v>9.2199276516172213E-2</v>
      </c>
    </row>
    <row r="7" spans="1:3" x14ac:dyDescent="0.2">
      <c r="A7" s="1">
        <v>36220</v>
      </c>
      <c r="B7">
        <v>122.46299999999999</v>
      </c>
      <c r="C7" s="7">
        <f t="shared" si="0"/>
        <v>0.11621229936288316</v>
      </c>
    </row>
    <row r="8" spans="1:3" x14ac:dyDescent="0.2">
      <c r="A8" s="1">
        <v>36192</v>
      </c>
      <c r="B8">
        <v>109.71299999999999</v>
      </c>
      <c r="C8" s="7">
        <f t="shared" si="0"/>
        <v>5.6283516420037059E-2</v>
      </c>
    </row>
    <row r="9" spans="1:3" x14ac:dyDescent="0.2">
      <c r="A9" s="1">
        <v>36161</v>
      </c>
      <c r="B9">
        <v>103.867</v>
      </c>
      <c r="C9" s="7">
        <f t="shared" si="0"/>
        <v>4.1571197927241397E-3</v>
      </c>
    </row>
    <row r="10" spans="1:3" x14ac:dyDescent="0.2">
      <c r="A10" s="1">
        <v>36130</v>
      </c>
      <c r="B10">
        <v>103.437</v>
      </c>
      <c r="C10" s="7">
        <f t="shared" si="0"/>
        <v>-7.20812377625067E-3</v>
      </c>
    </row>
    <row r="11" spans="1:3" x14ac:dyDescent="0.2">
      <c r="A11" s="1">
        <v>36100</v>
      </c>
      <c r="B11">
        <v>104.188</v>
      </c>
      <c r="C11" s="7">
        <f t="shared" si="0"/>
        <v>0.1339486965162433</v>
      </c>
    </row>
    <row r="12" spans="1:3" x14ac:dyDescent="0.2">
      <c r="A12" s="1">
        <v>36069</v>
      </c>
      <c r="B12">
        <v>91.880700000000004</v>
      </c>
      <c r="C12" s="7">
        <f t="shared" si="0"/>
        <v>0.11373650416920726</v>
      </c>
    </row>
    <row r="13" spans="1:3" x14ac:dyDescent="0.2">
      <c r="A13" s="1">
        <v>36039</v>
      </c>
      <c r="B13">
        <v>82.497699999999995</v>
      </c>
      <c r="C13" s="7">
        <f t="shared" si="0"/>
        <v>-8.5801829555465697E-2</v>
      </c>
    </row>
    <row r="14" spans="1:3" x14ac:dyDescent="0.2">
      <c r="A14" s="1">
        <v>36008</v>
      </c>
      <c r="B14">
        <v>90.240499999999997</v>
      </c>
      <c r="C14" s="7">
        <f t="shared" si="0"/>
        <v>-0.25867097134595163</v>
      </c>
    </row>
    <row r="15" spans="1:3" x14ac:dyDescent="0.2">
      <c r="A15" s="1">
        <v>35977</v>
      </c>
      <c r="B15">
        <v>121.72799999999999</v>
      </c>
      <c r="C15" s="7">
        <f t="shared" si="0"/>
        <v>7.7410560974314452E-2</v>
      </c>
    </row>
    <row r="16" spans="1:3" x14ac:dyDescent="0.2">
      <c r="A16" s="1">
        <v>35947</v>
      </c>
      <c r="B16">
        <v>112.982</v>
      </c>
      <c r="C16" s="7">
        <f t="shared" si="0"/>
        <v>-4.9828857846888723E-2</v>
      </c>
    </row>
    <row r="17" spans="1:3" x14ac:dyDescent="0.2">
      <c r="A17" s="1">
        <v>35916</v>
      </c>
      <c r="B17">
        <v>118.907</v>
      </c>
      <c r="C17" s="7">
        <f t="shared" si="0"/>
        <v>-5.38155486591868E-2</v>
      </c>
    </row>
    <row r="18" spans="1:3" x14ac:dyDescent="0.2">
      <c r="A18" s="1">
        <v>35886</v>
      </c>
      <c r="B18">
        <v>125.67</v>
      </c>
      <c r="C18" s="7">
        <f t="shared" si="0"/>
        <v>-2.2799023343338377E-2</v>
      </c>
    </row>
    <row r="19" spans="1:3" x14ac:dyDescent="0.2">
      <c r="A19" s="1">
        <v>35855</v>
      </c>
      <c r="B19">
        <v>128.602</v>
      </c>
      <c r="C19" s="7">
        <f t="shared" si="0"/>
        <v>0.13203992887449165</v>
      </c>
    </row>
    <row r="20" spans="1:3" x14ac:dyDescent="0.2">
      <c r="A20" s="1">
        <v>35827</v>
      </c>
      <c r="B20">
        <v>113.602</v>
      </c>
      <c r="C20" s="7">
        <f t="shared" si="0"/>
        <v>0.18097744954944839</v>
      </c>
    </row>
    <row r="21" spans="1:3" x14ac:dyDescent="0.2">
      <c r="A21" s="1">
        <v>35796</v>
      </c>
      <c r="B21">
        <v>96.193200000000004</v>
      </c>
      <c r="C21" s="7">
        <f t="shared" si="0"/>
        <v>-0.103545068217401</v>
      </c>
    </row>
    <row r="22" spans="1:3" x14ac:dyDescent="0.2">
      <c r="A22" s="1">
        <v>35765</v>
      </c>
      <c r="B22">
        <v>107.304</v>
      </c>
      <c r="C22" s="7">
        <f t="shared" si="0"/>
        <v>-3.7971275519203054E-3</v>
      </c>
    </row>
    <row r="23" spans="1:3" x14ac:dyDescent="0.2">
      <c r="A23" s="1">
        <v>35735</v>
      </c>
      <c r="B23">
        <v>107.71299999999999</v>
      </c>
      <c r="C23" s="7">
        <f t="shared" si="0"/>
        <v>3.4538067750703436E-2</v>
      </c>
    </row>
    <row r="24" spans="1:3" x14ac:dyDescent="0.2">
      <c r="A24" s="1">
        <v>35704</v>
      </c>
      <c r="B24">
        <v>104.117</v>
      </c>
      <c r="C24" s="7">
        <f t="shared" si="0"/>
        <v>-2.8605282554136406E-2</v>
      </c>
    </row>
    <row r="25" spans="1:3" x14ac:dyDescent="0.2">
      <c r="A25" s="1">
        <v>35674</v>
      </c>
      <c r="B25">
        <v>107.18300000000001</v>
      </c>
      <c r="C25" s="7">
        <f t="shared" si="0"/>
        <v>6.542678502201775E-2</v>
      </c>
    </row>
    <row r="26" spans="1:3" x14ac:dyDescent="0.2">
      <c r="A26" s="1">
        <v>35643</v>
      </c>
      <c r="B26">
        <v>100.601</v>
      </c>
      <c r="C26" s="7">
        <f t="shared" si="0"/>
        <v>-7.2280268169201065E-2</v>
      </c>
    </row>
    <row r="27" spans="1:3" x14ac:dyDescent="0.2">
      <c r="A27" s="1">
        <v>35612</v>
      </c>
      <c r="B27">
        <v>108.43899999999999</v>
      </c>
      <c r="C27" s="7">
        <f t="shared" si="0"/>
        <v>0.11018060564985159</v>
      </c>
    </row>
    <row r="28" spans="1:3" x14ac:dyDescent="0.2">
      <c r="A28" s="1">
        <v>35582</v>
      </c>
      <c r="B28">
        <v>97.676900000000003</v>
      </c>
      <c r="C28" s="7">
        <f t="shared" si="0"/>
        <v>-2.3523942817154832E-2</v>
      </c>
    </row>
    <row r="29" spans="1:3" x14ac:dyDescent="0.2">
      <c r="A29" s="1">
        <v>35551</v>
      </c>
      <c r="B29">
        <v>100.03</v>
      </c>
      <c r="C29" s="7">
        <f t="shared" si="0"/>
        <v>5.7673498950573832E-2</v>
      </c>
    </row>
    <row r="30" spans="1:3" x14ac:dyDescent="0.2">
      <c r="A30" s="1">
        <v>35521</v>
      </c>
      <c r="B30">
        <v>94.575500000000005</v>
      </c>
      <c r="C30" s="7">
        <f t="shared" si="0"/>
        <v>3.6896092761555227E-2</v>
      </c>
    </row>
    <row r="31" spans="1:3" x14ac:dyDescent="0.2">
      <c r="A31" s="1">
        <v>35490</v>
      </c>
      <c r="B31">
        <v>91.2102</v>
      </c>
      <c r="C31" s="7">
        <f t="shared" si="0"/>
        <v>-5.6499238146269712E-2</v>
      </c>
    </row>
    <row r="32" spans="1:3" x14ac:dyDescent="0.2">
      <c r="A32" s="1">
        <v>35462</v>
      </c>
      <c r="B32">
        <v>96.6721</v>
      </c>
      <c r="C32" s="7">
        <f t="shared" si="0"/>
        <v>1.9417762391293194E-2</v>
      </c>
    </row>
    <row r="33" spans="1:3" x14ac:dyDescent="0.2">
      <c r="A33" s="1">
        <v>35431</v>
      </c>
      <c r="B33">
        <v>94.830699999999993</v>
      </c>
      <c r="C33" s="7">
        <f t="shared" si="0"/>
        <v>5.5057742373333794E-2</v>
      </c>
    </row>
    <row r="34" spans="1:3" x14ac:dyDescent="0.2">
      <c r="A34" s="1">
        <v>35400</v>
      </c>
      <c r="B34">
        <v>89.882000000000005</v>
      </c>
      <c r="C34" s="7">
        <f t="shared" si="0"/>
        <v>4.5304838904757047E-2</v>
      </c>
    </row>
    <row r="35" spans="1:3" x14ac:dyDescent="0.2">
      <c r="A35" s="1">
        <v>35370</v>
      </c>
      <c r="B35">
        <v>85.986400000000003</v>
      </c>
      <c r="C35" s="7">
        <f t="shared" si="0"/>
        <v>9.1171659566584046E-2</v>
      </c>
    </row>
    <row r="36" spans="1:3" x14ac:dyDescent="0.2">
      <c r="A36" s="1">
        <v>35339</v>
      </c>
      <c r="B36">
        <v>78.801900000000003</v>
      </c>
      <c r="C36" s="7">
        <f t="shared" ref="C36:C62" si="1">(B36-B37)/B37</f>
        <v>-2.8129305018209792E-2</v>
      </c>
    </row>
    <row r="37" spans="1:3" x14ac:dyDescent="0.2">
      <c r="A37" s="1">
        <v>35309</v>
      </c>
      <c r="B37">
        <v>81.082700000000003</v>
      </c>
      <c r="C37" s="7">
        <f t="shared" si="1"/>
        <v>2.4811803901940821E-2</v>
      </c>
    </row>
    <row r="38" spans="1:3" x14ac:dyDescent="0.2">
      <c r="A38" s="1">
        <v>35278</v>
      </c>
      <c r="B38">
        <v>79.119600000000005</v>
      </c>
      <c r="C38" s="7">
        <f t="shared" si="1"/>
        <v>2.9410961096343929E-2</v>
      </c>
    </row>
    <row r="39" spans="1:3" x14ac:dyDescent="0.2">
      <c r="A39" s="1">
        <v>35247</v>
      </c>
      <c r="B39">
        <v>76.859099999999998</v>
      </c>
      <c r="C39" s="7">
        <f t="shared" si="1"/>
        <v>4.431521170935729E-3</v>
      </c>
    </row>
    <row r="40" spans="1:3" x14ac:dyDescent="0.2">
      <c r="A40" s="1">
        <v>35217</v>
      </c>
      <c r="B40">
        <v>76.52</v>
      </c>
      <c r="C40" s="7">
        <f t="shared" si="1"/>
        <v>-1.6624343302456098E-2</v>
      </c>
    </row>
    <row r="41" spans="1:3" x14ac:dyDescent="0.2">
      <c r="A41" s="1">
        <v>35186</v>
      </c>
      <c r="B41">
        <v>77.813599999999994</v>
      </c>
      <c r="C41" s="7">
        <f t="shared" si="1"/>
        <v>3.2689939270395388E-2</v>
      </c>
    </row>
    <row r="42" spans="1:3" x14ac:dyDescent="0.2">
      <c r="A42" s="1">
        <v>35156</v>
      </c>
      <c r="B42">
        <v>75.350399999999993</v>
      </c>
      <c r="C42" s="7">
        <f t="shared" si="1"/>
        <v>1.3554794216513523E-2</v>
      </c>
    </row>
    <row r="43" spans="1:3" x14ac:dyDescent="0.2">
      <c r="A43" s="1">
        <v>35125</v>
      </c>
      <c r="B43">
        <v>74.342699999999994</v>
      </c>
      <c r="C43" s="7">
        <f t="shared" si="1"/>
        <v>2.3565662643137579E-2</v>
      </c>
    </row>
    <row r="44" spans="1:3" x14ac:dyDescent="0.2">
      <c r="A44" s="1">
        <v>35096</v>
      </c>
      <c r="B44">
        <v>72.631100000000004</v>
      </c>
      <c r="C44" s="7">
        <f t="shared" si="1"/>
        <v>7.6932041744478021E-3</v>
      </c>
    </row>
    <row r="45" spans="1:3" x14ac:dyDescent="0.2">
      <c r="A45" s="1">
        <v>35065</v>
      </c>
      <c r="B45">
        <v>72.076599999999999</v>
      </c>
      <c r="C45" s="7">
        <f t="shared" si="1"/>
        <v>1.2461107326220916E-2</v>
      </c>
    </row>
    <row r="46" spans="1:3" x14ac:dyDescent="0.2">
      <c r="A46" s="1">
        <v>35034</v>
      </c>
      <c r="B46">
        <v>71.189499999999995</v>
      </c>
      <c r="C46" s="7">
        <f t="shared" si="1"/>
        <v>3.2716706656492581E-2</v>
      </c>
    </row>
    <row r="47" spans="1:3" x14ac:dyDescent="0.2">
      <c r="A47" s="1">
        <v>35004</v>
      </c>
      <c r="B47">
        <v>68.934200000000004</v>
      </c>
      <c r="C47" s="7">
        <f t="shared" si="1"/>
        <v>1.7827506983941466E-2</v>
      </c>
    </row>
    <row r="48" spans="1:3" x14ac:dyDescent="0.2">
      <c r="A48" s="1">
        <v>34973</v>
      </c>
      <c r="B48">
        <v>67.726799999999997</v>
      </c>
      <c r="C48" s="7">
        <f t="shared" si="1"/>
        <v>-3.2304923152547895E-3</v>
      </c>
    </row>
    <row r="49" spans="1:3" x14ac:dyDescent="0.2">
      <c r="A49" s="1">
        <v>34943</v>
      </c>
      <c r="B49">
        <v>67.946299999999994</v>
      </c>
      <c r="C49" s="7">
        <f t="shared" si="1"/>
        <v>7.1958438247414158E-2</v>
      </c>
    </row>
    <row r="50" spans="1:3" x14ac:dyDescent="0.2">
      <c r="A50" s="1">
        <v>34912</v>
      </c>
      <c r="B50">
        <v>63.385199999999998</v>
      </c>
      <c r="C50" s="7">
        <f t="shared" si="1"/>
        <v>-5.1199628323973425E-3</v>
      </c>
    </row>
    <row r="51" spans="1:3" x14ac:dyDescent="0.2">
      <c r="A51" s="1">
        <v>34881</v>
      </c>
      <c r="B51">
        <v>63.711399999999998</v>
      </c>
      <c r="C51" s="7">
        <f t="shared" si="1"/>
        <v>4.4563911118106411E-2</v>
      </c>
    </row>
    <row r="52" spans="1:3" x14ac:dyDescent="0.2">
      <c r="A52" s="1">
        <v>34851</v>
      </c>
      <c r="B52">
        <v>60.993299999999998</v>
      </c>
      <c r="C52" s="7">
        <f t="shared" si="1"/>
        <v>-3.6384197458031326E-4</v>
      </c>
    </row>
    <row r="53" spans="1:3" x14ac:dyDescent="0.2">
      <c r="A53" s="1">
        <v>34820</v>
      </c>
      <c r="B53">
        <v>61.015500000000003</v>
      </c>
      <c r="C53" s="7">
        <f t="shared" si="1"/>
        <v>7.9998725571236218E-2</v>
      </c>
    </row>
    <row r="54" spans="1:3" x14ac:dyDescent="0.2">
      <c r="A54" s="1">
        <v>34790</v>
      </c>
      <c r="B54">
        <v>56.495899999999999</v>
      </c>
      <c r="C54" s="7">
        <f t="shared" si="1"/>
        <v>7.5819348253713753E-2</v>
      </c>
    </row>
    <row r="55" spans="1:3" x14ac:dyDescent="0.2">
      <c r="A55" s="1">
        <v>34759</v>
      </c>
      <c r="B55">
        <v>52.514299999999999</v>
      </c>
      <c r="C55" s="7">
        <f t="shared" si="1"/>
        <v>-4.2490887907126927E-2</v>
      </c>
    </row>
    <row r="56" spans="1:3" x14ac:dyDescent="0.2">
      <c r="A56" s="1">
        <v>34731</v>
      </c>
      <c r="B56">
        <v>54.844700000000003</v>
      </c>
      <c r="C56" s="7">
        <f t="shared" si="1"/>
        <v>2.3810323842805212E-2</v>
      </c>
    </row>
    <row r="57" spans="1:3" x14ac:dyDescent="0.2">
      <c r="A57" s="1">
        <v>34700</v>
      </c>
      <c r="B57">
        <v>53.569200000000002</v>
      </c>
      <c r="C57" s="7">
        <f t="shared" si="1"/>
        <v>0.12249572011994142</v>
      </c>
    </row>
    <row r="58" spans="1:3" x14ac:dyDescent="0.2">
      <c r="A58" s="1">
        <v>34669</v>
      </c>
      <c r="B58">
        <v>47.723300000000002</v>
      </c>
      <c r="C58" s="7">
        <f t="shared" si="1"/>
        <v>-3.2001379282367501E-2</v>
      </c>
    </row>
    <row r="59" spans="1:3" x14ac:dyDescent="0.2">
      <c r="A59" s="1">
        <v>34639</v>
      </c>
      <c r="B59">
        <v>49.301000000000002</v>
      </c>
      <c r="C59" s="7">
        <f t="shared" si="1"/>
        <v>-5.2417727309420591E-2</v>
      </c>
    </row>
    <row r="60" spans="1:3" x14ac:dyDescent="0.2">
      <c r="A60" s="1">
        <v>34608</v>
      </c>
      <c r="B60">
        <v>52.028199999999998</v>
      </c>
      <c r="C60" s="7">
        <f t="shared" si="1"/>
        <v>2.0575017703263799E-2</v>
      </c>
    </row>
    <row r="61" spans="1:3" x14ac:dyDescent="0.2">
      <c r="A61" s="1">
        <v>34578</v>
      </c>
      <c r="B61">
        <v>50.979300000000002</v>
      </c>
      <c r="C61" s="7">
        <f t="shared" si="1"/>
        <v>-6.7675814468962911E-2</v>
      </c>
    </row>
    <row r="62" spans="1:3" x14ac:dyDescent="0.2">
      <c r="A62" s="1">
        <v>34547</v>
      </c>
      <c r="B62">
        <v>54.6798</v>
      </c>
      <c r="C62" s="7">
        <f t="shared" si="1"/>
        <v>4.5634821985183635E-2</v>
      </c>
    </row>
    <row r="63" spans="1:3" x14ac:dyDescent="0.2">
      <c r="A63" s="1">
        <v>34516</v>
      </c>
      <c r="B63">
        <v>52.293399999999998</v>
      </c>
      <c r="C63" s="7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C63"/>
  <sheetViews>
    <sheetView zoomScale="75" workbookViewId="0">
      <selection activeCell="G10" sqref="G10"/>
    </sheetView>
  </sheetViews>
  <sheetFormatPr defaultRowHeight="12.75" x14ac:dyDescent="0.2"/>
  <sheetData>
    <row r="1" spans="1:3" x14ac:dyDescent="0.2">
      <c r="A1" t="s">
        <v>33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130.125</v>
      </c>
      <c r="C4" s="7">
        <f>(B4-B5)/B5</f>
        <v>7.6765854627300414E-2</v>
      </c>
    </row>
    <row r="5" spans="1:3" x14ac:dyDescent="0.2">
      <c r="A5" s="1">
        <v>36281</v>
      </c>
      <c r="B5">
        <v>120.848</v>
      </c>
      <c r="C5" s="7">
        <f t="shared" ref="C5:C62" si="0">(B5-B6)/B6</f>
        <v>-7.3649353038572327E-2</v>
      </c>
    </row>
    <row r="6" spans="1:3" x14ac:dyDescent="0.2">
      <c r="A6" s="1">
        <v>36251</v>
      </c>
      <c r="B6">
        <v>130.45599999999999</v>
      </c>
      <c r="C6" s="7">
        <f t="shared" si="0"/>
        <v>0.10987655371317236</v>
      </c>
    </row>
    <row r="7" spans="1:3" x14ac:dyDescent="0.2">
      <c r="A7" s="1">
        <v>36220</v>
      </c>
      <c r="B7">
        <v>117.541</v>
      </c>
      <c r="C7" s="7">
        <f t="shared" si="0"/>
        <v>8.7235223383590757E-2</v>
      </c>
    </row>
    <row r="8" spans="1:3" x14ac:dyDescent="0.2">
      <c r="A8" s="1">
        <v>36192</v>
      </c>
      <c r="B8">
        <v>108.11</v>
      </c>
      <c r="C8" s="7">
        <f t="shared" si="0"/>
        <v>5.468025949953665E-2</v>
      </c>
    </row>
    <row r="9" spans="1:3" x14ac:dyDescent="0.2">
      <c r="A9" s="1">
        <v>36161</v>
      </c>
      <c r="B9">
        <v>102.505</v>
      </c>
      <c r="C9" s="7">
        <f t="shared" si="0"/>
        <v>5.927321616078343E-3</v>
      </c>
    </row>
    <row r="10" spans="1:3" x14ac:dyDescent="0.2">
      <c r="A10" s="1">
        <v>36130</v>
      </c>
      <c r="B10">
        <v>101.901</v>
      </c>
      <c r="C10" s="7">
        <f t="shared" si="0"/>
        <v>2.4362292980824707E-2</v>
      </c>
    </row>
    <row r="11" spans="1:3" x14ac:dyDescent="0.2">
      <c r="A11" s="1">
        <v>36100</v>
      </c>
      <c r="B11">
        <v>99.477500000000006</v>
      </c>
      <c r="C11" s="7">
        <f t="shared" si="0"/>
        <v>0.13586408567379979</v>
      </c>
    </row>
    <row r="12" spans="1:3" x14ac:dyDescent="0.2">
      <c r="A12" s="1">
        <v>36069</v>
      </c>
      <c r="B12">
        <v>87.578699999999998</v>
      </c>
      <c r="C12" s="7">
        <f t="shared" si="0"/>
        <v>0.1384709580301223</v>
      </c>
    </row>
    <row r="13" spans="1:3" x14ac:dyDescent="0.2">
      <c r="A13" s="1">
        <v>36039</v>
      </c>
      <c r="B13">
        <v>76.926599999999993</v>
      </c>
      <c r="C13" s="7">
        <f t="shared" si="0"/>
        <v>-4.8073564455576052E-3</v>
      </c>
    </row>
    <row r="14" spans="1:3" x14ac:dyDescent="0.2">
      <c r="A14" s="1">
        <v>36008</v>
      </c>
      <c r="B14">
        <v>77.298199999999994</v>
      </c>
      <c r="C14" s="7">
        <f t="shared" si="0"/>
        <v>-0.29331882759503403</v>
      </c>
    </row>
    <row r="15" spans="1:3" x14ac:dyDescent="0.2">
      <c r="A15" s="1">
        <v>35977</v>
      </c>
      <c r="B15">
        <v>109.38200000000001</v>
      </c>
      <c r="C15" s="7">
        <f t="shared" si="0"/>
        <v>-2.9673458887400524E-2</v>
      </c>
    </row>
    <row r="16" spans="1:3" x14ac:dyDescent="0.2">
      <c r="A16" s="1">
        <v>35947</v>
      </c>
      <c r="B16">
        <v>112.727</v>
      </c>
      <c r="C16" s="7">
        <f t="shared" si="0"/>
        <v>0.110643664344759</v>
      </c>
    </row>
    <row r="17" spans="1:3" x14ac:dyDescent="0.2">
      <c r="A17" s="1">
        <v>35916</v>
      </c>
      <c r="B17">
        <v>101.497</v>
      </c>
      <c r="C17" s="7">
        <f t="shared" si="0"/>
        <v>4.284413836776765E-3</v>
      </c>
    </row>
    <row r="18" spans="1:3" x14ac:dyDescent="0.2">
      <c r="A18" s="1">
        <v>35886</v>
      </c>
      <c r="B18">
        <v>101.06399999999999</v>
      </c>
      <c r="C18" s="7">
        <f t="shared" si="0"/>
        <v>0.11539696782075776</v>
      </c>
    </row>
    <row r="19" spans="1:3" x14ac:dyDescent="0.2">
      <c r="A19" s="1">
        <v>35855</v>
      </c>
      <c r="B19">
        <v>90.608099999999993</v>
      </c>
      <c r="C19" s="7">
        <f t="shared" si="0"/>
        <v>1.9430452593408379E-2</v>
      </c>
    </row>
    <row r="20" spans="1:3" x14ac:dyDescent="0.2">
      <c r="A20" s="1">
        <v>35827</v>
      </c>
      <c r="B20">
        <v>88.881100000000004</v>
      </c>
      <c r="C20" s="7">
        <f t="shared" si="0"/>
        <v>7.617656923320959E-2</v>
      </c>
    </row>
    <row r="21" spans="1:3" x14ac:dyDescent="0.2">
      <c r="A21" s="1">
        <v>35796</v>
      </c>
      <c r="B21">
        <v>82.589699999999993</v>
      </c>
      <c r="C21" s="7">
        <f t="shared" si="0"/>
        <v>-6.2324589687463176E-2</v>
      </c>
    </row>
    <row r="22" spans="1:3" x14ac:dyDescent="0.2">
      <c r="A22" s="1">
        <v>35765</v>
      </c>
      <c r="B22">
        <v>88.0792</v>
      </c>
      <c r="C22" s="7">
        <f t="shared" si="0"/>
        <v>0.13447984502514213</v>
      </c>
    </row>
    <row r="23" spans="1:3" x14ac:dyDescent="0.2">
      <c r="A23" s="1">
        <v>35735</v>
      </c>
      <c r="B23">
        <v>77.638400000000004</v>
      </c>
      <c r="C23" s="7">
        <f t="shared" si="0"/>
        <v>1.1216871675445456E-2</v>
      </c>
    </row>
    <row r="24" spans="1:3" x14ac:dyDescent="0.2">
      <c r="A24" s="1">
        <v>35704</v>
      </c>
      <c r="B24">
        <v>76.777199999999993</v>
      </c>
      <c r="C24" s="7">
        <f t="shared" si="0"/>
        <v>-4.4702058855367592E-2</v>
      </c>
    </row>
    <row r="25" spans="1:3" x14ac:dyDescent="0.2">
      <c r="A25" s="1">
        <v>35674</v>
      </c>
      <c r="B25">
        <v>80.369900000000001</v>
      </c>
      <c r="C25" s="7">
        <f t="shared" si="0"/>
        <v>5.3053689164683747E-2</v>
      </c>
    </row>
    <row r="26" spans="1:3" x14ac:dyDescent="0.2">
      <c r="A26" s="1">
        <v>35643</v>
      </c>
      <c r="B26">
        <v>76.320800000000006</v>
      </c>
      <c r="C26" s="7">
        <f t="shared" si="0"/>
        <v>-7.1641700269430189E-2</v>
      </c>
    </row>
    <row r="27" spans="1:3" x14ac:dyDescent="0.2">
      <c r="A27" s="1">
        <v>35612</v>
      </c>
      <c r="B27">
        <v>82.210499999999996</v>
      </c>
      <c r="C27" s="7">
        <f t="shared" si="0"/>
        <v>0.12756756311926001</v>
      </c>
    </row>
    <row r="28" spans="1:3" x14ac:dyDescent="0.2">
      <c r="A28" s="1">
        <v>35582</v>
      </c>
      <c r="B28">
        <v>72.909599999999998</v>
      </c>
      <c r="C28" s="7">
        <f t="shared" si="0"/>
        <v>7.1941472938879342E-2</v>
      </c>
    </row>
    <row r="29" spans="1:3" x14ac:dyDescent="0.2">
      <c r="A29" s="1">
        <v>35551</v>
      </c>
      <c r="B29">
        <v>68.016400000000004</v>
      </c>
      <c r="C29" s="7">
        <f t="shared" si="0"/>
        <v>5.7035047803762159E-2</v>
      </c>
    </row>
    <row r="30" spans="1:3" x14ac:dyDescent="0.2">
      <c r="A30" s="1">
        <v>35521</v>
      </c>
      <c r="B30">
        <v>64.346400000000003</v>
      </c>
      <c r="C30" s="7">
        <f t="shared" si="0"/>
        <v>0.10220315931195378</v>
      </c>
    </row>
    <row r="31" spans="1:3" x14ac:dyDescent="0.2">
      <c r="A31" s="1">
        <v>35490</v>
      </c>
      <c r="B31">
        <v>58.379800000000003</v>
      </c>
      <c r="C31" s="7">
        <f t="shared" si="0"/>
        <v>-8.7618892823765032E-2</v>
      </c>
    </row>
    <row r="32" spans="1:3" x14ac:dyDescent="0.2">
      <c r="A32" s="1">
        <v>35462</v>
      </c>
      <c r="B32">
        <v>63.986199999999997</v>
      </c>
      <c r="C32" s="7">
        <f t="shared" si="0"/>
        <v>5.6338074672794711E-2</v>
      </c>
    </row>
    <row r="33" spans="1:3" x14ac:dyDescent="0.2">
      <c r="A33" s="1">
        <v>35431</v>
      </c>
      <c r="B33">
        <v>60.573599999999999</v>
      </c>
      <c r="C33" s="7">
        <f t="shared" si="0"/>
        <v>9.9556899640763724E-2</v>
      </c>
    </row>
    <row r="34" spans="1:3" x14ac:dyDescent="0.2">
      <c r="A34" s="1">
        <v>35400</v>
      </c>
      <c r="B34">
        <v>55.089100000000002</v>
      </c>
      <c r="C34" s="7">
        <f t="shared" si="0"/>
        <v>8.5597906411221628E-2</v>
      </c>
    </row>
    <row r="35" spans="1:3" x14ac:dyDescent="0.2">
      <c r="A35" s="1">
        <v>35370</v>
      </c>
      <c r="B35">
        <v>50.745399999999997</v>
      </c>
      <c r="C35" s="7">
        <f t="shared" si="0"/>
        <v>0.11170163823811625</v>
      </c>
    </row>
    <row r="36" spans="1:3" x14ac:dyDescent="0.2">
      <c r="A36" s="1">
        <v>35339</v>
      </c>
      <c r="B36">
        <v>45.646599999999999</v>
      </c>
      <c r="C36" s="7">
        <f t="shared" si="0"/>
        <v>2.1064804976635609E-2</v>
      </c>
    </row>
    <row r="37" spans="1:3" x14ac:dyDescent="0.2">
      <c r="A37" s="1">
        <v>35309</v>
      </c>
      <c r="B37">
        <v>44.704900000000002</v>
      </c>
      <c r="C37" s="7">
        <f t="shared" si="0"/>
        <v>5.7143330085791824E-2</v>
      </c>
    </row>
    <row r="38" spans="1:3" x14ac:dyDescent="0.2">
      <c r="A38" s="1">
        <v>35278</v>
      </c>
      <c r="B38">
        <v>42.288400000000003</v>
      </c>
      <c r="C38" s="7">
        <f t="shared" si="0"/>
        <v>0</v>
      </c>
    </row>
    <row r="39" spans="1:3" x14ac:dyDescent="0.2">
      <c r="A39" s="1">
        <v>35247</v>
      </c>
      <c r="B39">
        <v>42.288400000000003</v>
      </c>
      <c r="C39" s="7">
        <f t="shared" si="0"/>
        <v>-1.4708863295875693E-2</v>
      </c>
    </row>
    <row r="40" spans="1:3" x14ac:dyDescent="0.2">
      <c r="A40" s="1">
        <v>35217</v>
      </c>
      <c r="B40">
        <v>42.919699999999999</v>
      </c>
      <c r="C40" s="7">
        <f t="shared" si="0"/>
        <v>-2.4589959024310441E-2</v>
      </c>
    </row>
    <row r="41" spans="1:3" x14ac:dyDescent="0.2">
      <c r="A41" s="1">
        <v>35186</v>
      </c>
      <c r="B41">
        <v>44.0017</v>
      </c>
      <c r="C41" s="7">
        <f t="shared" si="0"/>
        <v>-5.6700809919694034E-2</v>
      </c>
    </row>
    <row r="42" spans="1:3" x14ac:dyDescent="0.2">
      <c r="A42" s="1">
        <v>35156</v>
      </c>
      <c r="B42">
        <v>46.646599999999999</v>
      </c>
      <c r="C42" s="7">
        <f t="shared" si="0"/>
        <v>-1.3302873581453429E-2</v>
      </c>
    </row>
    <row r="43" spans="1:3" x14ac:dyDescent="0.2">
      <c r="A43" s="1">
        <v>35125</v>
      </c>
      <c r="B43">
        <v>47.275500000000001</v>
      </c>
      <c r="C43" s="7">
        <f t="shared" si="0"/>
        <v>7.6292447933267213E-2</v>
      </c>
    </row>
    <row r="44" spans="1:3" x14ac:dyDescent="0.2">
      <c r="A44" s="1">
        <v>35096</v>
      </c>
      <c r="B44">
        <v>43.924399999999999</v>
      </c>
      <c r="C44" s="7">
        <f t="shared" si="0"/>
        <v>-2.7154663518299516E-3</v>
      </c>
    </row>
    <row r="45" spans="1:3" x14ac:dyDescent="0.2">
      <c r="A45" s="1">
        <v>35065</v>
      </c>
      <c r="B45">
        <v>44.043999999999997</v>
      </c>
      <c r="C45" s="7">
        <f t="shared" si="0"/>
        <v>0.11784248583154185</v>
      </c>
    </row>
    <row r="46" spans="1:3" x14ac:dyDescent="0.2">
      <c r="A46" s="1">
        <v>35034</v>
      </c>
      <c r="B46">
        <v>39.4009</v>
      </c>
      <c r="C46" s="7">
        <f t="shared" si="0"/>
        <v>-2.6470021397403669E-2</v>
      </c>
    </row>
    <row r="47" spans="1:3" x14ac:dyDescent="0.2">
      <c r="A47" s="1">
        <v>35004</v>
      </c>
      <c r="B47">
        <v>40.472200000000001</v>
      </c>
      <c r="C47" s="7">
        <f t="shared" si="0"/>
        <v>4.6152812206779047E-2</v>
      </c>
    </row>
    <row r="48" spans="1:3" x14ac:dyDescent="0.2">
      <c r="A48" s="1">
        <v>34973</v>
      </c>
      <c r="B48">
        <v>38.686700000000002</v>
      </c>
      <c r="C48" s="7">
        <f t="shared" si="0"/>
        <v>-7.9676943572176209E-2</v>
      </c>
    </row>
    <row r="49" spans="1:3" x14ac:dyDescent="0.2">
      <c r="A49" s="1">
        <v>34943</v>
      </c>
      <c r="B49">
        <v>42.036000000000001</v>
      </c>
      <c r="C49" s="7">
        <f t="shared" si="0"/>
        <v>9.9069467067919359E-2</v>
      </c>
    </row>
    <row r="50" spans="1:3" x14ac:dyDescent="0.2">
      <c r="A50" s="1">
        <v>34912</v>
      </c>
      <c r="B50">
        <v>38.246899999999997</v>
      </c>
      <c r="C50" s="7">
        <f t="shared" si="0"/>
        <v>4.8702108816118028E-2</v>
      </c>
    </row>
    <row r="51" spans="1:3" x14ac:dyDescent="0.2">
      <c r="A51" s="1">
        <v>34881</v>
      </c>
      <c r="B51">
        <v>36.470700000000001</v>
      </c>
      <c r="C51" s="7">
        <f t="shared" si="0"/>
        <v>9.9240161431787835E-2</v>
      </c>
    </row>
    <row r="52" spans="1:3" x14ac:dyDescent="0.2">
      <c r="A52" s="1">
        <v>34851</v>
      </c>
      <c r="B52">
        <v>33.178100000000001</v>
      </c>
      <c r="C52" s="7">
        <f t="shared" si="0"/>
        <v>-7.0420849120413449E-3</v>
      </c>
    </row>
    <row r="53" spans="1:3" x14ac:dyDescent="0.2">
      <c r="A53" s="1">
        <v>34820</v>
      </c>
      <c r="B53">
        <v>33.413400000000003</v>
      </c>
      <c r="C53" s="7">
        <f t="shared" si="0"/>
        <v>2.1582205916074286E-2</v>
      </c>
    </row>
    <row r="54" spans="1:3" x14ac:dyDescent="0.2">
      <c r="A54" s="1">
        <v>34790</v>
      </c>
      <c r="B54">
        <v>32.707500000000003</v>
      </c>
      <c r="C54" s="7">
        <f t="shared" si="0"/>
        <v>2.8853170782563156E-3</v>
      </c>
    </row>
    <row r="55" spans="1:3" x14ac:dyDescent="0.2">
      <c r="A55" s="1">
        <v>34759</v>
      </c>
      <c r="B55">
        <v>32.613399999999999</v>
      </c>
      <c r="C55" s="7">
        <f t="shared" si="0"/>
        <v>3.7176730991845826E-2</v>
      </c>
    </row>
    <row r="56" spans="1:3" x14ac:dyDescent="0.2">
      <c r="A56" s="1">
        <v>34731</v>
      </c>
      <c r="B56">
        <v>31.444400000000002</v>
      </c>
      <c r="C56" s="7">
        <f t="shared" si="0"/>
        <v>6.7460586885379509E-2</v>
      </c>
    </row>
    <row r="57" spans="1:3" x14ac:dyDescent="0.2">
      <c r="A57" s="1">
        <v>34700</v>
      </c>
      <c r="B57">
        <v>29.4572</v>
      </c>
      <c r="C57" s="7">
        <f t="shared" si="0"/>
        <v>6.7796671608625847E-2</v>
      </c>
    </row>
    <row r="58" spans="1:3" x14ac:dyDescent="0.2">
      <c r="A58" s="1">
        <v>34669</v>
      </c>
      <c r="B58">
        <v>27.5869</v>
      </c>
      <c r="C58" s="7">
        <f t="shared" si="0"/>
        <v>3.4665134077318791E-3</v>
      </c>
    </row>
    <row r="59" spans="1:3" x14ac:dyDescent="0.2">
      <c r="A59" s="1">
        <v>34639</v>
      </c>
      <c r="B59">
        <v>27.491599999999998</v>
      </c>
      <c r="C59" s="7">
        <f t="shared" si="0"/>
        <v>-4.0486395175138572E-2</v>
      </c>
    </row>
    <row r="60" spans="1:3" x14ac:dyDescent="0.2">
      <c r="A60" s="1">
        <v>34608</v>
      </c>
      <c r="B60">
        <v>28.651599999999998</v>
      </c>
      <c r="C60" s="7">
        <f t="shared" si="0"/>
        <v>2.4046778274979582E-2</v>
      </c>
    </row>
    <row r="61" spans="1:3" x14ac:dyDescent="0.2">
      <c r="A61" s="1">
        <v>34578</v>
      </c>
      <c r="B61">
        <v>27.9788</v>
      </c>
      <c r="C61" s="7">
        <f t="shared" si="0"/>
        <v>7.9999845597402863E-2</v>
      </c>
    </row>
    <row r="62" spans="1:3" x14ac:dyDescent="0.2">
      <c r="A62" s="1">
        <v>34547</v>
      </c>
      <c r="B62">
        <v>25.906300000000002</v>
      </c>
      <c r="C62" s="7">
        <f t="shared" si="0"/>
        <v>6.1320387554026107E-2</v>
      </c>
    </row>
    <row r="63" spans="1:3" x14ac:dyDescent="0.2">
      <c r="A63" s="1">
        <v>34516</v>
      </c>
      <c r="B63">
        <v>24.409500000000001</v>
      </c>
      <c r="C63" s="7"/>
    </row>
  </sheetData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C63"/>
  <sheetViews>
    <sheetView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32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72</v>
      </c>
      <c r="C4" s="7">
        <f t="shared" ref="C4:C35" si="0">(B4-B5)/B5</f>
        <v>0.16012084592145015</v>
      </c>
    </row>
    <row r="5" spans="1:3" x14ac:dyDescent="0.2">
      <c r="A5" s="1">
        <v>36281</v>
      </c>
      <c r="B5">
        <v>62.0625</v>
      </c>
      <c r="C5" s="7">
        <f t="shared" si="0"/>
        <v>-0.14113303321713411</v>
      </c>
    </row>
    <row r="6" spans="1:3" x14ac:dyDescent="0.2">
      <c r="A6" s="1">
        <v>36251</v>
      </c>
      <c r="B6">
        <v>72.260900000000007</v>
      </c>
      <c r="C6" s="7">
        <f t="shared" si="0"/>
        <v>6.9682444754979797E-2</v>
      </c>
    </row>
    <row r="7" spans="1:3" x14ac:dyDescent="0.2">
      <c r="A7" s="1">
        <v>36220</v>
      </c>
      <c r="B7">
        <v>67.553600000000003</v>
      </c>
      <c r="C7" s="7">
        <f t="shared" si="0"/>
        <v>9.3339159848834397E-2</v>
      </c>
    </row>
    <row r="8" spans="1:3" x14ac:dyDescent="0.2">
      <c r="A8" s="1">
        <v>36192</v>
      </c>
      <c r="B8">
        <v>61.786499999999997</v>
      </c>
      <c r="C8" s="7">
        <f t="shared" si="0"/>
        <v>4.0236309822447705E-2</v>
      </c>
    </row>
    <row r="9" spans="1:3" x14ac:dyDescent="0.2">
      <c r="A9" s="1">
        <v>36161</v>
      </c>
      <c r="B9">
        <v>59.396599999999999</v>
      </c>
      <c r="C9" s="7">
        <f t="shared" si="0"/>
        <v>9.8275387053291627E-2</v>
      </c>
    </row>
    <row r="10" spans="1:3" x14ac:dyDescent="0.2">
      <c r="A10" s="1">
        <v>36130</v>
      </c>
      <c r="B10">
        <v>54.081699999999998</v>
      </c>
      <c r="C10" s="7">
        <f t="shared" si="0"/>
        <v>1.4578479155645052E-2</v>
      </c>
    </row>
    <row r="11" spans="1:3" x14ac:dyDescent="0.2">
      <c r="A11" s="1">
        <v>36100</v>
      </c>
      <c r="B11">
        <v>53.304600000000001</v>
      </c>
      <c r="C11" s="7">
        <f t="shared" si="0"/>
        <v>0.12943524635666739</v>
      </c>
    </row>
    <row r="12" spans="1:3" x14ac:dyDescent="0.2">
      <c r="A12" s="1">
        <v>36069</v>
      </c>
      <c r="B12">
        <v>47.195799999999998</v>
      </c>
      <c r="C12" s="7">
        <f t="shared" si="0"/>
        <v>0.24611346978433973</v>
      </c>
    </row>
    <row r="13" spans="1:3" x14ac:dyDescent="0.2">
      <c r="A13" s="1">
        <v>36039</v>
      </c>
      <c r="B13">
        <v>37.874400000000001</v>
      </c>
      <c r="C13" s="7">
        <f t="shared" si="0"/>
        <v>5.3403904400864365E-2</v>
      </c>
    </row>
    <row r="14" spans="1:3" x14ac:dyDescent="0.2">
      <c r="A14" s="1">
        <v>36008</v>
      </c>
      <c r="B14">
        <v>35.954300000000003</v>
      </c>
      <c r="C14" s="7">
        <f t="shared" si="0"/>
        <v>-0.24010939425257471</v>
      </c>
    </row>
    <row r="15" spans="1:3" x14ac:dyDescent="0.2">
      <c r="A15" s="1">
        <v>35977</v>
      </c>
      <c r="B15">
        <v>47.315100000000001</v>
      </c>
      <c r="C15" s="7">
        <f t="shared" si="0"/>
        <v>3.6486708507212515E-2</v>
      </c>
    </row>
    <row r="16" spans="1:3" x14ac:dyDescent="0.2">
      <c r="A16" s="1">
        <v>35947</v>
      </c>
      <c r="B16">
        <v>45.649500000000003</v>
      </c>
      <c r="C16" s="7">
        <f t="shared" si="0"/>
        <v>-1.5958249442765388E-2</v>
      </c>
    </row>
    <row r="17" spans="1:3" x14ac:dyDescent="0.2">
      <c r="A17" s="1">
        <v>35916</v>
      </c>
      <c r="B17">
        <v>46.389800000000001</v>
      </c>
      <c r="C17" s="7">
        <f t="shared" si="0"/>
        <v>-4.144591657092795E-2</v>
      </c>
    </row>
    <row r="18" spans="1:3" x14ac:dyDescent="0.2">
      <c r="A18" s="1">
        <v>35886</v>
      </c>
      <c r="B18">
        <v>48.395600000000002</v>
      </c>
      <c r="C18" s="7">
        <f t="shared" si="0"/>
        <v>6.634878945188219E-2</v>
      </c>
    </row>
    <row r="19" spans="1:3" x14ac:dyDescent="0.2">
      <c r="A19" s="1">
        <v>35855</v>
      </c>
      <c r="B19">
        <v>45.384399999999999</v>
      </c>
      <c r="C19" s="7">
        <f t="shared" si="0"/>
        <v>3.3591896040483391E-2</v>
      </c>
    </row>
    <row r="20" spans="1:3" x14ac:dyDescent="0.2">
      <c r="A20" s="1">
        <v>35827</v>
      </c>
      <c r="B20">
        <v>43.909399999999998</v>
      </c>
      <c r="C20" s="7">
        <f t="shared" si="0"/>
        <v>0.10318196093210215</v>
      </c>
    </row>
    <row r="21" spans="1:3" x14ac:dyDescent="0.2">
      <c r="A21" s="1">
        <v>35796</v>
      </c>
      <c r="B21">
        <v>39.802500000000002</v>
      </c>
      <c r="C21" s="7">
        <f t="shared" si="0"/>
        <v>0.11587868525226262</v>
      </c>
    </row>
    <row r="22" spans="1:3" x14ac:dyDescent="0.2">
      <c r="A22" s="1">
        <v>35765</v>
      </c>
      <c r="B22">
        <v>35.669199999999996</v>
      </c>
      <c r="C22" s="7">
        <f t="shared" si="0"/>
        <v>-2.835724131167915E-2</v>
      </c>
    </row>
    <row r="23" spans="1:3" x14ac:dyDescent="0.2">
      <c r="A23" s="1">
        <v>35735</v>
      </c>
      <c r="B23">
        <v>36.7102</v>
      </c>
      <c r="C23" s="7">
        <f t="shared" si="0"/>
        <v>7.5057398556836366E-2</v>
      </c>
    </row>
    <row r="24" spans="1:3" x14ac:dyDescent="0.2">
      <c r="A24" s="1">
        <v>35704</v>
      </c>
      <c r="B24">
        <v>34.147199999999998</v>
      </c>
      <c r="C24" s="7">
        <f t="shared" si="0"/>
        <v>-0.13580053197547151</v>
      </c>
    </row>
    <row r="25" spans="1:3" x14ac:dyDescent="0.2">
      <c r="A25" s="1">
        <v>35674</v>
      </c>
      <c r="B25">
        <v>39.513100000000001</v>
      </c>
      <c r="C25" s="7">
        <f t="shared" si="0"/>
        <v>3.7628478842022986E-2</v>
      </c>
    </row>
    <row r="26" spans="1:3" x14ac:dyDescent="0.2">
      <c r="A26" s="1">
        <v>35643</v>
      </c>
      <c r="B26">
        <v>38.080199999999998</v>
      </c>
      <c r="C26" s="7">
        <f t="shared" si="0"/>
        <v>-7.3352703274882886E-2</v>
      </c>
    </row>
    <row r="27" spans="1:3" x14ac:dyDescent="0.2">
      <c r="A27" s="1">
        <v>35612</v>
      </c>
      <c r="B27">
        <v>41.0946</v>
      </c>
      <c r="C27" s="7">
        <f t="shared" si="0"/>
        <v>1.8827227830778066E-2</v>
      </c>
    </row>
    <row r="28" spans="1:3" x14ac:dyDescent="0.2">
      <c r="A28" s="1">
        <v>35582</v>
      </c>
      <c r="B28">
        <v>40.3352</v>
      </c>
      <c r="C28" s="7">
        <f t="shared" si="0"/>
        <v>3.265778451392224E-2</v>
      </c>
    </row>
    <row r="29" spans="1:3" x14ac:dyDescent="0.2">
      <c r="A29" s="1">
        <v>35551</v>
      </c>
      <c r="B29">
        <v>39.059600000000003</v>
      </c>
      <c r="C29" s="7">
        <f t="shared" si="0"/>
        <v>6.7105971319526003E-2</v>
      </c>
    </row>
    <row r="30" spans="1:3" x14ac:dyDescent="0.2">
      <c r="A30" s="1">
        <v>35521</v>
      </c>
      <c r="B30">
        <v>36.603299999999997</v>
      </c>
      <c r="C30" s="7">
        <f t="shared" si="0"/>
        <v>-1.6501290100863701E-3</v>
      </c>
    </row>
    <row r="31" spans="1:3" x14ac:dyDescent="0.2">
      <c r="A31" s="1">
        <v>35490</v>
      </c>
      <c r="B31">
        <v>36.663800000000002</v>
      </c>
      <c r="C31" s="7">
        <f t="shared" si="0"/>
        <v>6.6443723264639435E-3</v>
      </c>
    </row>
    <row r="32" spans="1:3" x14ac:dyDescent="0.2">
      <c r="A32" s="1">
        <v>35462</v>
      </c>
      <c r="B32">
        <v>36.421799999999998</v>
      </c>
      <c r="C32" s="7">
        <f t="shared" si="0"/>
        <v>8.322775210121526E-2</v>
      </c>
    </row>
    <row r="33" spans="1:3" x14ac:dyDescent="0.2">
      <c r="A33" s="1">
        <v>35431</v>
      </c>
      <c r="B33">
        <v>33.623399999999997</v>
      </c>
      <c r="C33" s="7">
        <f t="shared" si="0"/>
        <v>5.2830330471377217E-2</v>
      </c>
    </row>
    <row r="34" spans="1:3" x14ac:dyDescent="0.2">
      <c r="A34" s="1">
        <v>35400</v>
      </c>
      <c r="B34">
        <v>31.936199999999999</v>
      </c>
      <c r="C34" s="7">
        <f t="shared" si="0"/>
        <v>-5.5256610884478474E-2</v>
      </c>
    </row>
    <row r="35" spans="1:3" x14ac:dyDescent="0.2">
      <c r="A35" s="1">
        <v>35370</v>
      </c>
      <c r="B35">
        <v>33.804099999999998</v>
      </c>
      <c r="C35" s="7">
        <f t="shared" si="0"/>
        <v>9.3835142148963532E-2</v>
      </c>
    </row>
    <row r="36" spans="1:3" x14ac:dyDescent="0.2">
      <c r="A36" s="1">
        <v>35339</v>
      </c>
      <c r="B36">
        <v>30.904199999999999</v>
      </c>
      <c r="C36" s="7">
        <f t="shared" ref="C36:C62" si="1">(B36-B37)/B37</f>
        <v>6.9571537343393136E-2</v>
      </c>
    </row>
    <row r="37" spans="1:3" x14ac:dyDescent="0.2">
      <c r="A37" s="1">
        <v>35309</v>
      </c>
      <c r="B37">
        <v>28.893999999999998</v>
      </c>
      <c r="C37" s="7">
        <f t="shared" si="1"/>
        <v>6.7629333757024998E-2</v>
      </c>
    </row>
    <row r="38" spans="1:3" x14ac:dyDescent="0.2">
      <c r="A38" s="1">
        <v>35278</v>
      </c>
      <c r="B38">
        <v>27.063700000000001</v>
      </c>
      <c r="C38" s="7">
        <f t="shared" si="1"/>
        <v>6.9951666375202282E-3</v>
      </c>
    </row>
    <row r="39" spans="1:3" x14ac:dyDescent="0.2">
      <c r="A39" s="1">
        <v>35247</v>
      </c>
      <c r="B39">
        <v>26.875699999999998</v>
      </c>
      <c r="C39" s="7">
        <f t="shared" si="1"/>
        <v>-2.1737785235632235E-2</v>
      </c>
    </row>
    <row r="40" spans="1:3" x14ac:dyDescent="0.2">
      <c r="A40" s="1">
        <v>35217</v>
      </c>
      <c r="B40">
        <v>27.472899999999999</v>
      </c>
      <c r="C40" s="7">
        <f t="shared" si="1"/>
        <v>5.1429249380958324E-2</v>
      </c>
    </row>
    <row r="41" spans="1:3" x14ac:dyDescent="0.2">
      <c r="A41" s="1">
        <v>35186</v>
      </c>
      <c r="B41">
        <v>26.129100000000001</v>
      </c>
      <c r="C41" s="7">
        <f t="shared" si="1"/>
        <v>-5.1969115497075289E-3</v>
      </c>
    </row>
    <row r="42" spans="1:3" x14ac:dyDescent="0.2">
      <c r="A42" s="1">
        <v>35156</v>
      </c>
      <c r="B42">
        <v>26.265599999999999</v>
      </c>
      <c r="C42" s="7">
        <f t="shared" si="1"/>
        <v>-1.5587579408953792E-2</v>
      </c>
    </row>
    <row r="43" spans="1:3" x14ac:dyDescent="0.2">
      <c r="A43" s="1">
        <v>35125</v>
      </c>
      <c r="B43">
        <v>26.6815</v>
      </c>
      <c r="C43" s="7">
        <f t="shared" si="1"/>
        <v>4.5398623975425878E-2</v>
      </c>
    </row>
    <row r="44" spans="1:3" x14ac:dyDescent="0.2">
      <c r="A44" s="1">
        <v>35096</v>
      </c>
      <c r="B44">
        <v>25.5228</v>
      </c>
      <c r="C44" s="7">
        <f t="shared" si="1"/>
        <v>5.1922680624819618E-2</v>
      </c>
    </row>
    <row r="45" spans="1:3" x14ac:dyDescent="0.2">
      <c r="A45" s="1">
        <v>35065</v>
      </c>
      <c r="B45">
        <v>24.263000000000002</v>
      </c>
      <c r="C45" s="7">
        <f t="shared" si="1"/>
        <v>8.1687151983665246E-2</v>
      </c>
    </row>
    <row r="46" spans="1:3" x14ac:dyDescent="0.2">
      <c r="A46" s="1">
        <v>35034</v>
      </c>
      <c r="B46">
        <v>22.430700000000002</v>
      </c>
      <c r="C46" s="7">
        <f t="shared" si="1"/>
        <v>1.2001064756121302E-2</v>
      </c>
    </row>
    <row r="47" spans="1:3" x14ac:dyDescent="0.2">
      <c r="A47" s="1">
        <v>35004</v>
      </c>
      <c r="B47">
        <v>22.1647</v>
      </c>
      <c r="C47" s="7">
        <f t="shared" si="1"/>
        <v>6.2978682588782503E-2</v>
      </c>
    </row>
    <row r="48" spans="1:3" x14ac:dyDescent="0.2">
      <c r="A48" s="1">
        <v>34973</v>
      </c>
      <c r="B48">
        <v>20.851500000000001</v>
      </c>
      <c r="C48" s="7">
        <f t="shared" si="1"/>
        <v>4.2430430468998687E-3</v>
      </c>
    </row>
    <row r="49" spans="1:3" x14ac:dyDescent="0.2">
      <c r="A49" s="1">
        <v>34943</v>
      </c>
      <c r="B49">
        <v>20.763400000000001</v>
      </c>
      <c r="C49" s="7">
        <f t="shared" si="1"/>
        <v>5.9973658148106616E-2</v>
      </c>
    </row>
    <row r="50" spans="1:3" x14ac:dyDescent="0.2">
      <c r="A50" s="1">
        <v>34912</v>
      </c>
      <c r="B50">
        <v>19.5886</v>
      </c>
      <c r="C50" s="7">
        <f t="shared" si="1"/>
        <v>-1.4629943978019715E-3</v>
      </c>
    </row>
    <row r="51" spans="1:3" x14ac:dyDescent="0.2">
      <c r="A51" s="1">
        <v>34881</v>
      </c>
      <c r="B51">
        <v>19.6173</v>
      </c>
      <c r="C51" s="7">
        <f t="shared" si="1"/>
        <v>7.5203341152741521E-2</v>
      </c>
    </row>
    <row r="52" spans="1:3" x14ac:dyDescent="0.2">
      <c r="A52" s="1">
        <v>34851</v>
      </c>
      <c r="B52">
        <v>18.245200000000001</v>
      </c>
      <c r="C52" s="7">
        <f t="shared" si="1"/>
        <v>2.9650447521981128E-2</v>
      </c>
    </row>
    <row r="53" spans="1:3" x14ac:dyDescent="0.2">
      <c r="A53" s="1">
        <v>34820</v>
      </c>
      <c r="B53">
        <v>17.719799999999999</v>
      </c>
      <c r="C53" s="7">
        <f t="shared" si="1"/>
        <v>4.4547013988363721E-2</v>
      </c>
    </row>
    <row r="54" spans="1:3" x14ac:dyDescent="0.2">
      <c r="A54" s="1">
        <v>34790</v>
      </c>
      <c r="B54">
        <v>16.964099999999998</v>
      </c>
      <c r="C54" s="7">
        <f t="shared" si="1"/>
        <v>5.7869432093838102E-2</v>
      </c>
    </row>
    <row r="55" spans="1:3" x14ac:dyDescent="0.2">
      <c r="A55" s="1">
        <v>34759</v>
      </c>
      <c r="B55">
        <v>16.036100000000001</v>
      </c>
      <c r="C55" s="7">
        <f t="shared" si="1"/>
        <v>4.1426920029613977E-2</v>
      </c>
    </row>
    <row r="56" spans="1:3" x14ac:dyDescent="0.2">
      <c r="A56" s="1">
        <v>34731</v>
      </c>
      <c r="B56">
        <v>15.398199999999999</v>
      </c>
      <c r="C56" s="7">
        <f t="shared" si="1"/>
        <v>4.0876060431946422E-2</v>
      </c>
    </row>
    <row r="57" spans="1:3" x14ac:dyDescent="0.2">
      <c r="A57" s="1">
        <v>34700</v>
      </c>
      <c r="B57">
        <v>14.7935</v>
      </c>
      <c r="C57" s="7">
        <f t="shared" si="1"/>
        <v>2.1869322852268048E-2</v>
      </c>
    </row>
    <row r="58" spans="1:3" x14ac:dyDescent="0.2">
      <c r="A58" s="1">
        <v>34669</v>
      </c>
      <c r="B58">
        <v>14.476900000000001</v>
      </c>
      <c r="C58" s="7">
        <f t="shared" si="1"/>
        <v>7.4783215537209777E-2</v>
      </c>
    </row>
    <row r="59" spans="1:3" x14ac:dyDescent="0.2">
      <c r="A59" s="1">
        <v>34639</v>
      </c>
      <c r="B59">
        <v>13.4696</v>
      </c>
      <c r="C59" s="7">
        <f t="shared" si="1"/>
        <v>-6.3557613426215673E-2</v>
      </c>
    </row>
    <row r="60" spans="1:3" x14ac:dyDescent="0.2">
      <c r="A60" s="1">
        <v>34608</v>
      </c>
      <c r="B60">
        <v>14.383800000000001</v>
      </c>
      <c r="C60" s="7">
        <f t="shared" si="1"/>
        <v>5.9867675651481466E-3</v>
      </c>
    </row>
    <row r="61" spans="1:3" x14ac:dyDescent="0.2">
      <c r="A61" s="1">
        <v>34578</v>
      </c>
      <c r="B61">
        <v>14.2982</v>
      </c>
      <c r="C61" s="7">
        <f t="shared" si="1"/>
        <v>-1.5716105049392547E-2</v>
      </c>
    </row>
    <row r="62" spans="1:3" x14ac:dyDescent="0.2">
      <c r="A62" s="1">
        <v>34547</v>
      </c>
      <c r="B62">
        <v>14.5265</v>
      </c>
      <c r="C62" s="7">
        <f t="shared" si="1"/>
        <v>6.4618022983114476E-2</v>
      </c>
    </row>
    <row r="63" spans="1:3" x14ac:dyDescent="0.2">
      <c r="A63" s="1">
        <v>34516</v>
      </c>
      <c r="B63">
        <v>13.6448</v>
      </c>
      <c r="C63" s="7"/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C63"/>
  <sheetViews>
    <sheetView topLeftCell="A44"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34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86.9375</v>
      </c>
      <c r="C4" s="7">
        <f t="shared" ref="C4:C35" si="0">(B4-B5)/B5</f>
        <v>1.3848396501457727E-2</v>
      </c>
    </row>
    <row r="5" spans="1:3" x14ac:dyDescent="0.2">
      <c r="A5" s="1">
        <v>36281</v>
      </c>
      <c r="B5">
        <v>85.75</v>
      </c>
      <c r="C5" s="7">
        <f t="shared" si="0"/>
        <v>-3.035031775109118E-2</v>
      </c>
    </row>
    <row r="6" spans="1:3" x14ac:dyDescent="0.2">
      <c r="A6" s="1">
        <v>36251</v>
      </c>
      <c r="B6">
        <v>88.433999999999997</v>
      </c>
      <c r="C6" s="7">
        <f t="shared" si="0"/>
        <v>0.25794984644403063</v>
      </c>
    </row>
    <row r="7" spans="1:3" x14ac:dyDescent="0.2">
      <c r="A7" s="1">
        <v>36220</v>
      </c>
      <c r="B7">
        <v>70.3001</v>
      </c>
      <c r="C7" s="7">
        <f t="shared" si="0"/>
        <v>-4.472527397865237E-2</v>
      </c>
    </row>
    <row r="8" spans="1:3" x14ac:dyDescent="0.2">
      <c r="A8" s="1">
        <v>36192</v>
      </c>
      <c r="B8">
        <v>73.591499999999996</v>
      </c>
      <c r="C8" s="7">
        <f t="shared" si="0"/>
        <v>-3.8852602254516699E-2</v>
      </c>
    </row>
    <row r="9" spans="1:3" x14ac:dyDescent="0.2">
      <c r="A9" s="1">
        <v>36161</v>
      </c>
      <c r="B9">
        <v>76.566299999999998</v>
      </c>
      <c r="C9" s="7">
        <f t="shared" si="0"/>
        <v>9.1389197333329536E-2</v>
      </c>
    </row>
    <row r="10" spans="1:3" x14ac:dyDescent="0.2">
      <c r="A10" s="1">
        <v>36130</v>
      </c>
      <c r="B10">
        <v>70.154899999999998</v>
      </c>
      <c r="C10" s="7">
        <f t="shared" si="0"/>
        <v>-0.11646039588373615</v>
      </c>
    </row>
    <row r="11" spans="1:3" x14ac:dyDescent="0.2">
      <c r="A11" s="1">
        <v>36100</v>
      </c>
      <c r="B11">
        <v>79.402100000000004</v>
      </c>
      <c r="C11" s="7">
        <f t="shared" si="0"/>
        <v>1.8021321469553209E-2</v>
      </c>
    </row>
    <row r="12" spans="1:3" x14ac:dyDescent="0.2">
      <c r="A12" s="1">
        <v>36069</v>
      </c>
      <c r="B12">
        <v>77.996499999999997</v>
      </c>
      <c r="C12" s="7">
        <f t="shared" si="0"/>
        <v>8.0577275825570255E-2</v>
      </c>
    </row>
    <row r="13" spans="1:3" x14ac:dyDescent="0.2">
      <c r="A13" s="1">
        <v>36039</v>
      </c>
      <c r="B13">
        <v>72.180400000000006</v>
      </c>
      <c r="C13" s="7">
        <f t="shared" si="0"/>
        <v>7.5729891652632705E-2</v>
      </c>
    </row>
    <row r="14" spans="1:3" x14ac:dyDescent="0.2">
      <c r="A14" s="1">
        <v>36008</v>
      </c>
      <c r="B14">
        <v>67.099000000000004</v>
      </c>
      <c r="C14" s="7">
        <f t="shared" si="0"/>
        <v>-8.1669661663448051E-2</v>
      </c>
    </row>
    <row r="15" spans="1:3" x14ac:dyDescent="0.2">
      <c r="A15" s="1">
        <v>35977</v>
      </c>
      <c r="B15">
        <v>73.066299999999998</v>
      </c>
      <c r="C15" s="7">
        <f t="shared" si="0"/>
        <v>-8.5931997502980528E-2</v>
      </c>
    </row>
    <row r="16" spans="1:3" x14ac:dyDescent="0.2">
      <c r="A16" s="1">
        <v>35947</v>
      </c>
      <c r="B16">
        <v>79.935299999999998</v>
      </c>
      <c r="C16" s="7">
        <f t="shared" si="0"/>
        <v>-0.1126847803282837</v>
      </c>
    </row>
    <row r="17" spans="1:3" x14ac:dyDescent="0.2">
      <c r="A17" s="1">
        <v>35916</v>
      </c>
      <c r="B17">
        <v>90.086699999999993</v>
      </c>
      <c r="C17" s="7">
        <f t="shared" si="0"/>
        <v>-1.2943200245431118E-2</v>
      </c>
    </row>
    <row r="18" spans="1:3" x14ac:dyDescent="0.2">
      <c r="A18" s="1">
        <v>35886</v>
      </c>
      <c r="B18">
        <v>91.268000000000001</v>
      </c>
      <c r="C18" s="7">
        <f t="shared" si="0"/>
        <v>3.7088044761550962E-2</v>
      </c>
    </row>
    <row r="19" spans="1:3" x14ac:dyDescent="0.2">
      <c r="A19" s="1">
        <v>35855</v>
      </c>
      <c r="B19">
        <v>88.004099999999994</v>
      </c>
      <c r="C19" s="7">
        <f t="shared" si="0"/>
        <v>6.6665939428317847E-2</v>
      </c>
    </row>
    <row r="20" spans="1:3" x14ac:dyDescent="0.2">
      <c r="A20" s="1">
        <v>35827</v>
      </c>
      <c r="B20">
        <v>82.503900000000002</v>
      </c>
      <c r="C20" s="7">
        <f t="shared" si="0"/>
        <v>2.8124415866013705E-2</v>
      </c>
    </row>
    <row r="21" spans="1:3" x14ac:dyDescent="0.2">
      <c r="A21" s="1">
        <v>35796</v>
      </c>
      <c r="B21">
        <v>80.247</v>
      </c>
      <c r="C21" s="7">
        <f t="shared" si="0"/>
        <v>1.7517165300416564E-2</v>
      </c>
    </row>
    <row r="22" spans="1:3" x14ac:dyDescent="0.2">
      <c r="A22" s="1">
        <v>35765</v>
      </c>
      <c r="B22">
        <v>78.865499999999997</v>
      </c>
      <c r="C22" s="7">
        <f t="shared" si="0"/>
        <v>-0.15779418549020949</v>
      </c>
    </row>
    <row r="23" spans="1:3" x14ac:dyDescent="0.2">
      <c r="A23" s="1">
        <v>35735</v>
      </c>
      <c r="B23">
        <v>93.641599999999997</v>
      </c>
      <c r="C23" s="7">
        <f t="shared" si="0"/>
        <v>7.0921612713603033E-2</v>
      </c>
    </row>
    <row r="24" spans="1:3" x14ac:dyDescent="0.2">
      <c r="A24" s="1">
        <v>35704</v>
      </c>
      <c r="B24">
        <v>87.440200000000004</v>
      </c>
      <c r="C24" s="7">
        <f t="shared" si="0"/>
        <v>-1.0141946497524765E-2</v>
      </c>
    </row>
    <row r="25" spans="1:3" x14ac:dyDescent="0.2">
      <c r="A25" s="1">
        <v>35674</v>
      </c>
      <c r="B25">
        <v>88.336100000000002</v>
      </c>
      <c r="C25" s="7">
        <f t="shared" si="0"/>
        <v>2.8511782300759316E-2</v>
      </c>
    </row>
    <row r="26" spans="1:3" x14ac:dyDescent="0.2">
      <c r="A26" s="1">
        <v>35643</v>
      </c>
      <c r="B26">
        <v>85.887299999999996</v>
      </c>
      <c r="C26" s="7">
        <f t="shared" si="0"/>
        <v>-4.6011482877317253E-2</v>
      </c>
    </row>
    <row r="27" spans="1:3" x14ac:dyDescent="0.2">
      <c r="A27" s="1">
        <v>35612</v>
      </c>
      <c r="B27">
        <v>90.029700000000005</v>
      </c>
      <c r="C27" s="7">
        <f t="shared" si="0"/>
        <v>-7.3349046893655567E-2</v>
      </c>
    </row>
    <row r="28" spans="1:3" x14ac:dyDescent="0.2">
      <c r="A28" s="1">
        <v>35582</v>
      </c>
      <c r="B28">
        <v>97.156000000000006</v>
      </c>
      <c r="C28" s="7">
        <f t="shared" si="0"/>
        <v>0.11292482407938802</v>
      </c>
    </row>
    <row r="29" spans="1:3" x14ac:dyDescent="0.2">
      <c r="A29" s="1">
        <v>35551</v>
      </c>
      <c r="B29">
        <v>87.297899999999998</v>
      </c>
      <c r="C29" s="7">
        <f t="shared" si="0"/>
        <v>6.2170725237929582E-2</v>
      </c>
    </row>
    <row r="30" spans="1:3" x14ac:dyDescent="0.2">
      <c r="A30" s="1">
        <v>35521</v>
      </c>
      <c r="B30">
        <v>82.188199999999995</v>
      </c>
      <c r="C30" s="7">
        <f t="shared" si="0"/>
        <v>2.8064434620975034E-2</v>
      </c>
    </row>
    <row r="31" spans="1:3" x14ac:dyDescent="0.2">
      <c r="A31" s="1">
        <v>35490</v>
      </c>
      <c r="B31">
        <v>79.944599999999994</v>
      </c>
      <c r="C31" s="7">
        <f t="shared" si="0"/>
        <v>-8.0162970002888009E-2</v>
      </c>
    </row>
    <row r="32" spans="1:3" x14ac:dyDescent="0.2">
      <c r="A32" s="1">
        <v>35462</v>
      </c>
      <c r="B32">
        <v>86.911699999999996</v>
      </c>
      <c r="C32" s="7">
        <f t="shared" si="0"/>
        <v>8.5900807756461015E-2</v>
      </c>
    </row>
    <row r="33" spans="1:3" x14ac:dyDescent="0.2">
      <c r="A33" s="1">
        <v>35431</v>
      </c>
      <c r="B33">
        <v>80.036500000000004</v>
      </c>
      <c r="C33" s="7">
        <f t="shared" si="0"/>
        <v>2.7108429869578322E-2</v>
      </c>
    </row>
    <row r="34" spans="1:3" x14ac:dyDescent="0.2">
      <c r="A34" s="1">
        <v>35400</v>
      </c>
      <c r="B34">
        <v>77.924099999999996</v>
      </c>
      <c r="C34" s="7">
        <f t="shared" si="0"/>
        <v>-8.9560628933857168E-3</v>
      </c>
    </row>
    <row r="35" spans="1:3" x14ac:dyDescent="0.2">
      <c r="A35" s="1">
        <v>35370</v>
      </c>
      <c r="B35">
        <v>78.628299999999996</v>
      </c>
      <c r="C35" s="7">
        <f t="shared" si="0"/>
        <v>0.10312467556518294</v>
      </c>
    </row>
    <row r="36" spans="1:3" x14ac:dyDescent="0.2">
      <c r="A36" s="1">
        <v>35339</v>
      </c>
      <c r="B36">
        <v>71.277799999999999</v>
      </c>
      <c r="C36" s="7">
        <f t="shared" ref="C36:C62" si="1">(B36-B37)/B37</f>
        <v>9.4982863480856466E-2</v>
      </c>
    </row>
    <row r="37" spans="1:3" x14ac:dyDescent="0.2">
      <c r="A37" s="1">
        <v>35309</v>
      </c>
      <c r="B37">
        <v>65.094899999999996</v>
      </c>
      <c r="C37" s="7">
        <f t="shared" si="1"/>
        <v>1.4544502405640739E-2</v>
      </c>
    </row>
    <row r="38" spans="1:3" x14ac:dyDescent="0.2">
      <c r="A38" s="1">
        <v>35278</v>
      </c>
      <c r="B38">
        <v>64.161699999999996</v>
      </c>
      <c r="C38" s="7">
        <f t="shared" si="1"/>
        <v>6.531347545991889E-2</v>
      </c>
    </row>
    <row r="39" spans="1:3" x14ac:dyDescent="0.2">
      <c r="A39" s="1">
        <v>35247</v>
      </c>
      <c r="B39">
        <v>60.228000000000002</v>
      </c>
      <c r="C39" s="7">
        <f t="shared" si="1"/>
        <v>-5.7970447787807154E-2</v>
      </c>
    </row>
    <row r="40" spans="1:3" x14ac:dyDescent="0.2">
      <c r="A40" s="1">
        <v>35217</v>
      </c>
      <c r="B40">
        <v>63.9343</v>
      </c>
      <c r="C40" s="7">
        <f t="shared" si="1"/>
        <v>1.0988402799520503E-2</v>
      </c>
    </row>
    <row r="41" spans="1:3" x14ac:dyDescent="0.2">
      <c r="A41" s="1">
        <v>35186</v>
      </c>
      <c r="B41">
        <v>63.239400000000003</v>
      </c>
      <c r="C41" s="7">
        <f t="shared" si="1"/>
        <v>4.5039238918661725E-2</v>
      </c>
    </row>
    <row r="42" spans="1:3" x14ac:dyDescent="0.2">
      <c r="A42" s="1">
        <v>35156</v>
      </c>
      <c r="B42">
        <v>60.5139</v>
      </c>
      <c r="C42" s="7">
        <f t="shared" si="1"/>
        <v>1.7407970947485273E-2</v>
      </c>
    </row>
    <row r="43" spans="1:3" x14ac:dyDescent="0.2">
      <c r="A43" s="1">
        <v>35125</v>
      </c>
      <c r="B43">
        <v>59.478499999999997</v>
      </c>
      <c r="C43" s="7">
        <f t="shared" si="1"/>
        <v>-7.677844197488441E-3</v>
      </c>
    </row>
    <row r="44" spans="1:3" x14ac:dyDescent="0.2">
      <c r="A44" s="1">
        <v>35096</v>
      </c>
      <c r="B44">
        <v>59.938699999999997</v>
      </c>
      <c r="C44" s="7">
        <f t="shared" si="1"/>
        <v>1.6877064462989349E-2</v>
      </c>
    </row>
    <row r="45" spans="1:3" x14ac:dyDescent="0.2">
      <c r="A45" s="1">
        <v>35065</v>
      </c>
      <c r="B45">
        <v>58.943899999999999</v>
      </c>
      <c r="C45" s="7">
        <f t="shared" si="1"/>
        <v>-2.8248820424218699E-2</v>
      </c>
    </row>
    <row r="46" spans="1:3" x14ac:dyDescent="0.2">
      <c r="A46" s="1">
        <v>35034</v>
      </c>
      <c r="B46">
        <v>60.657400000000003</v>
      </c>
      <c r="C46" s="7">
        <f t="shared" si="1"/>
        <v>1.529706160502825E-2</v>
      </c>
    </row>
    <row r="47" spans="1:3" x14ac:dyDescent="0.2">
      <c r="A47" s="1">
        <v>35004</v>
      </c>
      <c r="B47">
        <v>59.743499999999997</v>
      </c>
      <c r="C47" s="7">
        <f t="shared" si="1"/>
        <v>0.15785566994325403</v>
      </c>
    </row>
    <row r="48" spans="1:3" x14ac:dyDescent="0.2">
      <c r="A48" s="1">
        <v>34973</v>
      </c>
      <c r="B48">
        <v>51.598399999999998</v>
      </c>
      <c r="C48" s="7">
        <f t="shared" si="1"/>
        <v>8.8689368225118009E-3</v>
      </c>
    </row>
    <row r="49" spans="1:3" x14ac:dyDescent="0.2">
      <c r="A49" s="1">
        <v>34943</v>
      </c>
      <c r="B49">
        <v>51.144799999999996</v>
      </c>
      <c r="C49" s="7">
        <f t="shared" si="1"/>
        <v>3.2035708232103402E-2</v>
      </c>
    </row>
    <row r="50" spans="1:3" x14ac:dyDescent="0.2">
      <c r="A50" s="1">
        <v>34912</v>
      </c>
      <c r="B50">
        <v>49.557200000000002</v>
      </c>
      <c r="C50" s="7">
        <f t="shared" si="1"/>
        <v>-2.7061622912069341E-2</v>
      </c>
    </row>
    <row r="51" spans="1:3" x14ac:dyDescent="0.2">
      <c r="A51" s="1">
        <v>34881</v>
      </c>
      <c r="B51">
        <v>50.935600000000001</v>
      </c>
      <c r="C51" s="7">
        <f t="shared" si="1"/>
        <v>-1.3071059596746343E-2</v>
      </c>
    </row>
    <row r="52" spans="1:3" x14ac:dyDescent="0.2">
      <c r="A52" s="1">
        <v>34851</v>
      </c>
      <c r="B52">
        <v>51.610199999999999</v>
      </c>
      <c r="C52" s="7">
        <f t="shared" si="1"/>
        <v>-4.3750868513937911E-2</v>
      </c>
    </row>
    <row r="53" spans="1:3" x14ac:dyDescent="0.2">
      <c r="A53" s="1">
        <v>34820</v>
      </c>
      <c r="B53">
        <v>53.971499999999999</v>
      </c>
      <c r="C53" s="7">
        <f t="shared" si="1"/>
        <v>1.4023458856817579E-2</v>
      </c>
    </row>
    <row r="54" spans="1:3" x14ac:dyDescent="0.2">
      <c r="A54" s="1">
        <v>34790</v>
      </c>
      <c r="B54">
        <v>53.225099999999998</v>
      </c>
      <c r="C54" s="7">
        <f t="shared" si="1"/>
        <v>2.5806526218004409E-2</v>
      </c>
    </row>
    <row r="55" spans="1:3" x14ac:dyDescent="0.2">
      <c r="A55" s="1">
        <v>34759</v>
      </c>
      <c r="B55">
        <v>51.886099999999999</v>
      </c>
      <c r="C55" s="7">
        <f t="shared" si="1"/>
        <v>6.1642938694668317E-2</v>
      </c>
    </row>
    <row r="56" spans="1:3" x14ac:dyDescent="0.2">
      <c r="A56" s="1">
        <v>34731</v>
      </c>
      <c r="B56">
        <v>48.873399999999997</v>
      </c>
      <c r="C56" s="7">
        <f t="shared" si="1"/>
        <v>5.4567424397717106E-2</v>
      </c>
    </row>
    <row r="57" spans="1:3" x14ac:dyDescent="0.2">
      <c r="A57" s="1">
        <v>34700</v>
      </c>
      <c r="B57">
        <v>46.344499999999996</v>
      </c>
      <c r="C57" s="7">
        <f t="shared" si="1"/>
        <v>-1.8734133260497308E-2</v>
      </c>
    </row>
    <row r="58" spans="1:3" x14ac:dyDescent="0.2">
      <c r="A58" s="1">
        <v>34669</v>
      </c>
      <c r="B58">
        <v>47.229300000000002</v>
      </c>
      <c r="C58" s="7">
        <f t="shared" si="1"/>
        <v>4.1462876799929556E-2</v>
      </c>
    </row>
    <row r="59" spans="1:3" x14ac:dyDescent="0.2">
      <c r="A59" s="1">
        <v>34639</v>
      </c>
      <c r="B59">
        <v>45.348999999999997</v>
      </c>
      <c r="C59" s="7">
        <f t="shared" si="1"/>
        <v>-6.6745142748954156E-2</v>
      </c>
    </row>
    <row r="60" spans="1:3" x14ac:dyDescent="0.2">
      <c r="A60" s="1">
        <v>34608</v>
      </c>
      <c r="B60">
        <v>48.592300000000002</v>
      </c>
      <c r="C60" s="7">
        <f t="shared" si="1"/>
        <v>2.262667431202198E-3</v>
      </c>
    </row>
    <row r="61" spans="1:3" x14ac:dyDescent="0.2">
      <c r="A61" s="1">
        <v>34578</v>
      </c>
      <c r="B61">
        <v>48.482599999999998</v>
      </c>
      <c r="C61" s="7">
        <f t="shared" si="1"/>
        <v>2.2677987054734484E-3</v>
      </c>
    </row>
    <row r="62" spans="1:3" x14ac:dyDescent="0.2">
      <c r="A62" s="1">
        <v>34547</v>
      </c>
      <c r="B62">
        <v>48.372900000000001</v>
      </c>
      <c r="C62" s="7">
        <f t="shared" si="1"/>
        <v>4.5938985865426427E-2</v>
      </c>
    </row>
    <row r="63" spans="1:3" x14ac:dyDescent="0.2">
      <c r="A63" s="1">
        <v>34516</v>
      </c>
      <c r="B63">
        <v>46.2483</v>
      </c>
      <c r="C63" s="7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C63"/>
  <sheetViews>
    <sheetView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35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48.75</v>
      </c>
      <c r="C4" s="7">
        <f t="shared" ref="C4:C35" si="0">(B4-B5)/B5</f>
        <v>-4.9939098660170524E-2</v>
      </c>
    </row>
    <row r="5" spans="1:3" x14ac:dyDescent="0.2">
      <c r="A5" s="1">
        <v>36281</v>
      </c>
      <c r="B5">
        <v>51.3125</v>
      </c>
      <c r="C5" s="7">
        <f t="shared" si="0"/>
        <v>-6.7247516932862897E-3</v>
      </c>
    </row>
    <row r="6" spans="1:3" x14ac:dyDescent="0.2">
      <c r="A6" s="1">
        <v>36251</v>
      </c>
      <c r="B6">
        <v>51.6599</v>
      </c>
      <c r="C6" s="7">
        <f t="shared" si="0"/>
        <v>0.14799522667727397</v>
      </c>
    </row>
    <row r="7" spans="1:3" x14ac:dyDescent="0.2">
      <c r="A7" s="1">
        <v>36220</v>
      </c>
      <c r="B7">
        <v>45.000100000000003</v>
      </c>
      <c r="C7" s="7">
        <f t="shared" si="0"/>
        <v>2.6989216637188354E-2</v>
      </c>
    </row>
    <row r="8" spans="1:3" x14ac:dyDescent="0.2">
      <c r="A8" s="1">
        <v>36192</v>
      </c>
      <c r="B8">
        <v>43.817500000000003</v>
      </c>
      <c r="C8" s="7">
        <f t="shared" si="0"/>
        <v>0.11822696555807352</v>
      </c>
    </row>
    <row r="9" spans="1:3" x14ac:dyDescent="0.2">
      <c r="A9" s="1">
        <v>36161</v>
      </c>
      <c r="B9">
        <v>39.184800000000003</v>
      </c>
      <c r="C9" s="7">
        <f t="shared" si="0"/>
        <v>-6.9118621761140919E-2</v>
      </c>
    </row>
    <row r="10" spans="1:3" x14ac:dyDescent="0.2">
      <c r="A10" s="1">
        <v>36130</v>
      </c>
      <c r="B10">
        <v>42.094299999999997</v>
      </c>
      <c r="C10" s="7">
        <f t="shared" si="0"/>
        <v>-5.0278863248711808E-2</v>
      </c>
    </row>
    <row r="11" spans="1:3" x14ac:dyDescent="0.2">
      <c r="A11" s="1">
        <v>36100</v>
      </c>
      <c r="B11">
        <v>44.322800000000001</v>
      </c>
      <c r="C11" s="7">
        <f t="shared" si="0"/>
        <v>0.16848659963408005</v>
      </c>
    </row>
    <row r="12" spans="1:3" x14ac:dyDescent="0.2">
      <c r="A12" s="1">
        <v>36069</v>
      </c>
      <c r="B12">
        <v>37.931800000000003</v>
      </c>
      <c r="C12" s="7">
        <f t="shared" si="0"/>
        <v>-0.10724548995610575</v>
      </c>
    </row>
    <row r="13" spans="1:3" x14ac:dyDescent="0.2">
      <c r="A13" s="1">
        <v>36039</v>
      </c>
      <c r="B13">
        <v>42.488500000000002</v>
      </c>
      <c r="C13" s="7">
        <f t="shared" si="0"/>
        <v>7.8125634363200955E-2</v>
      </c>
    </row>
    <row r="14" spans="1:3" x14ac:dyDescent="0.2">
      <c r="A14" s="1">
        <v>36008</v>
      </c>
      <c r="B14">
        <v>39.409599999999998</v>
      </c>
      <c r="C14" s="7">
        <f t="shared" si="0"/>
        <v>-0.16257583323594099</v>
      </c>
    </row>
    <row r="15" spans="1:3" x14ac:dyDescent="0.2">
      <c r="A15" s="1">
        <v>35977</v>
      </c>
      <c r="B15">
        <v>47.060499999999998</v>
      </c>
      <c r="C15" s="7">
        <f t="shared" si="0"/>
        <v>-0.1007026521919424</v>
      </c>
    </row>
    <row r="16" spans="1:3" x14ac:dyDescent="0.2">
      <c r="A16" s="1">
        <v>35947</v>
      </c>
      <c r="B16">
        <v>52.330300000000001</v>
      </c>
      <c r="C16" s="7">
        <f t="shared" si="0"/>
        <v>6.8835643718048053E-2</v>
      </c>
    </row>
    <row r="17" spans="1:3" x14ac:dyDescent="0.2">
      <c r="A17" s="1">
        <v>35916</v>
      </c>
      <c r="B17">
        <v>48.960099999999997</v>
      </c>
      <c r="C17" s="7">
        <f t="shared" si="0"/>
        <v>3.3986754183667381E-2</v>
      </c>
    </row>
    <row r="18" spans="1:3" x14ac:dyDescent="0.2">
      <c r="A18" s="1">
        <v>35886</v>
      </c>
      <c r="B18">
        <v>47.3508</v>
      </c>
      <c r="C18" s="7">
        <f t="shared" si="0"/>
        <v>-3.2419034151863729E-2</v>
      </c>
    </row>
    <row r="19" spans="1:3" x14ac:dyDescent="0.2">
      <c r="A19" s="1">
        <v>35855</v>
      </c>
      <c r="B19">
        <v>48.9373</v>
      </c>
      <c r="C19" s="7">
        <f t="shared" si="0"/>
        <v>7.940957846884783E-2</v>
      </c>
    </row>
    <row r="20" spans="1:3" x14ac:dyDescent="0.2">
      <c r="A20" s="1">
        <v>35827</v>
      </c>
      <c r="B20">
        <v>45.3371</v>
      </c>
      <c r="C20" s="7">
        <f t="shared" si="0"/>
        <v>6.4911118627506259E-2</v>
      </c>
    </row>
    <row r="21" spans="1:3" x14ac:dyDescent="0.2">
      <c r="A21" s="1">
        <v>35796</v>
      </c>
      <c r="B21">
        <v>42.573599999999999</v>
      </c>
      <c r="C21" s="7">
        <f t="shared" si="0"/>
        <v>2.0379500183350722E-2</v>
      </c>
    </row>
    <row r="22" spans="1:3" x14ac:dyDescent="0.2">
      <c r="A22" s="1">
        <v>35765</v>
      </c>
      <c r="B22">
        <v>41.723300000000002</v>
      </c>
      <c r="C22" s="7">
        <f t="shared" si="0"/>
        <v>-2.691173863964998E-2</v>
      </c>
    </row>
    <row r="23" spans="1:3" x14ac:dyDescent="0.2">
      <c r="A23" s="1">
        <v>35735</v>
      </c>
      <c r="B23">
        <v>42.877200000000002</v>
      </c>
      <c r="C23" s="7">
        <f t="shared" si="0"/>
        <v>-2.9299501487387688E-2</v>
      </c>
    </row>
    <row r="24" spans="1:3" x14ac:dyDescent="0.2">
      <c r="A24" s="1">
        <v>35704</v>
      </c>
      <c r="B24">
        <v>44.171399999999998</v>
      </c>
      <c r="C24" s="7">
        <f t="shared" si="0"/>
        <v>-6.1616509247575078E-2</v>
      </c>
    </row>
    <row r="25" spans="1:3" x14ac:dyDescent="0.2">
      <c r="A25" s="1">
        <v>35674</v>
      </c>
      <c r="B25">
        <v>47.071800000000003</v>
      </c>
      <c r="C25" s="7">
        <f t="shared" si="0"/>
        <v>-5.1157334150377723E-2</v>
      </c>
    </row>
    <row r="26" spans="1:3" x14ac:dyDescent="0.2">
      <c r="A26" s="1">
        <v>35643</v>
      </c>
      <c r="B26">
        <v>49.609699999999997</v>
      </c>
      <c r="C26" s="7">
        <f t="shared" si="0"/>
        <v>-7.0134860313205899E-2</v>
      </c>
    </row>
    <row r="27" spans="1:3" x14ac:dyDescent="0.2">
      <c r="A27" s="1">
        <v>35612</v>
      </c>
      <c r="B27">
        <v>53.351500000000001</v>
      </c>
      <c r="C27" s="7">
        <f t="shared" si="0"/>
        <v>0.17662821137691406</v>
      </c>
    </row>
    <row r="28" spans="1:3" x14ac:dyDescent="0.2">
      <c r="A28" s="1">
        <v>35582</v>
      </c>
      <c r="B28">
        <v>45.342700000000001</v>
      </c>
      <c r="C28" s="7">
        <f t="shared" si="0"/>
        <v>6.6849312635429946E-3</v>
      </c>
    </row>
    <row r="29" spans="1:3" x14ac:dyDescent="0.2">
      <c r="A29" s="1">
        <v>35551</v>
      </c>
      <c r="B29">
        <v>45.041600000000003</v>
      </c>
      <c r="C29" s="7">
        <f t="shared" si="0"/>
        <v>-5.906536589442013E-2</v>
      </c>
    </row>
    <row r="30" spans="1:3" x14ac:dyDescent="0.2">
      <c r="A30" s="1">
        <v>35521</v>
      </c>
      <c r="B30">
        <v>47.869</v>
      </c>
      <c r="C30" s="7">
        <f t="shared" si="0"/>
        <v>0.12711706769201059</v>
      </c>
    </row>
    <row r="31" spans="1:3" x14ac:dyDescent="0.2">
      <c r="A31" s="1">
        <v>35490</v>
      </c>
      <c r="B31">
        <v>42.470300000000002</v>
      </c>
      <c r="C31" s="7">
        <f t="shared" si="0"/>
        <v>-6.3491188455907011E-2</v>
      </c>
    </row>
    <row r="32" spans="1:3" x14ac:dyDescent="0.2">
      <c r="A32" s="1">
        <v>35462</v>
      </c>
      <c r="B32">
        <v>45.349600000000002</v>
      </c>
      <c r="C32" s="7">
        <f t="shared" si="0"/>
        <v>4.560829115894089E-2</v>
      </c>
    </row>
    <row r="33" spans="1:3" x14ac:dyDescent="0.2">
      <c r="A33" s="1">
        <v>35431</v>
      </c>
      <c r="B33">
        <v>43.371499999999997</v>
      </c>
      <c r="C33" s="7">
        <f t="shared" si="0"/>
        <v>0.11009157874799713</v>
      </c>
    </row>
    <row r="34" spans="1:3" x14ac:dyDescent="0.2">
      <c r="A34" s="1">
        <v>35400</v>
      </c>
      <c r="B34">
        <v>39.0702</v>
      </c>
      <c r="C34" s="7">
        <f t="shared" si="0"/>
        <v>-0.11382132261547255</v>
      </c>
    </row>
    <row r="35" spans="1:3" x14ac:dyDescent="0.2">
      <c r="A35" s="1">
        <v>35370</v>
      </c>
      <c r="B35">
        <v>44.0884</v>
      </c>
      <c r="C35" s="7">
        <f t="shared" si="0"/>
        <v>8.6587586968362398E-2</v>
      </c>
    </row>
    <row r="36" spans="1:3" x14ac:dyDescent="0.2">
      <c r="A36" s="1">
        <v>35339</v>
      </c>
      <c r="B36">
        <v>40.575099999999999</v>
      </c>
      <c r="C36" s="7">
        <f t="shared" ref="C36:C62" si="1">(B36-B37)/B37</f>
        <v>-6.5752875839266117E-2</v>
      </c>
    </row>
    <row r="37" spans="1:3" x14ac:dyDescent="0.2">
      <c r="A37" s="1">
        <v>35309</v>
      </c>
      <c r="B37">
        <v>43.430799999999998</v>
      </c>
      <c r="C37" s="7">
        <f t="shared" si="1"/>
        <v>5.4913772164197135E-2</v>
      </c>
    </row>
    <row r="38" spans="1:3" x14ac:dyDescent="0.2">
      <c r="A38" s="1">
        <v>35278</v>
      </c>
      <c r="B38">
        <v>41.17</v>
      </c>
      <c r="C38" s="7">
        <f t="shared" si="1"/>
        <v>3.4242807151524057E-2</v>
      </c>
    </row>
    <row r="39" spans="1:3" x14ac:dyDescent="0.2">
      <c r="A39" s="1">
        <v>35247</v>
      </c>
      <c r="B39">
        <v>39.806899999999999</v>
      </c>
      <c r="C39" s="7">
        <f t="shared" si="1"/>
        <v>5.6606227587506504E-2</v>
      </c>
    </row>
    <row r="40" spans="1:3" x14ac:dyDescent="0.2">
      <c r="A40" s="1">
        <v>35217</v>
      </c>
      <c r="B40">
        <v>37.674300000000002</v>
      </c>
      <c r="C40" s="7">
        <f t="shared" si="1"/>
        <v>-7.8261741830201251E-2</v>
      </c>
    </row>
    <row r="41" spans="1:3" x14ac:dyDescent="0.2">
      <c r="A41" s="1">
        <v>35186</v>
      </c>
      <c r="B41">
        <v>40.873100000000001</v>
      </c>
      <c r="C41" s="7">
        <f t="shared" si="1"/>
        <v>-4.8187805059800998E-2</v>
      </c>
    </row>
    <row r="42" spans="1:3" x14ac:dyDescent="0.2">
      <c r="A42" s="1">
        <v>35156</v>
      </c>
      <c r="B42">
        <v>42.942399999999999</v>
      </c>
      <c r="C42" s="7">
        <f t="shared" si="1"/>
        <v>-8.312284485059418E-2</v>
      </c>
    </row>
    <row r="43" spans="1:3" x14ac:dyDescent="0.2">
      <c r="A43" s="1">
        <v>35125</v>
      </c>
      <c r="B43">
        <v>46.835500000000003</v>
      </c>
      <c r="C43" s="7">
        <f t="shared" si="1"/>
        <v>0.1027772218363335</v>
      </c>
    </row>
    <row r="44" spans="1:3" x14ac:dyDescent="0.2">
      <c r="A44" s="1">
        <v>35096</v>
      </c>
      <c r="B44">
        <v>42.470500000000001</v>
      </c>
      <c r="C44" s="7">
        <f t="shared" si="1"/>
        <v>7.2807048564976454E-2</v>
      </c>
    </row>
    <row r="45" spans="1:3" x14ac:dyDescent="0.2">
      <c r="A45" s="1">
        <v>35065</v>
      </c>
      <c r="B45">
        <v>39.588200000000001</v>
      </c>
      <c r="C45" s="7">
        <f t="shared" si="1"/>
        <v>0.12333400488625687</v>
      </c>
    </row>
    <row r="46" spans="1:3" x14ac:dyDescent="0.2">
      <c r="A46" s="1">
        <v>35034</v>
      </c>
      <c r="B46">
        <v>35.241700000000002</v>
      </c>
      <c r="C46" s="7">
        <f t="shared" si="1"/>
        <v>-5.3629547676079685E-2</v>
      </c>
    </row>
    <row r="47" spans="1:3" x14ac:dyDescent="0.2">
      <c r="A47" s="1">
        <v>35004</v>
      </c>
      <c r="B47">
        <v>37.238799999999998</v>
      </c>
      <c r="C47" s="7">
        <f t="shared" si="1"/>
        <v>5.1548429544831971E-2</v>
      </c>
    </row>
    <row r="48" spans="1:3" x14ac:dyDescent="0.2">
      <c r="A48" s="1">
        <v>34973</v>
      </c>
      <c r="B48">
        <v>35.4133</v>
      </c>
      <c r="C48" s="7">
        <f t="shared" si="1"/>
        <v>-4.7168948297386978E-2</v>
      </c>
    </row>
    <row r="49" spans="1:3" x14ac:dyDescent="0.2">
      <c r="A49" s="1">
        <v>34943</v>
      </c>
      <c r="B49">
        <v>37.166400000000003</v>
      </c>
      <c r="C49" s="7">
        <f t="shared" si="1"/>
        <v>0.11971608215059337</v>
      </c>
    </row>
    <row r="50" spans="1:3" x14ac:dyDescent="0.2">
      <c r="A50" s="1">
        <v>34912</v>
      </c>
      <c r="B50">
        <v>33.192700000000002</v>
      </c>
      <c r="C50" s="7">
        <f t="shared" si="1"/>
        <v>2.7005034050229276E-2</v>
      </c>
    </row>
    <row r="51" spans="1:3" x14ac:dyDescent="0.2">
      <c r="A51" s="1">
        <v>34881</v>
      </c>
      <c r="B51">
        <v>32.319899999999997</v>
      </c>
      <c r="C51" s="7">
        <f t="shared" si="1"/>
        <v>3.7310558647383862E-2</v>
      </c>
    </row>
    <row r="52" spans="1:3" x14ac:dyDescent="0.2">
      <c r="A52" s="1">
        <v>34851</v>
      </c>
      <c r="B52">
        <v>31.157399999999999</v>
      </c>
      <c r="C52" s="7">
        <f t="shared" si="1"/>
        <v>0.15021614497772096</v>
      </c>
    </row>
    <row r="53" spans="1:3" x14ac:dyDescent="0.2">
      <c r="A53" s="1">
        <v>34820</v>
      </c>
      <c r="B53">
        <v>27.0883</v>
      </c>
      <c r="C53" s="7">
        <f t="shared" si="1"/>
        <v>-8.7942168739604407E-2</v>
      </c>
    </row>
    <row r="54" spans="1:3" x14ac:dyDescent="0.2">
      <c r="A54" s="1">
        <v>34790</v>
      </c>
      <c r="B54">
        <v>29.700199999999999</v>
      </c>
      <c r="C54" s="7">
        <f t="shared" si="1"/>
        <v>4.8980341463759111E-2</v>
      </c>
    </row>
    <row r="55" spans="1:3" x14ac:dyDescent="0.2">
      <c r="A55" s="1">
        <v>34759</v>
      </c>
      <c r="B55">
        <v>28.313400000000001</v>
      </c>
      <c r="C55" s="7">
        <f t="shared" si="1"/>
        <v>6.9867444567041012E-2</v>
      </c>
    </row>
    <row r="56" spans="1:3" x14ac:dyDescent="0.2">
      <c r="A56" s="1">
        <v>34731</v>
      </c>
      <c r="B56">
        <v>26.464400000000001</v>
      </c>
      <c r="C56" s="7">
        <f t="shared" si="1"/>
        <v>0.13000593517423376</v>
      </c>
    </row>
    <row r="57" spans="1:3" x14ac:dyDescent="0.2">
      <c r="A57" s="1">
        <v>34700</v>
      </c>
      <c r="B57">
        <v>23.419699999999999</v>
      </c>
      <c r="C57" s="7">
        <f t="shared" si="1"/>
        <v>-0.13191566649121902</v>
      </c>
    </row>
    <row r="58" spans="1:3" x14ac:dyDescent="0.2">
      <c r="A58" s="1">
        <v>34669</v>
      </c>
      <c r="B58">
        <v>26.9786</v>
      </c>
      <c r="C58" s="7">
        <f t="shared" si="1"/>
        <v>2.6200275391977137E-2</v>
      </c>
    </row>
    <row r="59" spans="1:3" x14ac:dyDescent="0.2">
      <c r="A59" s="1">
        <v>34639</v>
      </c>
      <c r="B59">
        <v>26.2898</v>
      </c>
      <c r="C59" s="7">
        <f t="shared" si="1"/>
        <v>-0.12721683299138831</v>
      </c>
    </row>
    <row r="60" spans="1:3" x14ac:dyDescent="0.2">
      <c r="A60" s="1">
        <v>34608</v>
      </c>
      <c r="B60">
        <v>30.1218</v>
      </c>
      <c r="C60" s="7">
        <f t="shared" si="1"/>
        <v>-2.9412333331185217E-2</v>
      </c>
    </row>
    <row r="61" spans="1:3" x14ac:dyDescent="0.2">
      <c r="A61" s="1">
        <v>34578</v>
      </c>
      <c r="B61">
        <v>31.034600000000001</v>
      </c>
      <c r="C61" s="7">
        <f t="shared" si="1"/>
        <v>-1.090929951652324E-2</v>
      </c>
    </row>
    <row r="62" spans="1:3" x14ac:dyDescent="0.2">
      <c r="A62" s="1">
        <v>34547</v>
      </c>
      <c r="B62">
        <v>31.376899999999999</v>
      </c>
      <c r="C62" s="7">
        <f t="shared" si="1"/>
        <v>0.22375759561307021</v>
      </c>
    </row>
    <row r="63" spans="1:3" x14ac:dyDescent="0.2">
      <c r="A63" s="1">
        <v>34516</v>
      </c>
      <c r="B63">
        <v>25.639800000000001</v>
      </c>
      <c r="C63" s="7"/>
    </row>
  </sheetData>
  <phoneticPr fontId="0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C63"/>
  <sheetViews>
    <sheetView topLeftCell="A44"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36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129.25</v>
      </c>
      <c r="C4" s="7">
        <f t="shared" ref="C4:C35" si="0">(B4-B5)/B5</f>
        <v>0.11422413793103449</v>
      </c>
    </row>
    <row r="5" spans="1:3" x14ac:dyDescent="0.2">
      <c r="A5" s="1">
        <v>36281</v>
      </c>
      <c r="B5">
        <v>116</v>
      </c>
      <c r="C5" s="7">
        <f t="shared" si="0"/>
        <v>0.11031347212251741</v>
      </c>
    </row>
    <row r="6" spans="1:3" x14ac:dyDescent="0.2">
      <c r="A6" s="1">
        <v>36251</v>
      </c>
      <c r="B6">
        <v>104.47499999999999</v>
      </c>
      <c r="C6" s="7">
        <f t="shared" si="0"/>
        <v>0.18017909125927564</v>
      </c>
    </row>
    <row r="7" spans="1:3" x14ac:dyDescent="0.2">
      <c r="A7" s="1">
        <v>36220</v>
      </c>
      <c r="B7">
        <v>88.524699999999996</v>
      </c>
      <c r="C7" s="7">
        <f t="shared" si="0"/>
        <v>4.4181931846329861E-2</v>
      </c>
    </row>
    <row r="8" spans="1:3" x14ac:dyDescent="0.2">
      <c r="A8" s="1">
        <v>36192</v>
      </c>
      <c r="B8">
        <v>84.778999999999996</v>
      </c>
      <c r="C8" s="7">
        <f t="shared" si="0"/>
        <v>-7.3669189576634084E-2</v>
      </c>
    </row>
    <row r="9" spans="1:3" x14ac:dyDescent="0.2">
      <c r="A9" s="1">
        <v>36161</v>
      </c>
      <c r="B9">
        <v>91.521299999999997</v>
      </c>
      <c r="C9" s="7">
        <f t="shared" si="0"/>
        <v>-6.1020902835697338E-3</v>
      </c>
    </row>
    <row r="10" spans="1:3" x14ac:dyDescent="0.2">
      <c r="A10" s="1">
        <v>36130</v>
      </c>
      <c r="B10">
        <v>92.083200000000005</v>
      </c>
      <c r="C10" s="7">
        <f t="shared" si="0"/>
        <v>0.11657820929293526</v>
      </c>
    </row>
    <row r="11" spans="1:3" x14ac:dyDescent="0.2">
      <c r="A11" s="1">
        <v>36100</v>
      </c>
      <c r="B11">
        <v>82.469099999999997</v>
      </c>
      <c r="C11" s="7">
        <f t="shared" si="0"/>
        <v>0.1119529164307095</v>
      </c>
    </row>
    <row r="12" spans="1:3" x14ac:dyDescent="0.2">
      <c r="A12" s="1">
        <v>36069</v>
      </c>
      <c r="B12">
        <v>74.165999999999997</v>
      </c>
      <c r="C12" s="7">
        <f t="shared" si="0"/>
        <v>0.15564225980214177</v>
      </c>
    </row>
    <row r="13" spans="1:3" x14ac:dyDescent="0.2">
      <c r="A13" s="1">
        <v>36039</v>
      </c>
      <c r="B13">
        <v>64.177300000000002</v>
      </c>
      <c r="C13" s="7">
        <f t="shared" si="0"/>
        <v>0.14095411813229791</v>
      </c>
    </row>
    <row r="14" spans="1:3" x14ac:dyDescent="0.2">
      <c r="A14" s="1">
        <v>36008</v>
      </c>
      <c r="B14">
        <v>56.248800000000003</v>
      </c>
      <c r="C14" s="7">
        <f t="shared" si="0"/>
        <v>-0.14999924442765386</v>
      </c>
    </row>
    <row r="15" spans="1:3" x14ac:dyDescent="0.2">
      <c r="A15" s="1">
        <v>35977</v>
      </c>
      <c r="B15">
        <v>66.174999999999997</v>
      </c>
      <c r="C15" s="7">
        <f t="shared" si="0"/>
        <v>0.15405475634490326</v>
      </c>
    </row>
    <row r="16" spans="1:3" x14ac:dyDescent="0.2">
      <c r="A16" s="1">
        <v>35947</v>
      </c>
      <c r="B16">
        <v>57.341299999999997</v>
      </c>
      <c r="C16" s="7">
        <f t="shared" si="0"/>
        <v>-2.2871846430427722E-2</v>
      </c>
    </row>
    <row r="17" spans="1:3" x14ac:dyDescent="0.2">
      <c r="A17" s="1">
        <v>35916</v>
      </c>
      <c r="B17">
        <v>58.683500000000002</v>
      </c>
      <c r="C17" s="7">
        <f t="shared" si="0"/>
        <v>1.4024077315588492E-2</v>
      </c>
    </row>
    <row r="18" spans="1:3" x14ac:dyDescent="0.2">
      <c r="A18" s="1">
        <v>35886</v>
      </c>
      <c r="B18">
        <v>57.871899999999997</v>
      </c>
      <c r="C18" s="7">
        <f t="shared" si="0"/>
        <v>0.11552332652899927</v>
      </c>
    </row>
    <row r="19" spans="1:3" x14ac:dyDescent="0.2">
      <c r="A19" s="1">
        <v>35855</v>
      </c>
      <c r="B19">
        <v>51.878700000000002</v>
      </c>
      <c r="C19" s="7">
        <f t="shared" si="0"/>
        <v>-5.3873009238933275E-3</v>
      </c>
    </row>
    <row r="20" spans="1:3" x14ac:dyDescent="0.2">
      <c r="A20" s="1">
        <v>35827</v>
      </c>
      <c r="B20">
        <v>52.159700000000001</v>
      </c>
      <c r="C20" s="7">
        <f t="shared" si="0"/>
        <v>5.759634705418392E-2</v>
      </c>
    </row>
    <row r="21" spans="1:3" x14ac:dyDescent="0.2">
      <c r="A21" s="1">
        <v>35796</v>
      </c>
      <c r="B21">
        <v>49.319099999999999</v>
      </c>
      <c r="C21" s="7">
        <f t="shared" si="0"/>
        <v>-5.6153391269068251E-2</v>
      </c>
    </row>
    <row r="22" spans="1:3" x14ac:dyDescent="0.2">
      <c r="A22" s="1">
        <v>35765</v>
      </c>
      <c r="B22">
        <v>52.253300000000003</v>
      </c>
      <c r="C22" s="7">
        <f t="shared" si="0"/>
        <v>-4.452156867764643E-2</v>
      </c>
    </row>
    <row r="23" spans="1:3" x14ac:dyDescent="0.2">
      <c r="A23" s="1">
        <v>35735</v>
      </c>
      <c r="B23">
        <v>54.688099999999999</v>
      </c>
      <c r="C23" s="7">
        <f t="shared" si="0"/>
        <v>0.11167553964585329</v>
      </c>
    </row>
    <row r="24" spans="1:3" x14ac:dyDescent="0.2">
      <c r="A24" s="1">
        <v>35704</v>
      </c>
      <c r="B24">
        <v>49.194299999999998</v>
      </c>
      <c r="C24" s="7">
        <f t="shared" si="0"/>
        <v>-7.0753683415186994E-2</v>
      </c>
    </row>
    <row r="25" spans="1:3" x14ac:dyDescent="0.2">
      <c r="A25" s="1">
        <v>35674</v>
      </c>
      <c r="B25">
        <v>52.94</v>
      </c>
      <c r="C25" s="7">
        <f t="shared" si="0"/>
        <v>4.5620993004175284E-2</v>
      </c>
    </row>
    <row r="26" spans="1:3" x14ac:dyDescent="0.2">
      <c r="A26" s="1">
        <v>35643</v>
      </c>
      <c r="B26">
        <v>50.630200000000002</v>
      </c>
      <c r="C26" s="7">
        <f t="shared" si="0"/>
        <v>-4.1370666020387983E-2</v>
      </c>
    </row>
    <row r="27" spans="1:3" x14ac:dyDescent="0.2">
      <c r="A27" s="1">
        <v>35612</v>
      </c>
      <c r="B27">
        <v>52.815199999999997</v>
      </c>
      <c r="C27" s="7">
        <f t="shared" si="0"/>
        <v>0.17174684240769036</v>
      </c>
    </row>
    <row r="28" spans="1:3" x14ac:dyDescent="0.2">
      <c r="A28" s="1">
        <v>35582</v>
      </c>
      <c r="B28">
        <v>45.073900000000002</v>
      </c>
      <c r="C28" s="7">
        <f t="shared" si="0"/>
        <v>4.335074801336089E-2</v>
      </c>
    </row>
    <row r="29" spans="1:3" x14ac:dyDescent="0.2">
      <c r="A29" s="1">
        <v>35551</v>
      </c>
      <c r="B29">
        <v>43.201099999999997</v>
      </c>
      <c r="C29" s="7">
        <f t="shared" si="0"/>
        <v>7.7882513797542824E-2</v>
      </c>
    </row>
    <row r="30" spans="1:3" x14ac:dyDescent="0.2">
      <c r="A30" s="1">
        <v>35521</v>
      </c>
      <c r="B30">
        <v>40.079599999999999</v>
      </c>
      <c r="C30" s="7">
        <f t="shared" si="0"/>
        <v>0.1693981099210182</v>
      </c>
    </row>
    <row r="31" spans="1:3" x14ac:dyDescent="0.2">
      <c r="A31" s="1">
        <v>35490</v>
      </c>
      <c r="B31">
        <v>34.273699999999998</v>
      </c>
      <c r="C31" s="7">
        <f t="shared" si="0"/>
        <v>-4.5215729535780375E-2</v>
      </c>
    </row>
    <row r="32" spans="1:3" x14ac:dyDescent="0.2">
      <c r="A32" s="1">
        <v>35462</v>
      </c>
      <c r="B32">
        <v>35.896799999999999</v>
      </c>
      <c r="C32" s="7">
        <f t="shared" si="0"/>
        <v>-8.3666884495997379E-2</v>
      </c>
    </row>
    <row r="33" spans="1:3" x14ac:dyDescent="0.2">
      <c r="A33" s="1">
        <v>35431</v>
      </c>
      <c r="B33">
        <v>39.174399999999999</v>
      </c>
      <c r="C33" s="7">
        <f t="shared" si="0"/>
        <v>3.5480451785652969E-2</v>
      </c>
    </row>
    <row r="34" spans="1:3" x14ac:dyDescent="0.2">
      <c r="A34" s="1">
        <v>35400</v>
      </c>
      <c r="B34">
        <v>37.832099999999997</v>
      </c>
      <c r="C34" s="7">
        <f t="shared" si="0"/>
        <v>-4.9413674315995242E-2</v>
      </c>
    </row>
    <row r="35" spans="1:3" x14ac:dyDescent="0.2">
      <c r="A35" s="1">
        <v>35370</v>
      </c>
      <c r="B35">
        <v>39.798699999999997</v>
      </c>
      <c r="C35" s="7">
        <f t="shared" si="0"/>
        <v>0.23546649696555769</v>
      </c>
    </row>
    <row r="36" spans="1:3" x14ac:dyDescent="0.2">
      <c r="A36" s="1">
        <v>35339</v>
      </c>
      <c r="B36">
        <v>32.213500000000003</v>
      </c>
      <c r="C36" s="7">
        <f t="shared" ref="C36:C62" si="1">(B36-B37)/B37</f>
        <v>3.6143686997021626E-2</v>
      </c>
    </row>
    <row r="37" spans="1:3" x14ac:dyDescent="0.2">
      <c r="A37" s="1">
        <v>35309</v>
      </c>
      <c r="B37">
        <v>31.0898</v>
      </c>
      <c r="C37" s="7">
        <f t="shared" si="1"/>
        <v>8.8525072300377483E-2</v>
      </c>
    </row>
    <row r="38" spans="1:3" x14ac:dyDescent="0.2">
      <c r="A38" s="1">
        <v>35278</v>
      </c>
      <c r="B38">
        <v>28.561399999999999</v>
      </c>
      <c r="C38" s="7">
        <f t="shared" si="1"/>
        <v>6.3953271793954811E-2</v>
      </c>
    </row>
    <row r="39" spans="1:3" x14ac:dyDescent="0.2">
      <c r="A39" s="1">
        <v>35247</v>
      </c>
      <c r="B39">
        <v>26.8446</v>
      </c>
      <c r="C39" s="7">
        <f t="shared" si="1"/>
        <v>8.5858749292128403E-2</v>
      </c>
    </row>
    <row r="40" spans="1:3" x14ac:dyDescent="0.2">
      <c r="A40" s="1">
        <v>35217</v>
      </c>
      <c r="B40">
        <v>24.722000000000001</v>
      </c>
      <c r="C40" s="7">
        <f t="shared" si="1"/>
        <v>-7.2599250486733394E-2</v>
      </c>
    </row>
    <row r="41" spans="1:3" x14ac:dyDescent="0.2">
      <c r="A41" s="1">
        <v>35186</v>
      </c>
      <c r="B41">
        <v>26.657299999999999</v>
      </c>
      <c r="C41" s="7">
        <f t="shared" si="1"/>
        <v>-9.2801129817519871E-3</v>
      </c>
    </row>
    <row r="42" spans="1:3" x14ac:dyDescent="0.2">
      <c r="A42" s="1">
        <v>35156</v>
      </c>
      <c r="B42">
        <v>26.907</v>
      </c>
      <c r="C42" s="7">
        <f t="shared" si="1"/>
        <v>-3.1460350599330437E-2</v>
      </c>
    </row>
    <row r="43" spans="1:3" x14ac:dyDescent="0.2">
      <c r="A43" s="1">
        <v>35125</v>
      </c>
      <c r="B43">
        <v>27.780999999999999</v>
      </c>
      <c r="C43" s="7">
        <f t="shared" si="1"/>
        <v>-9.2764584476317427E-2</v>
      </c>
    </row>
    <row r="44" spans="1:3" x14ac:dyDescent="0.2">
      <c r="A44" s="1">
        <v>35096</v>
      </c>
      <c r="B44">
        <v>30.621600000000001</v>
      </c>
      <c r="C44" s="7">
        <f t="shared" si="1"/>
        <v>0.1301860538932543</v>
      </c>
    </row>
    <row r="45" spans="1:3" x14ac:dyDescent="0.2">
      <c r="A45" s="1">
        <v>35065</v>
      </c>
      <c r="B45">
        <v>27.0943</v>
      </c>
      <c r="C45" s="7">
        <f t="shared" si="1"/>
        <v>0.18741426686943138</v>
      </c>
    </row>
    <row r="46" spans="1:3" x14ac:dyDescent="0.2">
      <c r="A46" s="1">
        <v>35034</v>
      </c>
      <c r="B46">
        <v>22.817900000000002</v>
      </c>
      <c r="C46" s="7">
        <f t="shared" si="1"/>
        <v>-5.4333185516123809E-2</v>
      </c>
    </row>
    <row r="47" spans="1:3" x14ac:dyDescent="0.2">
      <c r="A47" s="1">
        <v>35004</v>
      </c>
      <c r="B47">
        <v>24.128900000000002</v>
      </c>
      <c r="C47" s="7">
        <f t="shared" si="1"/>
        <v>-6.4278361128267889E-3</v>
      </c>
    </row>
    <row r="48" spans="1:3" x14ac:dyDescent="0.2">
      <c r="A48" s="1">
        <v>34973</v>
      </c>
      <c r="B48">
        <v>24.285</v>
      </c>
      <c r="C48" s="7">
        <f t="shared" si="1"/>
        <v>2.9099553781416539E-2</v>
      </c>
    </row>
    <row r="49" spans="1:3" x14ac:dyDescent="0.2">
      <c r="A49" s="1">
        <v>34943</v>
      </c>
      <c r="B49">
        <v>23.598299999999998</v>
      </c>
      <c r="C49" s="7">
        <f t="shared" si="1"/>
        <v>-8.585097522710107E-2</v>
      </c>
    </row>
    <row r="50" spans="1:3" x14ac:dyDescent="0.2">
      <c r="A50" s="1">
        <v>34912</v>
      </c>
      <c r="B50">
        <v>25.814499999999999</v>
      </c>
      <c r="C50" s="7">
        <f t="shared" si="1"/>
        <v>-5.0518611151978816E-2</v>
      </c>
    </row>
    <row r="51" spans="1:3" x14ac:dyDescent="0.2">
      <c r="A51" s="1">
        <v>34881</v>
      </c>
      <c r="B51">
        <v>27.187999999999999</v>
      </c>
      <c r="C51" s="7">
        <f t="shared" si="1"/>
        <v>0.13411866782353332</v>
      </c>
    </row>
    <row r="52" spans="1:3" x14ac:dyDescent="0.2">
      <c r="A52" s="1">
        <v>34851</v>
      </c>
      <c r="B52">
        <v>23.972799999999999</v>
      </c>
      <c r="C52" s="7">
        <f t="shared" si="1"/>
        <v>3.2255842092345256E-2</v>
      </c>
    </row>
    <row r="53" spans="1:3" x14ac:dyDescent="0.2">
      <c r="A53" s="1">
        <v>34820</v>
      </c>
      <c r="B53">
        <v>23.223700000000001</v>
      </c>
      <c r="C53" s="7">
        <f t="shared" si="1"/>
        <v>-1.7173448443682654E-2</v>
      </c>
    </row>
    <row r="54" spans="1:3" x14ac:dyDescent="0.2">
      <c r="A54" s="1">
        <v>34790</v>
      </c>
      <c r="B54">
        <v>23.6295</v>
      </c>
      <c r="C54" s="7">
        <f t="shared" si="1"/>
        <v>0.15220889409011124</v>
      </c>
    </row>
    <row r="55" spans="1:3" x14ac:dyDescent="0.2">
      <c r="A55" s="1">
        <v>34759</v>
      </c>
      <c r="B55">
        <v>20.507999999999999</v>
      </c>
      <c r="C55" s="7">
        <f t="shared" si="1"/>
        <v>9.1361914087445151E-2</v>
      </c>
    </row>
    <row r="56" spans="1:3" x14ac:dyDescent="0.2">
      <c r="A56" s="1">
        <v>34731</v>
      </c>
      <c r="B56">
        <v>18.7912</v>
      </c>
      <c r="C56" s="7">
        <f t="shared" si="1"/>
        <v>4.3329557820863049E-2</v>
      </c>
    </row>
    <row r="57" spans="1:3" x14ac:dyDescent="0.2">
      <c r="A57" s="1">
        <v>34700</v>
      </c>
      <c r="B57">
        <v>18.0108</v>
      </c>
      <c r="C57" s="7">
        <f t="shared" si="1"/>
        <v>-1.8709614148260292E-2</v>
      </c>
    </row>
    <row r="58" spans="1:3" x14ac:dyDescent="0.2">
      <c r="A58" s="1">
        <v>34669</v>
      </c>
      <c r="B58">
        <v>18.354199999999999</v>
      </c>
      <c r="C58" s="7">
        <f t="shared" si="1"/>
        <v>3.8867977925569452E-2</v>
      </c>
    </row>
    <row r="59" spans="1:3" x14ac:dyDescent="0.2">
      <c r="A59" s="1">
        <v>34639</v>
      </c>
      <c r="B59">
        <v>17.6675</v>
      </c>
      <c r="C59" s="7">
        <f t="shared" si="1"/>
        <v>-5.0333532216363185E-2</v>
      </c>
    </row>
    <row r="60" spans="1:3" x14ac:dyDescent="0.2">
      <c r="A60" s="1">
        <v>34608</v>
      </c>
      <c r="B60">
        <v>18.603899999999999</v>
      </c>
      <c r="C60" s="7">
        <f t="shared" si="1"/>
        <v>7.0013688702793994E-2</v>
      </c>
    </row>
    <row r="61" spans="1:3" x14ac:dyDescent="0.2">
      <c r="A61" s="1">
        <v>34578</v>
      </c>
      <c r="B61">
        <v>17.386600000000001</v>
      </c>
      <c r="C61" s="7">
        <f t="shared" si="1"/>
        <v>1.642736881489117E-2</v>
      </c>
    </row>
    <row r="62" spans="1:3" x14ac:dyDescent="0.2">
      <c r="A62" s="1">
        <v>34547</v>
      </c>
      <c r="B62">
        <v>17.105599999999999</v>
      </c>
      <c r="C62" s="7">
        <f t="shared" si="1"/>
        <v>0.10707258983121046</v>
      </c>
    </row>
    <row r="63" spans="1:3" x14ac:dyDescent="0.2">
      <c r="A63" s="1">
        <v>34516</v>
      </c>
      <c r="B63">
        <v>15.4512</v>
      </c>
      <c r="C63" s="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51"/>
  <sheetViews>
    <sheetView topLeftCell="A36"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6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67.75</v>
      </c>
      <c r="C4" s="7">
        <f t="shared" ref="C4:C35" si="0">(B4-B5)/B5</f>
        <v>1.8484288354898336E-3</v>
      </c>
    </row>
    <row r="5" spans="1:3" x14ac:dyDescent="0.2">
      <c r="A5" s="1">
        <v>36281</v>
      </c>
      <c r="B5">
        <v>67.625</v>
      </c>
      <c r="C5" s="7">
        <f t="shared" si="0"/>
        <v>-8.9610588922664422E-2</v>
      </c>
    </row>
    <row r="6" spans="1:3" x14ac:dyDescent="0.2">
      <c r="A6" s="1">
        <v>36251</v>
      </c>
      <c r="B6">
        <v>74.281400000000005</v>
      </c>
      <c r="C6" s="7">
        <f t="shared" si="0"/>
        <v>0.17025392834299077</v>
      </c>
    </row>
    <row r="7" spans="1:3" x14ac:dyDescent="0.2">
      <c r="A7" s="1">
        <v>36220</v>
      </c>
      <c r="B7">
        <v>63.474600000000002</v>
      </c>
      <c r="C7" s="7">
        <f t="shared" si="0"/>
        <v>-3.493856104213601E-2</v>
      </c>
    </row>
    <row r="8" spans="1:3" x14ac:dyDescent="0.2">
      <c r="A8" s="1">
        <v>36192</v>
      </c>
      <c r="B8">
        <v>65.772599999999997</v>
      </c>
      <c r="C8" s="7">
        <f t="shared" si="0"/>
        <v>1.8932463729947831E-2</v>
      </c>
    </row>
    <row r="9" spans="1:3" x14ac:dyDescent="0.2">
      <c r="A9" s="1">
        <v>36161</v>
      </c>
      <c r="B9">
        <v>64.5505</v>
      </c>
      <c r="C9" s="7">
        <f t="shared" si="0"/>
        <v>-9.2014572666404087E-2</v>
      </c>
    </row>
    <row r="10" spans="1:3" x14ac:dyDescent="0.2">
      <c r="A10" s="1">
        <v>36130</v>
      </c>
      <c r="B10">
        <v>71.091999999999999</v>
      </c>
      <c r="C10" s="7">
        <f t="shared" si="0"/>
        <v>-8.605602357302039E-3</v>
      </c>
    </row>
    <row r="11" spans="1:3" x14ac:dyDescent="0.2">
      <c r="A11" s="1">
        <v>36100</v>
      </c>
      <c r="B11">
        <v>71.709100000000007</v>
      </c>
      <c r="C11" s="7">
        <f t="shared" si="0"/>
        <v>-5.7377027630990771E-2</v>
      </c>
    </row>
    <row r="12" spans="1:3" x14ac:dyDescent="0.2">
      <c r="A12" s="1">
        <v>36069</v>
      </c>
      <c r="B12">
        <v>76.073999999999998</v>
      </c>
      <c r="C12" s="7">
        <f t="shared" si="0"/>
        <v>8.130081300813035E-3</v>
      </c>
    </row>
    <row r="13" spans="1:3" x14ac:dyDescent="0.2">
      <c r="A13" s="1">
        <v>36039</v>
      </c>
      <c r="B13">
        <v>75.460499999999996</v>
      </c>
      <c r="C13" s="7">
        <f t="shared" si="0"/>
        <v>-1.6001283127911256E-2</v>
      </c>
    </row>
    <row r="14" spans="1:3" x14ac:dyDescent="0.2">
      <c r="A14" s="1">
        <v>36008</v>
      </c>
      <c r="B14">
        <v>76.687600000000003</v>
      </c>
      <c r="C14" s="7">
        <f t="shared" si="0"/>
        <v>-6.3674335522516265E-2</v>
      </c>
    </row>
    <row r="15" spans="1:3" x14ac:dyDescent="0.2">
      <c r="A15" s="1">
        <v>35977</v>
      </c>
      <c r="B15">
        <v>81.902699999999996</v>
      </c>
      <c r="C15" s="7">
        <f t="shared" si="0"/>
        <v>0.14798898303302988</v>
      </c>
    </row>
    <row r="16" spans="1:3" x14ac:dyDescent="0.2">
      <c r="A16" s="1">
        <v>35947</v>
      </c>
      <c r="B16">
        <v>71.344499999999996</v>
      </c>
      <c r="C16" s="7">
        <f t="shared" si="0"/>
        <v>2.3642439312047618E-2</v>
      </c>
    </row>
    <row r="17" spans="1:3" x14ac:dyDescent="0.2">
      <c r="A17" s="1">
        <v>35916</v>
      </c>
      <c r="B17">
        <v>69.696700000000007</v>
      </c>
      <c r="C17" s="7">
        <f t="shared" si="0"/>
        <v>-5.0335977661446346E-3</v>
      </c>
    </row>
    <row r="18" spans="1:3" x14ac:dyDescent="0.2">
      <c r="A18" s="1">
        <v>35886</v>
      </c>
      <c r="B18">
        <v>70.049300000000002</v>
      </c>
      <c r="C18" s="7">
        <f t="shared" si="0"/>
        <v>0.1127167079141079</v>
      </c>
    </row>
    <row r="19" spans="1:3" x14ac:dyDescent="0.2">
      <c r="A19" s="1">
        <v>35855</v>
      </c>
      <c r="B19">
        <v>62.953400000000002</v>
      </c>
      <c r="C19" s="7">
        <f t="shared" si="0"/>
        <v>-1.1428804733579061E-2</v>
      </c>
    </row>
    <row r="20" spans="1:3" x14ac:dyDescent="0.2">
      <c r="A20" s="1">
        <v>35827</v>
      </c>
      <c r="B20">
        <v>63.681199999999997</v>
      </c>
      <c r="C20" s="7">
        <f t="shared" si="0"/>
        <v>1.2535616159560328E-2</v>
      </c>
    </row>
    <row r="21" spans="1:3" x14ac:dyDescent="0.2">
      <c r="A21" s="1">
        <v>35796</v>
      </c>
      <c r="B21">
        <v>62.892800000000001</v>
      </c>
      <c r="C21" s="7">
        <f t="shared" si="0"/>
        <v>7.7400102099200688E-2</v>
      </c>
    </row>
    <row r="22" spans="1:3" x14ac:dyDescent="0.2">
      <c r="A22" s="1">
        <v>35765</v>
      </c>
      <c r="B22">
        <v>58.374600000000001</v>
      </c>
      <c r="C22" s="7">
        <f t="shared" si="0"/>
        <v>-1.0319175698084197E-3</v>
      </c>
    </row>
    <row r="23" spans="1:3" x14ac:dyDescent="0.2">
      <c r="A23" s="1">
        <v>35735</v>
      </c>
      <c r="B23">
        <v>58.434899999999999</v>
      </c>
      <c r="C23" s="7">
        <f t="shared" si="0"/>
        <v>1.988993861625651E-2</v>
      </c>
    </row>
    <row r="24" spans="1:3" x14ac:dyDescent="0.2">
      <c r="A24" s="1">
        <v>35704</v>
      </c>
      <c r="B24">
        <v>57.295299999999997</v>
      </c>
      <c r="C24" s="7">
        <f t="shared" si="0"/>
        <v>-7.7958338965812529E-2</v>
      </c>
    </row>
    <row r="25" spans="1:3" x14ac:dyDescent="0.2">
      <c r="A25" s="1">
        <v>35674</v>
      </c>
      <c r="B25">
        <v>62.139600000000002</v>
      </c>
      <c r="C25" s="7">
        <f t="shared" si="0"/>
        <v>-6.6929568098877557E-3</v>
      </c>
    </row>
    <row r="26" spans="1:3" x14ac:dyDescent="0.2">
      <c r="A26" s="1">
        <v>35643</v>
      </c>
      <c r="B26">
        <v>62.558300000000003</v>
      </c>
      <c r="C26" s="7">
        <f t="shared" si="0"/>
        <v>-1.7850610641601507E-2</v>
      </c>
    </row>
    <row r="27" spans="1:3" x14ac:dyDescent="0.2">
      <c r="A27" s="1">
        <v>35612</v>
      </c>
      <c r="B27">
        <v>63.695300000000003</v>
      </c>
      <c r="C27" s="7">
        <f t="shared" si="0"/>
        <v>-0.12703592436859612</v>
      </c>
    </row>
    <row r="28" spans="1:3" x14ac:dyDescent="0.2">
      <c r="A28" s="1">
        <v>35582</v>
      </c>
      <c r="B28">
        <v>72.964399999999998</v>
      </c>
      <c r="C28" s="7">
        <f t="shared" si="0"/>
        <v>-7.3906581390655646E-2</v>
      </c>
    </row>
    <row r="29" spans="1:3" x14ac:dyDescent="0.2">
      <c r="A29" s="1">
        <v>35551</v>
      </c>
      <c r="B29">
        <v>78.787300000000002</v>
      </c>
      <c r="C29" s="7">
        <f t="shared" si="0"/>
        <v>2.2809383268878203E-3</v>
      </c>
    </row>
    <row r="30" spans="1:3" x14ac:dyDescent="0.2">
      <c r="A30" s="1">
        <v>35521</v>
      </c>
      <c r="B30">
        <v>78.608000000000004</v>
      </c>
      <c r="C30" s="7">
        <f t="shared" si="0"/>
        <v>9.3751087030629024E-2</v>
      </c>
    </row>
    <row r="31" spans="1:3" x14ac:dyDescent="0.2">
      <c r="A31" s="1">
        <v>35490</v>
      </c>
      <c r="B31">
        <v>71.870099999999994</v>
      </c>
      <c r="C31" s="7">
        <f t="shared" si="0"/>
        <v>-0.15320419921529826</v>
      </c>
    </row>
    <row r="32" spans="1:3" x14ac:dyDescent="0.2">
      <c r="A32" s="1">
        <v>35462</v>
      </c>
      <c r="B32">
        <v>84.873000000000005</v>
      </c>
      <c r="C32" s="7">
        <f t="shared" si="0"/>
        <v>3.9637615740882523E-2</v>
      </c>
    </row>
    <row r="33" spans="1:3" x14ac:dyDescent="0.2">
      <c r="A33" s="1">
        <v>35431</v>
      </c>
      <c r="B33">
        <v>81.637100000000004</v>
      </c>
      <c r="C33" s="7">
        <f t="shared" si="0"/>
        <v>8.0996872359977878E-2</v>
      </c>
    </row>
    <row r="34" spans="1:3" x14ac:dyDescent="0.2">
      <c r="A34" s="1">
        <v>35400</v>
      </c>
      <c r="B34">
        <v>75.520200000000003</v>
      </c>
      <c r="C34" s="7">
        <f t="shared" si="0"/>
        <v>-1.0786744682272351E-2</v>
      </c>
    </row>
    <row r="35" spans="1:3" x14ac:dyDescent="0.2">
      <c r="A35" s="1">
        <v>35370</v>
      </c>
      <c r="B35">
        <v>76.343699999999998</v>
      </c>
      <c r="C35" s="7">
        <f t="shared" si="0"/>
        <v>2.3825520906673347E-2</v>
      </c>
    </row>
    <row r="36" spans="1:3" x14ac:dyDescent="0.2">
      <c r="A36" s="1">
        <v>35339</v>
      </c>
      <c r="B36">
        <v>74.567099999999996</v>
      </c>
      <c r="C36" s="7">
        <f t="shared" ref="C36:C62" si="1">(B36-B37)/B37</f>
        <v>1.4330681669786266E-2</v>
      </c>
    </row>
    <row r="37" spans="1:3" x14ac:dyDescent="0.2">
      <c r="A37" s="1">
        <v>35309</v>
      </c>
      <c r="B37">
        <v>73.513599999999997</v>
      </c>
      <c r="C37" s="7">
        <f t="shared" si="1"/>
        <v>8.2759037156066625E-2</v>
      </c>
    </row>
    <row r="38" spans="1:3" x14ac:dyDescent="0.2">
      <c r="A38" s="1">
        <v>35278</v>
      </c>
      <c r="B38">
        <v>67.8947</v>
      </c>
      <c r="C38" s="7">
        <f t="shared" si="1"/>
        <v>-2.318638742099631E-2</v>
      </c>
    </row>
    <row r="39" spans="1:3" x14ac:dyDescent="0.2">
      <c r="A39" s="1">
        <v>35247</v>
      </c>
      <c r="B39">
        <v>69.506299999999996</v>
      </c>
      <c r="C39" s="7">
        <f t="shared" si="1"/>
        <v>-4.019360095005324E-2</v>
      </c>
    </row>
    <row r="40" spans="1:3" x14ac:dyDescent="0.2">
      <c r="A40" s="1">
        <v>35217</v>
      </c>
      <c r="B40">
        <v>72.417000000000002</v>
      </c>
      <c r="C40" s="7">
        <f t="shared" si="1"/>
        <v>4.5378102737699162E-2</v>
      </c>
    </row>
    <row r="41" spans="1:3" x14ac:dyDescent="0.2">
      <c r="A41" s="1">
        <v>35186</v>
      </c>
      <c r="B41">
        <v>69.273499999999999</v>
      </c>
      <c r="C41" s="7">
        <f t="shared" si="1"/>
        <v>-2.2546471496259362E-2</v>
      </c>
    </row>
    <row r="42" spans="1:3" x14ac:dyDescent="0.2">
      <c r="A42" s="1">
        <v>35156</v>
      </c>
      <c r="B42">
        <v>70.871399999999994</v>
      </c>
      <c r="C42" s="7">
        <f t="shared" si="1"/>
        <v>7.7464306944315553E-2</v>
      </c>
    </row>
    <row r="43" spans="1:3" x14ac:dyDescent="0.2">
      <c r="A43" s="1">
        <v>35125</v>
      </c>
      <c r="B43">
        <v>65.7761</v>
      </c>
      <c r="C43" s="7">
        <f t="shared" si="1"/>
        <v>-6.9928275208222387E-3</v>
      </c>
    </row>
    <row r="44" spans="1:3" x14ac:dyDescent="0.2">
      <c r="A44" s="1">
        <v>35096</v>
      </c>
      <c r="B44">
        <v>66.2393</v>
      </c>
      <c r="C44" s="7">
        <f t="shared" si="1"/>
        <v>-2.0166384133154573E-2</v>
      </c>
    </row>
    <row r="45" spans="1:3" x14ac:dyDescent="0.2">
      <c r="A45" s="1">
        <v>35065</v>
      </c>
      <c r="B45">
        <v>67.602599999999995</v>
      </c>
      <c r="C45" s="7">
        <f t="shared" si="1"/>
        <v>9.514961339141495E-2</v>
      </c>
    </row>
    <row r="46" spans="1:3" x14ac:dyDescent="0.2">
      <c r="A46" s="1">
        <v>35034</v>
      </c>
      <c r="B46">
        <v>61.729100000000003</v>
      </c>
      <c r="C46" s="7">
        <f t="shared" si="1"/>
        <v>-1.8315606671670814E-2</v>
      </c>
    </row>
    <row r="47" spans="1:3" x14ac:dyDescent="0.2">
      <c r="A47" s="1">
        <v>35004</v>
      </c>
      <c r="B47">
        <v>62.880800000000001</v>
      </c>
      <c r="C47" s="7">
        <f t="shared" si="1"/>
        <v>9.6152706354048614E-2</v>
      </c>
    </row>
    <row r="48" spans="1:3" x14ac:dyDescent="0.2">
      <c r="A48" s="1">
        <v>34973</v>
      </c>
      <c r="B48">
        <v>57.365000000000002</v>
      </c>
      <c r="C48" s="7">
        <f t="shared" si="1"/>
        <v>5.6961500548149718E-2</v>
      </c>
    </row>
    <row r="49" spans="1:3" x14ac:dyDescent="0.2">
      <c r="A49" s="1">
        <v>34943</v>
      </c>
      <c r="B49">
        <v>54.273499999999999</v>
      </c>
      <c r="C49" s="7">
        <f t="shared" si="1"/>
        <v>2.5973780470514754E-2</v>
      </c>
    </row>
    <row r="50" spans="1:3" x14ac:dyDescent="0.2">
      <c r="A50" s="1">
        <v>34912</v>
      </c>
      <c r="B50">
        <v>52.899500000000003</v>
      </c>
      <c r="C50" s="7">
        <f t="shared" si="1"/>
        <v>9.1145460753848506E-3</v>
      </c>
    </row>
    <row r="51" spans="1:3" x14ac:dyDescent="0.2">
      <c r="A51" s="1">
        <v>34881</v>
      </c>
      <c r="B51">
        <v>52.421700000000001</v>
      </c>
      <c r="C51" s="7">
        <f t="shared" si="1"/>
        <v>-4.9484322983528714E-2</v>
      </c>
    </row>
    <row r="52" spans="1:3" x14ac:dyDescent="0.2">
      <c r="A52" s="1">
        <v>34851</v>
      </c>
      <c r="B52">
        <v>55.150799999999997</v>
      </c>
      <c r="C52" s="7">
        <f t="shared" si="1"/>
        <v>4.1403117796785308E-3</v>
      </c>
    </row>
    <row r="53" spans="1:3" x14ac:dyDescent="0.2">
      <c r="A53" s="1">
        <v>34820</v>
      </c>
      <c r="B53">
        <v>54.923400000000001</v>
      </c>
      <c r="C53" s="7">
        <f t="shared" si="1"/>
        <v>5.6902152159857153E-2</v>
      </c>
    </row>
    <row r="54" spans="1:3" x14ac:dyDescent="0.2">
      <c r="A54" s="1">
        <v>34790</v>
      </c>
      <c r="B54">
        <v>51.9664</v>
      </c>
      <c r="C54" s="7">
        <f t="shared" si="1"/>
        <v>7.981232363782953E-2</v>
      </c>
    </row>
    <row r="55" spans="1:3" x14ac:dyDescent="0.2">
      <c r="A55" s="1">
        <v>34759</v>
      </c>
      <c r="B55">
        <v>48.125399999999999</v>
      </c>
      <c r="C55" s="7">
        <f t="shared" si="1"/>
        <v>4.4118380886880262E-2</v>
      </c>
    </row>
    <row r="56" spans="1:3" x14ac:dyDescent="0.2">
      <c r="A56" s="1">
        <v>34731</v>
      </c>
      <c r="B56">
        <v>46.091900000000003</v>
      </c>
      <c r="C56" s="7">
        <f t="shared" si="1"/>
        <v>4.9042836236346997E-2</v>
      </c>
    </row>
    <row r="57" spans="1:3" x14ac:dyDescent="0.2">
      <c r="A57" s="1">
        <v>34700</v>
      </c>
      <c r="B57">
        <v>43.937100000000001</v>
      </c>
      <c r="C57" s="7">
        <f t="shared" si="1"/>
        <v>2.6179343332663779E-2</v>
      </c>
    </row>
    <row r="58" spans="1:3" x14ac:dyDescent="0.2">
      <c r="A58" s="1">
        <v>34669</v>
      </c>
      <c r="B58">
        <v>42.816200000000002</v>
      </c>
      <c r="C58" s="7">
        <f t="shared" si="1"/>
        <v>4.9450105027856413E-2</v>
      </c>
    </row>
    <row r="59" spans="1:3" x14ac:dyDescent="0.2">
      <c r="A59" s="1">
        <v>34639</v>
      </c>
      <c r="B59">
        <v>40.798699999999997</v>
      </c>
      <c r="C59" s="7">
        <f t="shared" si="1"/>
        <v>-4.632038578504593E-2</v>
      </c>
    </row>
    <row r="60" spans="1:3" x14ac:dyDescent="0.2">
      <c r="A60" s="1">
        <v>34608</v>
      </c>
      <c r="B60">
        <v>42.780299999999997</v>
      </c>
      <c r="C60" s="7">
        <f t="shared" si="1"/>
        <v>-7.0048062396337624E-2</v>
      </c>
    </row>
    <row r="61" spans="1:3" x14ac:dyDescent="0.2">
      <c r="A61" s="1">
        <v>34578</v>
      </c>
      <c r="B61">
        <v>46.002699999999997</v>
      </c>
      <c r="C61" s="7">
        <f t="shared" si="1"/>
        <v>4.0201425444546843E-2</v>
      </c>
    </row>
    <row r="62" spans="1:3" x14ac:dyDescent="0.2">
      <c r="A62" s="1">
        <v>34547</v>
      </c>
      <c r="B62">
        <v>44.224800000000002</v>
      </c>
      <c r="C62" s="7">
        <f t="shared" si="1"/>
        <v>3.6821696339399142E-2</v>
      </c>
    </row>
    <row r="63" spans="1:3" x14ac:dyDescent="0.2">
      <c r="A63" s="1">
        <v>34516</v>
      </c>
      <c r="B63">
        <v>42.654200000000003</v>
      </c>
      <c r="C63" s="7"/>
    </row>
    <row r="64" spans="1:3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51"/>
  <sheetViews>
    <sheetView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7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59.6723</v>
      </c>
      <c r="C4" s="7">
        <f t="shared" ref="C4:C35" si="0">(B4-B5)/B5</f>
        <v>9.3393897972159592E-2</v>
      </c>
    </row>
    <row r="5" spans="1:3" x14ac:dyDescent="0.2">
      <c r="A5" s="1">
        <v>36281</v>
      </c>
      <c r="B5">
        <v>54.575299999999999</v>
      </c>
      <c r="C5" s="7">
        <f t="shared" si="0"/>
        <v>-0.14757260626583402</v>
      </c>
    </row>
    <row r="6" spans="1:3" x14ac:dyDescent="0.2">
      <c r="A6" s="1">
        <v>36251</v>
      </c>
      <c r="B6">
        <v>64.023399999999995</v>
      </c>
      <c r="C6" s="7">
        <f t="shared" si="0"/>
        <v>0.40820950018036084</v>
      </c>
    </row>
    <row r="7" spans="1:3" x14ac:dyDescent="0.2">
      <c r="A7" s="1">
        <v>36220</v>
      </c>
      <c r="B7">
        <v>45.464399999999998</v>
      </c>
      <c r="C7" s="7">
        <f t="shared" si="0"/>
        <v>8.2296039544677031E-3</v>
      </c>
    </row>
    <row r="8" spans="1:3" x14ac:dyDescent="0.2">
      <c r="A8" s="1">
        <v>36192</v>
      </c>
      <c r="B8">
        <v>45.093299999999999</v>
      </c>
      <c r="C8" s="7">
        <f t="shared" si="0"/>
        <v>5.1949778847768899E-2</v>
      </c>
    </row>
    <row r="9" spans="1:3" x14ac:dyDescent="0.2">
      <c r="A9" s="1">
        <v>36161</v>
      </c>
      <c r="B9">
        <v>42.866399999999999</v>
      </c>
      <c r="C9" s="7">
        <f t="shared" si="0"/>
        <v>-5.2343254314775788E-2</v>
      </c>
    </row>
    <row r="10" spans="1:3" x14ac:dyDescent="0.2">
      <c r="A10" s="1">
        <v>36130</v>
      </c>
      <c r="B10">
        <v>45.234099999999998</v>
      </c>
      <c r="C10" s="7">
        <f t="shared" si="0"/>
        <v>-6.9532895602949021E-2</v>
      </c>
    </row>
    <row r="11" spans="1:3" x14ac:dyDescent="0.2">
      <c r="A11" s="1">
        <v>36100</v>
      </c>
      <c r="B11">
        <v>48.614400000000003</v>
      </c>
      <c r="C11" s="7">
        <f t="shared" si="0"/>
        <v>0.10013962656118111</v>
      </c>
    </row>
    <row r="12" spans="1:3" x14ac:dyDescent="0.2">
      <c r="A12" s="1">
        <v>36069</v>
      </c>
      <c r="B12">
        <v>44.189300000000003</v>
      </c>
      <c r="C12" s="7">
        <f t="shared" si="0"/>
        <v>1.6198726454470395E-2</v>
      </c>
    </row>
    <row r="13" spans="1:3" x14ac:dyDescent="0.2">
      <c r="A13" s="1">
        <v>36039</v>
      </c>
      <c r="B13">
        <v>43.484900000000003</v>
      </c>
      <c r="C13" s="7">
        <f t="shared" si="0"/>
        <v>5.9524534682848629E-2</v>
      </c>
    </row>
    <row r="14" spans="1:3" x14ac:dyDescent="0.2">
      <c r="A14" s="1">
        <v>36008</v>
      </c>
      <c r="B14">
        <v>41.041899999999998</v>
      </c>
      <c r="C14" s="7">
        <f t="shared" si="0"/>
        <v>-0.13402020525978192</v>
      </c>
    </row>
    <row r="15" spans="1:3" x14ac:dyDescent="0.2">
      <c r="A15" s="1">
        <v>35977</v>
      </c>
      <c r="B15">
        <v>47.393599999999999</v>
      </c>
      <c r="C15" s="7">
        <f t="shared" si="0"/>
        <v>-7.7965257552853939E-2</v>
      </c>
    </row>
    <row r="16" spans="1:3" x14ac:dyDescent="0.2">
      <c r="A16" s="1">
        <v>35947</v>
      </c>
      <c r="B16">
        <v>51.4011</v>
      </c>
      <c r="C16" s="7">
        <f t="shared" si="0"/>
        <v>-3.6974515968269575E-2</v>
      </c>
    </row>
    <row r="17" spans="1:3" x14ac:dyDescent="0.2">
      <c r="A17" s="1">
        <v>35916</v>
      </c>
      <c r="B17">
        <v>53.374600000000001</v>
      </c>
      <c r="C17" s="7">
        <f t="shared" si="0"/>
        <v>-3.512618926672658E-2</v>
      </c>
    </row>
    <row r="18" spans="1:3" x14ac:dyDescent="0.2">
      <c r="A18" s="1">
        <v>35886</v>
      </c>
      <c r="B18">
        <v>55.317700000000002</v>
      </c>
      <c r="C18" s="7">
        <f t="shared" si="0"/>
        <v>3.8638898381143073E-2</v>
      </c>
    </row>
    <row r="19" spans="1:3" x14ac:dyDescent="0.2">
      <c r="A19" s="1">
        <v>35855</v>
      </c>
      <c r="B19">
        <v>53.259799999999998</v>
      </c>
      <c r="C19" s="7">
        <f t="shared" si="0"/>
        <v>9.1632213005103727E-3</v>
      </c>
    </row>
    <row r="20" spans="1:3" x14ac:dyDescent="0.2">
      <c r="A20" s="1">
        <v>35827</v>
      </c>
      <c r="B20">
        <v>52.776200000000003</v>
      </c>
      <c r="C20" s="7">
        <f t="shared" si="0"/>
        <v>0.13671990264600414</v>
      </c>
    </row>
    <row r="21" spans="1:3" x14ac:dyDescent="0.2">
      <c r="A21" s="1">
        <v>35796</v>
      </c>
      <c r="B21">
        <v>46.4285</v>
      </c>
      <c r="C21" s="7">
        <f t="shared" si="0"/>
        <v>-4.946495125301968E-3</v>
      </c>
    </row>
    <row r="22" spans="1:3" x14ac:dyDescent="0.2">
      <c r="A22" s="1">
        <v>35765</v>
      </c>
      <c r="B22">
        <v>46.659300000000002</v>
      </c>
      <c r="C22" s="7">
        <f t="shared" si="0"/>
        <v>1.1735088826296041E-2</v>
      </c>
    </row>
    <row r="23" spans="1:3" x14ac:dyDescent="0.2">
      <c r="A23" s="1">
        <v>35735</v>
      </c>
      <c r="B23">
        <v>46.118099999999998</v>
      </c>
      <c r="C23" s="7">
        <f t="shared" si="0"/>
        <v>-6.463454950724988E-2</v>
      </c>
    </row>
    <row r="24" spans="1:3" x14ac:dyDescent="0.2">
      <c r="A24" s="1">
        <v>35704</v>
      </c>
      <c r="B24">
        <v>49.304900000000004</v>
      </c>
      <c r="C24" s="7">
        <f t="shared" si="0"/>
        <v>-4.5850734022007025E-2</v>
      </c>
    </row>
    <row r="25" spans="1:3" x14ac:dyDescent="0.2">
      <c r="A25" s="1">
        <v>35674</v>
      </c>
      <c r="B25">
        <v>51.674199999999999</v>
      </c>
      <c r="C25" s="7">
        <f t="shared" si="0"/>
        <v>-7.104398834360133E-2</v>
      </c>
    </row>
    <row r="26" spans="1:3" x14ac:dyDescent="0.2">
      <c r="A26" s="1">
        <v>35643</v>
      </c>
      <c r="B26">
        <v>55.626100000000001</v>
      </c>
      <c r="C26" s="7">
        <f t="shared" si="0"/>
        <v>3.6831245421723335E-2</v>
      </c>
    </row>
    <row r="27" spans="1:3" x14ac:dyDescent="0.2">
      <c r="A27" s="1">
        <v>35612</v>
      </c>
      <c r="B27">
        <v>53.650100000000002</v>
      </c>
      <c r="C27" s="7">
        <f t="shared" si="0"/>
        <v>4.769390600650688E-2</v>
      </c>
    </row>
    <row r="28" spans="1:3" x14ac:dyDescent="0.2">
      <c r="A28" s="1">
        <v>35582</v>
      </c>
      <c r="B28">
        <v>51.207799999999999</v>
      </c>
      <c r="C28" s="7">
        <f t="shared" si="0"/>
        <v>9.987112848490054E-2</v>
      </c>
    </row>
    <row r="29" spans="1:3" x14ac:dyDescent="0.2">
      <c r="A29" s="1">
        <v>35551</v>
      </c>
      <c r="B29">
        <v>46.558</v>
      </c>
      <c r="C29" s="7">
        <f t="shared" si="0"/>
        <v>9.6909625936807256E-2</v>
      </c>
    </row>
    <row r="30" spans="1:3" x14ac:dyDescent="0.2">
      <c r="A30" s="1">
        <v>35521</v>
      </c>
      <c r="B30">
        <v>42.444699999999997</v>
      </c>
      <c r="C30" s="7">
        <f t="shared" si="0"/>
        <v>0.11430026594278424</v>
      </c>
    </row>
    <row r="31" spans="1:3" x14ac:dyDescent="0.2">
      <c r="A31" s="1">
        <v>35490</v>
      </c>
      <c r="B31">
        <v>38.090899999999998</v>
      </c>
      <c r="C31" s="7">
        <f t="shared" si="0"/>
        <v>2.5561703216078972E-2</v>
      </c>
    </row>
    <row r="32" spans="1:3" x14ac:dyDescent="0.2">
      <c r="A32" s="1">
        <v>35462</v>
      </c>
      <c r="B32">
        <v>37.141500000000001</v>
      </c>
      <c r="C32" s="7">
        <f t="shared" si="0"/>
        <v>8.0499607815463729E-3</v>
      </c>
    </row>
    <row r="33" spans="1:3" x14ac:dyDescent="0.2">
      <c r="A33" s="1">
        <v>35431</v>
      </c>
      <c r="B33">
        <v>36.844900000000003</v>
      </c>
      <c r="C33" s="7">
        <f t="shared" si="0"/>
        <v>3.6914772663312112E-2</v>
      </c>
    </row>
    <row r="34" spans="1:3" x14ac:dyDescent="0.2">
      <c r="A34" s="1">
        <v>35400</v>
      </c>
      <c r="B34">
        <v>35.533200000000001</v>
      </c>
      <c r="C34" s="7">
        <f t="shared" si="0"/>
        <v>-4.8973583491689607E-2</v>
      </c>
    </row>
    <row r="35" spans="1:3" x14ac:dyDescent="0.2">
      <c r="A35" s="1">
        <v>35370</v>
      </c>
      <c r="B35">
        <v>37.363</v>
      </c>
      <c r="C35" s="7">
        <f t="shared" si="0"/>
        <v>0.15300463818743468</v>
      </c>
    </row>
    <row r="36" spans="1:3" x14ac:dyDescent="0.2">
      <c r="A36" s="1">
        <v>35339</v>
      </c>
      <c r="B36">
        <v>32.404899999999998</v>
      </c>
      <c r="C36" s="7">
        <f t="shared" ref="C36:C62" si="1">(B36-B37)/B37</f>
        <v>-8.4653887655430055E-2</v>
      </c>
    </row>
    <row r="37" spans="1:3" x14ac:dyDescent="0.2">
      <c r="A37" s="1">
        <v>35309</v>
      </c>
      <c r="B37">
        <v>35.401800000000001</v>
      </c>
      <c r="C37" s="7">
        <f t="shared" si="1"/>
        <v>9.4374151825873553E-2</v>
      </c>
    </row>
    <row r="38" spans="1:3" x14ac:dyDescent="0.2">
      <c r="A38" s="1">
        <v>35278</v>
      </c>
      <c r="B38">
        <v>32.3489</v>
      </c>
      <c r="C38" s="7">
        <f t="shared" si="1"/>
        <v>4.5539901551071557E-2</v>
      </c>
    </row>
    <row r="39" spans="1:3" x14ac:dyDescent="0.2">
      <c r="A39" s="1">
        <v>35247</v>
      </c>
      <c r="B39">
        <v>30.939900000000002</v>
      </c>
      <c r="C39" s="7">
        <f t="shared" si="1"/>
        <v>-2.1722015120040145E-2</v>
      </c>
    </row>
    <row r="40" spans="1:3" x14ac:dyDescent="0.2">
      <c r="A40" s="1">
        <v>35217</v>
      </c>
      <c r="B40">
        <v>31.626899999999999</v>
      </c>
      <c r="C40" s="7">
        <f t="shared" si="1"/>
        <v>3.2377999020727848E-2</v>
      </c>
    </row>
    <row r="41" spans="1:3" x14ac:dyDescent="0.2">
      <c r="A41" s="1">
        <v>35186</v>
      </c>
      <c r="B41">
        <v>30.635000000000002</v>
      </c>
      <c r="C41" s="7">
        <f t="shared" si="1"/>
        <v>2.339425482800904E-2</v>
      </c>
    </row>
    <row r="42" spans="1:3" x14ac:dyDescent="0.2">
      <c r="A42" s="1">
        <v>35156</v>
      </c>
      <c r="B42">
        <v>29.934699999999999</v>
      </c>
      <c r="C42" s="7">
        <f t="shared" si="1"/>
        <v>-5.2090425178199909E-2</v>
      </c>
    </row>
    <row r="43" spans="1:3" x14ac:dyDescent="0.2">
      <c r="A43" s="1">
        <v>35125</v>
      </c>
      <c r="B43">
        <v>31.579699999999999</v>
      </c>
      <c r="C43" s="7">
        <f t="shared" si="1"/>
        <v>1.8726289710702233E-2</v>
      </c>
    </row>
    <row r="44" spans="1:3" x14ac:dyDescent="0.2">
      <c r="A44" s="1">
        <v>35096</v>
      </c>
      <c r="B44">
        <v>30.999199999999998</v>
      </c>
      <c r="C44" s="7">
        <f t="shared" si="1"/>
        <v>3.6894321017386759E-2</v>
      </c>
    </row>
    <row r="45" spans="1:3" x14ac:dyDescent="0.2">
      <c r="A45" s="1">
        <v>35065</v>
      </c>
      <c r="B45">
        <v>29.8962</v>
      </c>
      <c r="C45" s="7">
        <f t="shared" si="1"/>
        <v>0.10285931407449488</v>
      </c>
    </row>
    <row r="46" spans="1:3" x14ac:dyDescent="0.2">
      <c r="A46" s="1">
        <v>35034</v>
      </c>
      <c r="B46">
        <v>27.107900000000001</v>
      </c>
      <c r="C46" s="7">
        <f t="shared" si="1"/>
        <v>-4.2769720789149306E-2</v>
      </c>
    </row>
    <row r="47" spans="1:3" x14ac:dyDescent="0.2">
      <c r="A47" s="1">
        <v>35004</v>
      </c>
      <c r="B47">
        <v>28.319099999999999</v>
      </c>
      <c r="C47" s="7">
        <f t="shared" si="1"/>
        <v>8.1496729055837117E-2</v>
      </c>
    </row>
    <row r="48" spans="1:3" x14ac:dyDescent="0.2">
      <c r="A48" s="1">
        <v>34973</v>
      </c>
      <c r="B48">
        <v>26.185099999999998</v>
      </c>
      <c r="C48" s="7">
        <f t="shared" si="1"/>
        <v>4.6308374641272909E-3</v>
      </c>
    </row>
    <row r="49" spans="1:3" x14ac:dyDescent="0.2">
      <c r="A49" s="1">
        <v>34943</v>
      </c>
      <c r="B49">
        <v>26.064399999999999</v>
      </c>
      <c r="C49" s="7">
        <f t="shared" si="1"/>
        <v>-0.1526996232327863</v>
      </c>
    </row>
    <row r="50" spans="1:3" x14ac:dyDescent="0.2">
      <c r="A50" s="1">
        <v>34912</v>
      </c>
      <c r="B50">
        <v>30.761700000000001</v>
      </c>
      <c r="C50" s="7">
        <f t="shared" si="1"/>
        <v>-4.6181370557903445E-2</v>
      </c>
    </row>
    <row r="51" spans="1:3" x14ac:dyDescent="0.2">
      <c r="A51" s="1">
        <v>34881</v>
      </c>
      <c r="B51">
        <v>32.251100000000001</v>
      </c>
      <c r="C51" s="7">
        <f t="shared" si="1"/>
        <v>0.10054359880838229</v>
      </c>
    </row>
    <row r="52" spans="1:3" x14ac:dyDescent="0.2">
      <c r="A52" s="1">
        <v>34851</v>
      </c>
      <c r="B52">
        <v>29.3047</v>
      </c>
      <c r="C52" s="7">
        <f t="shared" si="1"/>
        <v>6.639325769099208E-2</v>
      </c>
    </row>
    <row r="53" spans="1:3" x14ac:dyDescent="0.2">
      <c r="A53" s="1">
        <v>34820</v>
      </c>
      <c r="B53">
        <v>27.4802</v>
      </c>
      <c r="C53" s="7">
        <f t="shared" si="1"/>
        <v>2.9911438754820708E-2</v>
      </c>
    </row>
    <row r="54" spans="1:3" x14ac:dyDescent="0.2">
      <c r="A54" s="1">
        <v>34790</v>
      </c>
      <c r="B54">
        <v>26.682099999999998</v>
      </c>
      <c r="C54" s="7">
        <f t="shared" si="1"/>
        <v>5.8750471202110952E-2</v>
      </c>
    </row>
    <row r="55" spans="1:3" x14ac:dyDescent="0.2">
      <c r="A55" s="1">
        <v>34759</v>
      </c>
      <c r="B55">
        <v>25.201499999999999</v>
      </c>
      <c r="C55" s="7">
        <f t="shared" si="1"/>
        <v>7.5062174994347683E-2</v>
      </c>
    </row>
    <row r="56" spans="1:3" x14ac:dyDescent="0.2">
      <c r="A56" s="1">
        <v>34731</v>
      </c>
      <c r="B56">
        <v>23.4419</v>
      </c>
      <c r="C56" s="7">
        <f t="shared" si="1"/>
        <v>4.8653143807548711E-3</v>
      </c>
    </row>
    <row r="57" spans="1:3" x14ac:dyDescent="0.2">
      <c r="A57" s="1">
        <v>34700</v>
      </c>
      <c r="B57">
        <v>23.328399999999998</v>
      </c>
      <c r="C57" s="7">
        <f t="shared" si="1"/>
        <v>-6.3902186518143458E-2</v>
      </c>
    </row>
    <row r="58" spans="1:3" x14ac:dyDescent="0.2">
      <c r="A58" s="1">
        <v>34669</v>
      </c>
      <c r="B58">
        <v>24.9209</v>
      </c>
      <c r="C58" s="7">
        <f t="shared" si="1"/>
        <v>1.8472428266084629E-2</v>
      </c>
    </row>
    <row r="59" spans="1:3" x14ac:dyDescent="0.2">
      <c r="A59" s="1">
        <v>34639</v>
      </c>
      <c r="B59">
        <v>24.468900000000001</v>
      </c>
      <c r="C59" s="7">
        <f t="shared" si="1"/>
        <v>-9.4140338666804851E-2</v>
      </c>
    </row>
    <row r="60" spans="1:3" x14ac:dyDescent="0.2">
      <c r="A60" s="1">
        <v>34608</v>
      </c>
      <c r="B60">
        <v>27.011800000000001</v>
      </c>
      <c r="C60" s="7">
        <f t="shared" si="1"/>
        <v>0.1069094246995235</v>
      </c>
    </row>
    <row r="61" spans="1:3" x14ac:dyDescent="0.2">
      <c r="A61" s="1">
        <v>34578</v>
      </c>
      <c r="B61">
        <v>24.402899999999999</v>
      </c>
      <c r="C61" s="7">
        <f t="shared" si="1"/>
        <v>-6.175530871887152E-2</v>
      </c>
    </row>
    <row r="62" spans="1:3" x14ac:dyDescent="0.2">
      <c r="A62" s="1">
        <v>34547</v>
      </c>
      <c r="B62">
        <v>26.0091</v>
      </c>
      <c r="C62" s="7">
        <f t="shared" si="1"/>
        <v>6.4589805616611581E-2</v>
      </c>
    </row>
    <row r="63" spans="1:3" x14ac:dyDescent="0.2">
      <c r="A63" s="1">
        <v>34516</v>
      </c>
      <c r="B63">
        <v>24.431100000000001</v>
      </c>
      <c r="C63" s="7"/>
    </row>
    <row r="64" spans="1:3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51"/>
  <sheetViews>
    <sheetView topLeftCell="A44"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8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48.25</v>
      </c>
      <c r="C4" s="7">
        <f t="shared" ref="C4:C35" si="0">(B4-B5)/B5</f>
        <v>0.13329684861268026</v>
      </c>
    </row>
    <row r="5" spans="1:3" x14ac:dyDescent="0.2">
      <c r="A5" s="1">
        <v>36281</v>
      </c>
      <c r="B5">
        <v>42.5749</v>
      </c>
      <c r="C5" s="7">
        <f t="shared" si="0"/>
        <v>-7.3368896898308708E-2</v>
      </c>
    </row>
    <row r="6" spans="1:3" x14ac:dyDescent="0.2">
      <c r="A6" s="1">
        <v>36251</v>
      </c>
      <c r="B6">
        <v>45.945900000000002</v>
      </c>
      <c r="C6" s="7">
        <f t="shared" si="0"/>
        <v>-2.0330368487927763E-3</v>
      </c>
    </row>
    <row r="7" spans="1:3" x14ac:dyDescent="0.2">
      <c r="A7" s="1">
        <v>36220</v>
      </c>
      <c r="B7">
        <v>46.039499999999997</v>
      </c>
      <c r="C7" s="7">
        <f t="shared" si="0"/>
        <v>7.1508366886214952E-2</v>
      </c>
    </row>
    <row r="8" spans="1:3" x14ac:dyDescent="0.2">
      <c r="A8" s="1">
        <v>36192</v>
      </c>
      <c r="B8">
        <v>42.966999999999999</v>
      </c>
      <c r="C8" s="7">
        <f t="shared" si="0"/>
        <v>1.4520553692252938E-3</v>
      </c>
    </row>
    <row r="9" spans="1:3" x14ac:dyDescent="0.2">
      <c r="A9" s="1">
        <v>36161</v>
      </c>
      <c r="B9">
        <v>42.904699999999998</v>
      </c>
      <c r="C9" s="7">
        <f t="shared" si="0"/>
        <v>5.6024711717144259E-2</v>
      </c>
    </row>
    <row r="10" spans="1:3" x14ac:dyDescent="0.2">
      <c r="A10" s="1">
        <v>36130</v>
      </c>
      <c r="B10">
        <v>40.628500000000003</v>
      </c>
      <c r="C10" s="7">
        <f t="shared" si="0"/>
        <v>8.2439481859211183E-2</v>
      </c>
    </row>
    <row r="11" spans="1:3" x14ac:dyDescent="0.2">
      <c r="A11" s="1">
        <v>36100</v>
      </c>
      <c r="B11">
        <v>37.534199999999998</v>
      </c>
      <c r="C11" s="7">
        <f t="shared" si="0"/>
        <v>9.0498644655759963E-2</v>
      </c>
    </row>
    <row r="12" spans="1:3" x14ac:dyDescent="0.2">
      <c r="A12" s="1">
        <v>36069</v>
      </c>
      <c r="B12">
        <v>34.4193</v>
      </c>
      <c r="C12" s="7">
        <f t="shared" si="0"/>
        <v>0.26429988245665587</v>
      </c>
    </row>
    <row r="13" spans="1:3" x14ac:dyDescent="0.2">
      <c r="A13" s="1">
        <v>36039</v>
      </c>
      <c r="B13">
        <v>27.224</v>
      </c>
      <c r="C13" s="7">
        <f t="shared" si="0"/>
        <v>-7.2995161350735638E-2</v>
      </c>
    </row>
    <row r="14" spans="1:3" x14ac:dyDescent="0.2">
      <c r="A14" s="1">
        <v>36008</v>
      </c>
      <c r="B14">
        <v>29.367699999999999</v>
      </c>
      <c r="C14" s="7">
        <f t="shared" si="0"/>
        <v>-6.5345041039562846E-2</v>
      </c>
    </row>
    <row r="15" spans="1:3" x14ac:dyDescent="0.2">
      <c r="A15" s="1">
        <v>35977</v>
      </c>
      <c r="B15">
        <v>31.4209</v>
      </c>
      <c r="C15" s="7">
        <f t="shared" si="0"/>
        <v>3.9092159741788639E-2</v>
      </c>
    </row>
    <row r="16" spans="1:3" x14ac:dyDescent="0.2">
      <c r="A16" s="1">
        <v>35947</v>
      </c>
      <c r="B16">
        <v>30.238800000000001</v>
      </c>
      <c r="C16" s="7">
        <f t="shared" si="0"/>
        <v>0.10354139904239179</v>
      </c>
    </row>
    <row r="17" spans="1:3" x14ac:dyDescent="0.2">
      <c r="A17" s="1">
        <v>35916</v>
      </c>
      <c r="B17">
        <v>27.401599999999998</v>
      </c>
      <c r="C17" s="7">
        <f t="shared" si="0"/>
        <v>9.023343160776158E-2</v>
      </c>
    </row>
    <row r="18" spans="1:3" x14ac:dyDescent="0.2">
      <c r="A18" s="1">
        <v>35886</v>
      </c>
      <c r="B18">
        <v>25.133700000000001</v>
      </c>
      <c r="C18" s="7">
        <f t="shared" si="0"/>
        <v>-4.9172734075278749E-3</v>
      </c>
    </row>
    <row r="19" spans="1:3" x14ac:dyDescent="0.2">
      <c r="A19" s="1">
        <v>35855</v>
      </c>
      <c r="B19">
        <v>25.257899999999999</v>
      </c>
      <c r="C19" s="7">
        <f t="shared" si="0"/>
        <v>9.8833642940733699E-2</v>
      </c>
    </row>
    <row r="20" spans="1:3" x14ac:dyDescent="0.2">
      <c r="A20" s="1">
        <v>35827</v>
      </c>
      <c r="B20">
        <v>22.9861</v>
      </c>
      <c r="C20" s="7">
        <f t="shared" si="0"/>
        <v>0.16326417004048577</v>
      </c>
    </row>
    <row r="21" spans="1:3" x14ac:dyDescent="0.2">
      <c r="A21" s="1">
        <v>35796</v>
      </c>
      <c r="B21">
        <v>19.760000000000002</v>
      </c>
      <c r="C21" s="7">
        <f t="shared" si="0"/>
        <v>9.5075585345793783E-3</v>
      </c>
    </row>
    <row r="22" spans="1:3" x14ac:dyDescent="0.2">
      <c r="A22" s="1">
        <v>35765</v>
      </c>
      <c r="B22">
        <v>19.573899999999998</v>
      </c>
      <c r="C22" s="7">
        <f t="shared" si="0"/>
        <v>-1.3954027273322673E-2</v>
      </c>
    </row>
    <row r="23" spans="1:3" x14ac:dyDescent="0.2">
      <c r="A23" s="1">
        <v>35735</v>
      </c>
      <c r="B23">
        <v>19.850899999999999</v>
      </c>
      <c r="C23" s="7">
        <f t="shared" si="0"/>
        <v>0.14463889289318138</v>
      </c>
    </row>
    <row r="24" spans="1:3" x14ac:dyDescent="0.2">
      <c r="A24" s="1">
        <v>35704</v>
      </c>
      <c r="B24">
        <v>17.342500000000001</v>
      </c>
      <c r="C24" s="7">
        <f t="shared" si="0"/>
        <v>-4.4363993034891636E-2</v>
      </c>
    </row>
    <row r="25" spans="1:3" x14ac:dyDescent="0.2">
      <c r="A25" s="1">
        <v>35674</v>
      </c>
      <c r="B25">
        <v>18.147600000000001</v>
      </c>
      <c r="C25" s="7">
        <f t="shared" si="0"/>
        <v>3.3527157168159696E-2</v>
      </c>
    </row>
    <row r="26" spans="1:3" x14ac:dyDescent="0.2">
      <c r="A26" s="1">
        <v>35643</v>
      </c>
      <c r="B26">
        <v>17.558900000000001</v>
      </c>
      <c r="C26" s="7">
        <f t="shared" si="0"/>
        <v>-5.333671191813761E-2</v>
      </c>
    </row>
    <row r="27" spans="1:3" x14ac:dyDescent="0.2">
      <c r="A27" s="1">
        <v>35612</v>
      </c>
      <c r="B27">
        <v>18.548200000000001</v>
      </c>
      <c r="C27" s="7">
        <f t="shared" si="0"/>
        <v>0.10905688130444934</v>
      </c>
    </row>
    <row r="28" spans="1:3" x14ac:dyDescent="0.2">
      <c r="A28" s="1">
        <v>35582</v>
      </c>
      <c r="B28">
        <v>16.724299999999999</v>
      </c>
      <c r="C28" s="7">
        <f t="shared" si="0"/>
        <v>0.13411226994697073</v>
      </c>
    </row>
    <row r="29" spans="1:3" x14ac:dyDescent="0.2">
      <c r="A29" s="1">
        <v>35551</v>
      </c>
      <c r="B29">
        <v>14.746600000000001</v>
      </c>
      <c r="C29" s="7">
        <f t="shared" si="0"/>
        <v>6.2220877632754287E-2</v>
      </c>
    </row>
    <row r="30" spans="1:3" x14ac:dyDescent="0.2">
      <c r="A30" s="1">
        <v>35521</v>
      </c>
      <c r="B30">
        <v>13.8828</v>
      </c>
      <c r="C30" s="7">
        <f t="shared" si="0"/>
        <v>8.968414320391891E-3</v>
      </c>
    </row>
    <row r="31" spans="1:3" x14ac:dyDescent="0.2">
      <c r="A31" s="1">
        <v>35490</v>
      </c>
      <c r="B31">
        <v>13.759399999999999</v>
      </c>
      <c r="C31" s="7">
        <f t="shared" si="0"/>
        <v>5.9376972944672743E-2</v>
      </c>
    </row>
    <row r="32" spans="1:3" x14ac:dyDescent="0.2">
      <c r="A32" s="1">
        <v>35462</v>
      </c>
      <c r="B32">
        <v>12.988200000000001</v>
      </c>
      <c r="C32" s="7">
        <f t="shared" si="0"/>
        <v>0.11052969090675917</v>
      </c>
    </row>
    <row r="33" spans="1:3" x14ac:dyDescent="0.2">
      <c r="A33" s="1">
        <v>35431</v>
      </c>
      <c r="B33">
        <v>11.695499999999999</v>
      </c>
      <c r="C33" s="7">
        <f t="shared" si="0"/>
        <v>4.3952120395247742E-2</v>
      </c>
    </row>
    <row r="34" spans="1:3" x14ac:dyDescent="0.2">
      <c r="A34" s="1">
        <v>35400</v>
      </c>
      <c r="B34">
        <v>11.203099999999999</v>
      </c>
      <c r="C34" s="7">
        <f t="shared" si="0"/>
        <v>-0.10595492705972485</v>
      </c>
    </row>
    <row r="35" spans="1:3" x14ac:dyDescent="0.2">
      <c r="A35" s="1">
        <v>35370</v>
      </c>
      <c r="B35">
        <v>12.530799999999999</v>
      </c>
      <c r="C35" s="7">
        <f t="shared" si="0"/>
        <v>-3.7735559275698459E-2</v>
      </c>
    </row>
    <row r="36" spans="1:3" x14ac:dyDescent="0.2">
      <c r="A36" s="1">
        <v>35339</v>
      </c>
      <c r="B36">
        <v>13.0222</v>
      </c>
      <c r="C36" s="7">
        <f t="shared" ref="C36:C62" si="1">(B36-B37)/B37</f>
        <v>4.7451140756286743E-3</v>
      </c>
    </row>
    <row r="37" spans="1:3" x14ac:dyDescent="0.2">
      <c r="A37" s="1">
        <v>35309</v>
      </c>
      <c r="B37">
        <v>12.960699999999999</v>
      </c>
      <c r="C37" s="7">
        <f t="shared" si="1"/>
        <v>0</v>
      </c>
    </row>
    <row r="38" spans="1:3" x14ac:dyDescent="0.2">
      <c r="A38" s="1">
        <v>35278</v>
      </c>
      <c r="B38">
        <v>12.960699999999999</v>
      </c>
      <c r="C38" s="7">
        <f t="shared" si="1"/>
        <v>0.10108913582764126</v>
      </c>
    </row>
    <row r="39" spans="1:3" x14ac:dyDescent="0.2">
      <c r="A39" s="1">
        <v>35247</v>
      </c>
      <c r="B39">
        <v>11.770799999999999</v>
      </c>
      <c r="C39" s="7">
        <f t="shared" si="1"/>
        <v>-5.4189567061999837E-2</v>
      </c>
    </row>
    <row r="40" spans="1:3" x14ac:dyDescent="0.2">
      <c r="A40" s="1">
        <v>35217</v>
      </c>
      <c r="B40">
        <v>12.4452</v>
      </c>
      <c r="C40" s="7">
        <f t="shared" si="1"/>
        <v>-1.7362673804391663E-2</v>
      </c>
    </row>
    <row r="41" spans="1:3" x14ac:dyDescent="0.2">
      <c r="A41" s="1">
        <v>35186</v>
      </c>
      <c r="B41">
        <v>12.665100000000001</v>
      </c>
      <c r="C41" s="7">
        <f t="shared" si="1"/>
        <v>8.3774740931534128E-2</v>
      </c>
    </row>
    <row r="42" spans="1:3" x14ac:dyDescent="0.2">
      <c r="A42" s="1">
        <v>35156</v>
      </c>
      <c r="B42">
        <v>11.6861</v>
      </c>
      <c r="C42" s="7">
        <f t="shared" si="1"/>
        <v>3.8044733429266835E-2</v>
      </c>
    </row>
    <row r="43" spans="1:3" x14ac:dyDescent="0.2">
      <c r="A43" s="1">
        <v>35125</v>
      </c>
      <c r="B43">
        <v>11.2578</v>
      </c>
      <c r="C43" s="7">
        <f t="shared" si="1"/>
        <v>8.4733677638171634E-2</v>
      </c>
    </row>
    <row r="44" spans="1:3" x14ac:dyDescent="0.2">
      <c r="A44" s="1">
        <v>35096</v>
      </c>
      <c r="B44">
        <v>10.378399999999999</v>
      </c>
      <c r="C44" s="7">
        <f t="shared" si="1"/>
        <v>4.2950457240478211E-2</v>
      </c>
    </row>
    <row r="45" spans="1:3" x14ac:dyDescent="0.2">
      <c r="A45" s="1">
        <v>35065</v>
      </c>
      <c r="B45">
        <v>9.9510000000000005</v>
      </c>
      <c r="C45" s="7">
        <f t="shared" si="1"/>
        <v>-8.4275039570066546E-2</v>
      </c>
    </row>
    <row r="46" spans="1:3" x14ac:dyDescent="0.2">
      <c r="A46" s="1">
        <v>35034</v>
      </c>
      <c r="B46">
        <v>10.8668</v>
      </c>
      <c r="C46" s="7">
        <f t="shared" si="1"/>
        <v>-7.2917288742908426E-2</v>
      </c>
    </row>
    <row r="47" spans="1:3" x14ac:dyDescent="0.2">
      <c r="A47" s="1">
        <v>35004</v>
      </c>
      <c r="B47">
        <v>11.721500000000001</v>
      </c>
      <c r="C47" s="7">
        <f t="shared" si="1"/>
        <v>0.11209677419354855</v>
      </c>
    </row>
    <row r="48" spans="1:3" x14ac:dyDescent="0.2">
      <c r="A48" s="1">
        <v>34973</v>
      </c>
      <c r="B48">
        <v>10.54</v>
      </c>
      <c r="C48" s="7">
        <f t="shared" si="1"/>
        <v>-0.12626107716921861</v>
      </c>
    </row>
    <row r="49" spans="1:3" x14ac:dyDescent="0.2">
      <c r="A49" s="1">
        <v>34943</v>
      </c>
      <c r="B49">
        <v>12.0631</v>
      </c>
      <c r="C49" s="7">
        <f t="shared" si="1"/>
        <v>1.0208354269252682E-2</v>
      </c>
    </row>
    <row r="50" spans="1:3" x14ac:dyDescent="0.2">
      <c r="A50" s="1">
        <v>34912</v>
      </c>
      <c r="B50">
        <v>11.9412</v>
      </c>
      <c r="C50" s="7">
        <f t="shared" si="1"/>
        <v>-7.7970813064628233E-2</v>
      </c>
    </row>
    <row r="51" spans="1:3" x14ac:dyDescent="0.2">
      <c r="A51" s="1">
        <v>34881</v>
      </c>
      <c r="B51">
        <v>12.951000000000001</v>
      </c>
      <c r="C51" s="7">
        <f t="shared" si="1"/>
        <v>-4.6726817196697332E-3</v>
      </c>
    </row>
    <row r="52" spans="1:3" x14ac:dyDescent="0.2">
      <c r="A52" s="1">
        <v>34851</v>
      </c>
      <c r="B52">
        <v>13.011799999999999</v>
      </c>
      <c r="C52" s="7">
        <f t="shared" si="1"/>
        <v>7.7501469869740422E-2</v>
      </c>
    </row>
    <row r="53" spans="1:3" x14ac:dyDescent="0.2">
      <c r="A53" s="1">
        <v>34820</v>
      </c>
      <c r="B53">
        <v>12.075900000000001</v>
      </c>
      <c r="C53" s="7">
        <f t="shared" si="1"/>
        <v>4.7364221408871005E-2</v>
      </c>
    </row>
    <row r="54" spans="1:3" x14ac:dyDescent="0.2">
      <c r="A54" s="1">
        <v>34790</v>
      </c>
      <c r="B54">
        <v>11.5298</v>
      </c>
      <c r="C54" s="7">
        <f t="shared" si="1"/>
        <v>-7.316720257234724E-2</v>
      </c>
    </row>
    <row r="55" spans="1:3" x14ac:dyDescent="0.2">
      <c r="A55" s="1">
        <v>34759</v>
      </c>
      <c r="B55">
        <v>12.44</v>
      </c>
      <c r="C55" s="7">
        <f t="shared" si="1"/>
        <v>8.1118662332921879E-2</v>
      </c>
    </row>
    <row r="56" spans="1:3" x14ac:dyDescent="0.2">
      <c r="A56" s="1">
        <v>34731</v>
      </c>
      <c r="B56">
        <v>11.506600000000001</v>
      </c>
      <c r="C56" s="7">
        <f t="shared" si="1"/>
        <v>3.8248802187192621E-2</v>
      </c>
    </row>
    <row r="57" spans="1:3" x14ac:dyDescent="0.2">
      <c r="A57" s="1">
        <v>34700</v>
      </c>
      <c r="B57">
        <v>11.082700000000001</v>
      </c>
      <c r="C57" s="7">
        <f t="shared" si="1"/>
        <v>7.647104532121142E-2</v>
      </c>
    </row>
    <row r="58" spans="1:3" x14ac:dyDescent="0.2">
      <c r="A58" s="1">
        <v>34669</v>
      </c>
      <c r="B58">
        <v>10.295400000000001</v>
      </c>
      <c r="C58" s="7">
        <f t="shared" si="1"/>
        <v>-8.6015109682803154E-2</v>
      </c>
    </row>
    <row r="59" spans="1:3" x14ac:dyDescent="0.2">
      <c r="A59" s="1">
        <v>34639</v>
      </c>
      <c r="B59">
        <v>11.2643</v>
      </c>
      <c r="C59" s="7">
        <f t="shared" si="1"/>
        <v>-8.886698987268184E-3</v>
      </c>
    </row>
    <row r="60" spans="1:3" x14ac:dyDescent="0.2">
      <c r="A60" s="1">
        <v>34608</v>
      </c>
      <c r="B60">
        <v>11.3653</v>
      </c>
      <c r="C60" s="7">
        <f t="shared" si="1"/>
        <v>5.3428159470671624E-3</v>
      </c>
    </row>
    <row r="61" spans="1:3" x14ac:dyDescent="0.2">
      <c r="A61" s="1">
        <v>34578</v>
      </c>
      <c r="B61">
        <v>11.3049</v>
      </c>
      <c r="C61" s="7">
        <f t="shared" si="1"/>
        <v>-5.0758224595697503E-2</v>
      </c>
    </row>
    <row r="62" spans="1:3" x14ac:dyDescent="0.2">
      <c r="A62" s="1">
        <v>34547</v>
      </c>
      <c r="B62">
        <v>11.9094</v>
      </c>
      <c r="C62" s="7">
        <f t="shared" si="1"/>
        <v>-1.3313891351355854E-2</v>
      </c>
    </row>
    <row r="63" spans="1:3" x14ac:dyDescent="0.2">
      <c r="A63" s="1">
        <v>34516</v>
      </c>
      <c r="B63">
        <v>12.0701</v>
      </c>
      <c r="C63" s="7"/>
    </row>
    <row r="64" spans="1:3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252"/>
  <sheetViews>
    <sheetView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9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77.125</v>
      </c>
      <c r="C4" s="7">
        <f t="shared" ref="C4:C35" si="0">(B4-B5)/B5</f>
        <v>-3.4428794992175271E-2</v>
      </c>
    </row>
    <row r="5" spans="1:3" x14ac:dyDescent="0.2">
      <c r="A5" s="1">
        <v>36281</v>
      </c>
      <c r="B5">
        <v>79.875</v>
      </c>
      <c r="C5" s="7">
        <f t="shared" si="0"/>
        <v>-3.8374717832957109E-2</v>
      </c>
    </row>
    <row r="6" spans="1:3" x14ac:dyDescent="0.2">
      <c r="A6" s="1">
        <v>36251</v>
      </c>
      <c r="B6">
        <v>83.0625</v>
      </c>
      <c r="C6" s="7">
        <f t="shared" si="0"/>
        <v>0.17714791851195749</v>
      </c>
    </row>
    <row r="7" spans="1:3" x14ac:dyDescent="0.2">
      <c r="A7" s="1">
        <v>36220</v>
      </c>
      <c r="B7">
        <v>70.5625</v>
      </c>
      <c r="C7" s="7">
        <f t="shared" si="0"/>
        <v>6.0093896713615022E-2</v>
      </c>
    </row>
    <row r="8" spans="1:3" x14ac:dyDescent="0.2">
      <c r="A8" s="1">
        <v>36192</v>
      </c>
      <c r="B8">
        <v>66.5625</v>
      </c>
      <c r="C8" s="7">
        <f t="shared" si="0"/>
        <v>-5.2491103202846973E-2</v>
      </c>
    </row>
    <row r="9" spans="1:3" x14ac:dyDescent="0.2">
      <c r="A9" s="1">
        <v>36161</v>
      </c>
      <c r="B9">
        <v>70.25</v>
      </c>
      <c r="C9" s="7">
        <f t="shared" si="0"/>
        <v>-3.9316239316239315E-2</v>
      </c>
    </row>
    <row r="10" spans="1:3" x14ac:dyDescent="0.2">
      <c r="A10" s="1">
        <v>36130</v>
      </c>
      <c r="B10">
        <v>73.125</v>
      </c>
      <c r="C10" s="7">
        <f t="shared" si="0"/>
        <v>-2.5000000000000001E-2</v>
      </c>
    </row>
    <row r="11" spans="1:3" x14ac:dyDescent="0.2">
      <c r="A11" s="1">
        <v>36100</v>
      </c>
      <c r="B11">
        <v>75</v>
      </c>
      <c r="C11" s="7">
        <f t="shared" si="0"/>
        <v>4.712041884816754E-2</v>
      </c>
    </row>
    <row r="12" spans="1:3" x14ac:dyDescent="0.2">
      <c r="A12" s="1">
        <v>36069</v>
      </c>
      <c r="B12">
        <v>71.625</v>
      </c>
      <c r="C12" s="7">
        <f t="shared" si="0"/>
        <v>1.415929203539823E-2</v>
      </c>
    </row>
    <row r="13" spans="1:3" x14ac:dyDescent="0.2">
      <c r="A13" s="1">
        <v>36039</v>
      </c>
      <c r="B13">
        <v>70.625</v>
      </c>
      <c r="C13" s="7">
        <f t="shared" si="0"/>
        <v>7.927411652340019E-2</v>
      </c>
    </row>
    <row r="14" spans="1:3" x14ac:dyDescent="0.2">
      <c r="A14" s="1">
        <v>36008</v>
      </c>
      <c r="B14">
        <v>65.4375</v>
      </c>
      <c r="C14" s="7">
        <f t="shared" si="0"/>
        <v>-6.8505338078291816E-2</v>
      </c>
    </row>
    <row r="15" spans="1:3" x14ac:dyDescent="0.2">
      <c r="A15" s="1">
        <v>35977</v>
      </c>
      <c r="B15">
        <v>70.25</v>
      </c>
      <c r="C15" s="7">
        <f t="shared" si="0"/>
        <v>-1.5761821366024518E-2</v>
      </c>
    </row>
    <row r="16" spans="1:3" x14ac:dyDescent="0.2">
      <c r="A16" s="1">
        <v>35947</v>
      </c>
      <c r="B16">
        <v>71.375</v>
      </c>
      <c r="C16" s="7">
        <f t="shared" si="0"/>
        <v>1.2411347517730497E-2</v>
      </c>
    </row>
    <row r="17" spans="1:3" x14ac:dyDescent="0.2">
      <c r="A17" s="1">
        <v>35916</v>
      </c>
      <c r="B17">
        <v>70.5</v>
      </c>
      <c r="C17" s="7">
        <f t="shared" si="0"/>
        <v>-3.5072711719418309E-2</v>
      </c>
    </row>
    <row r="18" spans="1:3" x14ac:dyDescent="0.2">
      <c r="A18" s="1">
        <v>35886</v>
      </c>
      <c r="B18">
        <v>73.0625</v>
      </c>
      <c r="C18" s="7">
        <f t="shared" si="0"/>
        <v>8.0406654343807768E-2</v>
      </c>
    </row>
    <row r="19" spans="1:3" x14ac:dyDescent="0.2">
      <c r="A19" s="1">
        <v>35855</v>
      </c>
      <c r="B19">
        <v>67.625</v>
      </c>
      <c r="C19" s="7">
        <f t="shared" si="0"/>
        <v>6.0784313725490195E-2</v>
      </c>
    </row>
    <row r="20" spans="1:3" x14ac:dyDescent="0.2">
      <c r="A20" s="1">
        <v>35827</v>
      </c>
      <c r="B20">
        <v>63.75</v>
      </c>
      <c r="C20" s="7">
        <f t="shared" si="0"/>
        <v>7.4815595363540571E-2</v>
      </c>
    </row>
    <row r="21" spans="1:3" x14ac:dyDescent="0.2">
      <c r="A21" s="1">
        <v>35796</v>
      </c>
      <c r="B21">
        <v>59.3125</v>
      </c>
      <c r="C21" s="7">
        <f t="shared" si="0"/>
        <v>-3.0643513789581207E-2</v>
      </c>
    </row>
    <row r="22" spans="1:3" x14ac:dyDescent="0.2">
      <c r="A22" s="1">
        <v>35765</v>
      </c>
      <c r="B22">
        <v>61.1875</v>
      </c>
      <c r="C22" s="7">
        <f t="shared" si="0"/>
        <v>3.0737704918032786E-3</v>
      </c>
    </row>
    <row r="23" spans="1:3" x14ac:dyDescent="0.2">
      <c r="A23" s="1">
        <v>35735</v>
      </c>
      <c r="B23">
        <v>61</v>
      </c>
      <c r="C23" s="7">
        <f t="shared" si="0"/>
        <v>-7.1210579857578843E-3</v>
      </c>
    </row>
    <row r="24" spans="1:3" x14ac:dyDescent="0.2">
      <c r="A24" s="1">
        <v>35704</v>
      </c>
      <c r="B24">
        <v>61.4375</v>
      </c>
      <c r="C24" s="7">
        <f t="shared" si="0"/>
        <v>-4.0975609756097563E-2</v>
      </c>
    </row>
    <row r="25" spans="1:3" x14ac:dyDescent="0.2">
      <c r="A25" s="1">
        <v>35674</v>
      </c>
      <c r="B25">
        <v>64.0625</v>
      </c>
      <c r="C25" s="7">
        <f t="shared" si="0"/>
        <v>4.6986721144024517E-2</v>
      </c>
    </row>
    <row r="26" spans="1:3" x14ac:dyDescent="0.2">
      <c r="A26" s="1">
        <v>35643</v>
      </c>
      <c r="B26">
        <v>61.1875</v>
      </c>
      <c r="C26" s="7">
        <f t="shared" si="0"/>
        <v>-4.7665369649805445E-2</v>
      </c>
    </row>
    <row r="27" spans="1:3" x14ac:dyDescent="0.2">
      <c r="A27" s="1">
        <v>35612</v>
      </c>
      <c r="B27">
        <v>64.25</v>
      </c>
      <c r="C27" s="7">
        <f t="shared" si="0"/>
        <v>4.8979591836734691E-2</v>
      </c>
    </row>
    <row r="28" spans="1:3" x14ac:dyDescent="0.2">
      <c r="A28" s="1">
        <v>35582</v>
      </c>
      <c r="B28">
        <v>61.25</v>
      </c>
      <c r="C28" s="7">
        <f t="shared" si="0"/>
        <v>3.3755274261603373E-2</v>
      </c>
    </row>
    <row r="29" spans="1:3" x14ac:dyDescent="0.2">
      <c r="A29" s="1">
        <v>35551</v>
      </c>
      <c r="B29">
        <v>59.25</v>
      </c>
      <c r="C29" s="7">
        <f t="shared" si="0"/>
        <v>4.6357615894039736E-2</v>
      </c>
    </row>
    <row r="30" spans="1:3" x14ac:dyDescent="0.2">
      <c r="A30" s="1">
        <v>35521</v>
      </c>
      <c r="B30">
        <v>56.625</v>
      </c>
      <c r="C30" s="7">
        <f t="shared" si="0"/>
        <v>5.1044083526682132E-2</v>
      </c>
    </row>
    <row r="31" spans="1:3" x14ac:dyDescent="0.2">
      <c r="A31" s="1">
        <v>35490</v>
      </c>
      <c r="B31">
        <v>53.875</v>
      </c>
      <c r="C31" s="7">
        <f t="shared" si="0"/>
        <v>7.4812967581047385E-2</v>
      </c>
    </row>
    <row r="32" spans="1:3" x14ac:dyDescent="0.2">
      <c r="A32" s="1">
        <v>35462</v>
      </c>
      <c r="B32">
        <v>50.125</v>
      </c>
      <c r="C32" s="7">
        <f t="shared" si="0"/>
        <v>-3.2569360675512665E-2</v>
      </c>
    </row>
    <row r="33" spans="1:3" x14ac:dyDescent="0.2">
      <c r="A33" s="1">
        <v>35431</v>
      </c>
      <c r="B33">
        <v>51.8125</v>
      </c>
      <c r="C33" s="7">
        <f t="shared" si="0"/>
        <v>5.7397959183673471E-2</v>
      </c>
    </row>
    <row r="34" spans="1:3" x14ac:dyDescent="0.2">
      <c r="A34" s="1">
        <v>35400</v>
      </c>
      <c r="B34">
        <v>49</v>
      </c>
      <c r="C34" s="7">
        <f t="shared" si="0"/>
        <v>3.8410596026490065E-2</v>
      </c>
    </row>
    <row r="35" spans="1:3" x14ac:dyDescent="0.2">
      <c r="A35" s="1">
        <v>35370</v>
      </c>
      <c r="B35">
        <v>47.1875</v>
      </c>
      <c r="C35" s="7">
        <f t="shared" si="0"/>
        <v>6.488011283497884E-2</v>
      </c>
    </row>
    <row r="36" spans="1:3" x14ac:dyDescent="0.2">
      <c r="A36" s="1">
        <v>35339</v>
      </c>
      <c r="B36">
        <v>44.3125</v>
      </c>
      <c r="C36" s="7">
        <f t="shared" ref="C36:C62" si="1">(B36-B37)/B37</f>
        <v>6.4564564564564567E-2</v>
      </c>
    </row>
    <row r="37" spans="1:3" x14ac:dyDescent="0.2">
      <c r="A37" s="1">
        <v>35309</v>
      </c>
      <c r="B37">
        <v>41.625</v>
      </c>
      <c r="C37" s="7">
        <f t="shared" si="1"/>
        <v>2.1472392638036811E-2</v>
      </c>
    </row>
    <row r="38" spans="1:3" x14ac:dyDescent="0.2">
      <c r="A38" s="1">
        <v>35278</v>
      </c>
      <c r="B38">
        <v>40.75</v>
      </c>
      <c r="C38" s="7">
        <f t="shared" si="1"/>
        <v>-9.11854103343465E-3</v>
      </c>
    </row>
    <row r="39" spans="1:3" x14ac:dyDescent="0.2">
      <c r="A39" s="1">
        <v>35247</v>
      </c>
      <c r="B39">
        <v>41.125</v>
      </c>
      <c r="C39" s="7">
        <f t="shared" si="1"/>
        <v>-5.3237410071942444E-2</v>
      </c>
    </row>
    <row r="40" spans="1:3" x14ac:dyDescent="0.2">
      <c r="A40" s="1">
        <v>35217</v>
      </c>
      <c r="B40">
        <v>43.4375</v>
      </c>
      <c r="C40" s="7">
        <f t="shared" si="1"/>
        <v>2.5073746312684365E-2</v>
      </c>
    </row>
    <row r="41" spans="1:3" x14ac:dyDescent="0.2">
      <c r="A41" s="1">
        <v>35186</v>
      </c>
      <c r="B41">
        <v>42.375</v>
      </c>
      <c r="C41" s="7">
        <f t="shared" si="1"/>
        <v>-2.9411764705882353E-3</v>
      </c>
    </row>
    <row r="42" spans="1:3" x14ac:dyDescent="0.2">
      <c r="A42" s="1">
        <v>35156</v>
      </c>
      <c r="B42">
        <v>42.5</v>
      </c>
      <c r="C42" s="7">
        <f t="shared" si="1"/>
        <v>4.2944785276073622E-2</v>
      </c>
    </row>
    <row r="43" spans="1:3" x14ac:dyDescent="0.2">
      <c r="A43" s="1">
        <v>35125</v>
      </c>
      <c r="B43">
        <v>40.75</v>
      </c>
      <c r="C43" s="7">
        <f t="shared" si="1"/>
        <v>2.5157232704402517E-2</v>
      </c>
    </row>
    <row r="44" spans="1:3" x14ac:dyDescent="0.2">
      <c r="A44" s="1">
        <v>35096</v>
      </c>
      <c r="B44">
        <v>39.75</v>
      </c>
      <c r="C44" s="7">
        <f t="shared" si="1"/>
        <v>-9.3457943925233638E-3</v>
      </c>
    </row>
    <row r="45" spans="1:3" x14ac:dyDescent="0.2">
      <c r="A45" s="1">
        <v>35065</v>
      </c>
      <c r="B45">
        <v>40.125</v>
      </c>
      <c r="C45" s="7">
        <f t="shared" si="1"/>
        <v>-1.078582434514638E-2</v>
      </c>
    </row>
    <row r="46" spans="1:3" x14ac:dyDescent="0.2">
      <c r="A46" s="1">
        <v>35034</v>
      </c>
      <c r="B46">
        <v>40.5625</v>
      </c>
      <c r="C46" s="7">
        <f t="shared" si="1"/>
        <v>4.8465266558966075E-2</v>
      </c>
    </row>
    <row r="47" spans="1:3" x14ac:dyDescent="0.2">
      <c r="A47" s="1">
        <v>35004</v>
      </c>
      <c r="B47">
        <v>38.6875</v>
      </c>
      <c r="C47" s="7">
        <f t="shared" si="1"/>
        <v>1.3093289689034371E-2</v>
      </c>
    </row>
    <row r="48" spans="1:3" x14ac:dyDescent="0.2">
      <c r="A48" s="1">
        <v>34973</v>
      </c>
      <c r="B48">
        <v>38.1875</v>
      </c>
      <c r="C48" s="7">
        <f t="shared" si="1"/>
        <v>5.7093425605536333E-2</v>
      </c>
    </row>
    <row r="49" spans="1:3" x14ac:dyDescent="0.2">
      <c r="A49" s="1">
        <v>34943</v>
      </c>
      <c r="B49">
        <v>36.125</v>
      </c>
      <c r="C49" s="7">
        <f t="shared" si="1"/>
        <v>5.0909090909090911E-2</v>
      </c>
    </row>
    <row r="50" spans="1:3" x14ac:dyDescent="0.2">
      <c r="A50" s="1">
        <v>34912</v>
      </c>
      <c r="B50">
        <v>34.375</v>
      </c>
      <c r="C50" s="7">
        <f t="shared" si="1"/>
        <v>-5.1724137931034482E-2</v>
      </c>
    </row>
    <row r="51" spans="1:3" x14ac:dyDescent="0.2">
      <c r="A51" s="1">
        <v>34881</v>
      </c>
      <c r="B51">
        <v>36.25</v>
      </c>
      <c r="C51" s="7">
        <f t="shared" si="1"/>
        <v>2.6548672566371681E-2</v>
      </c>
    </row>
    <row r="52" spans="1:3" x14ac:dyDescent="0.2">
      <c r="A52" s="1">
        <v>34851</v>
      </c>
      <c r="B52">
        <v>35.3125</v>
      </c>
      <c r="C52" s="7">
        <f t="shared" si="1"/>
        <v>-1.0507880910683012E-2</v>
      </c>
    </row>
    <row r="53" spans="1:3" x14ac:dyDescent="0.2">
      <c r="A53" s="1">
        <v>34820</v>
      </c>
      <c r="B53">
        <v>35.6875</v>
      </c>
      <c r="C53" s="7">
        <f t="shared" si="1"/>
        <v>2.6978417266187049E-2</v>
      </c>
    </row>
    <row r="54" spans="1:3" x14ac:dyDescent="0.2">
      <c r="A54" s="1">
        <v>34790</v>
      </c>
      <c r="B54">
        <v>34.75</v>
      </c>
      <c r="C54" s="7">
        <f t="shared" si="1"/>
        <v>4.3151969981238276E-2</v>
      </c>
    </row>
    <row r="55" spans="1:3" x14ac:dyDescent="0.2">
      <c r="A55" s="1">
        <v>34759</v>
      </c>
      <c r="B55">
        <v>33.3125</v>
      </c>
      <c r="C55" s="7">
        <f t="shared" si="1"/>
        <v>4.3052837573385516E-2</v>
      </c>
    </row>
    <row r="56" spans="1:3" x14ac:dyDescent="0.2">
      <c r="A56" s="1">
        <v>34731</v>
      </c>
      <c r="B56">
        <v>31.9375</v>
      </c>
      <c r="C56" s="7">
        <f t="shared" si="1"/>
        <v>2.1999999999999999E-2</v>
      </c>
    </row>
    <row r="57" spans="1:3" x14ac:dyDescent="0.2">
      <c r="A57" s="1">
        <v>34700</v>
      </c>
      <c r="B57">
        <v>31.25</v>
      </c>
      <c r="C57" s="7">
        <f t="shared" si="1"/>
        <v>2.8806584362139918E-2</v>
      </c>
    </row>
    <row r="58" spans="1:3" x14ac:dyDescent="0.2">
      <c r="A58" s="1">
        <v>34669</v>
      </c>
      <c r="B58">
        <v>30.375</v>
      </c>
      <c r="C58" s="7">
        <f t="shared" si="1"/>
        <v>6.2111801242236021E-3</v>
      </c>
    </row>
    <row r="59" spans="1:3" x14ac:dyDescent="0.2">
      <c r="A59" s="1">
        <v>34639</v>
      </c>
      <c r="B59">
        <v>30.1875</v>
      </c>
      <c r="C59" s="7">
        <f t="shared" si="1"/>
        <v>-3.9761431411530816E-2</v>
      </c>
    </row>
    <row r="60" spans="1:3" x14ac:dyDescent="0.2">
      <c r="A60" s="1">
        <v>34608</v>
      </c>
      <c r="B60">
        <v>31.4375</v>
      </c>
      <c r="C60" s="7">
        <f t="shared" si="1"/>
        <v>9.3478260869565219E-2</v>
      </c>
    </row>
    <row r="61" spans="1:3" x14ac:dyDescent="0.2">
      <c r="A61" s="1">
        <v>34578</v>
      </c>
      <c r="B61">
        <v>28.75</v>
      </c>
      <c r="C61" s="7">
        <f t="shared" si="1"/>
        <v>-3.3613445378151259E-2</v>
      </c>
    </row>
    <row r="62" spans="1:3" x14ac:dyDescent="0.2">
      <c r="A62" s="1">
        <v>34547</v>
      </c>
      <c r="B62">
        <v>29.75</v>
      </c>
      <c r="C62" s="7">
        <f t="shared" si="1"/>
        <v>0</v>
      </c>
    </row>
    <row r="63" spans="1:3" x14ac:dyDescent="0.2">
      <c r="A63" s="1">
        <v>34516</v>
      </c>
      <c r="B63">
        <v>29.75</v>
      </c>
      <c r="C63" s="7"/>
    </row>
    <row r="64" spans="1:3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52"/>
  <sheetViews>
    <sheetView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10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62</v>
      </c>
      <c r="C4" s="7">
        <f t="shared" ref="C4:C35" si="0">(B4-B5)/B5</f>
        <v>-9.2695761864832138E-2</v>
      </c>
    </row>
    <row r="5" spans="1:3" x14ac:dyDescent="0.2">
      <c r="A5" s="1">
        <v>36281</v>
      </c>
      <c r="B5">
        <v>68.334299999999999</v>
      </c>
      <c r="C5" s="7">
        <f t="shared" si="0"/>
        <v>6.4287797248216471E-3</v>
      </c>
    </row>
    <row r="6" spans="1:3" x14ac:dyDescent="0.2">
      <c r="A6" s="1">
        <v>36251</v>
      </c>
      <c r="B6">
        <v>67.897800000000004</v>
      </c>
      <c r="C6" s="7">
        <f t="shared" si="0"/>
        <v>0.10896098911419079</v>
      </c>
    </row>
    <row r="7" spans="1:3" x14ac:dyDescent="0.2">
      <c r="A7" s="1">
        <v>36220</v>
      </c>
      <c r="B7">
        <v>61.226500000000001</v>
      </c>
      <c r="C7" s="7">
        <f t="shared" si="0"/>
        <v>-3.668757660289846E-2</v>
      </c>
    </row>
    <row r="8" spans="1:3" x14ac:dyDescent="0.2">
      <c r="A8" s="1">
        <v>36192</v>
      </c>
      <c r="B8">
        <v>63.558300000000003</v>
      </c>
      <c r="C8" s="7">
        <f t="shared" si="0"/>
        <v>-2.2009980196557123E-2</v>
      </c>
    </row>
    <row r="9" spans="1:3" x14ac:dyDescent="0.2">
      <c r="A9" s="1">
        <v>36161</v>
      </c>
      <c r="B9">
        <v>64.988699999999994</v>
      </c>
      <c r="C9" s="7">
        <f t="shared" si="0"/>
        <v>-2.5186071836778855E-2</v>
      </c>
    </row>
    <row r="10" spans="1:3" x14ac:dyDescent="0.2">
      <c r="A10" s="1">
        <v>36130</v>
      </c>
      <c r="B10">
        <v>66.6678</v>
      </c>
      <c r="C10" s="7">
        <f t="shared" si="0"/>
        <v>-4.3710759935795929E-2</v>
      </c>
    </row>
    <row r="11" spans="1:3" x14ac:dyDescent="0.2">
      <c r="A11" s="1">
        <v>36100</v>
      </c>
      <c r="B11">
        <v>69.715100000000007</v>
      </c>
      <c r="C11" s="7">
        <f t="shared" si="0"/>
        <v>3.9128036965270577E-2</v>
      </c>
    </row>
    <row r="12" spans="1:3" x14ac:dyDescent="0.2">
      <c r="A12" s="1">
        <v>36069</v>
      </c>
      <c r="B12">
        <v>67.09</v>
      </c>
      <c r="C12" s="7">
        <f t="shared" si="0"/>
        <v>0.17245115515011711</v>
      </c>
    </row>
    <row r="13" spans="1:3" x14ac:dyDescent="0.2">
      <c r="A13" s="1">
        <v>36039</v>
      </c>
      <c r="B13">
        <v>57.222000000000001</v>
      </c>
      <c r="C13" s="7">
        <f t="shared" si="0"/>
        <v>-0.1129774826306537</v>
      </c>
    </row>
    <row r="14" spans="1:3" x14ac:dyDescent="0.2">
      <c r="A14" s="1">
        <v>36008</v>
      </c>
      <c r="B14">
        <v>64.510199999999998</v>
      </c>
      <c r="C14" s="7">
        <f t="shared" si="0"/>
        <v>-0.19099322799097063</v>
      </c>
    </row>
    <row r="15" spans="1:3" x14ac:dyDescent="0.2">
      <c r="A15" s="1">
        <v>35977</v>
      </c>
      <c r="B15">
        <v>79.739999999999995</v>
      </c>
      <c r="C15" s="7">
        <f t="shared" si="0"/>
        <v>-5.8479587402943463E-2</v>
      </c>
    </row>
    <row r="16" spans="1:3" x14ac:dyDescent="0.2">
      <c r="A16" s="1">
        <v>35947</v>
      </c>
      <c r="B16">
        <v>84.692800000000005</v>
      </c>
      <c r="C16" s="7">
        <f t="shared" si="0"/>
        <v>9.2927371576568996E-2</v>
      </c>
    </row>
    <row r="17" spans="1:3" x14ac:dyDescent="0.2">
      <c r="A17" s="1">
        <v>35916</v>
      </c>
      <c r="B17">
        <v>77.491699999999994</v>
      </c>
      <c r="C17" s="7">
        <f t="shared" si="0"/>
        <v>3.2948590973861436E-2</v>
      </c>
    </row>
    <row r="18" spans="1:3" x14ac:dyDescent="0.2">
      <c r="A18" s="1">
        <v>35886</v>
      </c>
      <c r="B18">
        <v>75.019900000000007</v>
      </c>
      <c r="C18" s="7">
        <f t="shared" si="0"/>
        <v>-2.0177679560320124E-2</v>
      </c>
    </row>
    <row r="19" spans="1:3" x14ac:dyDescent="0.2">
      <c r="A19" s="1">
        <v>35855</v>
      </c>
      <c r="B19">
        <v>76.564800000000005</v>
      </c>
      <c r="C19" s="7">
        <f t="shared" si="0"/>
        <v>0.13075031567754375</v>
      </c>
    </row>
    <row r="20" spans="1:3" x14ac:dyDescent="0.2">
      <c r="A20" s="1">
        <v>35827</v>
      </c>
      <c r="B20">
        <v>67.711500000000001</v>
      </c>
      <c r="C20" s="7">
        <f t="shared" si="0"/>
        <v>5.9845260698001654E-2</v>
      </c>
    </row>
    <row r="21" spans="1:3" x14ac:dyDescent="0.2">
      <c r="A21" s="1">
        <v>35796</v>
      </c>
      <c r="B21">
        <v>63.888100000000001</v>
      </c>
      <c r="C21" s="7">
        <f t="shared" si="0"/>
        <v>-2.9053279797203079E-2</v>
      </c>
    </row>
    <row r="22" spans="1:3" x14ac:dyDescent="0.2">
      <c r="A22" s="1">
        <v>35765</v>
      </c>
      <c r="B22">
        <v>65.799800000000005</v>
      </c>
      <c r="C22" s="7">
        <f t="shared" si="0"/>
        <v>6.7000713498086617E-2</v>
      </c>
    </row>
    <row r="23" spans="1:3" x14ac:dyDescent="0.2">
      <c r="A23" s="1">
        <v>35735</v>
      </c>
      <c r="B23">
        <v>61.667999999999999</v>
      </c>
      <c r="C23" s="7">
        <f t="shared" si="0"/>
        <v>0.10616833963536691</v>
      </c>
    </row>
    <row r="24" spans="1:3" x14ac:dyDescent="0.2">
      <c r="A24" s="1">
        <v>35704</v>
      </c>
      <c r="B24">
        <v>55.749200000000002</v>
      </c>
      <c r="C24" s="7">
        <f t="shared" si="0"/>
        <v>-7.1722341924118263E-2</v>
      </c>
    </row>
    <row r="25" spans="1:3" x14ac:dyDescent="0.2">
      <c r="A25" s="1">
        <v>35674</v>
      </c>
      <c r="B25">
        <v>60.056600000000003</v>
      </c>
      <c r="C25" s="7">
        <f t="shared" si="0"/>
        <v>6.6933148572545287E-2</v>
      </c>
    </row>
    <row r="26" spans="1:3" x14ac:dyDescent="0.2">
      <c r="A26" s="1">
        <v>35643</v>
      </c>
      <c r="B26">
        <v>56.289000000000001</v>
      </c>
      <c r="C26" s="7">
        <f t="shared" si="0"/>
        <v>-0.17088669123560557</v>
      </c>
    </row>
    <row r="27" spans="1:3" x14ac:dyDescent="0.2">
      <c r="A27" s="1">
        <v>35612</v>
      </c>
      <c r="B27">
        <v>67.890600000000006</v>
      </c>
      <c r="C27" s="7">
        <f t="shared" si="0"/>
        <v>1.6543960758066481E-2</v>
      </c>
    </row>
    <row r="28" spans="1:3" x14ac:dyDescent="0.2">
      <c r="A28" s="1">
        <v>35582</v>
      </c>
      <c r="B28">
        <v>66.785700000000006</v>
      </c>
      <c r="C28" s="7">
        <f t="shared" si="0"/>
        <v>-5.2622171912001994E-3</v>
      </c>
    </row>
    <row r="29" spans="1:3" x14ac:dyDescent="0.2">
      <c r="A29" s="1">
        <v>35551</v>
      </c>
      <c r="B29">
        <v>67.138999999999996</v>
      </c>
      <c r="C29" s="7">
        <f t="shared" si="0"/>
        <v>7.6621852189195747E-2</v>
      </c>
    </row>
    <row r="30" spans="1:3" x14ac:dyDescent="0.2">
      <c r="A30" s="1">
        <v>35521</v>
      </c>
      <c r="B30">
        <v>62.360799999999998</v>
      </c>
      <c r="C30" s="7">
        <f t="shared" si="0"/>
        <v>0.14125503501865769</v>
      </c>
    </row>
    <row r="31" spans="1:3" x14ac:dyDescent="0.2">
      <c r="A31" s="1">
        <v>35490</v>
      </c>
      <c r="B31">
        <v>54.642299999999999</v>
      </c>
      <c r="C31" s="7">
        <f t="shared" si="0"/>
        <v>-8.3997451930330411E-2</v>
      </c>
    </row>
    <row r="32" spans="1:3" x14ac:dyDescent="0.2">
      <c r="A32" s="1">
        <v>35462</v>
      </c>
      <c r="B32">
        <v>59.652999999999999</v>
      </c>
      <c r="C32" s="7">
        <f t="shared" si="0"/>
        <v>5.3995794830114623E-2</v>
      </c>
    </row>
    <row r="33" spans="1:3" x14ac:dyDescent="0.2">
      <c r="A33" s="1">
        <v>35431</v>
      </c>
      <c r="B33">
        <v>56.597000000000001</v>
      </c>
      <c r="C33" s="7">
        <f t="shared" si="0"/>
        <v>9.97631303327252E-2</v>
      </c>
    </row>
    <row r="34" spans="1:3" x14ac:dyDescent="0.2">
      <c r="A34" s="1">
        <v>35400</v>
      </c>
      <c r="B34">
        <v>51.462899999999998</v>
      </c>
      <c r="C34" s="7">
        <f t="shared" si="0"/>
        <v>2.9338288386494132E-2</v>
      </c>
    </row>
    <row r="35" spans="1:3" x14ac:dyDescent="0.2">
      <c r="A35" s="1">
        <v>35370</v>
      </c>
      <c r="B35">
        <v>49.996099999999998</v>
      </c>
      <c r="C35" s="7">
        <f t="shared" si="0"/>
        <v>1.4846330130905106E-2</v>
      </c>
    </row>
    <row r="36" spans="1:3" x14ac:dyDescent="0.2">
      <c r="A36" s="1">
        <v>35339</v>
      </c>
      <c r="B36">
        <v>49.264699999999998</v>
      </c>
      <c r="C36" s="7">
        <f t="shared" ref="C36:C62" si="1">(B36-B37)/B37</f>
        <v>-7.37046775672218E-3</v>
      </c>
    </row>
    <row r="37" spans="1:3" x14ac:dyDescent="0.2">
      <c r="A37" s="1">
        <v>35309</v>
      </c>
      <c r="B37">
        <v>49.630499999999998</v>
      </c>
      <c r="C37" s="7">
        <f t="shared" si="1"/>
        <v>1.9934032737024873E-2</v>
      </c>
    </row>
    <row r="38" spans="1:3" x14ac:dyDescent="0.2">
      <c r="A38" s="1">
        <v>35278</v>
      </c>
      <c r="B38">
        <v>48.660499999999999</v>
      </c>
      <c r="C38" s="7">
        <f t="shared" si="1"/>
        <v>6.666710507856341E-2</v>
      </c>
    </row>
    <row r="39" spans="1:3" x14ac:dyDescent="0.2">
      <c r="A39" s="1">
        <v>35247</v>
      </c>
      <c r="B39">
        <v>45.619199999999999</v>
      </c>
      <c r="C39" s="7">
        <f t="shared" si="1"/>
        <v>-4.3367940730550926E-2</v>
      </c>
    </row>
    <row r="40" spans="1:3" x14ac:dyDescent="0.2">
      <c r="A40" s="1">
        <v>35217</v>
      </c>
      <c r="B40">
        <v>47.6873</v>
      </c>
      <c r="C40" s="7">
        <f t="shared" si="1"/>
        <v>6.8058125002799605E-2</v>
      </c>
    </row>
    <row r="41" spans="1:3" x14ac:dyDescent="0.2">
      <c r="A41" s="1">
        <v>35186</v>
      </c>
      <c r="B41">
        <v>44.648600000000002</v>
      </c>
      <c r="C41" s="7">
        <f t="shared" si="1"/>
        <v>0.12883537954329413</v>
      </c>
    </row>
    <row r="42" spans="1:3" x14ac:dyDescent="0.2">
      <c r="A42" s="1">
        <v>35156</v>
      </c>
      <c r="B42">
        <v>39.552799999999998</v>
      </c>
      <c r="C42" s="7">
        <f t="shared" si="1"/>
        <v>-1.5107259801541442E-2</v>
      </c>
    </row>
    <row r="43" spans="1:3" x14ac:dyDescent="0.2">
      <c r="A43" s="1">
        <v>35125</v>
      </c>
      <c r="B43">
        <v>40.159500000000001</v>
      </c>
      <c r="C43" s="7">
        <f t="shared" si="1"/>
        <v>2.7930572868540494E-2</v>
      </c>
    </row>
    <row r="44" spans="1:3" x14ac:dyDescent="0.2">
      <c r="A44" s="1">
        <v>35096</v>
      </c>
      <c r="B44">
        <v>39.068300000000001</v>
      </c>
      <c r="C44" s="7">
        <f t="shared" si="1"/>
        <v>7.1309483983130431E-2</v>
      </c>
    </row>
    <row r="45" spans="1:3" x14ac:dyDescent="0.2">
      <c r="A45" s="1">
        <v>35065</v>
      </c>
      <c r="B45">
        <v>36.467799999999997</v>
      </c>
      <c r="C45" s="7">
        <f t="shared" si="1"/>
        <v>1.5151641683020859E-2</v>
      </c>
    </row>
    <row r="46" spans="1:3" x14ac:dyDescent="0.2">
      <c r="A46" s="1">
        <v>35034</v>
      </c>
      <c r="B46">
        <v>35.923499999999997</v>
      </c>
      <c r="C46" s="7">
        <f t="shared" si="1"/>
        <v>-1.9801250777643258E-2</v>
      </c>
    </row>
    <row r="47" spans="1:3" x14ac:dyDescent="0.2">
      <c r="A47" s="1">
        <v>35004</v>
      </c>
      <c r="B47">
        <v>36.6492</v>
      </c>
      <c r="C47" s="7">
        <f t="shared" si="1"/>
        <v>5.699840509446865E-2</v>
      </c>
    </row>
    <row r="48" spans="1:3" x14ac:dyDescent="0.2">
      <c r="A48" s="1">
        <v>34973</v>
      </c>
      <c r="B48">
        <v>34.672899999999998</v>
      </c>
      <c r="C48" s="7">
        <f t="shared" si="1"/>
        <v>4.1666165955656947E-2</v>
      </c>
    </row>
    <row r="49" spans="1:3" x14ac:dyDescent="0.2">
      <c r="A49" s="1">
        <v>34943</v>
      </c>
      <c r="B49">
        <v>33.286000000000001</v>
      </c>
      <c r="C49" s="7">
        <f t="shared" si="1"/>
        <v>7.7600440286186081E-2</v>
      </c>
    </row>
    <row r="50" spans="1:3" x14ac:dyDescent="0.2">
      <c r="A50" s="1">
        <v>34912</v>
      </c>
      <c r="B50">
        <v>30.888999999999999</v>
      </c>
      <c r="C50" s="7">
        <f t="shared" si="1"/>
        <v>-2.0953974789303397E-2</v>
      </c>
    </row>
    <row r="51" spans="1:3" x14ac:dyDescent="0.2">
      <c r="A51" s="1">
        <v>34881</v>
      </c>
      <c r="B51">
        <v>31.5501</v>
      </c>
      <c r="C51" s="7">
        <f t="shared" si="1"/>
        <v>2.9410709100222809E-2</v>
      </c>
    </row>
    <row r="52" spans="1:3" x14ac:dyDescent="0.2">
      <c r="A52" s="1">
        <v>34851</v>
      </c>
      <c r="B52">
        <v>30.648700000000002</v>
      </c>
      <c r="C52" s="7">
        <f t="shared" si="1"/>
        <v>3.8273783914712374E-2</v>
      </c>
    </row>
    <row r="53" spans="1:3" x14ac:dyDescent="0.2">
      <c r="A53" s="1">
        <v>34820</v>
      </c>
      <c r="B53">
        <v>29.518899999999999</v>
      </c>
      <c r="C53" s="7">
        <f t="shared" si="1"/>
        <v>6.0217726265430545E-2</v>
      </c>
    </row>
    <row r="54" spans="1:3" x14ac:dyDescent="0.2">
      <c r="A54" s="1">
        <v>34790</v>
      </c>
      <c r="B54">
        <v>27.842300000000002</v>
      </c>
      <c r="C54" s="7">
        <f t="shared" si="1"/>
        <v>3.103973100381055E-2</v>
      </c>
    </row>
    <row r="55" spans="1:3" x14ac:dyDescent="0.2">
      <c r="A55" s="1">
        <v>34759</v>
      </c>
      <c r="B55">
        <v>27.004100000000001</v>
      </c>
      <c r="C55" s="7">
        <f t="shared" si="1"/>
        <v>2.9080446629320585E-2</v>
      </c>
    </row>
    <row r="56" spans="1:3" x14ac:dyDescent="0.2">
      <c r="A56" s="1">
        <v>34731</v>
      </c>
      <c r="B56">
        <v>26.241</v>
      </c>
      <c r="C56" s="7">
        <f t="shared" si="1"/>
        <v>4.7620188277001867E-2</v>
      </c>
    </row>
    <row r="57" spans="1:3" x14ac:dyDescent="0.2">
      <c r="A57" s="1">
        <v>34700</v>
      </c>
      <c r="B57">
        <v>25.048200000000001</v>
      </c>
      <c r="C57" s="7">
        <f t="shared" si="1"/>
        <v>1.9417120112652671E-2</v>
      </c>
    </row>
    <row r="58" spans="1:3" x14ac:dyDescent="0.2">
      <c r="A58" s="1">
        <v>34669</v>
      </c>
      <c r="B58">
        <v>24.571100000000001</v>
      </c>
      <c r="C58" s="7">
        <f t="shared" si="1"/>
        <v>7.3343117881946801E-3</v>
      </c>
    </row>
    <row r="59" spans="1:3" x14ac:dyDescent="0.2">
      <c r="A59" s="1">
        <v>34639</v>
      </c>
      <c r="B59">
        <v>24.392199999999999</v>
      </c>
      <c r="C59" s="7">
        <f t="shared" si="1"/>
        <v>1.8727186160926813E-2</v>
      </c>
    </row>
    <row r="60" spans="1:3" x14ac:dyDescent="0.2">
      <c r="A60" s="1">
        <v>34608</v>
      </c>
      <c r="B60">
        <v>23.9438</v>
      </c>
      <c r="C60" s="7">
        <f t="shared" si="1"/>
        <v>3.5989961924541417E-2</v>
      </c>
    </row>
    <row r="61" spans="1:3" x14ac:dyDescent="0.2">
      <c r="A61" s="1">
        <v>34578</v>
      </c>
      <c r="B61">
        <v>23.111999999999998</v>
      </c>
      <c r="C61" s="7">
        <f t="shared" si="1"/>
        <v>6.1551816791368674E-2</v>
      </c>
    </row>
    <row r="62" spans="1:3" x14ac:dyDescent="0.2">
      <c r="A62" s="1">
        <v>34547</v>
      </c>
      <c r="B62">
        <v>21.771899999999999</v>
      </c>
      <c r="C62" s="7">
        <f t="shared" si="1"/>
        <v>3.6618927000209404E-2</v>
      </c>
    </row>
    <row r="63" spans="1:3" x14ac:dyDescent="0.2">
      <c r="A63" s="1">
        <v>34516</v>
      </c>
      <c r="B63">
        <v>21.002800000000001</v>
      </c>
      <c r="C63" s="7"/>
    </row>
    <row r="64" spans="1:3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251"/>
  <sheetViews>
    <sheetView topLeftCell="A44" zoomScale="75" workbookViewId="0">
      <selection activeCell="C62" sqref="C62"/>
    </sheetView>
  </sheetViews>
  <sheetFormatPr defaultRowHeight="12.75" x14ac:dyDescent="0.2"/>
  <sheetData>
    <row r="1" spans="1:3" x14ac:dyDescent="0.2">
      <c r="A1" t="s">
        <v>11</v>
      </c>
    </row>
    <row r="3" spans="1:3" x14ac:dyDescent="0.2">
      <c r="A3" t="s">
        <v>0</v>
      </c>
      <c r="B3" t="s">
        <v>4</v>
      </c>
      <c r="C3" t="s">
        <v>5</v>
      </c>
    </row>
    <row r="4" spans="1:3" x14ac:dyDescent="0.2">
      <c r="A4" s="1">
        <v>36312</v>
      </c>
      <c r="B4">
        <v>98</v>
      </c>
      <c r="C4" s="7">
        <f t="shared" ref="C4:C35" si="0">(B4-B5)/B5</f>
        <v>5.8029689608636977E-2</v>
      </c>
    </row>
    <row r="5" spans="1:3" x14ac:dyDescent="0.2">
      <c r="A5" s="1">
        <v>36281</v>
      </c>
      <c r="B5">
        <v>92.625</v>
      </c>
      <c r="C5" s="7">
        <f t="shared" si="0"/>
        <v>-4.7199254423772784E-2</v>
      </c>
    </row>
    <row r="6" spans="1:3" x14ac:dyDescent="0.2">
      <c r="A6" s="1">
        <v>36251</v>
      </c>
      <c r="B6">
        <v>97.213399999999993</v>
      </c>
      <c r="C6" s="7">
        <f t="shared" si="0"/>
        <v>4.2781396855567817E-2</v>
      </c>
    </row>
    <row r="7" spans="1:3" x14ac:dyDescent="0.2">
      <c r="A7" s="1">
        <v>36220</v>
      </c>
      <c r="B7">
        <v>93.225099999999998</v>
      </c>
      <c r="C7" s="7">
        <f t="shared" si="0"/>
        <v>9.5168225177388308E-2</v>
      </c>
    </row>
    <row r="8" spans="1:3" x14ac:dyDescent="0.2">
      <c r="A8" s="1">
        <v>36192</v>
      </c>
      <c r="B8">
        <v>85.123999999999995</v>
      </c>
      <c r="C8" s="7">
        <f t="shared" si="0"/>
        <v>5.9370184444632861E-3</v>
      </c>
    </row>
    <row r="9" spans="1:3" x14ac:dyDescent="0.2">
      <c r="A9" s="1">
        <v>36161</v>
      </c>
      <c r="B9">
        <v>84.621600000000001</v>
      </c>
      <c r="C9" s="7">
        <f t="shared" si="0"/>
        <v>1.4903033137840414E-2</v>
      </c>
    </row>
    <row r="10" spans="1:3" x14ac:dyDescent="0.2">
      <c r="A10" s="1">
        <v>36130</v>
      </c>
      <c r="B10">
        <v>83.379000000000005</v>
      </c>
      <c r="C10" s="7">
        <f t="shared" si="0"/>
        <v>3.2307987544803567E-2</v>
      </c>
    </row>
    <row r="11" spans="1:3" x14ac:dyDescent="0.2">
      <c r="A11" s="1">
        <v>36100</v>
      </c>
      <c r="B11">
        <v>80.769499999999994</v>
      </c>
      <c r="C11" s="7">
        <f t="shared" si="0"/>
        <v>-1.0770232562751575E-4</v>
      </c>
    </row>
    <row r="12" spans="1:3" x14ac:dyDescent="0.2">
      <c r="A12" s="1">
        <v>36069</v>
      </c>
      <c r="B12">
        <v>80.778199999999998</v>
      </c>
      <c r="C12" s="7">
        <f t="shared" si="0"/>
        <v>4.153466680591926E-2</v>
      </c>
    </row>
    <row r="13" spans="1:3" x14ac:dyDescent="0.2">
      <c r="A13" s="1">
        <v>36039</v>
      </c>
      <c r="B13">
        <v>77.556899999999999</v>
      </c>
      <c r="C13" s="7">
        <f t="shared" si="0"/>
        <v>0.13405684255778338</v>
      </c>
    </row>
    <row r="14" spans="1:3" x14ac:dyDescent="0.2">
      <c r="A14" s="1">
        <v>36008</v>
      </c>
      <c r="B14">
        <v>68.388900000000007</v>
      </c>
      <c r="C14" s="7">
        <f t="shared" si="0"/>
        <v>-0.10383800422207981</v>
      </c>
    </row>
    <row r="15" spans="1:3" x14ac:dyDescent="0.2">
      <c r="A15" s="1">
        <v>35977</v>
      </c>
      <c r="B15">
        <v>76.313100000000006</v>
      </c>
      <c r="C15" s="7">
        <f t="shared" si="0"/>
        <v>4.3919154611675379E-2</v>
      </c>
    </row>
    <row r="16" spans="1:3" x14ac:dyDescent="0.2">
      <c r="A16" s="1">
        <v>35947</v>
      </c>
      <c r="B16">
        <v>73.102500000000006</v>
      </c>
      <c r="C16" s="7">
        <f t="shared" si="0"/>
        <v>7.1492959315440557E-2</v>
      </c>
    </row>
    <row r="17" spans="1:3" x14ac:dyDescent="0.2">
      <c r="A17" s="1">
        <v>35916</v>
      </c>
      <c r="B17">
        <v>68.224900000000005</v>
      </c>
      <c r="C17" s="7">
        <f t="shared" si="0"/>
        <v>-3.0733844593269787E-2</v>
      </c>
    </row>
    <row r="18" spans="1:3" x14ac:dyDescent="0.2">
      <c r="A18" s="1">
        <v>35886</v>
      </c>
      <c r="B18">
        <v>70.388199999999998</v>
      </c>
      <c r="C18" s="7">
        <f t="shared" si="0"/>
        <v>-2.6383348364215745E-2</v>
      </c>
    </row>
    <row r="19" spans="1:3" x14ac:dyDescent="0.2">
      <c r="A19" s="1">
        <v>35855</v>
      </c>
      <c r="B19">
        <v>72.295599999999993</v>
      </c>
      <c r="C19" s="7">
        <f t="shared" si="0"/>
        <v>-2.5705160168726461E-2</v>
      </c>
    </row>
    <row r="20" spans="1:3" x14ac:dyDescent="0.2">
      <c r="A20" s="1">
        <v>35827</v>
      </c>
      <c r="B20">
        <v>74.203000000000003</v>
      </c>
      <c r="C20" s="7">
        <f t="shared" si="0"/>
        <v>0.12964341552603179</v>
      </c>
    </row>
    <row r="21" spans="1:3" x14ac:dyDescent="0.2">
      <c r="A21" s="1">
        <v>35796</v>
      </c>
      <c r="B21">
        <v>65.687100000000001</v>
      </c>
      <c r="C21" s="7">
        <f t="shared" si="0"/>
        <v>1.6128208896348604E-2</v>
      </c>
    </row>
    <row r="22" spans="1:3" x14ac:dyDescent="0.2">
      <c r="A22" s="1">
        <v>35765</v>
      </c>
      <c r="B22">
        <v>64.644499999999994</v>
      </c>
      <c r="C22" s="7">
        <f t="shared" si="0"/>
        <v>4.6672786944702102E-2</v>
      </c>
    </row>
    <row r="23" spans="1:3" x14ac:dyDescent="0.2">
      <c r="A23" s="1">
        <v>35735</v>
      </c>
      <c r="B23">
        <v>61.761899999999997</v>
      </c>
      <c r="C23" s="7">
        <f t="shared" si="0"/>
        <v>0.10099186046926185</v>
      </c>
    </row>
    <row r="24" spans="1:3" x14ac:dyDescent="0.2">
      <c r="A24" s="1">
        <v>35704</v>
      </c>
      <c r="B24">
        <v>56.096600000000002</v>
      </c>
      <c r="C24" s="7">
        <f t="shared" si="0"/>
        <v>-5.4164649897786611E-3</v>
      </c>
    </row>
    <row r="25" spans="1:3" x14ac:dyDescent="0.2">
      <c r="A25" s="1">
        <v>35674</v>
      </c>
      <c r="B25">
        <v>56.402099999999997</v>
      </c>
      <c r="C25" s="7">
        <f t="shared" si="0"/>
        <v>1.764024509060989E-2</v>
      </c>
    </row>
    <row r="26" spans="1:3" x14ac:dyDescent="0.2">
      <c r="A26" s="1">
        <v>35643</v>
      </c>
      <c r="B26">
        <v>55.424399999999999</v>
      </c>
      <c r="C26" s="7">
        <f t="shared" si="0"/>
        <v>-8.4110697802007126E-2</v>
      </c>
    </row>
    <row r="27" spans="1:3" x14ac:dyDescent="0.2">
      <c r="A27" s="1">
        <v>35612</v>
      </c>
      <c r="B27">
        <v>60.514299999999999</v>
      </c>
      <c r="C27" s="7">
        <f t="shared" si="0"/>
        <v>-3.495045920718786E-2</v>
      </c>
    </row>
    <row r="28" spans="1:3" x14ac:dyDescent="0.2">
      <c r="A28" s="1">
        <v>35582</v>
      </c>
      <c r="B28">
        <v>62.7059</v>
      </c>
      <c r="C28" s="7">
        <f t="shared" si="0"/>
        <v>7.2915454688558659E-2</v>
      </c>
    </row>
    <row r="29" spans="1:3" x14ac:dyDescent="0.2">
      <c r="A29" s="1">
        <v>35551</v>
      </c>
      <c r="B29">
        <v>58.444400000000002</v>
      </c>
      <c r="C29" s="7">
        <f t="shared" si="0"/>
        <v>-1.4895134009010866E-2</v>
      </c>
    </row>
    <row r="30" spans="1:3" x14ac:dyDescent="0.2">
      <c r="A30" s="1">
        <v>35521</v>
      </c>
      <c r="B30">
        <v>59.328099999999999</v>
      </c>
      <c r="C30" s="7">
        <f t="shared" si="0"/>
        <v>0.15602896302849148</v>
      </c>
    </row>
    <row r="31" spans="1:3" x14ac:dyDescent="0.2">
      <c r="A31" s="1">
        <v>35490</v>
      </c>
      <c r="B31">
        <v>51.320599999999999</v>
      </c>
      <c r="C31" s="7">
        <f t="shared" si="0"/>
        <v>-8.0434190533528349E-2</v>
      </c>
    </row>
    <row r="32" spans="1:3" x14ac:dyDescent="0.2">
      <c r="A32" s="1">
        <v>35462</v>
      </c>
      <c r="B32">
        <v>55.809600000000003</v>
      </c>
      <c r="C32" s="7">
        <f t="shared" si="0"/>
        <v>-1.2115832368420627E-3</v>
      </c>
    </row>
    <row r="33" spans="1:3" x14ac:dyDescent="0.2">
      <c r="A33" s="1">
        <v>35431</v>
      </c>
      <c r="B33">
        <v>55.877299999999998</v>
      </c>
      <c r="C33" s="7">
        <f t="shared" si="0"/>
        <v>0.16080213059447235</v>
      </c>
    </row>
    <row r="34" spans="1:3" x14ac:dyDescent="0.2">
      <c r="A34" s="1">
        <v>35400</v>
      </c>
      <c r="B34">
        <v>48.136800000000001</v>
      </c>
      <c r="C34" s="7">
        <f t="shared" si="0"/>
        <v>-6.5727544625441267E-2</v>
      </c>
    </row>
    <row r="35" spans="1:3" x14ac:dyDescent="0.2">
      <c r="A35" s="1">
        <v>35370</v>
      </c>
      <c r="B35">
        <v>51.523299999999999</v>
      </c>
      <c r="C35" s="7">
        <f t="shared" si="0"/>
        <v>8.5272248551869351E-2</v>
      </c>
    </row>
    <row r="36" spans="1:3" x14ac:dyDescent="0.2">
      <c r="A36" s="1">
        <v>35339</v>
      </c>
      <c r="B36">
        <v>47.475000000000001</v>
      </c>
      <c r="C36" s="7">
        <f t="shared" ref="C36:C62" si="1">(B36-B37)/B37</f>
        <v>-3.9024024905420548E-2</v>
      </c>
    </row>
    <row r="37" spans="1:3" x14ac:dyDescent="0.2">
      <c r="A37" s="1">
        <v>35309</v>
      </c>
      <c r="B37">
        <v>49.402900000000002</v>
      </c>
      <c r="C37" s="7">
        <f t="shared" si="1"/>
        <v>4.0608741442864686E-2</v>
      </c>
    </row>
    <row r="38" spans="1:3" x14ac:dyDescent="0.2">
      <c r="A38" s="1">
        <v>35278</v>
      </c>
      <c r="B38">
        <v>47.475000000000001</v>
      </c>
      <c r="C38" s="7">
        <f t="shared" si="1"/>
        <v>3.5116560992839718E-2</v>
      </c>
    </row>
    <row r="39" spans="1:3" x14ac:dyDescent="0.2">
      <c r="A39" s="1">
        <v>35247</v>
      </c>
      <c r="B39">
        <v>45.864400000000003</v>
      </c>
      <c r="C39" s="7">
        <f t="shared" si="1"/>
        <v>-3.5353652201163821E-2</v>
      </c>
    </row>
    <row r="40" spans="1:3" x14ac:dyDescent="0.2">
      <c r="A40" s="1">
        <v>35217</v>
      </c>
      <c r="B40">
        <v>47.545299999999997</v>
      </c>
      <c r="C40" s="7">
        <f t="shared" si="1"/>
        <v>1.6687729472317919E-2</v>
      </c>
    </row>
    <row r="41" spans="1:3" x14ac:dyDescent="0.2">
      <c r="A41" s="1">
        <v>35186</v>
      </c>
      <c r="B41">
        <v>46.764899999999997</v>
      </c>
      <c r="C41" s="7">
        <f t="shared" si="1"/>
        <v>5.6962883606134961E-2</v>
      </c>
    </row>
    <row r="42" spans="1:3" x14ac:dyDescent="0.2">
      <c r="A42" s="1">
        <v>35156</v>
      </c>
      <c r="B42">
        <v>44.244599999999998</v>
      </c>
      <c r="C42" s="7">
        <f t="shared" si="1"/>
        <v>2.7104815864022296E-3</v>
      </c>
    </row>
    <row r="43" spans="1:3" x14ac:dyDescent="0.2">
      <c r="A43" s="1">
        <v>35125</v>
      </c>
      <c r="B43">
        <v>44.125</v>
      </c>
      <c r="C43" s="7">
        <f t="shared" si="1"/>
        <v>-1.3368989935804761E-2</v>
      </c>
    </row>
    <row r="44" spans="1:3" x14ac:dyDescent="0.2">
      <c r="A44" s="1">
        <v>35096</v>
      </c>
      <c r="B44">
        <v>44.722900000000003</v>
      </c>
      <c r="C44" s="7">
        <f t="shared" si="1"/>
        <v>-2.2738645427032411E-2</v>
      </c>
    </row>
    <row r="45" spans="1:3" x14ac:dyDescent="0.2">
      <c r="A45" s="1">
        <v>35065</v>
      </c>
      <c r="B45">
        <v>45.763500000000001</v>
      </c>
      <c r="C45" s="7">
        <f t="shared" si="1"/>
        <v>0.12280749102632364</v>
      </c>
    </row>
    <row r="46" spans="1:3" x14ac:dyDescent="0.2">
      <c r="A46" s="1">
        <v>35034</v>
      </c>
      <c r="B46">
        <v>40.758099999999999</v>
      </c>
      <c r="C46" s="7">
        <f t="shared" si="1"/>
        <v>-1.2987233135727949E-2</v>
      </c>
    </row>
    <row r="47" spans="1:3" x14ac:dyDescent="0.2">
      <c r="A47" s="1">
        <v>35004</v>
      </c>
      <c r="B47">
        <v>41.294400000000003</v>
      </c>
      <c r="C47" s="7">
        <f t="shared" si="1"/>
        <v>6.7212491956054943E-2</v>
      </c>
    </row>
    <row r="48" spans="1:3" x14ac:dyDescent="0.2">
      <c r="A48" s="1">
        <v>34973</v>
      </c>
      <c r="B48">
        <v>38.6937</v>
      </c>
      <c r="C48" s="7">
        <f t="shared" si="1"/>
        <v>9.949335508051467E-2</v>
      </c>
    </row>
    <row r="49" spans="1:3" x14ac:dyDescent="0.2">
      <c r="A49" s="1">
        <v>34943</v>
      </c>
      <c r="B49">
        <v>35.192300000000003</v>
      </c>
      <c r="C49" s="7">
        <f t="shared" si="1"/>
        <v>7.4275544810449817E-2</v>
      </c>
    </row>
    <row r="50" spans="1:3" x14ac:dyDescent="0.2">
      <c r="A50" s="1">
        <v>34912</v>
      </c>
      <c r="B50">
        <v>32.759099999999997</v>
      </c>
      <c r="C50" s="7">
        <f t="shared" si="1"/>
        <v>-3.3788825738024574E-2</v>
      </c>
    </row>
    <row r="51" spans="1:3" x14ac:dyDescent="0.2">
      <c r="A51" s="1">
        <v>34881</v>
      </c>
      <c r="B51">
        <v>33.904699999999998</v>
      </c>
      <c r="C51" s="7">
        <f t="shared" si="1"/>
        <v>6.296321841963351E-2</v>
      </c>
    </row>
    <row r="52" spans="1:3" x14ac:dyDescent="0.2">
      <c r="A52" s="1">
        <v>34851</v>
      </c>
      <c r="B52">
        <v>31.8964</v>
      </c>
      <c r="C52" s="7">
        <f t="shared" si="1"/>
        <v>2.0792595698105695E-2</v>
      </c>
    </row>
    <row r="53" spans="1:3" x14ac:dyDescent="0.2">
      <c r="A53" s="1">
        <v>34820</v>
      </c>
      <c r="B53">
        <v>31.246700000000001</v>
      </c>
      <c r="C53" s="7">
        <f t="shared" si="1"/>
        <v>2.2383566843135101E-2</v>
      </c>
    </row>
    <row r="54" spans="1:3" x14ac:dyDescent="0.2">
      <c r="A54" s="1">
        <v>34790</v>
      </c>
      <c r="B54">
        <v>30.5626</v>
      </c>
      <c r="C54" s="7">
        <f t="shared" si="1"/>
        <v>9.2434391598693141E-2</v>
      </c>
    </row>
    <row r="55" spans="1:3" x14ac:dyDescent="0.2">
      <c r="A55" s="1">
        <v>34759</v>
      </c>
      <c r="B55">
        <v>27.976600000000001</v>
      </c>
      <c r="C55" s="7">
        <f t="shared" si="1"/>
        <v>4.8460659208874497E-2</v>
      </c>
    </row>
    <row r="56" spans="1:3" x14ac:dyDescent="0.2">
      <c r="A56" s="1">
        <v>34731</v>
      </c>
      <c r="B56">
        <v>26.683499999999999</v>
      </c>
      <c r="C56" s="7">
        <f t="shared" si="1"/>
        <v>-1.8740048026889264E-2</v>
      </c>
    </row>
    <row r="57" spans="1:3" x14ac:dyDescent="0.2">
      <c r="A57" s="1">
        <v>34700</v>
      </c>
      <c r="B57">
        <v>27.193100000000001</v>
      </c>
      <c r="C57" s="7">
        <f t="shared" si="1"/>
        <v>6.1641589430862599E-2</v>
      </c>
    </row>
    <row r="58" spans="1:3" x14ac:dyDescent="0.2">
      <c r="A58" s="1">
        <v>34669</v>
      </c>
      <c r="B58">
        <v>25.6142</v>
      </c>
      <c r="C58" s="7">
        <f t="shared" si="1"/>
        <v>2.5761986952813072E-2</v>
      </c>
    </row>
    <row r="59" spans="1:3" x14ac:dyDescent="0.2">
      <c r="A59" s="1">
        <v>34639</v>
      </c>
      <c r="B59">
        <v>24.9709</v>
      </c>
      <c r="C59" s="7">
        <f t="shared" si="1"/>
        <v>-1.7520321684594848E-2</v>
      </c>
    </row>
    <row r="60" spans="1:3" x14ac:dyDescent="0.2">
      <c r="A60" s="1">
        <v>34608</v>
      </c>
      <c r="B60">
        <v>25.4162</v>
      </c>
      <c r="C60" s="7">
        <f t="shared" si="1"/>
        <v>5.5555786282368159E-2</v>
      </c>
    </row>
    <row r="61" spans="1:3" x14ac:dyDescent="0.2">
      <c r="A61" s="1">
        <v>34578</v>
      </c>
      <c r="B61">
        <v>24.078499999999998</v>
      </c>
      <c r="C61" s="7">
        <f t="shared" si="1"/>
        <v>3.2419476554728502E-2</v>
      </c>
    </row>
    <row r="62" spans="1:3" x14ac:dyDescent="0.2">
      <c r="A62" s="1">
        <v>34547</v>
      </c>
      <c r="B62">
        <v>23.322399999999998</v>
      </c>
      <c r="C62" s="7">
        <f t="shared" si="1"/>
        <v>7.2989846291158747E-2</v>
      </c>
    </row>
    <row r="63" spans="1:3" x14ac:dyDescent="0.2">
      <c r="A63" s="1">
        <v>34516</v>
      </c>
      <c r="B63">
        <v>21.735900000000001</v>
      </c>
      <c r="C63" s="7"/>
    </row>
    <row r="64" spans="1:3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19</vt:i4>
      </vt:variant>
    </vt:vector>
  </HeadingPairs>
  <TitlesOfParts>
    <vt:vector size="52" baseType="lpstr">
      <vt:lpstr>Model</vt:lpstr>
      <vt:lpstr>S&amp;P500</vt:lpstr>
      <vt:lpstr>AXP</vt:lpstr>
      <vt:lpstr>EK</vt:lpstr>
      <vt:lpstr>CAT</vt:lpstr>
      <vt:lpstr>WMT</vt:lpstr>
      <vt:lpstr>XON</vt:lpstr>
      <vt:lpstr>KO</vt:lpstr>
      <vt:lpstr>JNJ</vt:lpstr>
      <vt:lpstr>GM</vt:lpstr>
      <vt:lpstr>MCD</vt:lpstr>
      <vt:lpstr>DD</vt:lpstr>
      <vt:lpstr>BA</vt:lpstr>
      <vt:lpstr>T</vt:lpstr>
      <vt:lpstr>FDX</vt:lpstr>
      <vt:lpstr>MSFT</vt:lpstr>
      <vt:lpstr>HWP</vt:lpstr>
      <vt:lpstr>GE</vt:lpstr>
      <vt:lpstr>MO</vt:lpstr>
      <vt:lpstr>DIS</vt:lpstr>
      <vt:lpstr>MRK</vt:lpstr>
      <vt:lpstr>PG</vt:lpstr>
      <vt:lpstr>IP</vt:lpstr>
      <vt:lpstr>CHV</vt:lpstr>
      <vt:lpstr>GT</vt:lpstr>
      <vt:lpstr>ALD</vt:lpstr>
      <vt:lpstr>AA</vt:lpstr>
      <vt:lpstr>S</vt:lpstr>
      <vt:lpstr>JPM</vt:lpstr>
      <vt:lpstr>UTX</vt:lpstr>
      <vt:lpstr>MMM</vt:lpstr>
      <vt:lpstr>UK</vt:lpstr>
      <vt:lpstr>IBM</vt:lpstr>
      <vt:lpstr>_SAE3</vt:lpstr>
      <vt:lpstr>_SAE5</vt:lpstr>
      <vt:lpstr>_SSE3</vt:lpstr>
      <vt:lpstr>_SSE5</vt:lpstr>
      <vt:lpstr>AbsErr3</vt:lpstr>
      <vt:lpstr>AbsErr5</vt:lpstr>
      <vt:lpstr>Alpha</vt:lpstr>
      <vt:lpstr>AlphaBeta</vt:lpstr>
      <vt:lpstr>Beta</vt:lpstr>
      <vt:lpstr>Companies</vt:lpstr>
      <vt:lpstr>MaxAE3</vt:lpstr>
      <vt:lpstr>MaxAE5</vt:lpstr>
      <vt:lpstr>SqErr3</vt:lpstr>
      <vt:lpstr>SqErr5</vt:lpstr>
      <vt:lpstr>Weight</vt:lpstr>
      <vt:lpstr>Weight3</vt:lpstr>
      <vt:lpstr>Weight5</vt:lpstr>
      <vt:lpstr>WSSE3</vt:lpstr>
      <vt:lpstr>WSSE5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Rosario</cp:lastModifiedBy>
  <dcterms:created xsi:type="dcterms:W3CDTF">1999-07-23T20:13:40Z</dcterms:created>
  <dcterms:modified xsi:type="dcterms:W3CDTF">2020-06-13T15:14:59Z</dcterms:modified>
</cp:coreProperties>
</file>