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0" windowWidth="22995" windowHeight="10050"/>
  </bookViews>
  <sheets>
    <sheet name="Formulas" sheetId="1" r:id="rId1"/>
    <sheet name="small_r" sheetId="4" r:id="rId2"/>
    <sheet name="large_r" sheetId="5" r:id="rId3"/>
    <sheet name="WhenToUse" sheetId="7" r:id="rId4"/>
  </sheets>
  <calcPr calcId="145621"/>
</workbook>
</file>

<file path=xl/calcChain.xml><?xml version="1.0" encoding="utf-8"?>
<calcChain xmlns="http://schemas.openxmlformats.org/spreadsheetml/2006/main">
  <c r="J3" i="4" l="1"/>
  <c r="M3" i="5" l="1"/>
  <c r="D3" i="5" l="1"/>
  <c r="C3" i="5" l="1"/>
  <c r="E3" i="5" l="1"/>
  <c r="F3" i="5" s="1"/>
  <c r="D301" i="5"/>
  <c r="C301" i="5"/>
  <c r="D300" i="5"/>
  <c r="C300" i="5"/>
  <c r="D299" i="5"/>
  <c r="C299" i="5"/>
  <c r="D298" i="5"/>
  <c r="C298" i="5"/>
  <c r="D297" i="5"/>
  <c r="C297" i="5"/>
  <c r="D296" i="5"/>
  <c r="C296" i="5"/>
  <c r="D295" i="5"/>
  <c r="C295" i="5"/>
  <c r="D294" i="5"/>
  <c r="C294" i="5"/>
  <c r="D293" i="5"/>
  <c r="C293" i="5"/>
  <c r="D292" i="5"/>
  <c r="C292" i="5"/>
  <c r="D291" i="5"/>
  <c r="C291" i="5"/>
  <c r="D290" i="5"/>
  <c r="C290" i="5"/>
  <c r="D289" i="5"/>
  <c r="C289" i="5"/>
  <c r="D288" i="5"/>
  <c r="C288" i="5"/>
  <c r="D287" i="5"/>
  <c r="C287" i="5"/>
  <c r="D286" i="5"/>
  <c r="C286" i="5"/>
  <c r="D285" i="5"/>
  <c r="C285" i="5"/>
  <c r="D284" i="5"/>
  <c r="C284" i="5"/>
  <c r="D283" i="5"/>
  <c r="C283" i="5"/>
  <c r="D282" i="5"/>
  <c r="C282" i="5"/>
  <c r="D281" i="5"/>
  <c r="C281" i="5"/>
  <c r="D280" i="5"/>
  <c r="C280" i="5"/>
  <c r="D279" i="5"/>
  <c r="C279" i="5"/>
  <c r="D278" i="5"/>
  <c r="C278" i="5"/>
  <c r="D277" i="5"/>
  <c r="C277" i="5"/>
  <c r="D276" i="5"/>
  <c r="C276" i="5"/>
  <c r="D275" i="5"/>
  <c r="C275" i="5"/>
  <c r="D274" i="5"/>
  <c r="C274" i="5"/>
  <c r="D273" i="5"/>
  <c r="C273" i="5"/>
  <c r="D272" i="5"/>
  <c r="C272" i="5"/>
  <c r="D271" i="5"/>
  <c r="C271" i="5"/>
  <c r="D270" i="5"/>
  <c r="C270" i="5"/>
  <c r="D269" i="5"/>
  <c r="C269" i="5"/>
  <c r="D268" i="5"/>
  <c r="C268" i="5"/>
  <c r="D267" i="5"/>
  <c r="C267" i="5"/>
  <c r="D266" i="5"/>
  <c r="C266" i="5"/>
  <c r="D265" i="5"/>
  <c r="C265" i="5"/>
  <c r="D264" i="5"/>
  <c r="C264" i="5"/>
  <c r="D263" i="5"/>
  <c r="C263" i="5"/>
  <c r="D262" i="5"/>
  <c r="C262" i="5"/>
  <c r="D261" i="5"/>
  <c r="C261" i="5"/>
  <c r="D260" i="5"/>
  <c r="C260" i="5"/>
  <c r="D259" i="5"/>
  <c r="C259" i="5"/>
  <c r="D258" i="5"/>
  <c r="C258" i="5"/>
  <c r="D257" i="5"/>
  <c r="C257" i="5"/>
  <c r="D256" i="5"/>
  <c r="C256" i="5"/>
  <c r="D255" i="5"/>
  <c r="C255" i="5"/>
  <c r="D254" i="5"/>
  <c r="C254" i="5"/>
  <c r="D253" i="5"/>
  <c r="C253" i="5"/>
  <c r="D252" i="5"/>
  <c r="C252" i="5"/>
  <c r="D251" i="5"/>
  <c r="C251" i="5"/>
  <c r="D250" i="5"/>
  <c r="C250" i="5"/>
  <c r="D249" i="5"/>
  <c r="C249" i="5"/>
  <c r="D248" i="5"/>
  <c r="C248" i="5"/>
  <c r="D247" i="5"/>
  <c r="C247" i="5"/>
  <c r="D246" i="5"/>
  <c r="C246" i="5"/>
  <c r="D245" i="5"/>
  <c r="C245" i="5"/>
  <c r="D244" i="5"/>
  <c r="C244" i="5"/>
  <c r="D243" i="5"/>
  <c r="C243" i="5"/>
  <c r="D242" i="5"/>
  <c r="C242" i="5"/>
  <c r="D241" i="5"/>
  <c r="C241" i="5"/>
  <c r="D240" i="5"/>
  <c r="C240" i="5"/>
  <c r="D239" i="5"/>
  <c r="C239" i="5"/>
  <c r="D238" i="5"/>
  <c r="C238" i="5"/>
  <c r="D237" i="5"/>
  <c r="C237" i="5"/>
  <c r="D236" i="5"/>
  <c r="C236" i="5"/>
  <c r="D235" i="5"/>
  <c r="C235" i="5"/>
  <c r="D234" i="5"/>
  <c r="C234" i="5"/>
  <c r="D233" i="5"/>
  <c r="C233" i="5"/>
  <c r="D232" i="5"/>
  <c r="C232" i="5"/>
  <c r="D231" i="5"/>
  <c r="C231" i="5"/>
  <c r="D230" i="5"/>
  <c r="C230" i="5"/>
  <c r="D229" i="5"/>
  <c r="C229" i="5"/>
  <c r="D228" i="5"/>
  <c r="C228" i="5"/>
  <c r="D227" i="5"/>
  <c r="C227" i="5"/>
  <c r="D226" i="5"/>
  <c r="C226" i="5"/>
  <c r="D225" i="5"/>
  <c r="C225" i="5"/>
  <c r="D224" i="5"/>
  <c r="C224" i="5"/>
  <c r="D223" i="5"/>
  <c r="C223" i="5"/>
  <c r="D222" i="5"/>
  <c r="C222" i="5"/>
  <c r="D221" i="5"/>
  <c r="C221" i="5"/>
  <c r="D220" i="5"/>
  <c r="C220" i="5"/>
  <c r="D219" i="5"/>
  <c r="C219" i="5"/>
  <c r="D218" i="5"/>
  <c r="C218" i="5"/>
  <c r="D217" i="5"/>
  <c r="C217" i="5"/>
  <c r="D216" i="5"/>
  <c r="C216" i="5"/>
  <c r="D215" i="5"/>
  <c r="C215" i="5"/>
  <c r="D214" i="5"/>
  <c r="C214" i="5"/>
  <c r="D213" i="5"/>
  <c r="C213" i="5"/>
  <c r="D212" i="5"/>
  <c r="C212" i="5"/>
  <c r="D211" i="5"/>
  <c r="C211" i="5"/>
  <c r="D210" i="5"/>
  <c r="C210" i="5"/>
  <c r="D209" i="5"/>
  <c r="C209" i="5"/>
  <c r="D208" i="5"/>
  <c r="C208" i="5"/>
  <c r="D207" i="5"/>
  <c r="C207" i="5"/>
  <c r="D206" i="5"/>
  <c r="C206" i="5"/>
  <c r="D205" i="5"/>
  <c r="C205" i="5"/>
  <c r="D204" i="5"/>
  <c r="C204" i="5"/>
  <c r="D203" i="5"/>
  <c r="C203" i="5"/>
  <c r="D202" i="5"/>
  <c r="C202" i="5"/>
  <c r="D201" i="5"/>
  <c r="C201" i="5"/>
  <c r="D200" i="5"/>
  <c r="C200" i="5"/>
  <c r="D199" i="5"/>
  <c r="C199" i="5"/>
  <c r="D198" i="5"/>
  <c r="C198" i="5"/>
  <c r="D197" i="5"/>
  <c r="C197" i="5"/>
  <c r="D196" i="5"/>
  <c r="C196" i="5"/>
  <c r="D195" i="5"/>
  <c r="C195" i="5"/>
  <c r="D194" i="5"/>
  <c r="C194" i="5"/>
  <c r="D193" i="5"/>
  <c r="C193" i="5"/>
  <c r="D192" i="5"/>
  <c r="C192" i="5"/>
  <c r="D191" i="5"/>
  <c r="C191" i="5"/>
  <c r="D190" i="5"/>
  <c r="C190" i="5"/>
  <c r="D189" i="5"/>
  <c r="C189" i="5"/>
  <c r="D188" i="5"/>
  <c r="C188" i="5"/>
  <c r="D187" i="5"/>
  <c r="C187" i="5"/>
  <c r="D186" i="5"/>
  <c r="C186" i="5"/>
  <c r="D185" i="5"/>
  <c r="C185" i="5"/>
  <c r="D184" i="5"/>
  <c r="C184" i="5"/>
  <c r="D183" i="5"/>
  <c r="C183" i="5"/>
  <c r="D182" i="5"/>
  <c r="C182" i="5"/>
  <c r="D181" i="5"/>
  <c r="C181" i="5"/>
  <c r="D180" i="5"/>
  <c r="C180" i="5"/>
  <c r="D179" i="5"/>
  <c r="C179" i="5"/>
  <c r="D178" i="5"/>
  <c r="C178" i="5"/>
  <c r="D177" i="5"/>
  <c r="C177" i="5"/>
  <c r="D176" i="5"/>
  <c r="C176" i="5"/>
  <c r="D175" i="5"/>
  <c r="C175" i="5"/>
  <c r="D174" i="5"/>
  <c r="C174" i="5"/>
  <c r="D173" i="5"/>
  <c r="C173" i="5"/>
  <c r="D172" i="5"/>
  <c r="C172" i="5"/>
  <c r="D171" i="5"/>
  <c r="C171" i="5"/>
  <c r="D170" i="5"/>
  <c r="C170" i="5"/>
  <c r="D169" i="5"/>
  <c r="C169" i="5"/>
  <c r="D168" i="5"/>
  <c r="C168" i="5"/>
  <c r="D167" i="5"/>
  <c r="C167" i="5"/>
  <c r="D166" i="5"/>
  <c r="C166" i="5"/>
  <c r="D165" i="5"/>
  <c r="C165" i="5"/>
  <c r="D164" i="5"/>
  <c r="C164" i="5"/>
  <c r="D163" i="5"/>
  <c r="C163" i="5"/>
  <c r="D162" i="5"/>
  <c r="C162" i="5"/>
  <c r="D161" i="5"/>
  <c r="C161" i="5"/>
  <c r="D160" i="5"/>
  <c r="C160" i="5"/>
  <c r="D159" i="5"/>
  <c r="C159" i="5"/>
  <c r="D158" i="5"/>
  <c r="C158" i="5"/>
  <c r="D157" i="5"/>
  <c r="C157" i="5"/>
  <c r="D156" i="5"/>
  <c r="C156" i="5"/>
  <c r="D155" i="5"/>
  <c r="C155" i="5"/>
  <c r="D154" i="5"/>
  <c r="C154" i="5"/>
  <c r="D153" i="5"/>
  <c r="C153" i="5"/>
  <c r="D152" i="5"/>
  <c r="C152" i="5"/>
  <c r="D151" i="5"/>
  <c r="C151" i="5"/>
  <c r="D150" i="5"/>
  <c r="C150" i="5"/>
  <c r="D149" i="5"/>
  <c r="C149" i="5"/>
  <c r="D148" i="5"/>
  <c r="C148" i="5"/>
  <c r="D147" i="5"/>
  <c r="C147" i="5"/>
  <c r="D146" i="5"/>
  <c r="C146" i="5"/>
  <c r="D145" i="5"/>
  <c r="C145" i="5"/>
  <c r="D144" i="5"/>
  <c r="C144" i="5"/>
  <c r="D143" i="5"/>
  <c r="C143" i="5"/>
  <c r="D142" i="5"/>
  <c r="C142" i="5"/>
  <c r="D141" i="5"/>
  <c r="C141" i="5"/>
  <c r="D140" i="5"/>
  <c r="C140" i="5"/>
  <c r="D139" i="5"/>
  <c r="C139" i="5"/>
  <c r="D138" i="5"/>
  <c r="C138" i="5"/>
  <c r="D137" i="5"/>
  <c r="C137" i="5"/>
  <c r="D136" i="5"/>
  <c r="C136" i="5"/>
  <c r="D135" i="5"/>
  <c r="C135" i="5"/>
  <c r="D134" i="5"/>
  <c r="C134" i="5"/>
  <c r="D133" i="5"/>
  <c r="C133" i="5"/>
  <c r="D132" i="5"/>
  <c r="C132" i="5"/>
  <c r="D131" i="5"/>
  <c r="C131" i="5"/>
  <c r="D130" i="5"/>
  <c r="C130" i="5"/>
  <c r="D129" i="5"/>
  <c r="C129" i="5"/>
  <c r="D128" i="5"/>
  <c r="C128" i="5"/>
  <c r="D127" i="5"/>
  <c r="C127" i="5"/>
  <c r="D126" i="5"/>
  <c r="C126" i="5"/>
  <c r="D125" i="5"/>
  <c r="C125" i="5"/>
  <c r="D124" i="5"/>
  <c r="C124" i="5"/>
  <c r="D123" i="5"/>
  <c r="C123" i="5"/>
  <c r="D122" i="5"/>
  <c r="C122" i="5"/>
  <c r="D121" i="5"/>
  <c r="C121" i="5"/>
  <c r="D120" i="5"/>
  <c r="C120" i="5"/>
  <c r="D119" i="5"/>
  <c r="C119" i="5"/>
  <c r="D118" i="5"/>
  <c r="C118" i="5"/>
  <c r="D117" i="5"/>
  <c r="C117" i="5"/>
  <c r="D116" i="5"/>
  <c r="C116" i="5"/>
  <c r="D115" i="5"/>
  <c r="C115" i="5"/>
  <c r="D114" i="5"/>
  <c r="C114" i="5"/>
  <c r="D113" i="5"/>
  <c r="C113" i="5"/>
  <c r="D112" i="5"/>
  <c r="C112" i="5"/>
  <c r="D111" i="5"/>
  <c r="C111" i="5"/>
  <c r="D110" i="5"/>
  <c r="C110" i="5"/>
  <c r="D109" i="5"/>
  <c r="C109" i="5"/>
  <c r="D108" i="5"/>
  <c r="C108" i="5"/>
  <c r="D107" i="5"/>
  <c r="C107" i="5"/>
  <c r="D106" i="5"/>
  <c r="C106" i="5"/>
  <c r="D105" i="5"/>
  <c r="C105" i="5"/>
  <c r="D104" i="5"/>
  <c r="C104" i="5"/>
  <c r="D103" i="5"/>
  <c r="C103" i="5"/>
  <c r="D102" i="5"/>
  <c r="C102" i="5"/>
  <c r="D101" i="5"/>
  <c r="C101" i="5"/>
  <c r="D100" i="5"/>
  <c r="C100" i="5"/>
  <c r="D99" i="5"/>
  <c r="C99" i="5"/>
  <c r="D98" i="5"/>
  <c r="C98" i="5"/>
  <c r="D97" i="5"/>
  <c r="C97" i="5"/>
  <c r="D96" i="5"/>
  <c r="C96" i="5"/>
  <c r="D95" i="5"/>
  <c r="C95" i="5"/>
  <c r="D94" i="5"/>
  <c r="C94" i="5"/>
  <c r="D93" i="5"/>
  <c r="C93" i="5"/>
  <c r="D92" i="5"/>
  <c r="C92" i="5"/>
  <c r="D91" i="5"/>
  <c r="C91" i="5"/>
  <c r="D90" i="5"/>
  <c r="C90" i="5"/>
  <c r="D89" i="5"/>
  <c r="C89" i="5"/>
  <c r="D88" i="5"/>
  <c r="C88" i="5"/>
  <c r="D87" i="5"/>
  <c r="C87" i="5"/>
  <c r="D86" i="5"/>
  <c r="C86" i="5"/>
  <c r="D85" i="5"/>
  <c r="C85" i="5"/>
  <c r="D84" i="5"/>
  <c r="C84" i="5"/>
  <c r="D83" i="5"/>
  <c r="C83" i="5"/>
  <c r="D82" i="5"/>
  <c r="C82" i="5"/>
  <c r="D81" i="5"/>
  <c r="C81" i="5"/>
  <c r="D80" i="5"/>
  <c r="C80" i="5"/>
  <c r="D79" i="5"/>
  <c r="C79" i="5"/>
  <c r="D78" i="5"/>
  <c r="C78" i="5"/>
  <c r="D77" i="5"/>
  <c r="C77" i="5"/>
  <c r="D76" i="5"/>
  <c r="C76" i="5"/>
  <c r="D75" i="5"/>
  <c r="C75" i="5"/>
  <c r="D74" i="5"/>
  <c r="C74" i="5"/>
  <c r="D73" i="5"/>
  <c r="C73" i="5"/>
  <c r="D72" i="5"/>
  <c r="C72" i="5"/>
  <c r="D71" i="5"/>
  <c r="C71" i="5"/>
  <c r="D70" i="5"/>
  <c r="C70" i="5"/>
  <c r="D69" i="5"/>
  <c r="C69" i="5"/>
  <c r="D68" i="5"/>
  <c r="C68" i="5"/>
  <c r="D67" i="5"/>
  <c r="C67" i="5"/>
  <c r="D66" i="5"/>
  <c r="C66" i="5"/>
  <c r="D65" i="5"/>
  <c r="C65" i="5"/>
  <c r="D64" i="5"/>
  <c r="C64" i="5"/>
  <c r="D63" i="5"/>
  <c r="C63" i="5"/>
  <c r="D62" i="5"/>
  <c r="C62" i="5"/>
  <c r="D61" i="5"/>
  <c r="C61" i="5"/>
  <c r="D60" i="5"/>
  <c r="C60" i="5"/>
  <c r="D59" i="5"/>
  <c r="C59" i="5"/>
  <c r="D58" i="5"/>
  <c r="C58" i="5"/>
  <c r="D57" i="5"/>
  <c r="C57" i="5"/>
  <c r="D56" i="5"/>
  <c r="C56" i="5"/>
  <c r="D55" i="5"/>
  <c r="C55" i="5"/>
  <c r="D54" i="5"/>
  <c r="C54" i="5"/>
  <c r="D53" i="5"/>
  <c r="C53" i="5"/>
  <c r="D52" i="5"/>
  <c r="C52" i="5"/>
  <c r="D51" i="5"/>
  <c r="C51" i="5"/>
  <c r="D50" i="5"/>
  <c r="C50" i="5"/>
  <c r="D49" i="5"/>
  <c r="C49" i="5"/>
  <c r="D48" i="5"/>
  <c r="C48" i="5"/>
  <c r="D47" i="5"/>
  <c r="C47" i="5"/>
  <c r="D46" i="5"/>
  <c r="C46" i="5"/>
  <c r="D45" i="5"/>
  <c r="C45" i="5"/>
  <c r="D44" i="5"/>
  <c r="C44" i="5"/>
  <c r="D43" i="5"/>
  <c r="C43" i="5"/>
  <c r="D42" i="5"/>
  <c r="C42" i="5"/>
  <c r="D41" i="5"/>
  <c r="C41" i="5"/>
  <c r="D40" i="5"/>
  <c r="C40" i="5"/>
  <c r="D39" i="5"/>
  <c r="C39" i="5"/>
  <c r="D38" i="5"/>
  <c r="C38" i="5"/>
  <c r="D37" i="5"/>
  <c r="C37" i="5"/>
  <c r="D36" i="5"/>
  <c r="C36" i="5"/>
  <c r="D35" i="5"/>
  <c r="C35" i="5"/>
  <c r="D34" i="5"/>
  <c r="C34" i="5"/>
  <c r="D33" i="5"/>
  <c r="C33" i="5"/>
  <c r="D32" i="5"/>
  <c r="C32" i="5"/>
  <c r="D31" i="5"/>
  <c r="C31" i="5"/>
  <c r="D30" i="5"/>
  <c r="C30" i="5"/>
  <c r="D29" i="5"/>
  <c r="C29" i="5"/>
  <c r="D28" i="5"/>
  <c r="C28" i="5"/>
  <c r="D27" i="5"/>
  <c r="C27" i="5"/>
  <c r="D26" i="5"/>
  <c r="C26" i="5"/>
  <c r="D25" i="5"/>
  <c r="C25" i="5"/>
  <c r="D24" i="5"/>
  <c r="C24" i="5"/>
  <c r="D23" i="5"/>
  <c r="C23" i="5"/>
  <c r="D22" i="5"/>
  <c r="C22" i="5"/>
  <c r="D21" i="5"/>
  <c r="C21" i="5"/>
  <c r="D20" i="5"/>
  <c r="C20" i="5"/>
  <c r="D19" i="5"/>
  <c r="C19" i="5"/>
  <c r="D18" i="5"/>
  <c r="C18" i="5"/>
  <c r="D17" i="5"/>
  <c r="C17" i="5"/>
  <c r="D16" i="5"/>
  <c r="C16" i="5"/>
  <c r="D15" i="5"/>
  <c r="C15" i="5"/>
  <c r="D14" i="5"/>
  <c r="C14" i="5"/>
  <c r="D13" i="5"/>
  <c r="C13" i="5"/>
  <c r="D12" i="5"/>
  <c r="C12" i="5"/>
  <c r="D11" i="5"/>
  <c r="C11" i="5"/>
  <c r="D10" i="5"/>
  <c r="C10" i="5"/>
  <c r="D9" i="5"/>
  <c r="C9" i="5"/>
  <c r="D8" i="5"/>
  <c r="C8" i="5"/>
  <c r="D7" i="5"/>
  <c r="C7" i="5"/>
  <c r="D6" i="5"/>
  <c r="C6" i="5"/>
  <c r="D5" i="5"/>
  <c r="C5" i="5"/>
  <c r="D4" i="5"/>
  <c r="C4" i="5"/>
  <c r="H5" i="5" s="1"/>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J4" i="5" l="1"/>
  <c r="F3" i="4"/>
  <c r="E33" i="4" s="1"/>
  <c r="E129" i="4"/>
  <c r="E214" i="4"/>
  <c r="G3" i="4"/>
  <c r="I3" i="4" s="1"/>
  <c r="D6" i="4"/>
  <c r="D10" i="4"/>
  <c r="D14" i="4"/>
  <c r="D18" i="4"/>
  <c r="D22" i="4"/>
  <c r="D26" i="4"/>
  <c r="D30" i="4"/>
  <c r="D34" i="4"/>
  <c r="D38" i="4"/>
  <c r="D42" i="4"/>
  <c r="D46" i="4"/>
  <c r="D50" i="4"/>
  <c r="D54" i="4"/>
  <c r="D58" i="4"/>
  <c r="D62" i="4"/>
  <c r="D66" i="4"/>
  <c r="D70" i="4"/>
  <c r="D74" i="4"/>
  <c r="D78" i="4"/>
  <c r="D82" i="4"/>
  <c r="D86" i="4"/>
  <c r="D90" i="4"/>
  <c r="D94" i="4"/>
  <c r="D98" i="4"/>
  <c r="D102" i="4"/>
  <c r="D106" i="4"/>
  <c r="D110" i="4"/>
  <c r="D114" i="4"/>
  <c r="D118" i="4"/>
  <c r="D122" i="4"/>
  <c r="D126" i="4"/>
  <c r="D130" i="4"/>
  <c r="D134" i="4"/>
  <c r="D138" i="4"/>
  <c r="D142" i="4"/>
  <c r="D146" i="4"/>
  <c r="D150" i="4"/>
  <c r="D154" i="4"/>
  <c r="D158" i="4"/>
  <c r="D162" i="4"/>
  <c r="D166" i="4"/>
  <c r="D170" i="4"/>
  <c r="D174" i="4"/>
  <c r="D178" i="4"/>
  <c r="D182" i="4"/>
  <c r="D186" i="4"/>
  <c r="D190" i="4"/>
  <c r="D194" i="4"/>
  <c r="D198" i="4"/>
  <c r="D202" i="4"/>
  <c r="D206" i="4"/>
  <c r="D210" i="4"/>
  <c r="D214" i="4"/>
  <c r="D218" i="4"/>
  <c r="D222" i="4"/>
  <c r="D226" i="4"/>
  <c r="D230" i="4"/>
  <c r="D234" i="4"/>
  <c r="D238" i="4"/>
  <c r="D242" i="4"/>
  <c r="D246" i="4"/>
  <c r="D250" i="4"/>
  <c r="D254" i="4"/>
  <c r="D258" i="4"/>
  <c r="D262" i="4"/>
  <c r="D266" i="4"/>
  <c r="D270" i="4"/>
  <c r="D274" i="4"/>
  <c r="D278" i="4"/>
  <c r="D282" i="4"/>
  <c r="D286" i="4"/>
  <c r="D290" i="4"/>
  <c r="D294" i="4"/>
  <c r="D298" i="4"/>
  <c r="D3" i="4"/>
  <c r="D151" i="4"/>
  <c r="D199" i="4"/>
  <c r="D211" i="4"/>
  <c r="D219" i="4"/>
  <c r="D227" i="4"/>
  <c r="D235" i="4"/>
  <c r="D243" i="4"/>
  <c r="D251" i="4"/>
  <c r="D255" i="4"/>
  <c r="D263" i="4"/>
  <c r="D7" i="4"/>
  <c r="D11" i="4"/>
  <c r="D15" i="4"/>
  <c r="D19" i="4"/>
  <c r="D23" i="4"/>
  <c r="D27" i="4"/>
  <c r="D31" i="4"/>
  <c r="D35" i="4"/>
  <c r="D39" i="4"/>
  <c r="D43" i="4"/>
  <c r="D47" i="4"/>
  <c r="D51" i="4"/>
  <c r="D55" i="4"/>
  <c r="D59" i="4"/>
  <c r="D63" i="4"/>
  <c r="D67" i="4"/>
  <c r="D71" i="4"/>
  <c r="D75" i="4"/>
  <c r="D79" i="4"/>
  <c r="D83" i="4"/>
  <c r="D87" i="4"/>
  <c r="D91" i="4"/>
  <c r="D95" i="4"/>
  <c r="D99" i="4"/>
  <c r="D103" i="4"/>
  <c r="D107" i="4"/>
  <c r="D111" i="4"/>
  <c r="D115" i="4"/>
  <c r="D119" i="4"/>
  <c r="D123" i="4"/>
  <c r="D127" i="4"/>
  <c r="D131" i="4"/>
  <c r="D135" i="4"/>
  <c r="D139" i="4"/>
  <c r="D143" i="4"/>
  <c r="D147" i="4"/>
  <c r="D155" i="4"/>
  <c r="D159" i="4"/>
  <c r="D163" i="4"/>
  <c r="D167" i="4"/>
  <c r="D171" i="4"/>
  <c r="D175" i="4"/>
  <c r="D179" i="4"/>
  <c r="D183" i="4"/>
  <c r="D187" i="4"/>
  <c r="D191" i="4"/>
  <c r="D195" i="4"/>
  <c r="D203" i="4"/>
  <c r="D207" i="4"/>
  <c r="D215" i="4"/>
  <c r="D223" i="4"/>
  <c r="D231" i="4"/>
  <c r="D239" i="4"/>
  <c r="D247" i="4"/>
  <c r="D259" i="4"/>
  <c r="D267" i="4"/>
  <c r="D4" i="4"/>
  <c r="D8" i="4"/>
  <c r="D12" i="4"/>
  <c r="D16" i="4"/>
  <c r="D20" i="4"/>
  <c r="D24" i="4"/>
  <c r="D28" i="4"/>
  <c r="D32" i="4"/>
  <c r="D36" i="4"/>
  <c r="D40" i="4"/>
  <c r="D44" i="4"/>
  <c r="D48" i="4"/>
  <c r="D52" i="4"/>
  <c r="D56" i="4"/>
  <c r="D60" i="4"/>
  <c r="D64" i="4"/>
  <c r="D68" i="4"/>
  <c r="D72" i="4"/>
  <c r="D76" i="4"/>
  <c r="D80" i="4"/>
  <c r="D84" i="4"/>
  <c r="D88" i="4"/>
  <c r="D92" i="4"/>
  <c r="D96" i="4"/>
  <c r="D100" i="4"/>
  <c r="D104" i="4"/>
  <c r="D108" i="4"/>
  <c r="D112" i="4"/>
  <c r="D116" i="4"/>
  <c r="D120" i="4"/>
  <c r="D124" i="4"/>
  <c r="D128" i="4"/>
  <c r="D132" i="4"/>
  <c r="D136" i="4"/>
  <c r="D140" i="4"/>
  <c r="D144" i="4"/>
  <c r="D148" i="4"/>
  <c r="D152" i="4"/>
  <c r="D156" i="4"/>
  <c r="D160" i="4"/>
  <c r="D164" i="4"/>
  <c r="D168" i="4"/>
  <c r="D172" i="4"/>
  <c r="D176" i="4"/>
  <c r="D180" i="4"/>
  <c r="D184" i="4"/>
  <c r="D188" i="4"/>
  <c r="D192" i="4"/>
  <c r="D196" i="4"/>
  <c r="D200" i="4"/>
  <c r="D204" i="4"/>
  <c r="D208" i="4"/>
  <c r="D212" i="4"/>
  <c r="D216" i="4"/>
  <c r="D220" i="4"/>
  <c r="D224" i="4"/>
  <c r="D228" i="4"/>
  <c r="D232" i="4"/>
  <c r="D236" i="4"/>
  <c r="D240" i="4"/>
  <c r="D244" i="4"/>
  <c r="D248" i="4"/>
  <c r="D252" i="4"/>
  <c r="D256" i="4"/>
  <c r="D260" i="4"/>
  <c r="D264" i="4"/>
  <c r="D268" i="4"/>
  <c r="D272" i="4"/>
  <c r="D276" i="4"/>
  <c r="D280" i="4"/>
  <c r="D284" i="4"/>
  <c r="D288" i="4"/>
  <c r="D292" i="4"/>
  <c r="D296" i="4"/>
  <c r="D300" i="4"/>
  <c r="D5" i="4"/>
  <c r="D9" i="4"/>
  <c r="D13" i="4"/>
  <c r="D17" i="4"/>
  <c r="D21" i="4"/>
  <c r="D33" i="4"/>
  <c r="D49" i="4"/>
  <c r="D65" i="4"/>
  <c r="D81" i="4"/>
  <c r="D97" i="4"/>
  <c r="D113" i="4"/>
  <c r="D129" i="4"/>
  <c r="D145" i="4"/>
  <c r="D161" i="4"/>
  <c r="D177" i="4"/>
  <c r="D193" i="4"/>
  <c r="D209" i="4"/>
  <c r="D225" i="4"/>
  <c r="D241" i="4"/>
  <c r="D257" i="4"/>
  <c r="D271" i="4"/>
  <c r="D279" i="4"/>
  <c r="D287" i="4"/>
  <c r="D295" i="4"/>
  <c r="D261" i="4"/>
  <c r="D281" i="4"/>
  <c r="D297" i="4"/>
  <c r="D25" i="4"/>
  <c r="D105" i="4"/>
  <c r="D137" i="4"/>
  <c r="D169" i="4"/>
  <c r="D201" i="4"/>
  <c r="D233" i="4"/>
  <c r="D265" i="4"/>
  <c r="D283" i="4"/>
  <c r="D299" i="4"/>
  <c r="D45" i="4"/>
  <c r="D61" i="4"/>
  <c r="D93" i="4"/>
  <c r="D125" i="4"/>
  <c r="D157" i="4"/>
  <c r="D189" i="4"/>
  <c r="D237" i="4"/>
  <c r="D269" i="4"/>
  <c r="D285" i="4"/>
  <c r="D301" i="4"/>
  <c r="D37" i="4"/>
  <c r="D53" i="4"/>
  <c r="D69" i="4"/>
  <c r="D85" i="4"/>
  <c r="D101" i="4"/>
  <c r="D117" i="4"/>
  <c r="D133" i="4"/>
  <c r="D149" i="4"/>
  <c r="D165" i="4"/>
  <c r="D181" i="4"/>
  <c r="D197" i="4"/>
  <c r="D213" i="4"/>
  <c r="D229" i="4"/>
  <c r="D245" i="4"/>
  <c r="D273" i="4"/>
  <c r="D289" i="4"/>
  <c r="D41" i="4"/>
  <c r="D57" i="4"/>
  <c r="D73" i="4"/>
  <c r="D89" i="4"/>
  <c r="D121" i="4"/>
  <c r="D153" i="4"/>
  <c r="D185" i="4"/>
  <c r="D217" i="4"/>
  <c r="D249" i="4"/>
  <c r="D275" i="4"/>
  <c r="D291" i="4"/>
  <c r="D29" i="4"/>
  <c r="D77" i="4"/>
  <c r="D109" i="4"/>
  <c r="D141" i="4"/>
  <c r="D173" i="4"/>
  <c r="D205" i="4"/>
  <c r="D221" i="4"/>
  <c r="D253" i="4"/>
  <c r="D277" i="4"/>
  <c r="D293" i="4"/>
  <c r="E7" i="4"/>
  <c r="E11" i="4"/>
  <c r="E15" i="4"/>
  <c r="E19" i="4"/>
  <c r="E23" i="4"/>
  <c r="E27" i="4"/>
  <c r="E31" i="4"/>
  <c r="E35" i="4"/>
  <c r="E39" i="4"/>
  <c r="E43" i="4"/>
  <c r="E47" i="4"/>
  <c r="E51" i="4"/>
  <c r="E55" i="4"/>
  <c r="E59" i="4"/>
  <c r="E63" i="4"/>
  <c r="E67" i="4"/>
  <c r="E71" i="4"/>
  <c r="E75" i="4"/>
  <c r="E79" i="4"/>
  <c r="E83" i="4"/>
  <c r="E87" i="4"/>
  <c r="E91" i="4"/>
  <c r="E95" i="4"/>
  <c r="E99" i="4"/>
  <c r="E103" i="4"/>
  <c r="E107" i="4"/>
  <c r="E111" i="4"/>
  <c r="E115" i="4"/>
  <c r="E119" i="4"/>
  <c r="E123" i="4"/>
  <c r="E127" i="4"/>
  <c r="E131" i="4"/>
  <c r="E135" i="4"/>
  <c r="E139" i="4"/>
  <c r="E143" i="4"/>
  <c r="E147" i="4"/>
  <c r="E151" i="4"/>
  <c r="E155" i="4"/>
  <c r="E159" i="4"/>
  <c r="E163" i="4"/>
  <c r="E167" i="4"/>
  <c r="E171" i="4"/>
  <c r="E175" i="4"/>
  <c r="E179" i="4"/>
  <c r="E183" i="4"/>
  <c r="E187" i="4"/>
  <c r="E191" i="4"/>
  <c r="E195" i="4"/>
  <c r="E199" i="4"/>
  <c r="E203" i="4"/>
  <c r="E207" i="4"/>
  <c r="E211" i="4"/>
  <c r="E215" i="4"/>
  <c r="E219" i="4"/>
  <c r="E223" i="4"/>
  <c r="E227" i="4"/>
  <c r="E231" i="4"/>
  <c r="E235" i="4"/>
  <c r="E239" i="4"/>
  <c r="E243" i="4"/>
  <c r="E247" i="4"/>
  <c r="E251" i="4"/>
  <c r="E255" i="4"/>
  <c r="E259" i="4"/>
  <c r="E263" i="4"/>
  <c r="E267" i="4"/>
  <c r="E271" i="4"/>
  <c r="E275" i="4"/>
  <c r="E279" i="4"/>
  <c r="E283" i="4"/>
  <c r="E287" i="4"/>
  <c r="E291" i="4"/>
  <c r="E295" i="4"/>
  <c r="E299" i="4"/>
  <c r="E5" i="4"/>
  <c r="E13" i="4"/>
  <c r="E21" i="4"/>
  <c r="E29" i="4"/>
  <c r="E37" i="4"/>
  <c r="E45" i="4"/>
  <c r="E53" i="4"/>
  <c r="E61" i="4"/>
  <c r="E69" i="4"/>
  <c r="E77" i="4"/>
  <c r="E85" i="4"/>
  <c r="E93" i="4"/>
  <c r="E101" i="4"/>
  <c r="E109" i="4"/>
  <c r="E117" i="4"/>
  <c r="E125" i="4"/>
  <c r="E133" i="4"/>
  <c r="E141" i="4"/>
  <c r="E149" i="4"/>
  <c r="E157" i="4"/>
  <c r="E165" i="4"/>
  <c r="E173" i="4"/>
  <c r="E181" i="4"/>
  <c r="E189" i="4"/>
  <c r="E197" i="4"/>
  <c r="E205" i="4"/>
  <c r="E213" i="4"/>
  <c r="E221" i="4"/>
  <c r="E229" i="4"/>
  <c r="E237" i="4"/>
  <c r="E245" i="4"/>
  <c r="E249" i="4"/>
  <c r="E257" i="4"/>
  <c r="E265" i="4"/>
  <c r="E273" i="4"/>
  <c r="E281" i="4"/>
  <c r="E289" i="4"/>
  <c r="E297" i="4"/>
  <c r="E10" i="4"/>
  <c r="E18" i="4"/>
  <c r="E26" i="4"/>
  <c r="E34" i="4"/>
  <c r="E42" i="4"/>
  <c r="E50" i="4"/>
  <c r="E58" i="4"/>
  <c r="E66" i="4"/>
  <c r="E74" i="4"/>
  <c r="E82" i="4"/>
  <c r="E90" i="4"/>
  <c r="E98" i="4"/>
  <c r="E106" i="4"/>
  <c r="E114" i="4"/>
  <c r="E122" i="4"/>
  <c r="E130" i="4"/>
  <c r="E138" i="4"/>
  <c r="E146" i="4"/>
  <c r="E154" i="4"/>
  <c r="E162" i="4"/>
  <c r="E170" i="4"/>
  <c r="E178" i="4"/>
  <c r="E186" i="4"/>
  <c r="E194" i="4"/>
  <c r="E202" i="4"/>
  <c r="E210" i="4"/>
  <c r="E218" i="4"/>
  <c r="E226" i="4"/>
  <c r="E234" i="4"/>
  <c r="E242" i="4"/>
  <c r="E250" i="4"/>
  <c r="E258" i="4"/>
  <c r="E266" i="4"/>
  <c r="E274" i="4"/>
  <c r="E282" i="4"/>
  <c r="E290" i="4"/>
  <c r="E294" i="4"/>
  <c r="E4" i="4"/>
  <c r="E8" i="4"/>
  <c r="E12" i="4"/>
  <c r="E16" i="4"/>
  <c r="E20" i="4"/>
  <c r="E24" i="4"/>
  <c r="E28" i="4"/>
  <c r="E32" i="4"/>
  <c r="E36" i="4"/>
  <c r="E40" i="4"/>
  <c r="E44" i="4"/>
  <c r="E48" i="4"/>
  <c r="E52" i="4"/>
  <c r="E56" i="4"/>
  <c r="E60" i="4"/>
  <c r="E64" i="4"/>
  <c r="E68" i="4"/>
  <c r="E72" i="4"/>
  <c r="E76" i="4"/>
  <c r="E80" i="4"/>
  <c r="E84" i="4"/>
  <c r="E88" i="4"/>
  <c r="E92" i="4"/>
  <c r="E96" i="4"/>
  <c r="E100" i="4"/>
  <c r="E104" i="4"/>
  <c r="E108" i="4"/>
  <c r="E112" i="4"/>
  <c r="E116" i="4"/>
  <c r="E120" i="4"/>
  <c r="E124" i="4"/>
  <c r="E128" i="4"/>
  <c r="E132" i="4"/>
  <c r="E136" i="4"/>
  <c r="E140" i="4"/>
  <c r="E144" i="4"/>
  <c r="E148" i="4"/>
  <c r="E152" i="4"/>
  <c r="E156" i="4"/>
  <c r="E160" i="4"/>
  <c r="E164" i="4"/>
  <c r="E168" i="4"/>
  <c r="E172" i="4"/>
  <c r="E176" i="4"/>
  <c r="E180" i="4"/>
  <c r="E184" i="4"/>
  <c r="E188" i="4"/>
  <c r="E192" i="4"/>
  <c r="E196" i="4"/>
  <c r="E200" i="4"/>
  <c r="E204" i="4"/>
  <c r="E208" i="4"/>
  <c r="E212" i="4"/>
  <c r="E216" i="4"/>
  <c r="E220" i="4"/>
  <c r="E224" i="4"/>
  <c r="E228" i="4"/>
  <c r="E232" i="4"/>
  <c r="E236" i="4"/>
  <c r="E240" i="4"/>
  <c r="E244" i="4"/>
  <c r="E248" i="4"/>
  <c r="E252" i="4"/>
  <c r="E256" i="4"/>
  <c r="E260" i="4"/>
  <c r="E264" i="4"/>
  <c r="E268" i="4"/>
  <c r="E272" i="4"/>
  <c r="E276" i="4"/>
  <c r="E280" i="4"/>
  <c r="E284" i="4"/>
  <c r="E288" i="4"/>
  <c r="E292" i="4"/>
  <c r="E296" i="4"/>
  <c r="E300" i="4"/>
  <c r="G3" i="5"/>
  <c r="E49" i="5"/>
  <c r="G49" i="5"/>
  <c r="E51" i="5"/>
  <c r="G51" i="5"/>
  <c r="E53" i="5"/>
  <c r="G53" i="5"/>
  <c r="E55" i="5"/>
  <c r="G55" i="5"/>
  <c r="E57" i="5"/>
  <c r="G57" i="5"/>
  <c r="E59" i="5"/>
  <c r="G59" i="5"/>
  <c r="E61" i="5"/>
  <c r="G61" i="5"/>
  <c r="E63" i="5"/>
  <c r="G63" i="5"/>
  <c r="E65" i="5"/>
  <c r="G65" i="5"/>
  <c r="E67" i="5"/>
  <c r="G67" i="5"/>
  <c r="E69" i="5"/>
  <c r="G69" i="5"/>
  <c r="E71" i="5"/>
  <c r="G71" i="5"/>
  <c r="E73" i="5"/>
  <c r="G73" i="5"/>
  <c r="E75" i="5"/>
  <c r="G75" i="5"/>
  <c r="E77" i="5"/>
  <c r="G77" i="5"/>
  <c r="E79" i="5"/>
  <c r="G79" i="5"/>
  <c r="E81" i="5"/>
  <c r="G81" i="5"/>
  <c r="E83" i="5"/>
  <c r="G83" i="5"/>
  <c r="E85" i="5"/>
  <c r="G85" i="5"/>
  <c r="E87" i="5"/>
  <c r="G87" i="5"/>
  <c r="E89" i="5"/>
  <c r="G89" i="5"/>
  <c r="E91" i="5"/>
  <c r="G91" i="5"/>
  <c r="E93" i="5"/>
  <c r="G93" i="5"/>
  <c r="E95" i="5"/>
  <c r="G95" i="5"/>
  <c r="E97" i="5"/>
  <c r="G97" i="5"/>
  <c r="E99" i="5"/>
  <c r="G99" i="5"/>
  <c r="E101" i="5"/>
  <c r="G101" i="5"/>
  <c r="E103" i="5"/>
  <c r="G103" i="5"/>
  <c r="E105" i="5"/>
  <c r="G105" i="5"/>
  <c r="E107" i="5"/>
  <c r="G107" i="5"/>
  <c r="E109" i="5"/>
  <c r="G109" i="5"/>
  <c r="E111" i="5"/>
  <c r="G111" i="5"/>
  <c r="E113" i="5"/>
  <c r="G113" i="5"/>
  <c r="E115" i="5"/>
  <c r="G115" i="5"/>
  <c r="E117" i="5"/>
  <c r="G117" i="5"/>
  <c r="E119" i="5"/>
  <c r="G119" i="5"/>
  <c r="E121" i="5"/>
  <c r="G121" i="5"/>
  <c r="E123" i="5"/>
  <c r="G123" i="5"/>
  <c r="E125" i="5"/>
  <c r="G125" i="5"/>
  <c r="E127" i="5"/>
  <c r="G127" i="5"/>
  <c r="E129" i="5"/>
  <c r="G129" i="5"/>
  <c r="E131" i="5"/>
  <c r="G131" i="5"/>
  <c r="E133" i="5"/>
  <c r="G133" i="5"/>
  <c r="E135" i="5"/>
  <c r="G135" i="5"/>
  <c r="E137" i="5"/>
  <c r="G137" i="5"/>
  <c r="E139" i="5"/>
  <c r="G139" i="5"/>
  <c r="E141" i="5"/>
  <c r="G141" i="5"/>
  <c r="E143" i="5"/>
  <c r="G143" i="5"/>
  <c r="E145" i="5"/>
  <c r="G145" i="5"/>
  <c r="E147" i="5"/>
  <c r="G147" i="5"/>
  <c r="E149" i="5"/>
  <c r="G149" i="5"/>
  <c r="E151" i="5"/>
  <c r="G151" i="5"/>
  <c r="E153" i="5"/>
  <c r="G153" i="5"/>
  <c r="E155" i="5"/>
  <c r="G155" i="5"/>
  <c r="E157" i="5"/>
  <c r="G157" i="5"/>
  <c r="E159" i="5"/>
  <c r="G159" i="5"/>
  <c r="E161" i="5"/>
  <c r="G161" i="5"/>
  <c r="E163" i="5"/>
  <c r="G163" i="5"/>
  <c r="E165" i="5"/>
  <c r="G165" i="5"/>
  <c r="E167" i="5"/>
  <c r="G167" i="5"/>
  <c r="E169" i="5"/>
  <c r="G169" i="5"/>
  <c r="E171" i="5"/>
  <c r="G171" i="5"/>
  <c r="E173" i="5"/>
  <c r="G173" i="5"/>
  <c r="E175" i="5"/>
  <c r="G175" i="5"/>
  <c r="E177" i="5"/>
  <c r="G177" i="5"/>
  <c r="E179" i="5"/>
  <c r="G179" i="5"/>
  <c r="E181" i="5"/>
  <c r="G181" i="5"/>
  <c r="E183" i="5"/>
  <c r="G183" i="5"/>
  <c r="E185" i="5"/>
  <c r="G185" i="5"/>
  <c r="E187" i="5"/>
  <c r="G187" i="5"/>
  <c r="E189" i="5"/>
  <c r="G189" i="5"/>
  <c r="E191" i="5"/>
  <c r="G191" i="5"/>
  <c r="E193" i="5"/>
  <c r="G193" i="5"/>
  <c r="E195" i="5"/>
  <c r="G195" i="5"/>
  <c r="E197" i="5"/>
  <c r="G197" i="5"/>
  <c r="E199" i="5"/>
  <c r="G199" i="5"/>
  <c r="E201" i="5"/>
  <c r="G201" i="5"/>
  <c r="E203" i="5"/>
  <c r="G203" i="5"/>
  <c r="E205" i="5"/>
  <c r="G205" i="5"/>
  <c r="E207" i="5"/>
  <c r="G207" i="5"/>
  <c r="E209" i="5"/>
  <c r="G209" i="5"/>
  <c r="E211" i="5"/>
  <c r="G211" i="5"/>
  <c r="E213" i="5"/>
  <c r="G213" i="5"/>
  <c r="E215" i="5"/>
  <c r="G215" i="5"/>
  <c r="E217" i="5"/>
  <c r="G217" i="5"/>
  <c r="E219" i="5"/>
  <c r="G219" i="5"/>
  <c r="E221" i="5"/>
  <c r="G221" i="5"/>
  <c r="E223" i="5"/>
  <c r="G223" i="5"/>
  <c r="E225" i="5"/>
  <c r="G225" i="5"/>
  <c r="E227" i="5"/>
  <c r="G227" i="5"/>
  <c r="E229" i="5"/>
  <c r="G229" i="5"/>
  <c r="E231" i="5"/>
  <c r="G231" i="5"/>
  <c r="E233" i="5"/>
  <c r="G233" i="5"/>
  <c r="E235" i="5"/>
  <c r="G235" i="5"/>
  <c r="E237" i="5"/>
  <c r="G237" i="5"/>
  <c r="E239" i="5"/>
  <c r="G239" i="5"/>
  <c r="E241" i="5"/>
  <c r="G241" i="5"/>
  <c r="E243" i="5"/>
  <c r="G243" i="5"/>
  <c r="E245" i="5"/>
  <c r="G245" i="5"/>
  <c r="E247" i="5"/>
  <c r="G247" i="5"/>
  <c r="E249" i="5"/>
  <c r="G249" i="5"/>
  <c r="E251" i="5"/>
  <c r="G251" i="5"/>
  <c r="E253" i="5"/>
  <c r="G253" i="5"/>
  <c r="E255" i="5"/>
  <c r="G255" i="5"/>
  <c r="E257" i="5"/>
  <c r="G257" i="5"/>
  <c r="E259" i="5"/>
  <c r="G259" i="5"/>
  <c r="E261" i="5"/>
  <c r="G261" i="5"/>
  <c r="E263" i="5"/>
  <c r="G263" i="5"/>
  <c r="E265" i="5"/>
  <c r="G265" i="5"/>
  <c r="E267" i="5"/>
  <c r="G267" i="5"/>
  <c r="E269" i="5"/>
  <c r="G269" i="5"/>
  <c r="E271" i="5"/>
  <c r="G271" i="5"/>
  <c r="E273" i="5"/>
  <c r="G273" i="5"/>
  <c r="E275" i="5"/>
  <c r="G275" i="5"/>
  <c r="E277" i="5"/>
  <c r="G277" i="5"/>
  <c r="E279" i="5"/>
  <c r="G279" i="5"/>
  <c r="E281" i="5"/>
  <c r="G281" i="5"/>
  <c r="E283" i="5"/>
  <c r="G283" i="5"/>
  <c r="E285" i="5"/>
  <c r="G285" i="5"/>
  <c r="E287" i="5"/>
  <c r="G287" i="5"/>
  <c r="E289" i="5"/>
  <c r="G289" i="5"/>
  <c r="E291" i="5"/>
  <c r="G291" i="5"/>
  <c r="E293" i="5"/>
  <c r="G293" i="5"/>
  <c r="E295" i="5"/>
  <c r="G295" i="5"/>
  <c r="E297" i="5"/>
  <c r="G297" i="5"/>
  <c r="E299" i="5"/>
  <c r="G299" i="5"/>
  <c r="E301" i="5"/>
  <c r="G301" i="5"/>
  <c r="E4" i="5"/>
  <c r="M5" i="5" s="1"/>
  <c r="G4" i="5"/>
  <c r="E6" i="5"/>
  <c r="G6" i="5"/>
  <c r="E8" i="5"/>
  <c r="G8" i="5"/>
  <c r="E10" i="5"/>
  <c r="G10" i="5"/>
  <c r="E12" i="5"/>
  <c r="G12" i="5"/>
  <c r="E14" i="5"/>
  <c r="G14" i="5"/>
  <c r="E16" i="5"/>
  <c r="G16" i="5"/>
  <c r="E18" i="5"/>
  <c r="G18" i="5"/>
  <c r="E20" i="5"/>
  <c r="G20" i="5"/>
  <c r="E22" i="5"/>
  <c r="G22" i="5"/>
  <c r="E24" i="5"/>
  <c r="G24" i="5"/>
  <c r="E26" i="5"/>
  <c r="G26" i="5"/>
  <c r="E28" i="5"/>
  <c r="G28" i="5"/>
  <c r="E30" i="5"/>
  <c r="G30" i="5"/>
  <c r="E32" i="5"/>
  <c r="G32" i="5"/>
  <c r="E34" i="5"/>
  <c r="G34" i="5"/>
  <c r="E36" i="5"/>
  <c r="G36" i="5"/>
  <c r="E38" i="5"/>
  <c r="G38" i="5"/>
  <c r="E40" i="5"/>
  <c r="G40" i="5"/>
  <c r="E42" i="5"/>
  <c r="G42" i="5"/>
  <c r="E44" i="5"/>
  <c r="G44" i="5"/>
  <c r="E46" i="5"/>
  <c r="G46" i="5"/>
  <c r="E48" i="5"/>
  <c r="G48" i="5"/>
  <c r="E50" i="5"/>
  <c r="G50" i="5"/>
  <c r="E52" i="5"/>
  <c r="G52" i="5"/>
  <c r="E54" i="5"/>
  <c r="G54" i="5"/>
  <c r="E56" i="5"/>
  <c r="G56" i="5"/>
  <c r="E58" i="5"/>
  <c r="G58" i="5"/>
  <c r="E60" i="5"/>
  <c r="G60" i="5"/>
  <c r="E62" i="5"/>
  <c r="G62" i="5"/>
  <c r="E64" i="5"/>
  <c r="G64" i="5"/>
  <c r="E66" i="5"/>
  <c r="G66" i="5"/>
  <c r="E68" i="5"/>
  <c r="G68" i="5"/>
  <c r="E70" i="5"/>
  <c r="G70" i="5"/>
  <c r="E72" i="5"/>
  <c r="G72" i="5"/>
  <c r="E74" i="5"/>
  <c r="G74" i="5"/>
  <c r="E76" i="5"/>
  <c r="G76" i="5"/>
  <c r="E78" i="5"/>
  <c r="G78" i="5"/>
  <c r="E80" i="5"/>
  <c r="G80" i="5"/>
  <c r="E82" i="5"/>
  <c r="G82" i="5"/>
  <c r="E84" i="5"/>
  <c r="G84" i="5"/>
  <c r="E86" i="5"/>
  <c r="G86" i="5"/>
  <c r="E88" i="5"/>
  <c r="G88" i="5"/>
  <c r="E90" i="5"/>
  <c r="G90" i="5"/>
  <c r="E92" i="5"/>
  <c r="G92" i="5"/>
  <c r="E94" i="5"/>
  <c r="G94" i="5"/>
  <c r="E96" i="5"/>
  <c r="G96" i="5"/>
  <c r="E98" i="5"/>
  <c r="G98" i="5"/>
  <c r="E100" i="5"/>
  <c r="G100" i="5"/>
  <c r="E102" i="5"/>
  <c r="G102" i="5"/>
  <c r="E104" i="5"/>
  <c r="G104" i="5"/>
  <c r="E106" i="5"/>
  <c r="G106" i="5"/>
  <c r="E108" i="5"/>
  <c r="G108" i="5"/>
  <c r="E110" i="5"/>
  <c r="G110" i="5"/>
  <c r="E112" i="5"/>
  <c r="G112" i="5"/>
  <c r="E114" i="5"/>
  <c r="G114" i="5"/>
  <c r="E116" i="5"/>
  <c r="G116" i="5"/>
  <c r="E118" i="5"/>
  <c r="G118" i="5"/>
  <c r="E120" i="5"/>
  <c r="G120" i="5"/>
  <c r="E122" i="5"/>
  <c r="G122" i="5"/>
  <c r="E124" i="5"/>
  <c r="G124" i="5"/>
  <c r="E126" i="5"/>
  <c r="G126" i="5"/>
  <c r="E128" i="5"/>
  <c r="G128" i="5"/>
  <c r="E130" i="5"/>
  <c r="G130" i="5"/>
  <c r="E132" i="5"/>
  <c r="G132" i="5"/>
  <c r="E134" i="5"/>
  <c r="G134" i="5"/>
  <c r="E136" i="5"/>
  <c r="G136" i="5"/>
  <c r="E138" i="5"/>
  <c r="G138" i="5"/>
  <c r="E140" i="5"/>
  <c r="G140" i="5"/>
  <c r="E142" i="5"/>
  <c r="G142" i="5"/>
  <c r="E144" i="5"/>
  <c r="G144" i="5"/>
  <c r="E146" i="5"/>
  <c r="G146" i="5"/>
  <c r="E148" i="5"/>
  <c r="G148" i="5"/>
  <c r="E150" i="5"/>
  <c r="G150" i="5"/>
  <c r="E152" i="5"/>
  <c r="G152" i="5"/>
  <c r="E154" i="5"/>
  <c r="G154" i="5"/>
  <c r="E156" i="5"/>
  <c r="G156" i="5"/>
  <c r="E158" i="5"/>
  <c r="G158" i="5"/>
  <c r="E160" i="5"/>
  <c r="G160" i="5"/>
  <c r="E162" i="5"/>
  <c r="G162" i="5"/>
  <c r="E164" i="5"/>
  <c r="G164" i="5"/>
  <c r="E166" i="5"/>
  <c r="G166" i="5"/>
  <c r="E168" i="5"/>
  <c r="G168" i="5"/>
  <c r="E170" i="5"/>
  <c r="G170" i="5"/>
  <c r="E172" i="5"/>
  <c r="G172" i="5"/>
  <c r="E174" i="5"/>
  <c r="G174" i="5"/>
  <c r="E176" i="5"/>
  <c r="G176" i="5"/>
  <c r="E178" i="5"/>
  <c r="G178" i="5"/>
  <c r="E180" i="5"/>
  <c r="G180" i="5"/>
  <c r="E182" i="5"/>
  <c r="G182" i="5"/>
  <c r="E184" i="5"/>
  <c r="G184" i="5"/>
  <c r="E186" i="5"/>
  <c r="G186" i="5"/>
  <c r="E188" i="5"/>
  <c r="G188" i="5"/>
  <c r="E190" i="5"/>
  <c r="G190" i="5"/>
  <c r="E192" i="5"/>
  <c r="G192" i="5"/>
  <c r="E194" i="5"/>
  <c r="G194" i="5"/>
  <c r="E196" i="5"/>
  <c r="G196" i="5"/>
  <c r="E198" i="5"/>
  <c r="G198" i="5"/>
  <c r="E200" i="5"/>
  <c r="G200" i="5"/>
  <c r="E202" i="5"/>
  <c r="G202" i="5"/>
  <c r="E204" i="5"/>
  <c r="G204" i="5"/>
  <c r="E206" i="5"/>
  <c r="G206" i="5"/>
  <c r="E208" i="5"/>
  <c r="G208" i="5"/>
  <c r="E210" i="5"/>
  <c r="G210" i="5"/>
  <c r="E212" i="5"/>
  <c r="G212" i="5"/>
  <c r="E214" i="5"/>
  <c r="G214" i="5"/>
  <c r="E216" i="5"/>
  <c r="G216" i="5"/>
  <c r="E218" i="5"/>
  <c r="G218" i="5"/>
  <c r="E220" i="5"/>
  <c r="G220" i="5"/>
  <c r="E222" i="5"/>
  <c r="G222" i="5"/>
  <c r="E224" i="5"/>
  <c r="G224" i="5"/>
  <c r="E226" i="5"/>
  <c r="G226" i="5"/>
  <c r="E228" i="5"/>
  <c r="G228" i="5"/>
  <c r="E230" i="5"/>
  <c r="G230" i="5"/>
  <c r="E232" i="5"/>
  <c r="G232" i="5"/>
  <c r="E234" i="5"/>
  <c r="G234" i="5"/>
  <c r="E236" i="5"/>
  <c r="G236" i="5"/>
  <c r="E238" i="5"/>
  <c r="G238" i="5"/>
  <c r="E240" i="5"/>
  <c r="G240" i="5"/>
  <c r="E242" i="5"/>
  <c r="G242" i="5"/>
  <c r="E244" i="5"/>
  <c r="G244" i="5"/>
  <c r="E246" i="5"/>
  <c r="G246" i="5"/>
  <c r="E248" i="5"/>
  <c r="G248" i="5"/>
  <c r="E250" i="5"/>
  <c r="G250" i="5"/>
  <c r="E252" i="5"/>
  <c r="G252" i="5"/>
  <c r="E254" i="5"/>
  <c r="G254" i="5"/>
  <c r="E256" i="5"/>
  <c r="G256" i="5"/>
  <c r="E258" i="5"/>
  <c r="G258" i="5"/>
  <c r="E260" i="5"/>
  <c r="G260" i="5"/>
  <c r="E262" i="5"/>
  <c r="G262" i="5"/>
  <c r="E264" i="5"/>
  <c r="G264" i="5"/>
  <c r="E266" i="5"/>
  <c r="G266" i="5"/>
  <c r="E268" i="5"/>
  <c r="G268" i="5"/>
  <c r="E270" i="5"/>
  <c r="G270" i="5"/>
  <c r="E272" i="5"/>
  <c r="G272" i="5"/>
  <c r="E274" i="5"/>
  <c r="G274" i="5"/>
  <c r="E276" i="5"/>
  <c r="G276" i="5"/>
  <c r="E278" i="5"/>
  <c r="G278" i="5"/>
  <c r="E280" i="5"/>
  <c r="G280" i="5"/>
  <c r="E282" i="5"/>
  <c r="G282" i="5"/>
  <c r="E284" i="5"/>
  <c r="G284" i="5"/>
  <c r="E286" i="5"/>
  <c r="G286" i="5"/>
  <c r="E288" i="5"/>
  <c r="G288" i="5"/>
  <c r="E290" i="5"/>
  <c r="G290" i="5"/>
  <c r="E292" i="5"/>
  <c r="G292" i="5"/>
  <c r="E294" i="5"/>
  <c r="G294" i="5"/>
  <c r="E296" i="5"/>
  <c r="G296" i="5"/>
  <c r="E298" i="5"/>
  <c r="G298" i="5"/>
  <c r="E300" i="5"/>
  <c r="G300" i="5"/>
  <c r="E5" i="5"/>
  <c r="G5" i="5"/>
  <c r="E7" i="5"/>
  <c r="G7" i="5"/>
  <c r="E9" i="5"/>
  <c r="G9" i="5"/>
  <c r="E11" i="5"/>
  <c r="G11" i="5"/>
  <c r="E13" i="5"/>
  <c r="G13" i="5"/>
  <c r="E15" i="5"/>
  <c r="G15" i="5"/>
  <c r="E17" i="5"/>
  <c r="G17" i="5"/>
  <c r="E19" i="5"/>
  <c r="G19" i="5"/>
  <c r="E21" i="5"/>
  <c r="G21" i="5"/>
  <c r="E23" i="5"/>
  <c r="G23" i="5"/>
  <c r="E25" i="5"/>
  <c r="G25" i="5"/>
  <c r="E27" i="5"/>
  <c r="G27" i="5"/>
  <c r="E29" i="5"/>
  <c r="G29" i="5"/>
  <c r="E31" i="5"/>
  <c r="G31" i="5"/>
  <c r="E33" i="5"/>
  <c r="G33" i="5"/>
  <c r="E35" i="5"/>
  <c r="G35" i="5"/>
  <c r="E37" i="5"/>
  <c r="G37" i="5"/>
  <c r="E39" i="5"/>
  <c r="G39" i="5"/>
  <c r="E41" i="5"/>
  <c r="G41" i="5"/>
  <c r="E43" i="5"/>
  <c r="G43" i="5"/>
  <c r="E45" i="5"/>
  <c r="G45" i="5"/>
  <c r="E47" i="5"/>
  <c r="G47" i="5"/>
  <c r="H4" i="5"/>
  <c r="H3" i="5"/>
  <c r="J3" i="5" s="1"/>
  <c r="F276" i="5"/>
  <c r="F95" i="5"/>
  <c r="F75" i="5"/>
  <c r="F263" i="5"/>
  <c r="F55" i="5"/>
  <c r="F299" i="5"/>
  <c r="F227" i="5"/>
  <c r="F290" i="5"/>
  <c r="F274" i="5"/>
  <c r="F226" i="5"/>
  <c r="F162" i="5"/>
  <c r="F146" i="5"/>
  <c r="F98" i="5"/>
  <c r="F34" i="5"/>
  <c r="F18" i="5"/>
  <c r="F205" i="5"/>
  <c r="F141" i="5"/>
  <c r="F125" i="5"/>
  <c r="F77" i="5"/>
  <c r="F13" i="5"/>
  <c r="F236" i="5"/>
  <c r="F188" i="5"/>
  <c r="F124" i="5"/>
  <c r="F108" i="5"/>
  <c r="F60" i="5"/>
  <c r="F39" i="5"/>
  <c r="F293" i="5"/>
  <c r="F211" i="5"/>
  <c r="F286" i="5"/>
  <c r="F270" i="5"/>
  <c r="F222" i="5"/>
  <c r="F158" i="5"/>
  <c r="F142" i="5"/>
  <c r="F94" i="5"/>
  <c r="F30" i="5"/>
  <c r="F14" i="5"/>
  <c r="F201" i="5"/>
  <c r="F137" i="5"/>
  <c r="F121" i="5"/>
  <c r="F73" i="5"/>
  <c r="F9" i="5"/>
  <c r="F232" i="5"/>
  <c r="F184" i="5"/>
  <c r="F120" i="5"/>
  <c r="F104" i="5"/>
  <c r="F56" i="5"/>
  <c r="F191" i="5"/>
  <c r="F260" i="5"/>
  <c r="F292" i="5"/>
  <c r="F259" i="5"/>
  <c r="F235" i="5"/>
  <c r="F43" i="5"/>
  <c r="F215" i="5"/>
  <c r="F151" i="5"/>
  <c r="F288" i="5"/>
  <c r="F131" i="5"/>
  <c r="F67" i="5"/>
  <c r="F266" i="5"/>
  <c r="F202" i="5"/>
  <c r="F186" i="5"/>
  <c r="F138" i="5"/>
  <c r="F74" i="5"/>
  <c r="F58" i="5"/>
  <c r="F10" i="5"/>
  <c r="F181" i="5"/>
  <c r="F165" i="5"/>
  <c r="F117" i="5"/>
  <c r="F53" i="5"/>
  <c r="F37" i="5"/>
  <c r="F228" i="5"/>
  <c r="F164" i="5"/>
  <c r="F148" i="5"/>
  <c r="F100" i="5"/>
  <c r="F36" i="5"/>
  <c r="F20" i="5"/>
  <c r="F239" i="5"/>
  <c r="F271" i="5"/>
  <c r="F79" i="5"/>
  <c r="F296" i="5"/>
  <c r="F219" i="5"/>
  <c r="F155" i="5"/>
  <c r="F27" i="5"/>
  <c r="F268" i="5"/>
  <c r="F199" i="5"/>
  <c r="F135" i="5"/>
  <c r="F283" i="5"/>
  <c r="F261" i="5"/>
  <c r="F240" i="5"/>
  <c r="F51" i="5"/>
  <c r="F294" i="5"/>
  <c r="F262" i="5"/>
  <c r="F230" i="5"/>
  <c r="F198" i="5"/>
  <c r="F182" i="5"/>
  <c r="F134" i="5"/>
  <c r="F118" i="5"/>
  <c r="F102" i="5"/>
  <c r="F54" i="5"/>
  <c r="F38" i="5"/>
  <c r="F5" i="5"/>
  <c r="F209" i="5"/>
  <c r="F177" i="5"/>
  <c r="F161" i="5"/>
  <c r="F113" i="5"/>
  <c r="F97" i="5"/>
  <c r="F81" i="5"/>
  <c r="F33" i="5"/>
  <c r="F17" i="5"/>
  <c r="F208" i="5"/>
  <c r="F176" i="5"/>
  <c r="F144" i="5"/>
  <c r="F128" i="5"/>
  <c r="F80" i="5"/>
  <c r="F64" i="5"/>
  <c r="F48" i="5"/>
  <c r="E3" i="4" l="1"/>
  <c r="E261" i="4"/>
  <c r="E86" i="4"/>
  <c r="F139" i="5"/>
  <c r="F111" i="5"/>
  <c r="E182" i="4"/>
  <c r="E54" i="4"/>
  <c r="E225" i="4"/>
  <c r="E97" i="4"/>
  <c r="E278" i="4"/>
  <c r="E150" i="4"/>
  <c r="E22" i="4"/>
  <c r="E193" i="4"/>
  <c r="E65" i="4"/>
  <c r="E17" i="4"/>
  <c r="E246" i="4"/>
  <c r="E118" i="4"/>
  <c r="E293" i="4"/>
  <c r="E161" i="4"/>
  <c r="H3" i="4"/>
  <c r="F16" i="5"/>
  <c r="F112" i="5"/>
  <c r="F192" i="5"/>
  <c r="F49" i="5"/>
  <c r="F145" i="5"/>
  <c r="F225" i="5"/>
  <c r="F70" i="5"/>
  <c r="F166" i="5"/>
  <c r="F246" i="5"/>
  <c r="F115" i="5"/>
  <c r="F71" i="5"/>
  <c r="F289" i="5"/>
  <c r="F253" i="5"/>
  <c r="F297" i="5"/>
  <c r="F84" i="5"/>
  <c r="F212" i="5"/>
  <c r="F101" i="5"/>
  <c r="F229" i="5"/>
  <c r="F122" i="5"/>
  <c r="F250" i="5"/>
  <c r="F267" i="5"/>
  <c r="F295" i="5"/>
  <c r="F143" i="5"/>
  <c r="F40" i="5"/>
  <c r="F168" i="5"/>
  <c r="F57" i="5"/>
  <c r="F185" i="5"/>
  <c r="F78" i="5"/>
  <c r="F206" i="5"/>
  <c r="F147" i="5"/>
  <c r="F44" i="5"/>
  <c r="F172" i="5"/>
  <c r="F61" i="5"/>
  <c r="F189" i="5"/>
  <c r="F82" i="5"/>
  <c r="F210" i="5"/>
  <c r="F163" i="5"/>
  <c r="F241" i="5"/>
  <c r="F291" i="5"/>
  <c r="I3" i="5"/>
  <c r="F269" i="5"/>
  <c r="F287" i="5"/>
  <c r="E270" i="4"/>
  <c r="E238" i="4"/>
  <c r="E206" i="4"/>
  <c r="E174" i="4"/>
  <c r="E142" i="4"/>
  <c r="E110" i="4"/>
  <c r="E78" i="4"/>
  <c r="E46" i="4"/>
  <c r="E14" i="4"/>
  <c r="E285" i="4"/>
  <c r="E253" i="4"/>
  <c r="E217" i="4"/>
  <c r="E185" i="4"/>
  <c r="E153" i="4"/>
  <c r="E121" i="4"/>
  <c r="E89" i="4"/>
  <c r="E57" i="4"/>
  <c r="E25" i="4"/>
  <c r="E298" i="4"/>
  <c r="E262" i="4"/>
  <c r="E230" i="4"/>
  <c r="E198" i="4"/>
  <c r="E166" i="4"/>
  <c r="E134" i="4"/>
  <c r="E102" i="4"/>
  <c r="E70" i="4"/>
  <c r="E38" i="4"/>
  <c r="E6" i="4"/>
  <c r="E277" i="4"/>
  <c r="E241" i="4"/>
  <c r="E209" i="4"/>
  <c r="E177" i="4"/>
  <c r="E145" i="4"/>
  <c r="E113" i="4"/>
  <c r="E81" i="4"/>
  <c r="E49" i="4"/>
  <c r="E286" i="4"/>
  <c r="E254" i="4"/>
  <c r="E222" i="4"/>
  <c r="E190" i="4"/>
  <c r="E158" i="4"/>
  <c r="E126" i="4"/>
  <c r="E94" i="4"/>
  <c r="E62" i="4"/>
  <c r="E30" i="4"/>
  <c r="E301" i="4"/>
  <c r="E269" i="4"/>
  <c r="E233" i="4"/>
  <c r="E201" i="4"/>
  <c r="E169" i="4"/>
  <c r="E137" i="4"/>
  <c r="E105" i="4"/>
  <c r="E73" i="4"/>
  <c r="E41" i="4"/>
  <c r="E9" i="4"/>
  <c r="F257" i="5"/>
  <c r="F123" i="5"/>
  <c r="F285" i="5"/>
  <c r="F255" i="5"/>
  <c r="F231" i="5"/>
  <c r="F59" i="5"/>
  <c r="F264" i="5"/>
  <c r="F31" i="5"/>
  <c r="F244" i="5"/>
  <c r="F103" i="5"/>
  <c r="F281" i="5"/>
  <c r="F167" i="5"/>
  <c r="F265" i="5"/>
  <c r="F63" i="5"/>
  <c r="F249" i="5"/>
  <c r="F248" i="5"/>
  <c r="F11" i="5"/>
  <c r="F183" i="5"/>
  <c r="F277" i="5"/>
  <c r="F99" i="5"/>
  <c r="F258" i="5"/>
  <c r="F194" i="5"/>
  <c r="F130" i="5"/>
  <c r="F66" i="5"/>
  <c r="F237" i="5"/>
  <c r="F173" i="5"/>
  <c r="F109" i="5"/>
  <c r="F45" i="5"/>
  <c r="F220" i="5"/>
  <c r="F156" i="5"/>
  <c r="F92" i="5"/>
  <c r="F28" i="5"/>
  <c r="F272" i="5"/>
  <c r="F83" i="5"/>
  <c r="F254" i="5"/>
  <c r="F190" i="5"/>
  <c r="F126" i="5"/>
  <c r="F62" i="5"/>
  <c r="F233" i="5"/>
  <c r="F169" i="5"/>
  <c r="F105" i="5"/>
  <c r="F41" i="5"/>
  <c r="F216" i="5"/>
  <c r="F152" i="5"/>
  <c r="F88" i="5"/>
  <c r="F24" i="5"/>
  <c r="F47" i="5"/>
  <c r="F301" i="5"/>
  <c r="M4" i="5" s="1"/>
  <c r="F171" i="5"/>
  <c r="F273" i="5"/>
  <c r="F87" i="5"/>
  <c r="F245" i="5"/>
  <c r="F298" i="5"/>
  <c r="F234" i="5"/>
  <c r="F170" i="5"/>
  <c r="F106" i="5"/>
  <c r="F42" i="5"/>
  <c r="F213" i="5"/>
  <c r="F149" i="5"/>
  <c r="F85" i="5"/>
  <c r="F21" i="5"/>
  <c r="F196" i="5"/>
  <c r="F132" i="5"/>
  <c r="F68" i="5"/>
  <c r="F4" i="5"/>
  <c r="F159" i="5"/>
  <c r="F275" i="5"/>
  <c r="F91" i="5"/>
  <c r="F247" i="5"/>
  <c r="F7" i="5"/>
  <c r="F179" i="5"/>
  <c r="F278" i="5"/>
  <c r="F214" i="5"/>
  <c r="F150" i="5"/>
  <c r="F86" i="5"/>
  <c r="F22" i="5"/>
  <c r="F193" i="5"/>
  <c r="F129" i="5"/>
  <c r="F65" i="5"/>
  <c r="F224" i="5"/>
  <c r="F160" i="5"/>
  <c r="F96" i="5"/>
  <c r="F32" i="5"/>
  <c r="F154" i="5"/>
  <c r="F90" i="5"/>
  <c r="F26" i="5"/>
  <c r="F197" i="5"/>
  <c r="F133" i="5"/>
  <c r="F69" i="5"/>
  <c r="F6" i="5"/>
  <c r="F180" i="5"/>
  <c r="F116" i="5"/>
  <c r="F52" i="5"/>
  <c r="F127" i="5"/>
  <c r="F207" i="5"/>
  <c r="F187" i="5"/>
  <c r="F175" i="5"/>
  <c r="F15" i="5"/>
  <c r="F203" i="5"/>
  <c r="F284" i="5"/>
  <c r="F119" i="5"/>
  <c r="F256" i="5"/>
  <c r="F35" i="5"/>
  <c r="F242" i="5"/>
  <c r="F178" i="5"/>
  <c r="F114" i="5"/>
  <c r="F50" i="5"/>
  <c r="F221" i="5"/>
  <c r="F157" i="5"/>
  <c r="F93" i="5"/>
  <c r="F29" i="5"/>
  <c r="F204" i="5"/>
  <c r="F140" i="5"/>
  <c r="F76" i="5"/>
  <c r="F12" i="5"/>
  <c r="F251" i="5"/>
  <c r="F19" i="5"/>
  <c r="F238" i="5"/>
  <c r="F174" i="5"/>
  <c r="F110" i="5"/>
  <c r="F46" i="5"/>
  <c r="F217" i="5"/>
  <c r="F153" i="5"/>
  <c r="F89" i="5"/>
  <c r="F25" i="5"/>
  <c r="F200" i="5"/>
  <c r="F136" i="5"/>
  <c r="F72" i="5"/>
  <c r="F8" i="5"/>
  <c r="F223" i="5"/>
  <c r="F280" i="5"/>
  <c r="F107" i="5"/>
  <c r="F252" i="5"/>
  <c r="F23" i="5"/>
  <c r="F195" i="5"/>
  <c r="F282" i="5"/>
  <c r="F218" i="5"/>
  <c r="F243" i="5"/>
  <c r="F279" i="5"/>
  <c r="F300" i="5"/>
  <c r="K3" i="5" l="1"/>
  <c r="L3" i="5" s="1"/>
  <c r="L4" i="5"/>
</calcChain>
</file>

<file path=xl/comments1.xml><?xml version="1.0" encoding="utf-8"?>
<comments xmlns="http://schemas.openxmlformats.org/spreadsheetml/2006/main">
  <authors>
    <author>rosario trigo</author>
  </authors>
  <commentList>
    <comment ref="A1" authorId="0">
      <text>
        <r>
          <rPr>
            <b/>
            <sz val="9"/>
            <color indexed="81"/>
            <rFont val="Tahoma"/>
            <family val="2"/>
          </rPr>
          <t>WHY Rt (percent returns) and rt (log returns) are "equivalent"within bounds for Rt:</t>
        </r>
        <r>
          <rPr>
            <sz val="9"/>
            <color indexed="81"/>
            <rFont val="Tahoma"/>
            <family val="2"/>
          </rPr>
          <t xml:space="preserve">
A percent return, Rt (t is an index) is defined as:
1. Rt = (Pt-Pt-1)/Pt-1
A log return, rt (t is an index) is defined as:
2. rt = log(Pt/Pt-1)
From 1. we have:
3. 1+Rt = Pt/Pt-1
taking the log on both sides of 3. we have:
4. log(1+Rt) = log(Pt/Pt-1)
which says the same thing as 5.:
5. log(1+Rt) = rt
rewrite thie left side of 5. as a taylor expansion and we have:
6. Rt-(Rt^2/2)+(Rt^3/3)-... = rt
When Rt is small (between -1 and 1) the higher order terms of the left side of 6. tend to zero. 
So we can say:
7. Rt - 0 + 0 - ... = rt
This shows the equivalence of Rt and rt (within bounds -.20 +.20 for Rt).</t>
        </r>
      </text>
    </comment>
    <comment ref="A29" authorId="0">
      <text>
        <r>
          <rPr>
            <b/>
            <sz val="9"/>
            <color indexed="81"/>
            <rFont val="Tahoma"/>
            <family val="2"/>
          </rPr>
          <t>https://web.stanford.edu/~wfsharpe/ws/wi_perf.htm#:~:text=The%20annualized%20Sharpe%20Ratio%20is,the%20square%20root%20of%2012.
1. the annualized Sharpe Ratio equals the daily Sharpe Ratio times the square root of 252 where:
the daily Sharpe Ratio, computed by dividing the mean daily excess return by the daily standard deviation of excess return
or
2. the annualized Sharpe Ratio equals the annualized mean daily excess return/the annualized daily standard deviation of excess return
where:
The annualized mean daily excess return is simply the mean daily excess return times 252, and
The annualized daily standard deviation of excess return equals the daily standard deviation of excess return times the square root of 252
The returns in these definitions are daily returns as percentages</t>
        </r>
      </text>
    </comment>
  </commentList>
</comments>
</file>

<file path=xl/comments2.xml><?xml version="1.0" encoding="utf-8"?>
<comments xmlns="http://schemas.openxmlformats.org/spreadsheetml/2006/main">
  <authors>
    <author>rosario trigo</author>
  </authors>
  <commentList>
    <comment ref="H3" authorId="0">
      <text>
        <r>
          <rPr>
            <b/>
            <sz val="9"/>
            <color indexed="81"/>
            <rFont val="Tahoma"/>
            <family val="2"/>
          </rPr>
          <t>the geometric mean daily return. This is the daily return that, if earned every day, would compound to give the same cumulative value as did the investment in question</t>
        </r>
      </text>
    </comment>
    <comment ref="I3" authorId="0">
      <text>
        <r>
          <rPr>
            <b/>
            <sz val="9"/>
            <color indexed="81"/>
            <rFont val="Tahoma"/>
            <family val="2"/>
          </rPr>
          <t>daily standard deviation of return. This is computed by averaging the squared differences of the daily returns from their mean, then taking the square root. No correction is made for degrees of freedom, so this can be considered as a "population" standard deviation</t>
        </r>
      </text>
    </comment>
    <comment ref="J3" authorId="0">
      <text>
        <r>
          <rPr>
            <b/>
            <sz val="9"/>
            <color indexed="81"/>
            <rFont val="Tahoma"/>
            <family val="2"/>
          </rPr>
          <t>annualized geometric mean return is that return that, if earned every year, would compound to give the same cumulative value as did the investment in question. More precisely, if 1+ga raised to the number of years covered will equal one plus the cumulative return</t>
        </r>
      </text>
    </comment>
    <comment ref="L3" authorId="0">
      <text>
        <r>
          <rPr>
            <b/>
            <sz val="9"/>
            <color indexed="81"/>
            <rFont val="Tahoma"/>
            <family val="2"/>
          </rPr>
          <t>Sharpe's definition</t>
        </r>
      </text>
    </comment>
    <comment ref="J4" authorId="0">
      <text>
        <r>
          <rPr>
            <b/>
            <sz val="9"/>
            <color indexed="81"/>
            <rFont val="Tahoma"/>
            <family val="2"/>
          </rPr>
          <t>annualized arithmetic mean daily return is simply the mean daily return times 252</t>
        </r>
      </text>
    </comment>
    <comment ref="H5" authorId="0">
      <text>
        <r>
          <rPr>
            <b/>
            <sz val="9"/>
            <color indexed="81"/>
            <rFont val="Tahoma"/>
            <family val="2"/>
          </rPr>
          <t>arithmetic mean daily return, computed by summing all the days returns and then dividing by the number of days</t>
        </r>
      </text>
    </comment>
  </commentList>
</comments>
</file>

<file path=xl/sharedStrings.xml><?xml version="1.0" encoding="utf-8"?>
<sst xmlns="http://schemas.openxmlformats.org/spreadsheetml/2006/main" count="111" uniqueCount="101">
  <si>
    <t xml:space="preserve">return </t>
  </si>
  <si>
    <t>period = 12</t>
  </si>
  <si>
    <t>period=52</t>
  </si>
  <si>
    <t>var[r]**1/2</t>
  </si>
  <si>
    <t>annualized variance of return</t>
  </si>
  <si>
    <t>variance of returns</t>
  </si>
  <si>
    <t>cumulative returns</t>
  </si>
  <si>
    <t>standard deviation of returns</t>
  </si>
  <si>
    <t>sharpe ratio</t>
  </si>
  <si>
    <t>daily returns used</t>
  </si>
  <si>
    <t>monthly return used</t>
  </si>
  <si>
    <t>weekly returns used</t>
  </si>
  <si>
    <t>conversion</t>
  </si>
  <si>
    <t>n=number of data items</t>
  </si>
  <si>
    <t>…=average(r)</t>
  </si>
  <si>
    <t>var(r)</t>
  </si>
  <si>
    <t>var(r)*period</t>
  </si>
  <si>
    <t>var(R)*period</t>
  </si>
  <si>
    <t>var(R)**1/2</t>
  </si>
  <si>
    <t>Percent Returns = R, R is a vector of percent returns</t>
  </si>
  <si>
    <t>Log Returns = r, r is a vector of log returns</t>
  </si>
  <si>
    <t xml:space="preserve">period=252 </t>
  </si>
  <si>
    <t>(pf-pi)/pi = Ri, Ri is a single percent return</t>
  </si>
  <si>
    <t>var(R)</t>
  </si>
  <si>
    <t xml:space="preserve"> ((End Balance/Begin Balance)**(period/n))-1</t>
  </si>
  <si>
    <t>((End Balance/Begin Balance)**(period/n))-1</t>
  </si>
  <si>
    <t>…=power([product(1+R)],1/n)-1</t>
  </si>
  <si>
    <t>(1+cumulative_returns(R)[last])**period/n)-1</t>
  </si>
  <si>
    <t>** stands for exponent operation as in Python</t>
  </si>
  <si>
    <t>* stands for multiplication operation as in Python</t>
  </si>
  <si>
    <t>r= ln(R + 1),  ln is the natural log</t>
  </si>
  <si>
    <t>R = exp(r) – 1, exp is the anti-natural log</t>
  </si>
  <si>
    <t>ln(pf/pi) = ri, ri is a single log return, ln is the natural log</t>
  </si>
  <si>
    <t>ln(pf)-ln(pi) = ri</t>
  </si>
  <si>
    <t>convert to R first</t>
  </si>
  <si>
    <t xml:space="preserve"> 'Analysis of financial time series' by Ruey Tsay pg 3</t>
  </si>
  <si>
    <t>https://nextlevel.finance/rate-of-return/</t>
  </si>
  <si>
    <t>Date</t>
  </si>
  <si>
    <t>r</t>
  </si>
  <si>
    <t>average r</t>
  </si>
  <si>
    <t>annualized r</t>
  </si>
  <si>
    <t>Price</t>
  </si>
  <si>
    <t>average R</t>
  </si>
  <si>
    <t>R</t>
  </si>
  <si>
    <t>Factor</t>
  </si>
  <si>
    <t>annualized R</t>
  </si>
  <si>
    <t>CAGR</t>
  </si>
  <si>
    <t>Cumulative</t>
  </si>
  <si>
    <t xml:space="preserve"> ..=power([product(1+R)],period/n)-1</t>
  </si>
  <si>
    <t>stdev R</t>
  </si>
  <si>
    <t>sdev r</t>
  </si>
  <si>
    <t>CAGR annualized geometric mean of R</t>
  </si>
  <si>
    <t>annualized standard deviation of returns (=volatility)</t>
  </si>
  <si>
    <t>annualized stdev r = volatility</t>
  </si>
  <si>
    <t>annualized stdev R = volatility</t>
  </si>
  <si>
    <t xml:space="preserve"> https://www.portfolioprobe.com/2010/10/04/a-tale-of-two-returns/ </t>
  </si>
  <si>
    <t>[(1+R1)*(1+R2)*…*(1+Rn)]- 1***</t>
  </si>
  <si>
    <t>…=cumprod(1+R) -1***</t>
  </si>
  <si>
    <t>r1+r2+…+rn***</t>
  </si>
  <si>
    <t>***Can optionally add a 1 to this formula to force the cumulative returns to start at 1</t>
  </si>
  <si>
    <t>cumulative</t>
  </si>
  <si>
    <t>https://web.stanford.edu/~wfsharpe/ws/wi_perf.htm#:~:text=The%20annualized%20Sharpe%20Ratio%20is,the%20square%20root%20of%2012.</t>
  </si>
  <si>
    <t>Deviations^2</t>
  </si>
  <si>
    <t>deviations^2</t>
  </si>
  <si>
    <t>annualized sharpe</t>
  </si>
  <si>
    <t>1/n*[r1+r2+…+rn]  (arithmetic mean)</t>
  </si>
  <si>
    <t>[[(1+R1)*(1+R2)*…*(1+Rn)]**1/n]-1    (geometric mean)</t>
  </si>
  <si>
    <t>…=stdev(r)</t>
  </si>
  <si>
    <t>…=stdev(R)</t>
  </si>
  <si>
    <t>stdev(R)*sqrt(period)</t>
  </si>
  <si>
    <t>stdev(r)*sqrt(period)</t>
  </si>
  <si>
    <t>…=cumsum(r)***</t>
  </si>
  <si>
    <t xml:space="preserve">annualized ARITHMETIC mean R returns/annualized standard deviation of R returns </t>
  </si>
  <si>
    <t xml:space="preserve">(ARITHMETIC_mean_R_returns/standard deviation of R returns)*sqrt(period) </t>
  </si>
  <si>
    <t>[(1+average_geometric_return)**period] - 1  (same as CAGR)</t>
  </si>
  <si>
    <t xml:space="preserve">[(1+average_arithmetic_return)**period] - 1        (approximation) </t>
  </si>
  <si>
    <t>convert to R</t>
  </si>
  <si>
    <t>1/n*[R1+R2+…+Rn]  (arithmetic mean)</t>
  </si>
  <si>
    <t>…=average(R)</t>
  </si>
  <si>
    <t>exp(average_arithmetic_return*period)-1        (i.e. convert to R, same as CAGR)</t>
  </si>
  <si>
    <t>annualized returns -geometric</t>
  </si>
  <si>
    <t>annualized returns-arithmetic</t>
  </si>
  <si>
    <t>average_arithmetic_return*period</t>
  </si>
  <si>
    <t>average returns (2 types) -geometric mean</t>
  </si>
  <si>
    <t>average returns (2 types) -arithmetic mean</t>
  </si>
  <si>
    <t>Target is a single stock</t>
  </si>
  <si>
    <t>Target is multiple stocks</t>
  </si>
  <si>
    <t>Model requires stationarity</t>
  </si>
  <si>
    <t>Model does not require stationarity</t>
  </si>
  <si>
    <t>ARMA</t>
  </si>
  <si>
    <t xml:space="preserve">In between </t>
  </si>
  <si>
    <t>PercentReturns or LogReturns or Prices</t>
  </si>
  <si>
    <t>PercentReturns or LogReturns or Prices*</t>
  </si>
  <si>
    <t>PercentReturns or Prices*</t>
  </si>
  <si>
    <t>* Use prices only if they are stationary as per a unit test, e.g. Augmented Dickey Fuller, Variance Ratio etc.</t>
  </si>
  <si>
    <t>Tree models</t>
  </si>
  <si>
    <t>Tree ensemble models</t>
  </si>
  <si>
    <t>Ordinary least squares regression models</t>
  </si>
  <si>
    <t>PercentReturns or Prices</t>
  </si>
  <si>
    <t>RNN models</t>
  </si>
  <si>
    <t>LSTM models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</si>
</sst>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000000000%"/>
    <numFmt numFmtId="165" formatCode="0.0000%"/>
  </numFmts>
  <fonts count="9" x14ac:knownFonts="1">
    <font>
      <sz val="11"/>
      <color theme="1"/>
      <name val="Calibri"/>
      <family val="2"/>
      <scheme val="minor"/>
    </font>
    <font>
      <i/>
      <sz val="11"/>
      <color rgb="FF464646"/>
      <name val="Calibri"/>
      <family val="2"/>
    </font>
    <font>
      <sz val="11"/>
      <color rgb="FF464646"/>
      <name val="Calibri"/>
      <family val="2"/>
    </font>
    <font>
      <sz val="11"/>
      <color rgb="FF464646"/>
      <name val="Calibri"/>
      <family val="2"/>
      <scheme val="minor"/>
    </font>
    <font>
      <sz val="11"/>
      <color rgb="FF1A1A1B"/>
      <name val="Arial"/>
      <family val="2"/>
    </font>
    <font>
      <u/>
      <sz val="11"/>
      <color theme="10"/>
      <name val="Calibri"/>
      <family val="2"/>
      <scheme val="minor"/>
    </font>
    <font>
      <b/>
      <sz val="9"/>
      <color indexed="81"/>
      <name val="Tahoma"/>
      <family val="2"/>
    </font>
    <font>
      <sz val="9"/>
      <color indexed="81"/>
      <name val="Tahoma"/>
      <family val="2"/>
    </font>
    <font>
      <b/>
      <sz val="11"/>
      <color theme="1"/>
      <name val="Calibri"/>
      <family val="2"/>
      <scheme val="minor"/>
    </font>
  </fonts>
  <fills count="11">
    <fill>
      <patternFill patternType="none"/>
    </fill>
    <fill>
      <patternFill patternType="gray125"/>
    </fill>
    <fill>
      <patternFill patternType="solid">
        <fgColor theme="6"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rgb="FFFFFF00"/>
        <bgColor indexed="64"/>
      </patternFill>
    </fill>
    <fill>
      <patternFill patternType="solid">
        <fgColor theme="9" tint="0.79998168889431442"/>
        <bgColor indexed="64"/>
      </patternFill>
    </fill>
    <fill>
      <patternFill patternType="solid">
        <fgColor rgb="FF92D050"/>
        <bgColor indexed="64"/>
      </patternFill>
    </fill>
    <fill>
      <patternFill patternType="solid">
        <fgColor rgb="FFFFC000"/>
        <bgColor indexed="64"/>
      </patternFill>
    </fill>
    <fill>
      <patternFill patternType="solid">
        <fgColor theme="7" tint="0.59999389629810485"/>
        <bgColor indexed="64"/>
      </patternFill>
    </fill>
    <fill>
      <patternFill patternType="solid">
        <fgColor theme="0"/>
        <bgColor indexed="64"/>
      </patternFill>
    </fill>
  </fills>
  <borders count="12">
    <border>
      <left/>
      <right/>
      <top/>
      <bottom/>
      <diagonal/>
    </border>
    <border>
      <left style="thick">
        <color auto="1"/>
      </left>
      <right/>
      <top style="thick">
        <color auto="1"/>
      </top>
      <bottom/>
      <diagonal/>
    </border>
    <border>
      <left style="thick">
        <color auto="1"/>
      </left>
      <right/>
      <top style="thick">
        <color auto="1"/>
      </top>
      <bottom style="thick">
        <color auto="1"/>
      </bottom>
      <diagonal/>
    </border>
    <border>
      <left style="thick">
        <color auto="1"/>
      </left>
      <right style="thick">
        <color auto="1"/>
      </right>
      <top style="thick">
        <color auto="1"/>
      </top>
      <bottom/>
      <diagonal/>
    </border>
    <border>
      <left style="thick">
        <color auto="1"/>
      </left>
      <right style="thick">
        <color auto="1"/>
      </right>
      <top style="thick">
        <color auto="1"/>
      </top>
      <bottom style="thick">
        <color auto="1"/>
      </bottom>
      <diagonal/>
    </border>
    <border>
      <left style="thick">
        <color auto="1"/>
      </left>
      <right/>
      <top/>
      <bottom style="thick">
        <color auto="1"/>
      </bottom>
      <diagonal/>
    </border>
    <border>
      <left style="thick">
        <color auto="1"/>
      </left>
      <right style="thick">
        <color auto="1"/>
      </right>
      <top/>
      <bottom style="thick">
        <color auto="1"/>
      </bottom>
      <diagonal/>
    </border>
    <border>
      <left style="thick">
        <color auto="1"/>
      </left>
      <right/>
      <top/>
      <bottom/>
      <diagonal/>
    </border>
    <border>
      <left/>
      <right style="thick">
        <color auto="1"/>
      </right>
      <top/>
      <bottom/>
      <diagonal/>
    </border>
    <border>
      <left/>
      <right style="thick">
        <color auto="1"/>
      </right>
      <top/>
      <bottom style="thick">
        <color auto="1"/>
      </bottom>
      <diagonal/>
    </border>
    <border>
      <left/>
      <right style="thick">
        <color auto="1"/>
      </right>
      <top style="thick">
        <color auto="1"/>
      </top>
      <bottom style="thick">
        <color auto="1"/>
      </bottom>
      <diagonal/>
    </border>
    <border>
      <left style="thick">
        <color auto="1"/>
      </left>
      <right style="thick">
        <color auto="1"/>
      </right>
      <top/>
      <bottom/>
      <diagonal/>
    </border>
  </borders>
  <cellStyleXfs count="2">
    <xf numFmtId="0" fontId="0" fillId="0" borderId="0"/>
    <xf numFmtId="0" fontId="5" fillId="0" borderId="0" applyNumberFormat="0" applyFill="0" applyBorder="0" applyAlignment="0" applyProtection="0"/>
  </cellStyleXfs>
  <cellXfs count="34">
    <xf numFmtId="0" fontId="0" fillId="0" borderId="0" xfId="0"/>
    <xf numFmtId="0" fontId="1" fillId="0" borderId="0" xfId="0" applyFont="1"/>
    <xf numFmtId="0" fontId="2" fillId="0" borderId="0" xfId="0" applyFont="1"/>
    <xf numFmtId="0" fontId="3" fillId="0" borderId="0" xfId="0" applyFont="1"/>
    <xf numFmtId="9" fontId="0" fillId="0" borderId="0" xfId="0" applyNumberFormat="1"/>
    <xf numFmtId="164" fontId="0" fillId="0" borderId="0" xfId="0" applyNumberFormat="1"/>
    <xf numFmtId="165" fontId="0" fillId="0" borderId="0" xfId="0" applyNumberFormat="1"/>
    <xf numFmtId="0" fontId="0" fillId="0" borderId="0" xfId="0" applyFont="1"/>
    <xf numFmtId="0" fontId="4" fillId="0" borderId="0" xfId="0" applyFont="1"/>
    <xf numFmtId="14"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5" fillId="0" borderId="0" xfId="1"/>
    <xf numFmtId="9" fontId="5" fillId="0" borderId="0" xfId="1" applyNumberFormat="1"/>
    <xf numFmtId="0" fontId="0" fillId="0" borderId="0" xfId="0" applyFill="1"/>
    <xf numFmtId="0" fontId="0" fillId="9" borderId="0" xfId="0" applyFill="1"/>
    <xf numFmtId="0" fontId="0" fillId="10" borderId="0" xfId="0" applyFill="1"/>
    <xf numFmtId="0" fontId="0" fillId="10" borderId="1" xfId="0" applyFill="1" applyBorder="1"/>
    <xf numFmtId="0" fontId="0" fillId="10" borderId="2" xfId="0" applyFill="1" applyBorder="1"/>
    <xf numFmtId="0" fontId="0" fillId="10" borderId="3" xfId="0" applyFill="1" applyBorder="1"/>
    <xf numFmtId="0" fontId="0" fillId="10" borderId="4" xfId="0" applyFill="1" applyBorder="1"/>
    <xf numFmtId="0" fontId="0" fillId="10" borderId="5" xfId="0" applyFill="1" applyBorder="1"/>
    <xf numFmtId="0" fontId="0" fillId="10" borderId="6" xfId="0" applyFill="1" applyBorder="1"/>
    <xf numFmtId="0" fontId="0" fillId="10" borderId="10" xfId="0" applyFill="1" applyBorder="1"/>
    <xf numFmtId="0" fontId="0" fillId="10" borderId="7" xfId="0" applyFill="1" applyBorder="1"/>
    <xf numFmtId="0" fontId="0" fillId="10" borderId="11" xfId="0" applyFill="1" applyBorder="1"/>
    <xf numFmtId="0" fontId="0" fillId="10" borderId="8" xfId="0" applyFill="1" applyBorder="1"/>
    <xf numFmtId="0" fontId="0" fillId="10" borderId="9" xfId="0" applyFill="1" applyBorder="1"/>
    <xf numFmtId="0" fontId="8" fillId="0" borderId="0" xfId="0" applyFont="1"/>
  </cellXfs>
  <cellStyles count="2">
    <cellStyle name="Hyperlink" xfId="1" builtinId="8"/>
    <cellStyle name="Normal" xfId="0" builtinId="0"/>
  </cellStyles>
  <dxfs count="0"/>
  <tableStyles count="0" defaultTableStyle="TableStyleMedium2" defaultPivotStyle="PivotStyleLight16"/>
  <colors>
    <mruColors>
      <color rgb="FFF9FCD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eb.stanford.edu/~wfsharpe/ws/wi_perf.htm" TargetMode="External"/><Relationship Id="rId1" Type="http://schemas.openxmlformats.org/officeDocument/2006/relationships/hyperlink" Target="https://nextlevel.finance/rate-of-return/"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55"/>
  <sheetViews>
    <sheetView tabSelected="1" workbookViewId="0">
      <selection activeCell="B7" sqref="B7"/>
    </sheetView>
  </sheetViews>
  <sheetFormatPr defaultRowHeight="15" x14ac:dyDescent="0.25"/>
  <cols>
    <col min="1" max="1" width="52.5703125" customWidth="1"/>
    <col min="2" max="2" width="76.7109375" bestFit="1" customWidth="1"/>
    <col min="3" max="3" width="90.7109375" bestFit="1" customWidth="1"/>
    <col min="5" max="5" width="12" bestFit="1" customWidth="1"/>
  </cols>
  <sheetData>
    <row r="1" spans="1:3" x14ac:dyDescent="0.25">
      <c r="B1" s="33" t="s">
        <v>19</v>
      </c>
      <c r="C1" s="33" t="s">
        <v>20</v>
      </c>
    </row>
    <row r="2" spans="1:3" x14ac:dyDescent="0.25">
      <c r="A2" t="s">
        <v>0</v>
      </c>
      <c r="B2" t="s">
        <v>22</v>
      </c>
      <c r="C2" t="s">
        <v>32</v>
      </c>
    </row>
    <row r="3" spans="1:3" x14ac:dyDescent="0.25">
      <c r="C3" t="s">
        <v>33</v>
      </c>
    </row>
    <row r="5" spans="1:3" x14ac:dyDescent="0.25">
      <c r="A5" t="s">
        <v>6</v>
      </c>
      <c r="B5" t="s">
        <v>56</v>
      </c>
      <c r="C5" t="s">
        <v>58</v>
      </c>
    </row>
    <row r="6" spans="1:3" x14ac:dyDescent="0.25">
      <c r="B6" t="s">
        <v>57</v>
      </c>
      <c r="C6" t="s">
        <v>71</v>
      </c>
    </row>
    <row r="8" spans="1:3" x14ac:dyDescent="0.25">
      <c r="A8" t="s">
        <v>83</v>
      </c>
      <c r="B8" t="s">
        <v>66</v>
      </c>
      <c r="C8" t="s">
        <v>76</v>
      </c>
    </row>
    <row r="9" spans="1:3" x14ac:dyDescent="0.25">
      <c r="B9" t="s">
        <v>26</v>
      </c>
      <c r="C9" t="s">
        <v>76</v>
      </c>
    </row>
    <row r="10" spans="1:3" x14ac:dyDescent="0.25">
      <c r="A10" t="s">
        <v>84</v>
      </c>
      <c r="B10" t="s">
        <v>77</v>
      </c>
      <c r="C10" t="s">
        <v>65</v>
      </c>
    </row>
    <row r="11" spans="1:3" x14ac:dyDescent="0.25">
      <c r="B11" t="s">
        <v>78</v>
      </c>
      <c r="C11" t="s">
        <v>14</v>
      </c>
    </row>
    <row r="13" spans="1:3" x14ac:dyDescent="0.25">
      <c r="A13" t="s">
        <v>80</v>
      </c>
      <c r="B13" t="s">
        <v>74</v>
      </c>
      <c r="C13" t="s">
        <v>79</v>
      </c>
    </row>
    <row r="14" spans="1:3" x14ac:dyDescent="0.25">
      <c r="C14" t="s">
        <v>75</v>
      </c>
    </row>
    <row r="16" spans="1:3" x14ac:dyDescent="0.25">
      <c r="A16" t="s">
        <v>81</v>
      </c>
      <c r="B16" t="s">
        <v>82</v>
      </c>
      <c r="C16" t="s">
        <v>82</v>
      </c>
    </row>
    <row r="20" spans="1:3" x14ac:dyDescent="0.25">
      <c r="A20" t="s">
        <v>5</v>
      </c>
      <c r="B20" t="s">
        <v>23</v>
      </c>
      <c r="C20" t="s">
        <v>15</v>
      </c>
    </row>
    <row r="22" spans="1:3" x14ac:dyDescent="0.25">
      <c r="A22" t="s">
        <v>4</v>
      </c>
      <c r="B22" t="s">
        <v>17</v>
      </c>
      <c r="C22" t="s">
        <v>16</v>
      </c>
    </row>
    <row r="24" spans="1:3" x14ac:dyDescent="0.25">
      <c r="A24" t="s">
        <v>7</v>
      </c>
      <c r="B24" t="s">
        <v>18</v>
      </c>
      <c r="C24" t="s">
        <v>3</v>
      </c>
    </row>
    <row r="25" spans="1:3" x14ac:dyDescent="0.25">
      <c r="B25" t="s">
        <v>68</v>
      </c>
      <c r="C25" t="s">
        <v>67</v>
      </c>
    </row>
    <row r="27" spans="1:3" x14ac:dyDescent="0.25">
      <c r="A27" t="s">
        <v>52</v>
      </c>
      <c r="B27" t="s">
        <v>69</v>
      </c>
      <c r="C27" t="s">
        <v>70</v>
      </c>
    </row>
    <row r="29" spans="1:3" x14ac:dyDescent="0.25">
      <c r="A29" t="s">
        <v>8</v>
      </c>
      <c r="B29" t="s">
        <v>72</v>
      </c>
      <c r="C29" t="s">
        <v>34</v>
      </c>
    </row>
    <row r="30" spans="1:3" x14ac:dyDescent="0.25">
      <c r="B30" t="s">
        <v>73</v>
      </c>
    </row>
    <row r="32" spans="1:3" x14ac:dyDescent="0.25">
      <c r="A32" t="s">
        <v>51</v>
      </c>
      <c r="B32" t="s">
        <v>27</v>
      </c>
      <c r="C32" s="7" t="s">
        <v>34</v>
      </c>
    </row>
    <row r="33" spans="1:3" x14ac:dyDescent="0.25">
      <c r="B33" t="s">
        <v>48</v>
      </c>
      <c r="C33" s="7" t="s">
        <v>34</v>
      </c>
    </row>
    <row r="34" spans="1:3" x14ac:dyDescent="0.25">
      <c r="B34" t="s">
        <v>24</v>
      </c>
      <c r="C34" t="s">
        <v>25</v>
      </c>
    </row>
    <row r="36" spans="1:3" x14ac:dyDescent="0.25">
      <c r="A36" t="s">
        <v>12</v>
      </c>
      <c r="B36" s="2" t="s">
        <v>30</v>
      </c>
      <c r="C36" s="3" t="s">
        <v>31</v>
      </c>
    </row>
    <row r="37" spans="1:3" x14ac:dyDescent="0.25">
      <c r="B37" s="1"/>
    </row>
    <row r="38" spans="1:3" x14ac:dyDescent="0.25">
      <c r="A38" t="s">
        <v>9</v>
      </c>
      <c r="B38" t="s">
        <v>21</v>
      </c>
    </row>
    <row r="39" spans="1:3" x14ac:dyDescent="0.25">
      <c r="A39" t="s">
        <v>10</v>
      </c>
      <c r="B39" t="s">
        <v>1</v>
      </c>
    </row>
    <row r="40" spans="1:3" x14ac:dyDescent="0.25">
      <c r="A40" t="s">
        <v>11</v>
      </c>
      <c r="B40" t="s">
        <v>2</v>
      </c>
      <c r="C40" s="4"/>
    </row>
    <row r="41" spans="1:3" x14ac:dyDescent="0.25">
      <c r="B41" t="s">
        <v>13</v>
      </c>
      <c r="C41" s="4"/>
    </row>
    <row r="42" spans="1:3" x14ac:dyDescent="0.25">
      <c r="C42" s="4"/>
    </row>
    <row r="43" spans="1:3" x14ac:dyDescent="0.25">
      <c r="A43" t="s">
        <v>59</v>
      </c>
    </row>
    <row r="44" spans="1:3" x14ac:dyDescent="0.25">
      <c r="A44" t="s">
        <v>28</v>
      </c>
    </row>
    <row r="45" spans="1:3" x14ac:dyDescent="0.25">
      <c r="A45" t="s">
        <v>29</v>
      </c>
    </row>
    <row r="46" spans="1:3" x14ac:dyDescent="0.25">
      <c r="A46" s="8" t="s">
        <v>35</v>
      </c>
    </row>
    <row r="47" spans="1:3" x14ac:dyDescent="0.25">
      <c r="A47" s="17" t="s">
        <v>36</v>
      </c>
    </row>
    <row r="48" spans="1:3" x14ac:dyDescent="0.25">
      <c r="A48" t="s">
        <v>55</v>
      </c>
    </row>
    <row r="49" spans="1:2" x14ac:dyDescent="0.25">
      <c r="A49" s="18" t="s">
        <v>61</v>
      </c>
      <c r="B49" s="4"/>
    </row>
    <row r="50" spans="1:2" x14ac:dyDescent="0.25">
      <c r="A50" s="4"/>
      <c r="B50" s="4"/>
    </row>
    <row r="51" spans="1:2" x14ac:dyDescent="0.25">
      <c r="A51" s="4"/>
      <c r="B51" s="4"/>
    </row>
    <row r="52" spans="1:2" x14ac:dyDescent="0.25">
      <c r="A52" s="4"/>
      <c r="B52" s="4"/>
    </row>
    <row r="54" spans="1:2" x14ac:dyDescent="0.25">
      <c r="A54" s="4"/>
      <c r="B54" s="5"/>
    </row>
    <row r="55" spans="1:2" x14ac:dyDescent="0.25">
      <c r="B55" s="6"/>
    </row>
  </sheetData>
  <hyperlinks>
    <hyperlink ref="A47" r:id="rId1"/>
    <hyperlink ref="A49" r:id="rId2" location=":~:text=The%20annualized%20Sharpe%20Ratio%20is,the%20square%20root%20of%2012."/>
  </hyperlinks>
  <pageMargins left="0.7" right="0.7" top="0.75" bottom="0.75" header="0.3" footer="0.3"/>
  <pageSetup orientation="portrait" horizontalDpi="0" verticalDpi="0"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1"/>
  <sheetViews>
    <sheetView workbookViewId="0">
      <selection activeCell="I3" sqref="I3"/>
    </sheetView>
  </sheetViews>
  <sheetFormatPr defaultRowHeight="15" x14ac:dyDescent="0.25"/>
  <cols>
    <col min="4" max="4" width="12.7109375" style="12" bestFit="1" customWidth="1"/>
    <col min="5" max="5" width="12.7109375" style="12" customWidth="1"/>
    <col min="6" max="8" width="12" bestFit="1" customWidth="1"/>
    <col min="9" max="9" width="27.42578125" bestFit="1" customWidth="1"/>
    <col min="10" max="10" width="12" bestFit="1" customWidth="1"/>
  </cols>
  <sheetData>
    <row r="1" spans="1:10" x14ac:dyDescent="0.25">
      <c r="A1" t="s">
        <v>37</v>
      </c>
      <c r="B1" t="s">
        <v>41</v>
      </c>
    </row>
    <row r="2" spans="1:10" x14ac:dyDescent="0.25">
      <c r="A2" s="9">
        <v>43776</v>
      </c>
      <c r="B2">
        <v>308.57000699999998</v>
      </c>
      <c r="C2" t="s">
        <v>38</v>
      </c>
      <c r="D2" s="12" t="s">
        <v>60</v>
      </c>
      <c r="E2" s="12" t="s">
        <v>63</v>
      </c>
      <c r="F2" t="s">
        <v>39</v>
      </c>
      <c r="G2" t="s">
        <v>50</v>
      </c>
      <c r="H2" t="s">
        <v>40</v>
      </c>
      <c r="I2" t="s">
        <v>53</v>
      </c>
      <c r="J2" t="s">
        <v>46</v>
      </c>
    </row>
    <row r="3" spans="1:10" x14ac:dyDescent="0.25">
      <c r="A3" s="9">
        <v>43777</v>
      </c>
      <c r="B3">
        <v>307.79998799999998</v>
      </c>
      <c r="C3">
        <f>LN(B3/B2)</f>
        <v>-2.4985622494176404E-3</v>
      </c>
      <c r="D3" s="12">
        <f>SUM($C$3:C3)</f>
        <v>-2.4985622494176404E-3</v>
      </c>
      <c r="E3" s="12">
        <f>(C3-$F$3)^2</f>
        <v>1.0023335260025385E-5</v>
      </c>
      <c r="F3" s="13">
        <f>AVERAGE(C3:C301)</f>
        <v>6.6740288937106463E-4</v>
      </c>
      <c r="G3" s="10">
        <f>STDEV(C3:C301)</f>
        <v>1.7357648739082295E-2</v>
      </c>
      <c r="H3" s="14">
        <f>EXP(F3*252)-1</f>
        <v>0.18315609901505026</v>
      </c>
      <c r="I3" s="11">
        <f>G3*SQRT(252)</f>
        <v>0.27554413145055373</v>
      </c>
      <c r="J3" s="16">
        <f>POWER((B301/B2),252/COUNT(B2:B300))-1</f>
        <v>0.18315609901505181</v>
      </c>
    </row>
    <row r="4" spans="1:10" x14ac:dyDescent="0.25">
      <c r="A4" s="9">
        <v>43780</v>
      </c>
      <c r="B4">
        <v>307.42001299999998</v>
      </c>
      <c r="C4">
        <f t="shared" ref="C4:C67" si="0">LN(B4/B3)</f>
        <v>-1.2352493342137436E-3</v>
      </c>
      <c r="D4" s="12">
        <f>SUM($C$3:C4)</f>
        <v>-3.7338115836313837E-3</v>
      </c>
      <c r="E4" s="12">
        <f t="shared" ref="E4:E67" si="1">(C4-$F$3)^2</f>
        <v>3.6200854839122145E-6</v>
      </c>
    </row>
    <row r="5" spans="1:10" x14ac:dyDescent="0.25">
      <c r="A5" s="9">
        <v>43781</v>
      </c>
      <c r="B5">
        <v>308.75</v>
      </c>
      <c r="C5">
        <f t="shared" si="0"/>
        <v>4.3169548579774317E-3</v>
      </c>
      <c r="D5" s="12">
        <f>SUM($C$3:C5)</f>
        <v>5.8314327434604799E-4</v>
      </c>
      <c r="E5" s="12">
        <f t="shared" si="1"/>
        <v>1.3319229571558609E-5</v>
      </c>
    </row>
    <row r="6" spans="1:10" x14ac:dyDescent="0.25">
      <c r="A6" s="9">
        <v>43782</v>
      </c>
      <c r="B6">
        <v>307.91000400000001</v>
      </c>
      <c r="C6">
        <f t="shared" si="0"/>
        <v>-2.7243424710267933E-3</v>
      </c>
      <c r="D6" s="12">
        <f>SUM($C$3:C6)</f>
        <v>-2.1411991966807454E-3</v>
      </c>
      <c r="E6" s="12">
        <f t="shared" si="1"/>
        <v>1.1503936589780397E-5</v>
      </c>
    </row>
    <row r="7" spans="1:10" x14ac:dyDescent="0.25">
      <c r="A7" s="9">
        <v>43783</v>
      </c>
      <c r="B7">
        <v>308.790009</v>
      </c>
      <c r="C7">
        <f t="shared" si="0"/>
        <v>2.8539178814386366E-3</v>
      </c>
      <c r="D7" s="12">
        <f>SUM($C$3:C7)</f>
        <v>7.1271868475789122E-4</v>
      </c>
      <c r="E7" s="12">
        <f t="shared" si="1"/>
        <v>4.7808478105362536E-6</v>
      </c>
    </row>
    <row r="8" spans="1:10" x14ac:dyDescent="0.25">
      <c r="A8" s="9">
        <v>43784</v>
      </c>
      <c r="B8">
        <v>311.01998900000001</v>
      </c>
      <c r="C8">
        <f t="shared" si="0"/>
        <v>7.1957200730915164E-3</v>
      </c>
      <c r="D8" s="12">
        <f>SUM($C$3:C8)</f>
        <v>7.9084387578494085E-3</v>
      </c>
      <c r="E8" s="12">
        <f t="shared" si="1"/>
        <v>4.2618925251259728E-5</v>
      </c>
    </row>
    <row r="9" spans="1:10" x14ac:dyDescent="0.25">
      <c r="A9" s="9">
        <v>43787</v>
      </c>
      <c r="B9">
        <v>311.52999899999998</v>
      </c>
      <c r="C9">
        <f t="shared" si="0"/>
        <v>1.6384551407137872E-3</v>
      </c>
      <c r="D9" s="12">
        <f>SUM($C$3:C9)</f>
        <v>9.5468938985631951E-3</v>
      </c>
      <c r="E9" s="12">
        <f t="shared" si="1"/>
        <v>9.4294247483777014E-7</v>
      </c>
    </row>
    <row r="10" spans="1:10" x14ac:dyDescent="0.25">
      <c r="A10" s="9">
        <v>43788</v>
      </c>
      <c r="B10">
        <v>312.67999300000002</v>
      </c>
      <c r="C10">
        <f t="shared" si="0"/>
        <v>3.6846423986201938E-3</v>
      </c>
      <c r="D10" s="12">
        <f>SUM($C$3:C10)</f>
        <v>1.3231536297183389E-2</v>
      </c>
      <c r="E10" s="12">
        <f t="shared" si="1"/>
        <v>9.1037342561739259E-6</v>
      </c>
    </row>
    <row r="11" spans="1:10" x14ac:dyDescent="0.25">
      <c r="A11" s="9">
        <v>43789</v>
      </c>
      <c r="B11">
        <v>311.27999899999998</v>
      </c>
      <c r="C11">
        <f t="shared" si="0"/>
        <v>-4.487455501268214E-3</v>
      </c>
      <c r="D11" s="12">
        <f>SUM($C$3:C11)</f>
        <v>8.7440807959151753E-3</v>
      </c>
      <c r="E11" s="12">
        <f t="shared" si="1"/>
        <v>2.6572565027544174E-5</v>
      </c>
    </row>
    <row r="12" spans="1:10" x14ac:dyDescent="0.25">
      <c r="A12" s="9">
        <v>43790</v>
      </c>
      <c r="B12">
        <v>310.89001500000001</v>
      </c>
      <c r="C12">
        <f t="shared" si="0"/>
        <v>-1.2536253509450588E-3</v>
      </c>
      <c r="D12" s="12">
        <f>SUM($C$3:C12)</f>
        <v>7.4904554449701163E-3</v>
      </c>
      <c r="E12" s="12">
        <f t="shared" si="1"/>
        <v>3.6903495000920611E-6</v>
      </c>
    </row>
    <row r="13" spans="1:10" x14ac:dyDescent="0.25">
      <c r="A13" s="9">
        <v>43791</v>
      </c>
      <c r="B13">
        <v>311.08999599999999</v>
      </c>
      <c r="C13">
        <f t="shared" si="0"/>
        <v>6.4304641099183896E-4</v>
      </c>
      <c r="D13" s="12">
        <f>SUM($C$3:C13)</f>
        <v>8.1335018559619554E-3</v>
      </c>
      <c r="E13" s="12">
        <f t="shared" si="1"/>
        <v>5.9323803903768761E-10</v>
      </c>
    </row>
    <row r="14" spans="1:10" x14ac:dyDescent="0.25">
      <c r="A14" s="9">
        <v>43794</v>
      </c>
      <c r="B14">
        <v>311.98001099999999</v>
      </c>
      <c r="C14">
        <f t="shared" si="0"/>
        <v>2.8568719255892472E-3</v>
      </c>
      <c r="D14" s="12">
        <f>SUM($C$3:C14)</f>
        <v>1.0990373781551203E-2</v>
      </c>
      <c r="E14" s="12">
        <f t="shared" si="1"/>
        <v>4.7937746605581766E-6</v>
      </c>
    </row>
    <row r="15" spans="1:10" x14ac:dyDescent="0.25">
      <c r="A15" s="9">
        <v>43795</v>
      </c>
      <c r="B15">
        <v>313.41000400000001</v>
      </c>
      <c r="C15">
        <f t="shared" si="0"/>
        <v>4.573131830968461E-3</v>
      </c>
      <c r="D15" s="12">
        <f>SUM($C$3:C15)</f>
        <v>1.5563505612519665E-2</v>
      </c>
      <c r="E15" s="12">
        <f t="shared" si="1"/>
        <v>1.5254718565231517E-5</v>
      </c>
    </row>
    <row r="16" spans="1:10" x14ac:dyDescent="0.25">
      <c r="A16" s="9">
        <v>43796</v>
      </c>
      <c r="B16">
        <v>314.60998499999999</v>
      </c>
      <c r="C16">
        <f t="shared" si="0"/>
        <v>3.8214785559838294E-3</v>
      </c>
      <c r="D16" s="12">
        <f>SUM($C$3:C16)</f>
        <v>1.9384984168503493E-2</v>
      </c>
      <c r="E16" s="12">
        <f t="shared" si="1"/>
        <v>9.9481933107187561E-6</v>
      </c>
    </row>
    <row r="17" spans="1:5" x14ac:dyDescent="0.25">
      <c r="A17" s="9">
        <v>43798</v>
      </c>
      <c r="B17">
        <v>314.85998499999999</v>
      </c>
      <c r="C17">
        <f t="shared" si="0"/>
        <v>7.9431910991594671E-4</v>
      </c>
      <c r="D17" s="12">
        <f>SUM($C$3:C17)</f>
        <v>2.0179303278419439E-2</v>
      </c>
      <c r="E17" s="12">
        <f t="shared" si="1"/>
        <v>1.610772703739715E-8</v>
      </c>
    </row>
    <row r="18" spans="1:5" x14ac:dyDescent="0.25">
      <c r="A18" s="9">
        <v>43801</v>
      </c>
      <c r="B18">
        <v>314.58999599999999</v>
      </c>
      <c r="C18">
        <f t="shared" si="0"/>
        <v>-8.5785693766668252E-4</v>
      </c>
      <c r="D18" s="12">
        <f>SUM($C$3:C18)</f>
        <v>1.9321446340752758E-2</v>
      </c>
      <c r="E18" s="12">
        <f t="shared" si="1"/>
        <v>2.3264175399752179E-6</v>
      </c>
    </row>
    <row r="19" spans="1:5" x14ac:dyDescent="0.25">
      <c r="A19" s="9">
        <v>43802</v>
      </c>
      <c r="B19">
        <v>308.64999399999999</v>
      </c>
      <c r="C19">
        <f t="shared" si="0"/>
        <v>-1.9062261608183962E-2</v>
      </c>
      <c r="D19" s="12">
        <f>SUM($C$3:C19)</f>
        <v>2.591847325687964E-4</v>
      </c>
      <c r="E19" s="12">
        <f t="shared" si="1"/>
        <v>3.8925966118608319E-4</v>
      </c>
    </row>
    <row r="20" spans="1:5" x14ac:dyDescent="0.25">
      <c r="A20" s="9">
        <v>43803</v>
      </c>
      <c r="B20">
        <v>310.70001200000002</v>
      </c>
      <c r="C20">
        <f t="shared" si="0"/>
        <v>6.6199256210562512E-3</v>
      </c>
      <c r="D20" s="12">
        <f>SUM($C$3:C20)</f>
        <v>6.8791103536250476E-3</v>
      </c>
      <c r="E20" s="12">
        <f t="shared" si="1"/>
        <v>3.5432526871228871E-5</v>
      </c>
    </row>
    <row r="21" spans="1:5" x14ac:dyDescent="0.25">
      <c r="A21" s="9">
        <v>43804</v>
      </c>
      <c r="B21">
        <v>312.23001099999999</v>
      </c>
      <c r="C21">
        <f t="shared" si="0"/>
        <v>4.9122759222978716E-3</v>
      </c>
      <c r="D21" s="12">
        <f>SUM($C$3:C21)</f>
        <v>1.1791386275922919E-2</v>
      </c>
      <c r="E21" s="12">
        <f t="shared" si="1"/>
        <v>1.8018947065669228E-5</v>
      </c>
    </row>
    <row r="22" spans="1:5" x14ac:dyDescent="0.25">
      <c r="A22" s="9">
        <v>43805</v>
      </c>
      <c r="B22">
        <v>314.11999500000002</v>
      </c>
      <c r="C22">
        <f t="shared" si="0"/>
        <v>6.0349316454255692E-3</v>
      </c>
      <c r="D22" s="12">
        <f>SUM($C$3:C22)</f>
        <v>1.7826317921348488E-2</v>
      </c>
      <c r="E22" s="12">
        <f t="shared" si="1"/>
        <v>2.8810364947072017E-5</v>
      </c>
    </row>
    <row r="23" spans="1:5" x14ac:dyDescent="0.25">
      <c r="A23" s="9">
        <v>43808</v>
      </c>
      <c r="B23">
        <v>314.44000199999999</v>
      </c>
      <c r="C23">
        <f t="shared" si="0"/>
        <v>1.0182226968795463E-3</v>
      </c>
      <c r="D23" s="12">
        <f>SUM($C$3:C23)</f>
        <v>1.8844540618228035E-2</v>
      </c>
      <c r="E23" s="12">
        <f t="shared" si="1"/>
        <v>1.2307453734028812E-7</v>
      </c>
    </row>
    <row r="24" spans="1:5" x14ac:dyDescent="0.25">
      <c r="A24" s="9">
        <v>43809</v>
      </c>
      <c r="B24">
        <v>313.82000699999998</v>
      </c>
      <c r="C24">
        <f t="shared" si="0"/>
        <v>-1.9736898493673705E-3</v>
      </c>
      <c r="D24" s="12">
        <f>SUM($C$3:C24)</f>
        <v>1.6870850768860662E-2</v>
      </c>
      <c r="E24" s="12">
        <f t="shared" si="1"/>
        <v>6.9753708546168887E-6</v>
      </c>
    </row>
    <row r="25" spans="1:5" x14ac:dyDescent="0.25">
      <c r="A25" s="9">
        <v>43810</v>
      </c>
      <c r="B25">
        <v>314.02999899999998</v>
      </c>
      <c r="C25">
        <f t="shared" si="0"/>
        <v>6.6892412462686243E-4</v>
      </c>
      <c r="D25" s="12">
        <f>SUM($C$3:C25)</f>
        <v>1.7539774893487525E-2</v>
      </c>
      <c r="E25" s="12">
        <f t="shared" si="1"/>
        <v>2.3141567034821812E-12</v>
      </c>
    </row>
    <row r="26" spans="1:5" x14ac:dyDescent="0.25">
      <c r="A26" s="9">
        <v>43811</v>
      </c>
      <c r="B26">
        <v>314.42999300000002</v>
      </c>
      <c r="C26">
        <f t="shared" si="0"/>
        <v>1.2729340263596318E-3</v>
      </c>
      <c r="D26" s="12">
        <f>SUM($C$3:C26)</f>
        <v>1.8812708919847158E-2</v>
      </c>
      <c r="E26" s="12">
        <f t="shared" si="1"/>
        <v>3.6666795786266689E-7</v>
      </c>
    </row>
    <row r="27" spans="1:5" x14ac:dyDescent="0.25">
      <c r="A27" s="9">
        <v>43812</v>
      </c>
      <c r="B27">
        <v>316.86999500000002</v>
      </c>
      <c r="C27">
        <f t="shared" si="0"/>
        <v>7.7301257612236848E-3</v>
      </c>
      <c r="D27" s="12">
        <f>SUM($C$3:C27)</f>
        <v>2.6542834681070843E-2</v>
      </c>
      <c r="E27" s="12">
        <f t="shared" si="1"/>
        <v>4.9882054364590122E-5</v>
      </c>
    </row>
    <row r="28" spans="1:5" x14ac:dyDescent="0.25">
      <c r="A28" s="9">
        <v>43815</v>
      </c>
      <c r="B28">
        <v>319.22000100000002</v>
      </c>
      <c r="C28">
        <f t="shared" si="0"/>
        <v>7.3889440381356419E-3</v>
      </c>
      <c r="D28" s="12">
        <f>SUM($C$3:C28)</f>
        <v>3.3931778719206482E-2</v>
      </c>
      <c r="E28" s="12">
        <f t="shared" si="1"/>
        <v>4.5179115414535434E-5</v>
      </c>
    </row>
    <row r="29" spans="1:5" x14ac:dyDescent="0.25">
      <c r="A29" s="9">
        <v>43816</v>
      </c>
      <c r="B29">
        <v>319.92001299999998</v>
      </c>
      <c r="C29">
        <f t="shared" si="0"/>
        <v>2.1904817866727059E-3</v>
      </c>
      <c r="D29" s="12">
        <f>SUM($C$3:C29)</f>
        <v>3.6122260505879189E-2</v>
      </c>
      <c r="E29" s="12">
        <f t="shared" si="1"/>
        <v>2.3197693274055831E-6</v>
      </c>
    </row>
    <row r="30" spans="1:5" x14ac:dyDescent="0.25">
      <c r="A30" s="9">
        <v>43817</v>
      </c>
      <c r="B30">
        <v>320</v>
      </c>
      <c r="C30">
        <f t="shared" si="0"/>
        <v>2.499906200514419E-4</v>
      </c>
      <c r="D30" s="12">
        <f>SUM($C$3:C30)</f>
        <v>3.6372251125930628E-2</v>
      </c>
      <c r="E30" s="12">
        <f t="shared" si="1"/>
        <v>1.7423300257855726E-7</v>
      </c>
    </row>
    <row r="31" spans="1:5" x14ac:dyDescent="0.25">
      <c r="A31" s="9">
        <v>43818</v>
      </c>
      <c r="B31">
        <v>319.79998799999998</v>
      </c>
      <c r="C31">
        <f t="shared" si="0"/>
        <v>-6.2523291737132786E-4</v>
      </c>
      <c r="D31" s="12">
        <f>SUM($C$3:C31)</f>
        <v>3.57470182085593E-2</v>
      </c>
      <c r="E31" s="12">
        <f t="shared" si="1"/>
        <v>1.6709073288725556E-6</v>
      </c>
    </row>
    <row r="32" spans="1:5" x14ac:dyDescent="0.25">
      <c r="A32" s="9">
        <v>43819</v>
      </c>
      <c r="B32">
        <v>320.459991</v>
      </c>
      <c r="C32">
        <f t="shared" si="0"/>
        <v>2.0616726187042463E-3</v>
      </c>
      <c r="D32" s="12">
        <f>SUM($C$3:C32)</f>
        <v>3.7808690827263548E-2</v>
      </c>
      <c r="E32" s="12">
        <f t="shared" si="1"/>
        <v>1.9439880781348236E-6</v>
      </c>
    </row>
    <row r="33" spans="1:5" x14ac:dyDescent="0.25">
      <c r="A33" s="9">
        <v>43822</v>
      </c>
      <c r="B33">
        <v>321.58999599999999</v>
      </c>
      <c r="C33">
        <f t="shared" si="0"/>
        <v>3.5199943607001445E-3</v>
      </c>
      <c r="D33" s="12">
        <f>SUM($C$3:C33)</f>
        <v>4.132868518796369E-2</v>
      </c>
      <c r="E33" s="12">
        <f t="shared" si="1"/>
        <v>8.1372781022994037E-6</v>
      </c>
    </row>
    <row r="34" spans="1:5" x14ac:dyDescent="0.25">
      <c r="A34" s="9">
        <v>43823</v>
      </c>
      <c r="B34">
        <v>321.47000100000002</v>
      </c>
      <c r="C34">
        <f t="shared" si="0"/>
        <v>-3.7320001851303547E-4</v>
      </c>
      <c r="D34" s="12">
        <f>SUM($C$3:C34)</f>
        <v>4.0955485169450655E-2</v>
      </c>
      <c r="E34" s="12">
        <f t="shared" si="1"/>
        <v>1.0828544118968452E-6</v>
      </c>
    </row>
    <row r="35" spans="1:5" x14ac:dyDescent="0.25">
      <c r="A35" s="9">
        <v>43825</v>
      </c>
      <c r="B35">
        <v>321.64999399999999</v>
      </c>
      <c r="C35">
        <f t="shared" si="0"/>
        <v>5.5974936590047714E-4</v>
      </c>
      <c r="D35" s="12">
        <f>SUM($C$3:C35)</f>
        <v>4.151523453535113E-2</v>
      </c>
      <c r="E35" s="12">
        <f t="shared" si="1"/>
        <v>1.1589281115632333E-8</v>
      </c>
    </row>
    <row r="36" spans="1:5" x14ac:dyDescent="0.25">
      <c r="A36" s="9">
        <v>43826</v>
      </c>
      <c r="B36">
        <v>323.73998999999998</v>
      </c>
      <c r="C36">
        <f t="shared" si="0"/>
        <v>6.476714413635897E-3</v>
      </c>
      <c r="D36" s="12">
        <f>SUM($C$3:C36)</f>
        <v>4.7991948948987027E-2</v>
      </c>
      <c r="E36" s="12">
        <f t="shared" si="1"/>
        <v>3.374810038595619E-5</v>
      </c>
    </row>
    <row r="37" spans="1:5" x14ac:dyDescent="0.25">
      <c r="A37" s="9">
        <v>43829</v>
      </c>
      <c r="B37">
        <v>322.95001200000002</v>
      </c>
      <c r="C37">
        <f t="shared" si="0"/>
        <v>-2.4431439808931163E-3</v>
      </c>
      <c r="D37" s="12">
        <f>SUM($C$3:C37)</f>
        <v>4.5548804968093909E-2</v>
      </c>
      <c r="E37" s="12">
        <f t="shared" si="1"/>
        <v>9.675501832110292E-6</v>
      </c>
    </row>
    <row r="38" spans="1:5" x14ac:dyDescent="0.25">
      <c r="A38" s="9">
        <v>43830</v>
      </c>
      <c r="B38">
        <v>320.52999899999998</v>
      </c>
      <c r="C38">
        <f t="shared" si="0"/>
        <v>-7.521677031451319E-3</v>
      </c>
      <c r="D38" s="12">
        <f>SUM($C$3:C38)</f>
        <v>3.8027127936642591E-2</v>
      </c>
      <c r="E38" s="12">
        <f t="shared" si="1"/>
        <v>6.7061029949616342E-5</v>
      </c>
    </row>
    <row r="39" spans="1:5" x14ac:dyDescent="0.25">
      <c r="A39" s="9">
        <v>43832</v>
      </c>
      <c r="B39">
        <v>323.540009</v>
      </c>
      <c r="C39">
        <f t="shared" si="0"/>
        <v>9.3469091143344105E-3</v>
      </c>
      <c r="D39" s="12">
        <f>SUM($C$3:C39)</f>
        <v>4.7374037050977001E-2</v>
      </c>
      <c r="E39" s="12">
        <f t="shared" si="1"/>
        <v>7.5333828309177478E-5</v>
      </c>
    </row>
    <row r="40" spans="1:5" x14ac:dyDescent="0.25">
      <c r="A40" s="9">
        <v>43833</v>
      </c>
      <c r="B40">
        <v>321.16000400000001</v>
      </c>
      <c r="C40">
        <f t="shared" si="0"/>
        <v>-7.3833279474846301E-3</v>
      </c>
      <c r="D40" s="12">
        <f>SUM($C$3:C40)</f>
        <v>3.9990709103492374E-2</v>
      </c>
      <c r="E40" s="12">
        <f t="shared" si="1"/>
        <v>6.4814267007499193E-5</v>
      </c>
    </row>
    <row r="41" spans="1:5" x14ac:dyDescent="0.25">
      <c r="A41" s="9">
        <v>43836</v>
      </c>
      <c r="B41">
        <v>320.48998999999998</v>
      </c>
      <c r="C41">
        <f t="shared" si="0"/>
        <v>-2.0884103476507552E-3</v>
      </c>
      <c r="D41" s="12">
        <f>SUM($C$3:C41)</f>
        <v>3.7902298755841619E-2</v>
      </c>
      <c r="E41" s="12">
        <f t="shared" si="1"/>
        <v>7.5945065973446814E-6</v>
      </c>
    </row>
    <row r="42" spans="1:5" x14ac:dyDescent="0.25">
      <c r="A42" s="9">
        <v>43837</v>
      </c>
      <c r="B42">
        <v>323.01998900000001</v>
      </c>
      <c r="C42">
        <f t="shared" si="0"/>
        <v>7.8631633330640063E-3</v>
      </c>
      <c r="D42" s="12">
        <f>SUM($C$3:C42)</f>
        <v>4.5765462088905626E-2</v>
      </c>
      <c r="E42" s="12">
        <f t="shared" si="1"/>
        <v>5.177896836301604E-5</v>
      </c>
    </row>
    <row r="43" spans="1:5" x14ac:dyDescent="0.25">
      <c r="A43" s="9">
        <v>43838</v>
      </c>
      <c r="B43">
        <v>322.94000199999999</v>
      </c>
      <c r="C43">
        <f t="shared" si="0"/>
        <v>-2.4765311017177992E-4</v>
      </c>
      <c r="D43" s="12">
        <f>SUM($C$3:C43)</f>
        <v>4.5517808978733844E-2</v>
      </c>
      <c r="E43" s="12">
        <f t="shared" si="1"/>
        <v>8.3732748229935433E-7</v>
      </c>
    </row>
    <row r="44" spans="1:5" x14ac:dyDescent="0.25">
      <c r="A44" s="9">
        <v>43839</v>
      </c>
      <c r="B44">
        <v>326.16000400000001</v>
      </c>
      <c r="C44">
        <f t="shared" si="0"/>
        <v>9.9215171283416528E-3</v>
      </c>
      <c r="D44" s="12">
        <f>SUM($C$3:C44)</f>
        <v>5.5439326107075498E-2</v>
      </c>
      <c r="E44" s="12">
        <f t="shared" si="1"/>
        <v>8.5638630347918199E-5</v>
      </c>
    </row>
    <row r="45" spans="1:5" x14ac:dyDescent="0.25">
      <c r="A45" s="9">
        <v>43840</v>
      </c>
      <c r="B45">
        <v>327.290009</v>
      </c>
      <c r="C45">
        <f t="shared" si="0"/>
        <v>3.4585847545415783E-3</v>
      </c>
      <c r="D45" s="12">
        <f>SUM($C$3:C45)</f>
        <v>5.8897910861617074E-2</v>
      </c>
      <c r="E45" s="12">
        <f t="shared" si="1"/>
        <v>7.7906962044567473E-6</v>
      </c>
    </row>
    <row r="46" spans="1:5" x14ac:dyDescent="0.25">
      <c r="A46" s="9">
        <v>43843</v>
      </c>
      <c r="B46">
        <v>326.39001500000001</v>
      </c>
      <c r="C46">
        <f t="shared" si="0"/>
        <v>-2.7536242064500087E-3</v>
      </c>
      <c r="D46" s="12">
        <f>SUM($C$3:C46)</f>
        <v>5.6144286655167068E-2</v>
      </c>
      <c r="E46" s="12">
        <f t="shared" si="1"/>
        <v>1.1703426390341967E-5</v>
      </c>
    </row>
    <row r="47" spans="1:5" x14ac:dyDescent="0.25">
      <c r="A47" s="9">
        <v>43844</v>
      </c>
      <c r="B47">
        <v>327.47000100000002</v>
      </c>
      <c r="C47">
        <f t="shared" si="0"/>
        <v>3.3034195567614422E-3</v>
      </c>
      <c r="D47" s="12">
        <f>SUM($C$3:C47)</f>
        <v>5.9447706211928512E-2</v>
      </c>
      <c r="E47" s="12">
        <f t="shared" si="1"/>
        <v>6.9485838707598716E-6</v>
      </c>
    </row>
    <row r="48" spans="1:5" x14ac:dyDescent="0.25">
      <c r="A48" s="9">
        <v>43845</v>
      </c>
      <c r="B48">
        <v>327.35000600000001</v>
      </c>
      <c r="C48">
        <f t="shared" si="0"/>
        <v>-3.6649766366458485E-4</v>
      </c>
      <c r="D48" s="12">
        <f>SUM($C$3:C48)</f>
        <v>5.908120854826393E-2</v>
      </c>
      <c r="E48" s="12">
        <f t="shared" si="1"/>
        <v>1.0689503535674219E-6</v>
      </c>
    </row>
    <row r="49" spans="1:5" x14ac:dyDescent="0.25">
      <c r="A49" s="9">
        <v>43846</v>
      </c>
      <c r="B49">
        <v>329.70001200000002</v>
      </c>
      <c r="C49">
        <f t="shared" si="0"/>
        <v>7.1532332583031473E-3</v>
      </c>
      <c r="D49" s="12">
        <f>SUM($C$3:C49)</f>
        <v>6.6234441806567082E-2</v>
      </c>
      <c r="E49" s="12">
        <f t="shared" si="1"/>
        <v>4.2065995574561672E-5</v>
      </c>
    </row>
    <row r="50" spans="1:5" x14ac:dyDescent="0.25">
      <c r="A50" s="9">
        <v>43847</v>
      </c>
      <c r="B50">
        <v>331.70001200000002</v>
      </c>
      <c r="C50">
        <f t="shared" si="0"/>
        <v>6.0477956558657904E-3</v>
      </c>
      <c r="D50" s="12">
        <f>SUM($C$3:C50)</f>
        <v>7.2282237462432869E-2</v>
      </c>
      <c r="E50" s="12">
        <f t="shared" si="1"/>
        <v>2.8948626321748769E-5</v>
      </c>
    </row>
    <row r="51" spans="1:5" x14ac:dyDescent="0.25">
      <c r="A51" s="9">
        <v>43851</v>
      </c>
      <c r="B51">
        <v>330.89999399999999</v>
      </c>
      <c r="C51">
        <f t="shared" si="0"/>
        <v>-2.414785335074751E-3</v>
      </c>
      <c r="D51" s="12">
        <f>SUM($C$3:C51)</f>
        <v>6.9867452127358121E-2</v>
      </c>
      <c r="E51" s="12">
        <f t="shared" si="1"/>
        <v>9.4998842509124499E-6</v>
      </c>
    </row>
    <row r="52" spans="1:5" x14ac:dyDescent="0.25">
      <c r="A52" s="9">
        <v>43852</v>
      </c>
      <c r="B52">
        <v>332.23998999999998</v>
      </c>
      <c r="C52">
        <f t="shared" si="0"/>
        <v>4.0413724285736571E-3</v>
      </c>
      <c r="D52" s="12">
        <f>SUM($C$3:C52)</f>
        <v>7.3908824555931785E-2</v>
      </c>
      <c r="E52" s="12">
        <f t="shared" si="1"/>
        <v>1.1383670451466954E-5</v>
      </c>
    </row>
    <row r="53" spans="1:5" x14ac:dyDescent="0.25">
      <c r="A53" s="9">
        <v>43853</v>
      </c>
      <c r="B53">
        <v>330.63000499999998</v>
      </c>
      <c r="C53">
        <f t="shared" si="0"/>
        <v>-4.8576287295689731E-3</v>
      </c>
      <c r="D53" s="12">
        <f>SUM($C$3:C53)</f>
        <v>6.9051195826362807E-2</v>
      </c>
      <c r="E53" s="12">
        <f t="shared" si="1"/>
        <v>3.0525974390287176E-5</v>
      </c>
    </row>
    <row r="54" spans="1:5" x14ac:dyDescent="0.25">
      <c r="A54" s="9">
        <v>43854</v>
      </c>
      <c r="B54">
        <v>332.44000199999999</v>
      </c>
      <c r="C54">
        <f t="shared" si="0"/>
        <v>5.4594582067439227E-3</v>
      </c>
      <c r="D54" s="12">
        <f>SUM($C$3:C54)</f>
        <v>7.4510654033106735E-2</v>
      </c>
      <c r="E54" s="12">
        <f t="shared" si="1"/>
        <v>2.2963794164761483E-5</v>
      </c>
    </row>
    <row r="55" spans="1:5" x14ac:dyDescent="0.25">
      <c r="A55" s="9">
        <v>43857</v>
      </c>
      <c r="B55">
        <v>323.02999899999998</v>
      </c>
      <c r="C55">
        <f t="shared" si="0"/>
        <v>-2.8714203630025147E-2</v>
      </c>
      <c r="D55" s="12">
        <f>SUM($C$3:C55)</f>
        <v>4.5796450403081584E-2</v>
      </c>
      <c r="E55" s="12">
        <f t="shared" si="1"/>
        <v>8.6327880166062589E-4</v>
      </c>
    </row>
    <row r="56" spans="1:5" x14ac:dyDescent="0.25">
      <c r="A56" s="9">
        <v>43858</v>
      </c>
      <c r="B56">
        <v>325.05999800000001</v>
      </c>
      <c r="C56">
        <f t="shared" si="0"/>
        <v>6.2645794513959347E-3</v>
      </c>
      <c r="D56" s="12">
        <f>SUM($C$3:C56)</f>
        <v>5.2061029854477518E-2</v>
      </c>
      <c r="E56" s="12">
        <f t="shared" si="1"/>
        <v>3.1328385466480541E-5</v>
      </c>
    </row>
    <row r="57" spans="1:5" x14ac:dyDescent="0.25">
      <c r="A57" s="9">
        <v>43859</v>
      </c>
      <c r="B57">
        <v>328.38000499999998</v>
      </c>
      <c r="C57">
        <f t="shared" si="0"/>
        <v>1.0161715087824326E-2</v>
      </c>
      <c r="D57" s="12">
        <f>SUM($C$3:C57)</f>
        <v>6.2222744942301844E-2</v>
      </c>
      <c r="E57" s="12">
        <f t="shared" si="1"/>
        <v>9.0141964121698414E-5</v>
      </c>
    </row>
    <row r="58" spans="1:5" x14ac:dyDescent="0.25">
      <c r="A58" s="9">
        <v>43860</v>
      </c>
      <c r="B58">
        <v>324.35998499999999</v>
      </c>
      <c r="C58">
        <f t="shared" si="0"/>
        <v>-1.2317525778701459E-2</v>
      </c>
      <c r="D58" s="12">
        <f>SUM($C$3:C58)</f>
        <v>4.9905219163600384E-2</v>
      </c>
      <c r="E58" s="12">
        <f t="shared" si="1"/>
        <v>1.6860837251493166E-4</v>
      </c>
    </row>
    <row r="59" spans="1:5" x14ac:dyDescent="0.25">
      <c r="A59" s="9">
        <v>43861</v>
      </c>
      <c r="B59">
        <v>327</v>
      </c>
      <c r="C59">
        <f t="shared" si="0"/>
        <v>8.1062070658109945E-3</v>
      </c>
      <c r="D59" s="12">
        <f>SUM($C$3:C59)</f>
        <v>5.8011426229411377E-2</v>
      </c>
      <c r="E59" s="12">
        <f t="shared" si="1"/>
        <v>5.5335807575420142E-5</v>
      </c>
    </row>
    <row r="60" spans="1:5" x14ac:dyDescent="0.25">
      <c r="A60" s="9">
        <v>43864</v>
      </c>
      <c r="B60">
        <v>323.35000600000001</v>
      </c>
      <c r="C60">
        <f t="shared" si="0"/>
        <v>-1.1224824448907229E-2</v>
      </c>
      <c r="D60" s="12">
        <f>SUM($C$3:C60)</f>
        <v>4.6786601780504145E-2</v>
      </c>
      <c r="E60" s="12">
        <f t="shared" si="1"/>
        <v>1.4142507106529361E-4</v>
      </c>
    </row>
    <row r="61" spans="1:5" x14ac:dyDescent="0.25">
      <c r="A61" s="9">
        <v>43865</v>
      </c>
      <c r="B61">
        <v>328.07000699999998</v>
      </c>
      <c r="C61">
        <f t="shared" si="0"/>
        <v>1.4491675137189849E-2</v>
      </c>
      <c r="D61" s="12">
        <f>SUM($C$3:C61)</f>
        <v>6.1278276917693997E-2</v>
      </c>
      <c r="E61" s="12">
        <f t="shared" si="1"/>
        <v>1.9111050318181263E-4</v>
      </c>
    </row>
    <row r="62" spans="1:5" x14ac:dyDescent="0.25">
      <c r="A62" s="9">
        <v>43866</v>
      </c>
      <c r="B62">
        <v>332.26998900000001</v>
      </c>
      <c r="C62">
        <f t="shared" si="0"/>
        <v>1.2720836726343101E-2</v>
      </c>
      <c r="D62" s="12">
        <f>SUM($C$3:C62)</f>
        <v>7.3999113644037093E-2</v>
      </c>
      <c r="E62" s="12">
        <f t="shared" si="1"/>
        <v>1.4528526726226244E-4</v>
      </c>
    </row>
    <row r="63" spans="1:5" x14ac:dyDescent="0.25">
      <c r="A63" s="9">
        <v>43867</v>
      </c>
      <c r="B63">
        <v>333.91000400000001</v>
      </c>
      <c r="C63">
        <f t="shared" si="0"/>
        <v>4.9236492550935379E-3</v>
      </c>
      <c r="D63" s="12">
        <f>SUM($C$3:C63)</f>
        <v>7.8922762899130625E-2</v>
      </c>
      <c r="E63" s="12">
        <f t="shared" si="1"/>
        <v>1.8115633125725761E-5</v>
      </c>
    </row>
    <row r="64" spans="1:5" x14ac:dyDescent="0.25">
      <c r="A64" s="9">
        <v>43868</v>
      </c>
      <c r="B64">
        <v>332.82000699999998</v>
      </c>
      <c r="C64">
        <f t="shared" si="0"/>
        <v>-3.2696832393848568E-3</v>
      </c>
      <c r="D64" s="12">
        <f>SUM($C$3:C64)</f>
        <v>7.565307965974577E-2</v>
      </c>
      <c r="E64" s="12">
        <f t="shared" si="1"/>
        <v>1.5500647185242284E-5</v>
      </c>
    </row>
    <row r="65" spans="1:5" x14ac:dyDescent="0.25">
      <c r="A65" s="9">
        <v>43871</v>
      </c>
      <c r="B65">
        <v>331.23001099999999</v>
      </c>
      <c r="C65">
        <f t="shared" si="0"/>
        <v>-4.7887929988806883E-3</v>
      </c>
      <c r="D65" s="12">
        <f>SUM($C$3:C65)</f>
        <v>7.0864286660865083E-2</v>
      </c>
      <c r="E65" s="12">
        <f t="shared" si="1"/>
        <v>2.9770073570975336E-5</v>
      </c>
    </row>
    <row r="66" spans="1:5" x14ac:dyDescent="0.25">
      <c r="A66" s="9">
        <v>43872</v>
      </c>
      <c r="B66">
        <v>336.16000400000001</v>
      </c>
      <c r="C66">
        <f t="shared" si="0"/>
        <v>1.4774217667078983E-2</v>
      </c>
      <c r="D66" s="12">
        <f>SUM($C$3:C66)</f>
        <v>8.5638504327944065E-2</v>
      </c>
      <c r="E66" s="12">
        <f t="shared" si="1"/>
        <v>1.9900222317255855E-4</v>
      </c>
    </row>
    <row r="67" spans="1:5" x14ac:dyDescent="0.25">
      <c r="A67" s="9">
        <v>43873</v>
      </c>
      <c r="B67">
        <v>336.82998700000002</v>
      </c>
      <c r="C67">
        <f t="shared" si="0"/>
        <v>1.9910644446317887E-3</v>
      </c>
      <c r="D67" s="12">
        <f>SUM($C$3:C67)</f>
        <v>8.7629568772575855E-2</v>
      </c>
      <c r="E67" s="12">
        <f t="shared" si="1"/>
        <v>1.7520799128752386E-6</v>
      </c>
    </row>
    <row r="68" spans="1:5" x14ac:dyDescent="0.25">
      <c r="A68" s="9">
        <v>43874</v>
      </c>
      <c r="B68">
        <v>335.85998499999999</v>
      </c>
      <c r="C68">
        <f t="shared" ref="C68:C131" si="2">LN(B68/B67)</f>
        <v>-2.8839516350229483E-3</v>
      </c>
      <c r="D68" s="12">
        <f>SUM($C$3:C68)</f>
        <v>8.4745617137552909E-2</v>
      </c>
      <c r="E68" s="12">
        <f t="shared" ref="E68:E131" si="3">(C68-$F$3)^2</f>
        <v>1.2612118957933828E-5</v>
      </c>
    </row>
    <row r="69" spans="1:5" x14ac:dyDescent="0.25">
      <c r="A69" s="9">
        <v>43875</v>
      </c>
      <c r="B69">
        <v>337.51001000000002</v>
      </c>
      <c r="C69">
        <f t="shared" si="2"/>
        <v>4.9008073266219058E-3</v>
      </c>
      <c r="D69" s="12">
        <f>SUM($C$3:C69)</f>
        <v>8.9646424464174812E-2</v>
      </c>
      <c r="E69" s="12">
        <f t="shared" si="3"/>
        <v>1.7921713129335111E-5</v>
      </c>
    </row>
    <row r="70" spans="1:5" x14ac:dyDescent="0.25">
      <c r="A70" s="9">
        <v>43879</v>
      </c>
      <c r="B70">
        <v>336.51001000000002</v>
      </c>
      <c r="C70">
        <f t="shared" si="2"/>
        <v>-2.9672730899764949E-3</v>
      </c>
      <c r="D70" s="12">
        <f>SUM($C$3:C70)</f>
        <v>8.6679151374198321E-2</v>
      </c>
      <c r="E70" s="12">
        <f t="shared" si="3"/>
        <v>1.3210869474846141E-5</v>
      </c>
    </row>
    <row r="71" spans="1:5" x14ac:dyDescent="0.25">
      <c r="A71" s="9">
        <v>43880</v>
      </c>
      <c r="B71">
        <v>337.790009</v>
      </c>
      <c r="C71">
        <f t="shared" si="2"/>
        <v>3.7965312216735941E-3</v>
      </c>
      <c r="D71" s="12">
        <f>SUM($C$3:C71)</f>
        <v>9.0475682595871909E-2</v>
      </c>
      <c r="E71" s="12">
        <f t="shared" si="3"/>
        <v>9.7914441200184085E-6</v>
      </c>
    </row>
    <row r="72" spans="1:5" x14ac:dyDescent="0.25">
      <c r="A72" s="9">
        <v>43881</v>
      </c>
      <c r="B72">
        <v>337.73998999999998</v>
      </c>
      <c r="C72">
        <f t="shared" si="2"/>
        <v>-1.480881682988393E-4</v>
      </c>
      <c r="D72" s="12">
        <f>SUM($C$3:C72)</f>
        <v>9.0327594427573071E-2</v>
      </c>
      <c r="E72" s="12">
        <f t="shared" si="3"/>
        <v>6.6502566513957855E-7</v>
      </c>
    </row>
    <row r="73" spans="1:5" x14ac:dyDescent="0.25">
      <c r="A73" s="9">
        <v>43882</v>
      </c>
      <c r="B73">
        <v>335.47000100000002</v>
      </c>
      <c r="C73">
        <f t="shared" si="2"/>
        <v>-6.743802478826679E-3</v>
      </c>
      <c r="D73" s="12">
        <f>SUM($C$3:C73)</f>
        <v>8.3583791948746392E-2</v>
      </c>
      <c r="E73" s="12">
        <f t="shared" si="3"/>
        <v>5.4925965009603056E-5</v>
      </c>
    </row>
    <row r="74" spans="1:5" x14ac:dyDescent="0.25">
      <c r="A74" s="9">
        <v>43885</v>
      </c>
      <c r="B74">
        <v>323.14001500000001</v>
      </c>
      <c r="C74">
        <f t="shared" si="2"/>
        <v>-3.7446824348396461E-2</v>
      </c>
      <c r="D74" s="12">
        <f>SUM($C$3:C74)</f>
        <v>4.613696760034993E-2</v>
      </c>
      <c r="E74" s="12">
        <f t="shared" si="3"/>
        <v>1.4526943179321802E-3</v>
      </c>
    </row>
    <row r="75" spans="1:5" x14ac:dyDescent="0.25">
      <c r="A75" s="9">
        <v>43886</v>
      </c>
      <c r="B75">
        <v>323.94000199999999</v>
      </c>
      <c r="C75">
        <f t="shared" si="2"/>
        <v>2.472607364041399E-3</v>
      </c>
      <c r="D75" s="12">
        <f>SUM($C$3:C75)</f>
        <v>4.8609574964391326E-2</v>
      </c>
      <c r="E75" s="12">
        <f t="shared" si="3"/>
        <v>3.2587631953697973E-6</v>
      </c>
    </row>
    <row r="76" spans="1:5" x14ac:dyDescent="0.25">
      <c r="A76" s="9">
        <v>43887</v>
      </c>
      <c r="B76">
        <v>314.17999300000002</v>
      </c>
      <c r="C76">
        <f t="shared" si="2"/>
        <v>-3.0592271840661406E-2</v>
      </c>
      <c r="D76" s="12">
        <f>SUM($C$3:C76)</f>
        <v>1.8017303123729921E-2</v>
      </c>
      <c r="E76" s="12">
        <f t="shared" si="3"/>
        <v>9.7716726422743087E-4</v>
      </c>
    </row>
    <row r="77" spans="1:5" x14ac:dyDescent="0.25">
      <c r="A77" s="9">
        <v>43888</v>
      </c>
      <c r="B77">
        <v>305.459991</v>
      </c>
      <c r="C77">
        <f t="shared" si="2"/>
        <v>-2.8147240113032351E-2</v>
      </c>
      <c r="D77" s="12">
        <f>SUM($C$3:C77)</f>
        <v>-1.0129936989302431E-2</v>
      </c>
      <c r="E77" s="12">
        <f t="shared" si="3"/>
        <v>8.3028365135595606E-4</v>
      </c>
    </row>
    <row r="78" spans="1:5" x14ac:dyDescent="0.25">
      <c r="A78" s="9">
        <v>43889</v>
      </c>
      <c r="B78">
        <v>288.70001200000002</v>
      </c>
      <c r="C78">
        <f t="shared" si="2"/>
        <v>-5.643067944401195E-2</v>
      </c>
      <c r="D78" s="12">
        <f>SUM($C$3:C78)</f>
        <v>-6.6560616433314373E-2</v>
      </c>
      <c r="E78" s="12">
        <f t="shared" si="3"/>
        <v>3.2601910061497859E-3</v>
      </c>
    </row>
    <row r="79" spans="1:5" x14ac:dyDescent="0.25">
      <c r="A79" s="9">
        <v>43892</v>
      </c>
      <c r="B79">
        <v>298.209991</v>
      </c>
      <c r="C79">
        <f t="shared" si="2"/>
        <v>3.2409777894342073E-2</v>
      </c>
      <c r="D79" s="12">
        <f>SUM($C$3:C79)</f>
        <v>-3.41508385389723E-2</v>
      </c>
      <c r="E79" s="12">
        <f t="shared" si="3"/>
        <v>1.0075783709562081E-3</v>
      </c>
    </row>
    <row r="80" spans="1:5" x14ac:dyDescent="0.25">
      <c r="A80" s="9">
        <v>43893</v>
      </c>
      <c r="B80">
        <v>309.5</v>
      </c>
      <c r="C80">
        <f t="shared" si="2"/>
        <v>3.716018599578097E-2</v>
      </c>
      <c r="D80" s="12">
        <f>SUM($C$3:C80)</f>
        <v>3.0093474568086698E-3</v>
      </c>
      <c r="E80" s="12">
        <f t="shared" si="3"/>
        <v>1.3317232188514759E-3</v>
      </c>
    </row>
    <row r="81" spans="1:5" x14ac:dyDescent="0.25">
      <c r="A81" s="9">
        <v>43894</v>
      </c>
      <c r="B81">
        <v>306.11999500000002</v>
      </c>
      <c r="C81">
        <f t="shared" si="2"/>
        <v>-1.0980926516394556E-2</v>
      </c>
      <c r="D81" s="12">
        <f>SUM($C$3:C81)</f>
        <v>-7.971579059585886E-3</v>
      </c>
      <c r="E81" s="12">
        <f t="shared" si="3"/>
        <v>1.3568357794522404E-4</v>
      </c>
    </row>
    <row r="82" spans="1:5" x14ac:dyDescent="0.25">
      <c r="A82" s="9">
        <v>43895</v>
      </c>
      <c r="B82">
        <v>304.98001099999999</v>
      </c>
      <c r="C82">
        <f t="shared" si="2"/>
        <v>-3.7309288534519321E-3</v>
      </c>
      <c r="D82" s="12">
        <f>SUM($C$3:C82)</f>
        <v>-1.1702507913037818E-2</v>
      </c>
      <c r="E82" s="12">
        <f t="shared" si="3"/>
        <v>1.9345322119924381E-5</v>
      </c>
    </row>
    <row r="83" spans="1:5" x14ac:dyDescent="0.25">
      <c r="A83" s="9">
        <v>43896</v>
      </c>
      <c r="B83">
        <v>293.14999399999999</v>
      </c>
      <c r="C83">
        <f t="shared" si="2"/>
        <v>-3.9561833811918065E-2</v>
      </c>
      <c r="D83" s="12">
        <f>SUM($C$3:C83)</f>
        <v>-5.1264341724955885E-2</v>
      </c>
      <c r="E83" s="12">
        <f t="shared" si="3"/>
        <v>1.6183914855683486E-3</v>
      </c>
    </row>
    <row r="84" spans="1:5" x14ac:dyDescent="0.25">
      <c r="A84" s="9">
        <v>43899</v>
      </c>
      <c r="B84">
        <v>275.29998799999998</v>
      </c>
      <c r="C84">
        <f t="shared" si="2"/>
        <v>-6.2823034383137841E-2</v>
      </c>
      <c r="D84" s="12">
        <f>SUM($C$3:C84)</f>
        <v>-0.11408737610809372</v>
      </c>
      <c r="E84" s="12">
        <f t="shared" si="3"/>
        <v>4.0310356250543872E-3</v>
      </c>
    </row>
    <row r="85" spans="1:5" x14ac:dyDescent="0.25">
      <c r="A85" s="9">
        <v>43900</v>
      </c>
      <c r="B85">
        <v>284.64001500000001</v>
      </c>
      <c r="C85">
        <f t="shared" si="2"/>
        <v>3.3363908055920266E-2</v>
      </c>
      <c r="D85" s="12">
        <f>SUM($C$3:C85)</f>
        <v>-8.0723468052173453E-2</v>
      </c>
      <c r="E85" s="12">
        <f t="shared" si="3"/>
        <v>1.0690614501061785E-3</v>
      </c>
    </row>
    <row r="86" spans="1:5" x14ac:dyDescent="0.25">
      <c r="A86" s="9">
        <v>43901</v>
      </c>
      <c r="B86">
        <v>280.70001200000002</v>
      </c>
      <c r="C86">
        <f t="shared" si="2"/>
        <v>-1.3938750497565575E-2</v>
      </c>
      <c r="D86" s="12">
        <f>SUM($C$3:C86)</f>
        <v>-9.4662218549739024E-2</v>
      </c>
      <c r="E86" s="12">
        <f t="shared" si="3"/>
        <v>2.1333971676272065E-4</v>
      </c>
    </row>
    <row r="87" spans="1:5" x14ac:dyDescent="0.25">
      <c r="A87" s="9">
        <v>43902</v>
      </c>
      <c r="B87">
        <v>256</v>
      </c>
      <c r="C87">
        <f t="shared" si="2"/>
        <v>-9.2109081638540605E-2</v>
      </c>
      <c r="D87" s="12">
        <f>SUM($C$3:C87)</f>
        <v>-0.18677130018827964</v>
      </c>
      <c r="E87" s="12">
        <f t="shared" si="3"/>
        <v>8.607476081357833E-3</v>
      </c>
    </row>
    <row r="88" spans="1:5" x14ac:dyDescent="0.25">
      <c r="A88" s="9">
        <v>43903</v>
      </c>
      <c r="B88">
        <v>263.08999599999999</v>
      </c>
      <c r="C88">
        <f t="shared" si="2"/>
        <v>2.7318719278586093E-2</v>
      </c>
      <c r="D88" s="12">
        <f>SUM($C$3:C88)</f>
        <v>-0.15945258090969355</v>
      </c>
      <c r="E88" s="12">
        <f t="shared" si="3"/>
        <v>7.102926652780416E-4</v>
      </c>
    </row>
    <row r="89" spans="1:5" x14ac:dyDescent="0.25">
      <c r="A89" s="9">
        <v>43906</v>
      </c>
      <c r="B89">
        <v>241.179993</v>
      </c>
      <c r="C89">
        <f t="shared" si="2"/>
        <v>-8.6952650106668083E-2</v>
      </c>
      <c r="D89" s="12">
        <f>SUM($C$3:C89)</f>
        <v>-0.24640523101636164</v>
      </c>
      <c r="E89" s="12">
        <f t="shared" si="3"/>
        <v>7.6772736870287083E-3</v>
      </c>
    </row>
    <row r="90" spans="1:5" x14ac:dyDescent="0.25">
      <c r="A90" s="9">
        <v>43907</v>
      </c>
      <c r="B90">
        <v>245.03999300000001</v>
      </c>
      <c r="C90">
        <f t="shared" si="2"/>
        <v>1.5877920306274246E-2</v>
      </c>
      <c r="D90" s="12">
        <f>SUM($C$3:C90)</f>
        <v>-0.23052731071008739</v>
      </c>
      <c r="E90" s="12">
        <f t="shared" si="3"/>
        <v>2.3135984008991505E-4</v>
      </c>
    </row>
    <row r="91" spans="1:5" x14ac:dyDescent="0.25">
      <c r="A91" s="9">
        <v>43908</v>
      </c>
      <c r="B91">
        <v>236.25</v>
      </c>
      <c r="C91">
        <f t="shared" si="2"/>
        <v>-3.6530867583902726E-2</v>
      </c>
      <c r="D91" s="12">
        <f>SUM($C$3:C91)</f>
        <v>-0.26705817829399014</v>
      </c>
      <c r="E91" s="12">
        <f t="shared" si="3"/>
        <v>1.3837113262028329E-3</v>
      </c>
    </row>
    <row r="92" spans="1:5" x14ac:dyDescent="0.25">
      <c r="A92" s="9">
        <v>43909</v>
      </c>
      <c r="B92">
        <v>239.25</v>
      </c>
      <c r="C92">
        <f t="shared" si="2"/>
        <v>1.2618463959211464E-2</v>
      </c>
      <c r="D92" s="12">
        <f>SUM($C$3:C92)</f>
        <v>-0.25443971433477869</v>
      </c>
      <c r="E92" s="12">
        <f t="shared" si="3"/>
        <v>1.4282786069505477E-4</v>
      </c>
    </row>
    <row r="93" spans="1:5" x14ac:dyDescent="0.25">
      <c r="A93" s="9">
        <v>43910</v>
      </c>
      <c r="B93">
        <v>242.529999</v>
      </c>
      <c r="C93">
        <f t="shared" si="2"/>
        <v>1.3616379609862467E-2</v>
      </c>
      <c r="D93" s="12">
        <f>SUM($C$3:C93)</f>
        <v>-0.24082333472491621</v>
      </c>
      <c r="E93" s="12">
        <f t="shared" si="3"/>
        <v>1.6767599810782832E-4</v>
      </c>
    </row>
    <row r="94" spans="1:5" x14ac:dyDescent="0.25">
      <c r="A94" s="9">
        <v>43913</v>
      </c>
      <c r="B94">
        <v>228.19000199999999</v>
      </c>
      <c r="C94">
        <f t="shared" si="2"/>
        <v>-6.0946785919967515E-2</v>
      </c>
      <c r="D94" s="12">
        <f>SUM($C$3:C94)</f>
        <v>-0.30177012064488373</v>
      </c>
      <c r="E94" s="12">
        <f t="shared" si="3"/>
        <v>3.7963082626328239E-3</v>
      </c>
    </row>
    <row r="95" spans="1:5" x14ac:dyDescent="0.25">
      <c r="A95" s="9">
        <v>43914</v>
      </c>
      <c r="B95">
        <v>234.41999799999999</v>
      </c>
      <c r="C95">
        <f t="shared" si="2"/>
        <v>2.6935745740380268E-2</v>
      </c>
      <c r="D95" s="12">
        <f>SUM($C$3:C95)</f>
        <v>-0.27483437490450346</v>
      </c>
      <c r="E95" s="12">
        <f t="shared" si="3"/>
        <v>6.9002583613816634E-4</v>
      </c>
    </row>
    <row r="96" spans="1:5" x14ac:dyDescent="0.25">
      <c r="A96" s="9">
        <v>43915</v>
      </c>
      <c r="B96">
        <v>244.86999499999999</v>
      </c>
      <c r="C96">
        <f t="shared" si="2"/>
        <v>4.3613067292997174E-2</v>
      </c>
      <c r="D96" s="12">
        <f>SUM($C$3:C96)</f>
        <v>-0.23122130761150628</v>
      </c>
      <c r="E96" s="12">
        <f t="shared" si="3"/>
        <v>1.8443300910688785E-3</v>
      </c>
    </row>
    <row r="97" spans="1:5" x14ac:dyDescent="0.25">
      <c r="A97" s="9">
        <v>43916</v>
      </c>
      <c r="B97">
        <v>249.520004</v>
      </c>
      <c r="C97">
        <f t="shared" si="2"/>
        <v>1.8811651273990836E-2</v>
      </c>
      <c r="D97" s="12">
        <f>SUM($C$3:C97)</f>
        <v>-0.21240965633751543</v>
      </c>
      <c r="E97" s="12">
        <f t="shared" si="3"/>
        <v>3.2921374944277717E-4</v>
      </c>
    </row>
    <row r="98" spans="1:5" x14ac:dyDescent="0.25">
      <c r="A98" s="9">
        <v>43917</v>
      </c>
      <c r="B98">
        <v>253.270004</v>
      </c>
      <c r="C98">
        <f t="shared" si="2"/>
        <v>1.4917040820152952E-2</v>
      </c>
      <c r="D98" s="12">
        <f>SUM($C$3:C98)</f>
        <v>-0.19749261551736247</v>
      </c>
      <c r="E98" s="12">
        <f t="shared" si="3"/>
        <v>2.0305218115837794E-4</v>
      </c>
    </row>
    <row r="99" spans="1:5" x14ac:dyDescent="0.25">
      <c r="A99" s="9">
        <v>43920</v>
      </c>
      <c r="B99">
        <v>255.699997</v>
      </c>
      <c r="C99">
        <f t="shared" si="2"/>
        <v>9.5487414141621849E-3</v>
      </c>
      <c r="D99" s="12">
        <f>SUM($C$3:C99)</f>
        <v>-0.18794387410320029</v>
      </c>
      <c r="E99" s="12">
        <f t="shared" si="3"/>
        <v>7.8878173991938925E-5</v>
      </c>
    </row>
    <row r="100" spans="1:5" x14ac:dyDescent="0.25">
      <c r="A100" s="9">
        <v>43921</v>
      </c>
      <c r="B100">
        <v>260.55999800000001</v>
      </c>
      <c r="C100">
        <f t="shared" si="2"/>
        <v>1.8828282727561024E-2</v>
      </c>
      <c r="D100" s="12">
        <f>SUM($C$3:C100)</f>
        <v>-0.16911559137563928</v>
      </c>
      <c r="E100" s="12">
        <f t="shared" si="3"/>
        <v>3.2981755649717456E-4</v>
      </c>
    </row>
    <row r="101" spans="1:5" x14ac:dyDescent="0.25">
      <c r="A101" s="9">
        <v>43922</v>
      </c>
      <c r="B101">
        <v>247.979996</v>
      </c>
      <c r="C101">
        <f t="shared" si="2"/>
        <v>-4.9485071670840042E-2</v>
      </c>
      <c r="D101" s="12">
        <f>SUM($C$3:C101)</f>
        <v>-0.21860066304647932</v>
      </c>
      <c r="E101" s="12">
        <f t="shared" si="3"/>
        <v>2.5152707045126223E-3</v>
      </c>
    </row>
    <row r="102" spans="1:5" x14ac:dyDescent="0.25">
      <c r="A102" s="9">
        <v>43923</v>
      </c>
      <c r="B102">
        <v>245.19000199999999</v>
      </c>
      <c r="C102">
        <f t="shared" si="2"/>
        <v>-1.1314653268275248E-2</v>
      </c>
      <c r="D102" s="12">
        <f>SUM($C$3:C102)</f>
        <v>-0.22991531631475456</v>
      </c>
      <c r="E102" s="12">
        <f t="shared" si="3"/>
        <v>1.4356966976498991E-4</v>
      </c>
    </row>
    <row r="103" spans="1:5" x14ac:dyDescent="0.25">
      <c r="A103" s="9">
        <v>43924</v>
      </c>
      <c r="B103">
        <v>250.759995</v>
      </c>
      <c r="C103">
        <f t="shared" si="2"/>
        <v>2.2462858113295747E-2</v>
      </c>
      <c r="D103" s="12">
        <f>SUM($C$3:C103)</f>
        <v>-0.20745245820145883</v>
      </c>
      <c r="E103" s="12">
        <f t="shared" si="3"/>
        <v>4.7504186841810576E-4</v>
      </c>
    </row>
    <row r="104" spans="1:5" x14ac:dyDescent="0.25">
      <c r="A104" s="9">
        <v>43927</v>
      </c>
      <c r="B104">
        <v>257.83999599999999</v>
      </c>
      <c r="C104">
        <f t="shared" si="2"/>
        <v>2.7842935527302243E-2</v>
      </c>
      <c r="D104" s="12">
        <f>SUM($C$3:C104)</f>
        <v>-0.17960952267415659</v>
      </c>
      <c r="E104" s="12">
        <f t="shared" si="3"/>
        <v>7.3850957415526276E-4</v>
      </c>
    </row>
    <row r="105" spans="1:5" x14ac:dyDescent="0.25">
      <c r="A105" s="9">
        <v>43928</v>
      </c>
      <c r="B105">
        <v>274.209991</v>
      </c>
      <c r="C105">
        <f t="shared" si="2"/>
        <v>6.1554981378087334E-2</v>
      </c>
      <c r="D105" s="12">
        <f>SUM($C$3:C105)</f>
        <v>-0.11805454129606925</v>
      </c>
      <c r="E105" s="12">
        <f t="shared" si="3"/>
        <v>3.7072972142195839E-3</v>
      </c>
    </row>
    <row r="106" spans="1:5" x14ac:dyDescent="0.25">
      <c r="A106" s="9">
        <v>43929</v>
      </c>
      <c r="B106">
        <v>267.959991</v>
      </c>
      <c r="C106">
        <f t="shared" si="2"/>
        <v>-2.3056521318809208E-2</v>
      </c>
      <c r="D106" s="12">
        <f>SUM($C$3:C106)</f>
        <v>-0.14111106261487846</v>
      </c>
      <c r="E106" s="12">
        <f t="shared" si="3"/>
        <v>5.62824579835482E-4</v>
      </c>
    </row>
    <row r="107" spans="1:5" x14ac:dyDescent="0.25">
      <c r="A107" s="9">
        <v>43930</v>
      </c>
      <c r="B107">
        <v>277.57998700000002</v>
      </c>
      <c r="C107">
        <f t="shared" si="2"/>
        <v>3.5271451041383746E-2</v>
      </c>
      <c r="D107" s="12">
        <f>SUM($C$3:C107)</f>
        <v>-0.10583961157349472</v>
      </c>
      <c r="E107" s="12">
        <f t="shared" si="3"/>
        <v>1.197440148506812E-3</v>
      </c>
    </row>
    <row r="108" spans="1:5" x14ac:dyDescent="0.25">
      <c r="A108" s="9">
        <v>43934</v>
      </c>
      <c r="B108">
        <v>277.14001500000001</v>
      </c>
      <c r="C108">
        <f t="shared" si="2"/>
        <v>-1.5862852995105203E-3</v>
      </c>
      <c r="D108" s="12">
        <f>SUM($C$3:C108)</f>
        <v>-0.10742589687300524</v>
      </c>
      <c r="E108" s="12">
        <f t="shared" si="3"/>
        <v>5.0791104527043591E-6</v>
      </c>
    </row>
    <row r="109" spans="1:5" x14ac:dyDescent="0.25">
      <c r="A109" s="9">
        <v>43935</v>
      </c>
      <c r="B109">
        <v>280.98001099999999</v>
      </c>
      <c r="C109">
        <f t="shared" si="2"/>
        <v>1.376068377736149E-2</v>
      </c>
      <c r="D109" s="12">
        <f>SUM($C$3:C109)</f>
        <v>-9.3665213095643754E-2</v>
      </c>
      <c r="E109" s="12">
        <f t="shared" si="3"/>
        <v>1.7143400441181538E-4</v>
      </c>
    </row>
    <row r="110" spans="1:5" x14ac:dyDescent="0.25">
      <c r="A110" s="9">
        <v>43936</v>
      </c>
      <c r="B110">
        <v>277.57000699999998</v>
      </c>
      <c r="C110">
        <f t="shared" si="2"/>
        <v>-1.2210352724843726E-2</v>
      </c>
      <c r="D110" s="12">
        <f>SUM($C$3:C110)</f>
        <v>-0.10587556582048747</v>
      </c>
      <c r="E110" s="12">
        <f t="shared" si="3"/>
        <v>1.6583658965944054E-4</v>
      </c>
    </row>
    <row r="111" spans="1:5" x14ac:dyDescent="0.25">
      <c r="A111" s="9">
        <v>43937</v>
      </c>
      <c r="B111">
        <v>279.14999399999999</v>
      </c>
      <c r="C111">
        <f t="shared" si="2"/>
        <v>5.6760714151938398E-3</v>
      </c>
      <c r="D111" s="12">
        <f>SUM($C$3:C111)</f>
        <v>-0.10019949440529363</v>
      </c>
      <c r="E111" s="12">
        <f t="shared" si="3"/>
        <v>2.5086760401567691E-5</v>
      </c>
    </row>
    <row r="112" spans="1:5" x14ac:dyDescent="0.25">
      <c r="A112" s="9">
        <v>43938</v>
      </c>
      <c r="B112">
        <v>285.38000499999998</v>
      </c>
      <c r="C112">
        <f t="shared" si="2"/>
        <v>2.20723927603792E-2</v>
      </c>
      <c r="D112" s="12">
        <f>SUM($C$3:C112)</f>
        <v>-7.8127101644914432E-2</v>
      </c>
      <c r="E112" s="12">
        <f t="shared" si="3"/>
        <v>4.581735913779609E-4</v>
      </c>
    </row>
    <row r="113" spans="1:5" x14ac:dyDescent="0.25">
      <c r="A113" s="9">
        <v>43941</v>
      </c>
      <c r="B113">
        <v>282.60998499999999</v>
      </c>
      <c r="C113">
        <f t="shared" si="2"/>
        <v>-9.7538407710641359E-3</v>
      </c>
      <c r="D113" s="12">
        <f>SUM($C$3:C113)</f>
        <v>-8.7880942415978575E-2</v>
      </c>
      <c r="E113" s="12">
        <f t="shared" si="3"/>
        <v>1.0860231943016084E-4</v>
      </c>
    </row>
    <row r="114" spans="1:5" x14ac:dyDescent="0.25">
      <c r="A114" s="9">
        <v>43942</v>
      </c>
      <c r="B114">
        <v>276.73001099999999</v>
      </c>
      <c r="C114">
        <f t="shared" si="2"/>
        <v>-2.1025460913935725E-2</v>
      </c>
      <c r="D114" s="12">
        <f>SUM($C$3:C114)</f>
        <v>-0.1089064033299143</v>
      </c>
      <c r="E114" s="12">
        <f t="shared" si="3"/>
        <v>4.7058033998881787E-4</v>
      </c>
    </row>
    <row r="115" spans="1:5" x14ac:dyDescent="0.25">
      <c r="A115" s="9">
        <v>43943</v>
      </c>
      <c r="B115">
        <v>278.35000600000001</v>
      </c>
      <c r="C115">
        <f t="shared" si="2"/>
        <v>5.8369948471839253E-3</v>
      </c>
      <c r="D115" s="12">
        <f>SUM($C$3:C115)</f>
        <v>-0.10306940848273038</v>
      </c>
      <c r="E115" s="12">
        <f t="shared" si="3"/>
        <v>2.6724681010283403E-5</v>
      </c>
    </row>
    <row r="116" spans="1:5" x14ac:dyDescent="0.25">
      <c r="A116" s="9">
        <v>43944</v>
      </c>
      <c r="B116">
        <v>280.48998999999998</v>
      </c>
      <c r="C116">
        <f t="shared" si="2"/>
        <v>7.6587018663589225E-3</v>
      </c>
      <c r="D116" s="12">
        <f>SUM($C$3:C116)</f>
        <v>-9.5410706616371466E-2</v>
      </c>
      <c r="E116" s="12">
        <f t="shared" si="3"/>
        <v>4.8878261385631464E-5</v>
      </c>
    </row>
    <row r="117" spans="1:5" x14ac:dyDescent="0.25">
      <c r="A117" s="9">
        <v>43945</v>
      </c>
      <c r="B117">
        <v>280.73001099999999</v>
      </c>
      <c r="C117">
        <f t="shared" si="2"/>
        <v>8.5535445709789036E-4</v>
      </c>
      <c r="D117" s="12">
        <f>SUM($C$3:C117)</f>
        <v>-9.4555352159273576E-2</v>
      </c>
      <c r="E117" s="12">
        <f t="shared" si="3"/>
        <v>3.5325791810971563E-8</v>
      </c>
    </row>
    <row r="118" spans="1:5" x14ac:dyDescent="0.25">
      <c r="A118" s="9">
        <v>43948</v>
      </c>
      <c r="B118">
        <v>285.11999500000002</v>
      </c>
      <c r="C118">
        <f t="shared" si="2"/>
        <v>1.5516734237399682E-2</v>
      </c>
      <c r="D118" s="12">
        <f>SUM($C$3:C118)</f>
        <v>-7.9038617921873888E-2</v>
      </c>
      <c r="E118" s="12">
        <f t="shared" si="3"/>
        <v>2.2050264148354542E-4</v>
      </c>
    </row>
    <row r="119" spans="1:5" x14ac:dyDescent="0.25">
      <c r="A119" s="9">
        <v>43949</v>
      </c>
      <c r="B119">
        <v>291.01998900000001</v>
      </c>
      <c r="C119">
        <f t="shared" si="2"/>
        <v>2.0481828788073989E-2</v>
      </c>
      <c r="D119" s="12">
        <f>SUM($C$3:C119)</f>
        <v>-5.85567891337999E-2</v>
      </c>
      <c r="E119" s="12">
        <f t="shared" si="3"/>
        <v>3.9261147369518921E-4</v>
      </c>
    </row>
    <row r="120" spans="1:5" x14ac:dyDescent="0.25">
      <c r="A120" s="9">
        <v>43950</v>
      </c>
      <c r="B120">
        <v>291.52999899999998</v>
      </c>
      <c r="C120">
        <f t="shared" si="2"/>
        <v>1.7509574828151742E-3</v>
      </c>
      <c r="D120" s="12">
        <f>SUM($C$3:C120)</f>
        <v>-5.6805831650984726E-2</v>
      </c>
      <c r="E120" s="12">
        <f t="shared" si="3"/>
        <v>1.1740905569738293E-6</v>
      </c>
    </row>
    <row r="121" spans="1:5" x14ac:dyDescent="0.25">
      <c r="A121" s="9">
        <v>43951</v>
      </c>
      <c r="B121">
        <v>291.709991</v>
      </c>
      <c r="C121">
        <f t="shared" si="2"/>
        <v>6.1721421301752803E-4</v>
      </c>
      <c r="D121" s="12">
        <f>SUM($C$3:C121)</f>
        <v>-5.61886174379672E-2</v>
      </c>
      <c r="E121" s="12">
        <f t="shared" si="3"/>
        <v>2.5189032341200441E-9</v>
      </c>
    </row>
    <row r="122" spans="1:5" x14ac:dyDescent="0.25">
      <c r="A122" s="9">
        <v>43952</v>
      </c>
      <c r="B122">
        <v>285.30999800000001</v>
      </c>
      <c r="C122">
        <f t="shared" si="2"/>
        <v>-2.2183825810911134E-2</v>
      </c>
      <c r="D122" s="12">
        <f>SUM($C$3:C122)</f>
        <v>-7.8372443248878335E-2</v>
      </c>
      <c r="E122" s="12">
        <f t="shared" si="3"/>
        <v>5.2217865311260088E-4</v>
      </c>
    </row>
    <row r="123" spans="1:5" x14ac:dyDescent="0.25">
      <c r="A123" s="9">
        <v>43955</v>
      </c>
      <c r="B123">
        <v>280.73998999999998</v>
      </c>
      <c r="C123">
        <f t="shared" si="2"/>
        <v>-1.6147362932931366E-2</v>
      </c>
      <c r="D123" s="12">
        <f>SUM($C$3:C123)</f>
        <v>-9.4519806181809704E-2</v>
      </c>
      <c r="E123" s="12">
        <f t="shared" si="3"/>
        <v>2.827363496588699E-4</v>
      </c>
    </row>
    <row r="124" spans="1:5" x14ac:dyDescent="0.25">
      <c r="A124" s="9">
        <v>43956</v>
      </c>
      <c r="B124">
        <v>286.64001500000001</v>
      </c>
      <c r="C124">
        <f t="shared" si="2"/>
        <v>2.0798186841114022E-2</v>
      </c>
      <c r="D124" s="12">
        <f>SUM($C$3:C124)</f>
        <v>-7.3721619340695682E-2</v>
      </c>
      <c r="E124" s="12">
        <f t="shared" si="3"/>
        <v>4.052484625117518E-4</v>
      </c>
    </row>
    <row r="125" spans="1:5" x14ac:dyDescent="0.25">
      <c r="A125" s="9">
        <v>43957</v>
      </c>
      <c r="B125">
        <v>288.040009</v>
      </c>
      <c r="C125">
        <f t="shared" si="2"/>
        <v>4.8722652991794301E-3</v>
      </c>
      <c r="D125" s="12">
        <f>SUM($C$3:C125)</f>
        <v>-6.884935404151625E-2</v>
      </c>
      <c r="E125" s="12">
        <f t="shared" si="3"/>
        <v>1.7680867885419415E-5</v>
      </c>
    </row>
    <row r="126" spans="1:5" x14ac:dyDescent="0.25">
      <c r="A126" s="9">
        <v>43958</v>
      </c>
      <c r="B126">
        <v>287.75</v>
      </c>
      <c r="C126">
        <f t="shared" si="2"/>
        <v>-1.0073430243338977E-3</v>
      </c>
      <c r="D126" s="12">
        <f>SUM($C$3:C126)</f>
        <v>-6.9856697065850154E-2</v>
      </c>
      <c r="E126" s="12">
        <f t="shared" si="3"/>
        <v>2.8047738754714696E-6</v>
      </c>
    </row>
    <row r="127" spans="1:5" x14ac:dyDescent="0.25">
      <c r="A127" s="9">
        <v>43959</v>
      </c>
      <c r="B127">
        <v>291.08999599999999</v>
      </c>
      <c r="C127">
        <f t="shared" si="2"/>
        <v>1.1540436361871138E-2</v>
      </c>
      <c r="D127" s="12">
        <f>SUM($C$3:C127)</f>
        <v>-5.8316260703979016E-2</v>
      </c>
      <c r="E127" s="12">
        <f t="shared" si="3"/>
        <v>1.1822285689410703E-4</v>
      </c>
    </row>
    <row r="128" spans="1:5" x14ac:dyDescent="0.25">
      <c r="A128" s="9">
        <v>43962</v>
      </c>
      <c r="B128">
        <v>290.33999599999999</v>
      </c>
      <c r="C128">
        <f t="shared" si="2"/>
        <v>-2.5798477075322222E-3</v>
      </c>
      <c r="D128" s="12">
        <f>SUM($C$3:C128)</f>
        <v>-6.0896108411511239E-2</v>
      </c>
      <c r="E128" s="12">
        <f t="shared" si="3"/>
        <v>1.0544636439088753E-5</v>
      </c>
    </row>
    <row r="129" spans="1:5" x14ac:dyDescent="0.25">
      <c r="A129" s="9">
        <v>43963</v>
      </c>
      <c r="B129">
        <v>293.790009</v>
      </c>
      <c r="C129">
        <f t="shared" si="2"/>
        <v>1.1812620778607775E-2</v>
      </c>
      <c r="D129" s="12">
        <f>SUM($C$3:C129)</f>
        <v>-4.9083487632903461E-2</v>
      </c>
      <c r="E129" s="12">
        <f t="shared" si="3"/>
        <v>1.2421588179856201E-4</v>
      </c>
    </row>
    <row r="130" spans="1:5" x14ac:dyDescent="0.25">
      <c r="A130" s="9">
        <v>43964</v>
      </c>
      <c r="B130">
        <v>286.05999800000001</v>
      </c>
      <c r="C130">
        <f t="shared" si="2"/>
        <v>-2.6663684999724966E-2</v>
      </c>
      <c r="D130" s="12">
        <f>SUM($C$3:C130)</f>
        <v>-7.5747172632628423E-2</v>
      </c>
      <c r="E130" s="12">
        <f t="shared" si="3"/>
        <v>7.4698836520149163E-4</v>
      </c>
    </row>
    <row r="131" spans="1:5" x14ac:dyDescent="0.25">
      <c r="A131" s="9">
        <v>43965</v>
      </c>
      <c r="B131">
        <v>278.95001200000002</v>
      </c>
      <c r="C131">
        <f t="shared" si="2"/>
        <v>-2.5168974725215152E-2</v>
      </c>
      <c r="D131" s="12">
        <f>SUM($C$3:C131)</f>
        <v>-0.10091614735784357</v>
      </c>
      <c r="E131" s="12">
        <f t="shared" si="3"/>
        <v>6.6751840824349172E-4</v>
      </c>
    </row>
    <row r="132" spans="1:5" x14ac:dyDescent="0.25">
      <c r="A132" s="9">
        <v>43966</v>
      </c>
      <c r="B132">
        <v>282.36999500000002</v>
      </c>
      <c r="C132">
        <f t="shared" ref="C132:C195" si="4">LN(B132/B131)</f>
        <v>1.2185652664157455E-2</v>
      </c>
      <c r="D132" s="12">
        <f>SUM($C$3:C132)</f>
        <v>-8.8730494693686116E-2</v>
      </c>
      <c r="E132" s="12">
        <f t="shared" ref="E132:E195" si="5">(C132-$F$3)^2</f>
        <v>1.3267007787436675E-4</v>
      </c>
    </row>
    <row r="133" spans="1:5" x14ac:dyDescent="0.25">
      <c r="A133" s="9">
        <v>43969</v>
      </c>
      <c r="B133">
        <v>293.04998799999998</v>
      </c>
      <c r="C133">
        <f t="shared" si="4"/>
        <v>3.7124951999637799E-2</v>
      </c>
      <c r="D133" s="12">
        <f>SUM($C$3:C133)</f>
        <v>-5.1605542694048316E-2</v>
      </c>
      <c r="E133" s="12">
        <f t="shared" si="5"/>
        <v>1.3291528871275107E-3</v>
      </c>
    </row>
    <row r="134" spans="1:5" x14ac:dyDescent="0.25">
      <c r="A134" s="9">
        <v>43970</v>
      </c>
      <c r="B134">
        <v>294.35000600000001</v>
      </c>
      <c r="C134">
        <f t="shared" si="4"/>
        <v>4.4263538843732119E-3</v>
      </c>
      <c r="D134" s="12">
        <f>SUM($C$3:C134)</f>
        <v>-4.7179188809675102E-2</v>
      </c>
      <c r="E134" s="12">
        <f t="shared" si="5"/>
        <v>1.4129712582827632E-5</v>
      </c>
    </row>
    <row r="135" spans="1:5" x14ac:dyDescent="0.25">
      <c r="A135" s="9">
        <v>43971</v>
      </c>
      <c r="B135">
        <v>295.82000699999998</v>
      </c>
      <c r="C135">
        <f t="shared" si="4"/>
        <v>4.9816290480949486E-3</v>
      </c>
      <c r="D135" s="12">
        <f>SUM($C$3:C135)</f>
        <v>-4.2197559761580156E-2</v>
      </c>
      <c r="E135" s="12">
        <f t="shared" si="5"/>
        <v>1.861254734861744E-5</v>
      </c>
    </row>
    <row r="136" spans="1:5" x14ac:dyDescent="0.25">
      <c r="A136" s="9">
        <v>43972</v>
      </c>
      <c r="B136">
        <v>296.790009</v>
      </c>
      <c r="C136">
        <f t="shared" si="4"/>
        <v>3.2736634214503915E-3</v>
      </c>
      <c r="D136" s="12">
        <f>SUM($C$3:C136)</f>
        <v>-3.8923896340129764E-2</v>
      </c>
      <c r="E136" s="12">
        <f t="shared" si="5"/>
        <v>6.7925939610744156E-6</v>
      </c>
    </row>
    <row r="137" spans="1:5" x14ac:dyDescent="0.25">
      <c r="A137" s="9">
        <v>43973</v>
      </c>
      <c r="B137">
        <v>294.57000699999998</v>
      </c>
      <c r="C137">
        <f t="shared" si="4"/>
        <v>-7.508158714952278E-3</v>
      </c>
      <c r="D137" s="12">
        <f>SUM($C$3:C137)</f>
        <v>-4.6432055055082043E-2</v>
      </c>
      <c r="E137" s="12">
        <f t="shared" si="5"/>
        <v>6.6839807546086074E-5</v>
      </c>
    </row>
    <row r="138" spans="1:5" x14ac:dyDescent="0.25">
      <c r="A138" s="9">
        <v>43977</v>
      </c>
      <c r="B138">
        <v>301.92999300000002</v>
      </c>
      <c r="C138">
        <f t="shared" si="4"/>
        <v>2.4678489631448811E-2</v>
      </c>
      <c r="D138" s="12">
        <f>SUM($C$3:C138)</f>
        <v>-2.1753565423633232E-2</v>
      </c>
      <c r="E138" s="12">
        <f t="shared" si="5"/>
        <v>5.7653228653558176E-4</v>
      </c>
    </row>
    <row r="139" spans="1:5" x14ac:dyDescent="0.25">
      <c r="A139" s="9">
        <v>43978</v>
      </c>
      <c r="B139">
        <v>302.11999500000002</v>
      </c>
      <c r="C139">
        <f t="shared" si="4"/>
        <v>6.2909365132296946E-4</v>
      </c>
      <c r="D139" s="12">
        <f>SUM($C$3:C139)</f>
        <v>-2.1124471772310263E-2</v>
      </c>
      <c r="E139" s="12">
        <f t="shared" si="5"/>
        <v>1.4675977198256224E-9</v>
      </c>
    </row>
    <row r="140" spans="1:5" x14ac:dyDescent="0.25">
      <c r="A140" s="9">
        <v>43979</v>
      </c>
      <c r="B140">
        <v>304.64999399999999</v>
      </c>
      <c r="C140">
        <f t="shared" si="4"/>
        <v>8.3392841042396141E-3</v>
      </c>
      <c r="D140" s="12">
        <f>SUM($C$3:C140)</f>
        <v>-1.2785187668070649E-2</v>
      </c>
      <c r="E140" s="12">
        <f t="shared" si="5"/>
        <v>5.8857761375052932E-5</v>
      </c>
    </row>
    <row r="141" spans="1:5" x14ac:dyDescent="0.25">
      <c r="A141" s="9">
        <v>43980</v>
      </c>
      <c r="B141">
        <v>302.459991</v>
      </c>
      <c r="C141">
        <f t="shared" si="4"/>
        <v>-7.2145494331782465E-3</v>
      </c>
      <c r="D141" s="12">
        <f>SUM($C$3:C141)</f>
        <v>-1.9999737101248895E-2</v>
      </c>
      <c r="E141" s="12">
        <f t="shared" si="5"/>
        <v>6.2125172414940485E-5</v>
      </c>
    </row>
    <row r="142" spans="1:5" x14ac:dyDescent="0.25">
      <c r="A142" s="9">
        <v>43983</v>
      </c>
      <c r="B142">
        <v>303.61999500000002</v>
      </c>
      <c r="C142">
        <f t="shared" si="4"/>
        <v>3.8278954700222893E-3</v>
      </c>
      <c r="D142" s="12">
        <f>SUM($C$3:C142)</f>
        <v>-1.6171841631226605E-2</v>
      </c>
      <c r="E142" s="12">
        <f t="shared" si="5"/>
        <v>9.9887133523514373E-6</v>
      </c>
    </row>
    <row r="143" spans="1:5" x14ac:dyDescent="0.25">
      <c r="A143" s="9">
        <v>43984</v>
      </c>
      <c r="B143">
        <v>306.54998799999998</v>
      </c>
      <c r="C143">
        <f t="shared" si="4"/>
        <v>9.6039320267534856E-3</v>
      </c>
      <c r="D143" s="12">
        <f>SUM($C$3:C143)</f>
        <v>-6.5679096044731194E-3</v>
      </c>
      <c r="E143" s="12">
        <f t="shared" si="5"/>
        <v>7.9861553023285016E-5</v>
      </c>
    </row>
    <row r="144" spans="1:5" x14ac:dyDescent="0.25">
      <c r="A144" s="9">
        <v>43985</v>
      </c>
      <c r="B144">
        <v>310.23998999999998</v>
      </c>
      <c r="C144">
        <f t="shared" si="4"/>
        <v>1.1965324197862035E-2</v>
      </c>
      <c r="D144" s="12">
        <f>SUM($C$3:C144)</f>
        <v>5.3974145933889158E-3</v>
      </c>
      <c r="E144" s="12">
        <f t="shared" si="5"/>
        <v>1.2764302589285433E-4</v>
      </c>
    </row>
    <row r="145" spans="1:5" x14ac:dyDescent="0.25">
      <c r="A145" s="9">
        <v>43986</v>
      </c>
      <c r="B145">
        <v>311.10998499999999</v>
      </c>
      <c r="C145">
        <f t="shared" si="4"/>
        <v>2.8003399164366555E-3</v>
      </c>
      <c r="D145" s="12">
        <f>SUM($C$3:C145)</f>
        <v>8.1977545098255722E-3</v>
      </c>
      <c r="E145" s="12">
        <f t="shared" si="5"/>
        <v>4.5494203614274006E-6</v>
      </c>
    </row>
    <row r="146" spans="1:5" x14ac:dyDescent="0.25">
      <c r="A146" s="9">
        <v>43987</v>
      </c>
      <c r="B146">
        <v>317.23001099999999</v>
      </c>
      <c r="C146">
        <f t="shared" si="4"/>
        <v>1.9480598339600284E-2</v>
      </c>
      <c r="D146" s="12">
        <f>SUM($C$3:C146)</f>
        <v>2.7678352849425856E-2</v>
      </c>
      <c r="E146" s="12">
        <f t="shared" si="5"/>
        <v>3.5393632304852544E-4</v>
      </c>
    </row>
    <row r="147" spans="1:5" x14ac:dyDescent="0.25">
      <c r="A147" s="9">
        <v>43990</v>
      </c>
      <c r="B147">
        <v>320.22000100000002</v>
      </c>
      <c r="C147">
        <f t="shared" si="4"/>
        <v>9.3811651794933632E-3</v>
      </c>
      <c r="D147" s="12">
        <f>SUM($C$3:C147)</f>
        <v>3.7059518028919221E-2</v>
      </c>
      <c r="E147" s="12">
        <f t="shared" si="5"/>
        <v>7.5929653248757412E-5</v>
      </c>
    </row>
    <row r="148" spans="1:5" x14ac:dyDescent="0.25">
      <c r="A148" s="9">
        <v>43991</v>
      </c>
      <c r="B148">
        <v>320.29998799999998</v>
      </c>
      <c r="C148">
        <f t="shared" si="4"/>
        <v>2.4975645347346631E-4</v>
      </c>
      <c r="D148" s="12">
        <f>SUM($C$3:C148)</f>
        <v>3.7309274482392685E-2</v>
      </c>
      <c r="E148" s="12">
        <f t="shared" si="5"/>
        <v>1.7442854541796671E-7</v>
      </c>
    </row>
    <row r="149" spans="1:5" x14ac:dyDescent="0.25">
      <c r="A149" s="9">
        <v>43992</v>
      </c>
      <c r="B149">
        <v>321.42001299999998</v>
      </c>
      <c r="C149">
        <f t="shared" si="4"/>
        <v>3.4907004162109817E-3</v>
      </c>
      <c r="D149" s="12">
        <f>SUM($C$3:C149)</f>
        <v>4.0799974898603666E-2</v>
      </c>
      <c r="E149" s="12">
        <f t="shared" si="5"/>
        <v>7.9710089250603914E-6</v>
      </c>
    </row>
    <row r="150" spans="1:5" x14ac:dyDescent="0.25">
      <c r="A150" s="9">
        <v>43993</v>
      </c>
      <c r="B150">
        <v>311.459991</v>
      </c>
      <c r="C150">
        <f t="shared" si="4"/>
        <v>-3.1477829395420237E-2</v>
      </c>
      <c r="D150" s="12">
        <f>SUM($C$3:C150)</f>
        <v>9.3221455031834294E-3</v>
      </c>
      <c r="E150" s="12">
        <f t="shared" si="5"/>
        <v>1.0333159586431893E-3</v>
      </c>
    </row>
    <row r="151" spans="1:5" x14ac:dyDescent="0.25">
      <c r="A151" s="9">
        <v>43994</v>
      </c>
      <c r="B151">
        <v>308.23998999999998</v>
      </c>
      <c r="C151">
        <f t="shared" si="4"/>
        <v>-1.0392222295377009E-2</v>
      </c>
      <c r="D151" s="12">
        <f>SUM($C$3:C151)</f>
        <v>-1.0700767921935795E-3</v>
      </c>
      <c r="E151" s="12">
        <f t="shared" si="5"/>
        <v>1.2231530922711384E-4</v>
      </c>
    </row>
    <row r="152" spans="1:5" x14ac:dyDescent="0.25">
      <c r="A152" s="9">
        <v>43997</v>
      </c>
      <c r="B152">
        <v>298.01998900000001</v>
      </c>
      <c r="C152">
        <f t="shared" si="4"/>
        <v>-3.3718106438609785E-2</v>
      </c>
      <c r="D152" s="12">
        <f>SUM($C$3:C152)</f>
        <v>-3.4788183230803363E-2</v>
      </c>
      <c r="E152" s="12">
        <f t="shared" si="5"/>
        <v>1.1823632517446582E-3</v>
      </c>
    </row>
    <row r="153" spans="1:5" x14ac:dyDescent="0.25">
      <c r="A153" s="9">
        <v>43998</v>
      </c>
      <c r="B153">
        <v>315.48001099999999</v>
      </c>
      <c r="C153">
        <f t="shared" si="4"/>
        <v>5.6934761960253953E-2</v>
      </c>
      <c r="D153" s="12">
        <f>SUM($C$3:C153)</f>
        <v>2.214657872945059E-2</v>
      </c>
      <c r="E153" s="12">
        <f t="shared" si="5"/>
        <v>3.1660156968116664E-3</v>
      </c>
    </row>
    <row r="154" spans="1:5" x14ac:dyDescent="0.25">
      <c r="A154" s="9">
        <v>43999</v>
      </c>
      <c r="B154">
        <v>314.07000699999998</v>
      </c>
      <c r="C154">
        <f t="shared" si="4"/>
        <v>-4.4794101098951482E-3</v>
      </c>
      <c r="D154" s="12">
        <f>SUM($C$3:C154)</f>
        <v>1.7667168619555442E-2</v>
      </c>
      <c r="E154" s="12">
        <f t="shared" si="5"/>
        <v>2.6489684049415669E-5</v>
      </c>
    </row>
    <row r="155" spans="1:5" x14ac:dyDescent="0.25">
      <c r="A155" s="9">
        <v>44000</v>
      </c>
      <c r="B155">
        <v>310.01001000000002</v>
      </c>
      <c r="C155">
        <f t="shared" si="4"/>
        <v>-1.3011326006946475E-2</v>
      </c>
      <c r="D155" s="12">
        <f>SUM($C$3:C155)</f>
        <v>4.6558426126089673E-3</v>
      </c>
      <c r="E155" s="12">
        <f t="shared" si="5"/>
        <v>1.8710762421895243E-4</v>
      </c>
    </row>
    <row r="156" spans="1:5" x14ac:dyDescent="0.25">
      <c r="A156" s="9">
        <v>44001</v>
      </c>
      <c r="B156">
        <v>314.17001299999998</v>
      </c>
      <c r="C156">
        <f t="shared" si="4"/>
        <v>1.3329694775764147E-2</v>
      </c>
      <c r="D156" s="12">
        <f>SUM($C$3:C156)</f>
        <v>1.7985537388373114E-2</v>
      </c>
      <c r="E156" s="12">
        <f t="shared" si="5"/>
        <v>1.6033363581621611E-4</v>
      </c>
    </row>
    <row r="157" spans="1:5" x14ac:dyDescent="0.25">
      <c r="A157" s="9">
        <v>44004</v>
      </c>
      <c r="B157">
        <v>307.98998999999998</v>
      </c>
      <c r="C157">
        <f t="shared" si="4"/>
        <v>-1.9866999610777723E-2</v>
      </c>
      <c r="D157" s="12">
        <f>SUM($C$3:C157)</f>
        <v>-1.881462222404609E-3</v>
      </c>
      <c r="E157" s="12">
        <f t="shared" si="5"/>
        <v>4.2166168603811676E-4</v>
      </c>
    </row>
    <row r="158" spans="1:5" x14ac:dyDescent="0.25">
      <c r="A158" s="9">
        <v>44005</v>
      </c>
      <c r="B158">
        <v>313.48998999999998</v>
      </c>
      <c r="C158">
        <f t="shared" si="4"/>
        <v>1.7700147293208152E-2</v>
      </c>
      <c r="D158" s="12">
        <f>SUM($C$3:C158)</f>
        <v>1.5818685070803543E-2</v>
      </c>
      <c r="E158" s="12">
        <f t="shared" si="5"/>
        <v>2.901143819264436E-4</v>
      </c>
    </row>
    <row r="159" spans="1:5" x14ac:dyDescent="0.25">
      <c r="A159" s="9">
        <v>44006</v>
      </c>
      <c r="B159">
        <v>309.83999599999999</v>
      </c>
      <c r="C159">
        <f t="shared" si="4"/>
        <v>-1.1711407442038574E-2</v>
      </c>
      <c r="D159" s="12">
        <f>SUM($C$3:C159)</f>
        <v>4.1072776287649684E-3</v>
      </c>
      <c r="E159" s="12">
        <f t="shared" si="5"/>
        <v>1.5323494522101398E-4</v>
      </c>
    </row>
    <row r="160" spans="1:5" x14ac:dyDescent="0.25">
      <c r="A160" s="9">
        <v>44007</v>
      </c>
      <c r="B160">
        <v>303.47000100000002</v>
      </c>
      <c r="C160">
        <f t="shared" si="4"/>
        <v>-2.077326017498099E-2</v>
      </c>
      <c r="D160" s="12">
        <f>SUM($C$3:C160)</f>
        <v>-1.666598254621602E-2</v>
      </c>
      <c r="E160" s="12">
        <f t="shared" si="5"/>
        <v>4.5970203263907041E-4</v>
      </c>
    </row>
    <row r="161" spans="1:5" x14ac:dyDescent="0.25">
      <c r="A161" s="9">
        <v>44008</v>
      </c>
      <c r="B161">
        <v>306.16000400000001</v>
      </c>
      <c r="C161">
        <f t="shared" si="4"/>
        <v>8.8250920608842903E-3</v>
      </c>
      <c r="D161" s="12">
        <f>SUM($C$3:C161)</f>
        <v>-7.8408904853317293E-3</v>
      </c>
      <c r="E161" s="12">
        <f t="shared" si="5"/>
        <v>6.6547892619024145E-5</v>
      </c>
    </row>
    <row r="162" spans="1:5" x14ac:dyDescent="0.25">
      <c r="A162" s="9">
        <v>44011</v>
      </c>
      <c r="B162">
        <v>301.41000400000001</v>
      </c>
      <c r="C162">
        <f t="shared" si="4"/>
        <v>-1.5636376769218394E-2</v>
      </c>
      <c r="D162" s="12">
        <f>SUM($C$3:C162)</f>
        <v>-2.3477267254550124E-2</v>
      </c>
      <c r="E162" s="12">
        <f t="shared" si="5"/>
        <v>2.6581323115583541E-4</v>
      </c>
    </row>
    <row r="163" spans="1:5" x14ac:dyDescent="0.25">
      <c r="A163" s="9">
        <v>44012</v>
      </c>
      <c r="B163">
        <v>303.98998999999998</v>
      </c>
      <c r="C163">
        <f t="shared" si="4"/>
        <v>8.5232958192238764E-3</v>
      </c>
      <c r="D163" s="12">
        <f>SUM($C$3:C163)</f>
        <v>-1.4953971435326247E-2</v>
      </c>
      <c r="E163" s="12">
        <f t="shared" si="5"/>
        <v>6.1715053725311405E-5</v>
      </c>
    </row>
    <row r="164" spans="1:5" x14ac:dyDescent="0.25">
      <c r="A164" s="9">
        <v>44013</v>
      </c>
      <c r="B164">
        <v>309.57000699999998</v>
      </c>
      <c r="C164">
        <f t="shared" si="4"/>
        <v>1.8189487175226237E-2</v>
      </c>
      <c r="D164" s="12">
        <f>SUM($C$3:C164)</f>
        <v>3.2355157398999898E-3</v>
      </c>
      <c r="E164" s="12">
        <f t="shared" si="5"/>
        <v>3.0702343772061281E-4</v>
      </c>
    </row>
    <row r="165" spans="1:5" x14ac:dyDescent="0.25">
      <c r="A165" s="9">
        <v>44014</v>
      </c>
      <c r="B165">
        <v>314.23998999999998</v>
      </c>
      <c r="C165">
        <f t="shared" si="4"/>
        <v>1.4972732935547408E-2</v>
      </c>
      <c r="D165" s="12">
        <f>SUM($C$3:C165)</f>
        <v>1.8208248675447396E-2</v>
      </c>
      <c r="E165" s="12">
        <f t="shared" si="5"/>
        <v>2.0464246773003566E-4</v>
      </c>
    </row>
    <row r="166" spans="1:5" x14ac:dyDescent="0.25">
      <c r="A166" s="9">
        <v>44018</v>
      </c>
      <c r="B166">
        <v>316.36999500000002</v>
      </c>
      <c r="C166">
        <f t="shared" si="4"/>
        <v>6.7554055628057507E-3</v>
      </c>
      <c r="D166" s="12">
        <f>SUM($C$3:C166)</f>
        <v>2.4963654238253148E-2</v>
      </c>
      <c r="E166" s="12">
        <f t="shared" si="5"/>
        <v>3.706377655174788E-5</v>
      </c>
    </row>
    <row r="167" spans="1:5" x14ac:dyDescent="0.25">
      <c r="A167" s="9">
        <v>44019</v>
      </c>
      <c r="B167">
        <v>315.38000499999998</v>
      </c>
      <c r="C167">
        <f t="shared" si="4"/>
        <v>-3.1341220747644334E-3</v>
      </c>
      <c r="D167" s="12">
        <f>SUM($C$3:C167)</f>
        <v>2.1829532163488714E-2</v>
      </c>
      <c r="E167" s="12">
        <f t="shared" si="5"/>
        <v>1.4451592052945401E-5</v>
      </c>
    </row>
    <row r="168" spans="1:5" x14ac:dyDescent="0.25">
      <c r="A168" s="9">
        <v>44020</v>
      </c>
      <c r="B168">
        <v>314.60998499999999</v>
      </c>
      <c r="C168">
        <f t="shared" si="4"/>
        <v>-2.4445479949865021E-3</v>
      </c>
      <c r="D168" s="12">
        <f>SUM($C$3:C168)</f>
        <v>1.9384984168502213E-2</v>
      </c>
      <c r="E168" s="12">
        <f t="shared" si="5"/>
        <v>9.6842383066538419E-6</v>
      </c>
    </row>
    <row r="169" spans="1:5" x14ac:dyDescent="0.25">
      <c r="A169" s="9">
        <v>44021</v>
      </c>
      <c r="B169">
        <v>316.83999599999999</v>
      </c>
      <c r="C169">
        <f t="shared" si="4"/>
        <v>7.0631731350654908E-3</v>
      </c>
      <c r="D169" s="12">
        <f>SUM($C$3:C169)</f>
        <v>2.6448157303567706E-2</v>
      </c>
      <c r="E169" s="12">
        <f t="shared" si="5"/>
        <v>4.0905877035710138E-5</v>
      </c>
    </row>
    <row r="170" spans="1:5" x14ac:dyDescent="0.25">
      <c r="A170" s="9">
        <v>44022</v>
      </c>
      <c r="B170">
        <v>314.30999800000001</v>
      </c>
      <c r="C170">
        <f t="shared" si="4"/>
        <v>-8.0171483015716409E-3</v>
      </c>
      <c r="D170" s="12">
        <f>SUM($C$3:C170)</f>
        <v>1.8431009001996065E-2</v>
      </c>
      <c r="E170" s="12">
        <f t="shared" si="5"/>
        <v>7.5421429388104346E-5</v>
      </c>
    </row>
    <row r="171" spans="1:5" x14ac:dyDescent="0.25">
      <c r="A171" s="9">
        <v>44025</v>
      </c>
      <c r="B171">
        <v>320.13000499999998</v>
      </c>
      <c r="C171">
        <f t="shared" si="4"/>
        <v>1.8347425245399451E-2</v>
      </c>
      <c r="D171" s="12">
        <f>SUM($C$3:C171)</f>
        <v>3.6778434247395519E-2</v>
      </c>
      <c r="E171" s="12">
        <f t="shared" si="5"/>
        <v>3.1258319050966356E-4</v>
      </c>
    </row>
    <row r="172" spans="1:5" x14ac:dyDescent="0.25">
      <c r="A172" s="9">
        <v>44026</v>
      </c>
      <c r="B172">
        <v>313.29998799999998</v>
      </c>
      <c r="C172">
        <f t="shared" si="4"/>
        <v>-2.1566019259039681E-2</v>
      </c>
      <c r="D172" s="12">
        <f>SUM($C$3:C172)</f>
        <v>1.5212414988355839E-2</v>
      </c>
      <c r="E172" s="12">
        <f t="shared" si="5"/>
        <v>4.943250604294415E-4</v>
      </c>
    </row>
    <row r="173" spans="1:5" x14ac:dyDescent="0.25">
      <c r="A173" s="9">
        <v>44027</v>
      </c>
      <c r="B173">
        <v>322.41000400000001</v>
      </c>
      <c r="C173">
        <f t="shared" si="4"/>
        <v>2.8662880271536444E-2</v>
      </c>
      <c r="D173" s="12">
        <f>SUM($C$3:C173)</f>
        <v>4.3875295259892283E-2</v>
      </c>
      <c r="E173" s="12">
        <f t="shared" si="5"/>
        <v>7.837467538553334E-4</v>
      </c>
    </row>
    <row r="174" spans="1:5" x14ac:dyDescent="0.25">
      <c r="A174" s="9">
        <v>44028</v>
      </c>
      <c r="B174">
        <v>319.790009</v>
      </c>
      <c r="C174">
        <f t="shared" si="4"/>
        <v>-8.1594814167790554E-3</v>
      </c>
      <c r="D174" s="12">
        <f>SUM($C$3:C174)</f>
        <v>3.5715813843113231E-2</v>
      </c>
      <c r="E174" s="12">
        <f t="shared" si="5"/>
        <v>7.7913886554159279E-5</v>
      </c>
    </row>
    <row r="175" spans="1:5" x14ac:dyDescent="0.25">
      <c r="A175" s="9">
        <v>44029</v>
      </c>
      <c r="B175">
        <v>321.88000499999998</v>
      </c>
      <c r="C175">
        <f t="shared" si="4"/>
        <v>6.5142623007156094E-3</v>
      </c>
      <c r="D175" s="12">
        <f>SUM($C$3:C175)</f>
        <v>4.2230076143828843E-2</v>
      </c>
      <c r="E175" s="12">
        <f t="shared" si="5"/>
        <v>3.4185764976028275E-5</v>
      </c>
    </row>
    <row r="176" spans="1:5" x14ac:dyDescent="0.25">
      <c r="A176" s="9">
        <v>44032</v>
      </c>
      <c r="B176">
        <v>321.42999300000002</v>
      </c>
      <c r="C176">
        <f t="shared" si="4"/>
        <v>-1.3990520116319348E-3</v>
      </c>
      <c r="D176" s="12">
        <f>SUM($C$3:C176)</f>
        <v>4.0831024132196907E-2</v>
      </c>
      <c r="E176" s="12">
        <f t="shared" si="5"/>
        <v>4.2702358578793161E-6</v>
      </c>
    </row>
    <row r="177" spans="1:5" x14ac:dyDescent="0.25">
      <c r="A177" s="9">
        <v>44033</v>
      </c>
      <c r="B177">
        <v>326.45001200000002</v>
      </c>
      <c r="C177">
        <f t="shared" si="4"/>
        <v>1.5497065591677494E-2</v>
      </c>
      <c r="D177" s="12">
        <f>SUM($C$3:C177)</f>
        <v>5.6328089723874403E-2</v>
      </c>
      <c r="E177" s="12">
        <f t="shared" si="5"/>
        <v>2.1991889586417846E-4</v>
      </c>
    </row>
    <row r="178" spans="1:5" x14ac:dyDescent="0.25">
      <c r="A178" s="9">
        <v>44034</v>
      </c>
      <c r="B178">
        <v>324.61999500000002</v>
      </c>
      <c r="C178">
        <f t="shared" si="4"/>
        <v>-5.6215823174169694E-3</v>
      </c>
      <c r="D178" s="12">
        <f>SUM($C$3:C178)</f>
        <v>5.0706507406457435E-2</v>
      </c>
      <c r="E178" s="12">
        <f t="shared" si="5"/>
        <v>3.955133493119873E-5</v>
      </c>
    </row>
    <row r="179" spans="1:5" x14ac:dyDescent="0.25">
      <c r="A179" s="9">
        <v>44035</v>
      </c>
      <c r="B179">
        <v>326.47000100000002</v>
      </c>
      <c r="C179">
        <f t="shared" si="4"/>
        <v>5.6828118696079432E-3</v>
      </c>
      <c r="D179" s="12">
        <f>SUM($C$3:C179)</f>
        <v>5.6389319276065379E-2</v>
      </c>
      <c r="E179" s="12">
        <f t="shared" si="5"/>
        <v>2.5154327239040725E-5</v>
      </c>
    </row>
    <row r="180" spans="1:5" x14ac:dyDescent="0.25">
      <c r="A180" s="9">
        <v>44036</v>
      </c>
      <c r="B180">
        <v>320.95001200000002</v>
      </c>
      <c r="C180">
        <f t="shared" si="4"/>
        <v>-1.7052678797119785E-2</v>
      </c>
      <c r="D180" s="12">
        <f>SUM($C$3:C180)</f>
        <v>3.9336640478945598E-2</v>
      </c>
      <c r="E180" s="12">
        <f t="shared" si="5"/>
        <v>3.1400129497590834E-4</v>
      </c>
    </row>
    <row r="181" spans="1:5" x14ac:dyDescent="0.25">
      <c r="A181" s="9">
        <v>44039</v>
      </c>
      <c r="B181">
        <v>321.63000499999998</v>
      </c>
      <c r="C181">
        <f t="shared" si="4"/>
        <v>2.1164469352834897E-3</v>
      </c>
      <c r="D181" s="12">
        <f>SUM($C$3:C181)</f>
        <v>4.1453087414229088E-2</v>
      </c>
      <c r="E181" s="12">
        <f t="shared" si="5"/>
        <v>2.0997286469942497E-6</v>
      </c>
    </row>
    <row r="182" spans="1:5" x14ac:dyDescent="0.25">
      <c r="A182" s="9">
        <v>44040</v>
      </c>
      <c r="B182">
        <v>322.42999300000002</v>
      </c>
      <c r="C182">
        <f t="shared" si="4"/>
        <v>2.4842046203652395E-3</v>
      </c>
      <c r="D182" s="12">
        <f>SUM($C$3:C182)</f>
        <v>4.393729203459433E-2</v>
      </c>
      <c r="E182" s="12">
        <f t="shared" si="5"/>
        <v>3.3007685297434297E-6</v>
      </c>
    </row>
    <row r="183" spans="1:5" x14ac:dyDescent="0.25">
      <c r="A183" s="9">
        <v>44041</v>
      </c>
      <c r="B183">
        <v>322.11999500000002</v>
      </c>
      <c r="C183">
        <f t="shared" si="4"/>
        <v>-9.619052972582267E-4</v>
      </c>
      <c r="D183" s="12">
        <f>SUM($C$3:C183)</f>
        <v>4.2975386737336106E-2</v>
      </c>
      <c r="E183" s="12">
        <f t="shared" si="5"/>
        <v>2.6546451670172295E-6</v>
      </c>
    </row>
    <row r="184" spans="1:5" x14ac:dyDescent="0.25">
      <c r="A184" s="9">
        <v>44042</v>
      </c>
      <c r="B184">
        <v>321.89999399999999</v>
      </c>
      <c r="C184">
        <f t="shared" si="4"/>
        <v>-6.832117397450987E-4</v>
      </c>
      <c r="D184" s="12">
        <f>SUM($C$3:C184)</f>
        <v>4.2292174997591005E-2</v>
      </c>
      <c r="E184" s="12">
        <f t="shared" si="5"/>
        <v>1.8241598763825912E-6</v>
      </c>
    </row>
    <row r="185" spans="1:5" x14ac:dyDescent="0.25">
      <c r="A185" s="9">
        <v>44043</v>
      </c>
      <c r="B185">
        <v>325.89999399999999</v>
      </c>
      <c r="C185">
        <f t="shared" si="4"/>
        <v>1.2349647767526927E-2</v>
      </c>
      <c r="D185" s="12">
        <f>SUM($C$3:C185)</f>
        <v>5.4641822765117934E-2</v>
      </c>
      <c r="E185" s="12">
        <f t="shared" si="5"/>
        <v>1.3647484539319892E-4</v>
      </c>
    </row>
    <row r="186" spans="1:5" x14ac:dyDescent="0.25">
      <c r="A186" s="9">
        <v>44046</v>
      </c>
      <c r="B186">
        <v>328.32000699999998</v>
      </c>
      <c r="C186">
        <f t="shared" si="4"/>
        <v>7.3981964300522136E-3</v>
      </c>
      <c r="D186" s="12">
        <f>SUM($C$3:C186)</f>
        <v>6.2040019195170146E-2</v>
      </c>
      <c r="E186" s="12">
        <f t="shared" si="5"/>
        <v>4.5303581687275079E-5</v>
      </c>
    </row>
    <row r="187" spans="1:5" x14ac:dyDescent="0.25">
      <c r="A187" s="9">
        <v>44047</v>
      </c>
      <c r="B187">
        <v>327.85998499999999</v>
      </c>
      <c r="C187">
        <f t="shared" si="4"/>
        <v>-1.4021216159386257E-3</v>
      </c>
      <c r="D187" s="12">
        <f>SUM($C$3:C187)</f>
        <v>6.063789757923152E-2</v>
      </c>
      <c r="E187" s="12">
        <f t="shared" si="5"/>
        <v>4.2829316780773189E-6</v>
      </c>
    </row>
    <row r="188" spans="1:5" x14ac:dyDescent="0.25">
      <c r="A188" s="9">
        <v>44048</v>
      </c>
      <c r="B188">
        <v>331.47000100000002</v>
      </c>
      <c r="C188">
        <f t="shared" si="4"/>
        <v>1.0950668562983676E-2</v>
      </c>
      <c r="D188" s="12">
        <f>SUM($C$3:C188)</f>
        <v>7.158856614221519E-2</v>
      </c>
      <c r="E188" s="12">
        <f t="shared" si="5"/>
        <v>1.0574555291409945E-4</v>
      </c>
    </row>
    <row r="189" spans="1:5" x14ac:dyDescent="0.25">
      <c r="A189" s="9">
        <v>44049</v>
      </c>
      <c r="B189">
        <v>331.48001099999999</v>
      </c>
      <c r="C189">
        <f t="shared" si="4"/>
        <v>3.0198355289393806E-5</v>
      </c>
      <c r="D189" s="12">
        <f>SUM($C$3:C189)</f>
        <v>7.1618764497504581E-2</v>
      </c>
      <c r="E189" s="12">
        <f t="shared" si="5"/>
        <v>4.0602961825423925E-7</v>
      </c>
    </row>
    <row r="190" spans="1:5" x14ac:dyDescent="0.25">
      <c r="A190" s="9">
        <v>44050</v>
      </c>
      <c r="B190">
        <v>333.27999899999998</v>
      </c>
      <c r="C190">
        <f t="shared" si="4"/>
        <v>5.4154653468347184E-3</v>
      </c>
      <c r="D190" s="12">
        <f>SUM($C$3:C190)</f>
        <v>7.7034229844339303E-2</v>
      </c>
      <c r="E190" s="12">
        <f t="shared" si="5"/>
        <v>2.2544097099975792E-5</v>
      </c>
    </row>
    <row r="191" spans="1:5" x14ac:dyDescent="0.25">
      <c r="A191" s="9">
        <v>44053</v>
      </c>
      <c r="B191">
        <v>335.05999800000001</v>
      </c>
      <c r="C191">
        <f t="shared" si="4"/>
        <v>5.3266397841244548E-3</v>
      </c>
      <c r="D191" s="12">
        <f>SUM($C$3:C191)</f>
        <v>8.2360869628463756E-2</v>
      </c>
      <c r="E191" s="12">
        <f t="shared" si="5"/>
        <v>2.1708488441431211E-5</v>
      </c>
    </row>
    <row r="192" spans="1:5" x14ac:dyDescent="0.25">
      <c r="A192" s="9">
        <v>44054</v>
      </c>
      <c r="B192">
        <v>336.85000600000001</v>
      </c>
      <c r="C192">
        <f t="shared" si="4"/>
        <v>5.3281309224451146E-3</v>
      </c>
      <c r="D192" s="12">
        <f>SUM($C$3:C192)</f>
        <v>8.7689000550908877E-2</v>
      </c>
      <c r="E192" s="12">
        <f t="shared" si="5"/>
        <v>2.1722385798282301E-5</v>
      </c>
    </row>
    <row r="193" spans="1:5" x14ac:dyDescent="0.25">
      <c r="A193" s="9">
        <v>44055</v>
      </c>
      <c r="B193">
        <v>335.44000199999999</v>
      </c>
      <c r="C193">
        <f t="shared" si="4"/>
        <v>-4.1946363939258952E-3</v>
      </c>
      <c r="D193" s="12">
        <f>SUM($C$3:C193)</f>
        <v>8.3494364156982984E-2</v>
      </c>
      <c r="E193" s="12">
        <f t="shared" si="5"/>
        <v>2.3639425992322816E-5</v>
      </c>
    </row>
    <row r="194" spans="1:5" x14ac:dyDescent="0.25">
      <c r="A194" s="9">
        <v>44056</v>
      </c>
      <c r="B194">
        <v>336.60998499999999</v>
      </c>
      <c r="C194">
        <f t="shared" si="4"/>
        <v>3.4818367818623842E-3</v>
      </c>
      <c r="D194" s="12">
        <f>SUM($C$3:C194)</f>
        <v>8.6976200938845366E-2</v>
      </c>
      <c r="E194" s="12">
        <f t="shared" si="5"/>
        <v>7.9210381352038393E-6</v>
      </c>
    </row>
    <row r="195" spans="1:5" x14ac:dyDescent="0.25">
      <c r="A195" s="9">
        <v>44057</v>
      </c>
      <c r="B195">
        <v>336.41000400000001</v>
      </c>
      <c r="C195">
        <f t="shared" si="4"/>
        <v>-5.9427954341357962E-4</v>
      </c>
      <c r="D195" s="12">
        <f>SUM($C$3:C195)</f>
        <v>8.6381921395431785E-2</v>
      </c>
      <c r="E195" s="12">
        <f t="shared" si="5"/>
        <v>1.591842561197378E-6</v>
      </c>
    </row>
    <row r="196" spans="1:5" x14ac:dyDescent="0.25">
      <c r="A196" s="9">
        <v>44060</v>
      </c>
      <c r="B196">
        <v>337.94000199999999</v>
      </c>
      <c r="C196">
        <f t="shared" ref="C196:C259" si="6">LN(B196/B195)</f>
        <v>4.5377047874398746E-3</v>
      </c>
      <c r="D196" s="12">
        <f>SUM($C$3:C196)</f>
        <v>9.0919626182871666E-2</v>
      </c>
      <c r="E196" s="12">
        <f t="shared" ref="E196:E259" si="7">(C196-$F$3)^2</f>
        <v>1.4979236782195032E-5</v>
      </c>
    </row>
    <row r="197" spans="1:5" x14ac:dyDescent="0.25">
      <c r="A197" s="9">
        <v>44061</v>
      </c>
      <c r="B197">
        <v>338.33999599999999</v>
      </c>
      <c r="C197">
        <f t="shared" si="6"/>
        <v>1.1829243740046054E-3</v>
      </c>
      <c r="D197" s="12">
        <f>SUM($C$3:C197)</f>
        <v>9.2102550556876273E-2</v>
      </c>
      <c r="E197" s="12">
        <f t="shared" si="7"/>
        <v>2.6576240111877E-7</v>
      </c>
    </row>
    <row r="198" spans="1:5" x14ac:dyDescent="0.25">
      <c r="A198" s="9">
        <v>44062</v>
      </c>
      <c r="B198">
        <v>339.04998799999998</v>
      </c>
      <c r="C198">
        <f t="shared" si="6"/>
        <v>2.0962585121220038E-3</v>
      </c>
      <c r="D198" s="12">
        <f>SUM($C$3:C198)</f>
        <v>9.4198809068998274E-2</v>
      </c>
      <c r="E198" s="12">
        <f t="shared" si="7"/>
        <v>2.041628390666974E-6</v>
      </c>
    </row>
    <row r="199" spans="1:5" x14ac:dyDescent="0.25">
      <c r="A199" s="9">
        <v>44063</v>
      </c>
      <c r="B199">
        <v>335.35998499999999</v>
      </c>
      <c r="C199">
        <f t="shared" si="6"/>
        <v>-1.0943016772272331E-2</v>
      </c>
      <c r="D199" s="12">
        <f>SUM($C$3:C199)</f>
        <v>8.3255792296725945E-2</v>
      </c>
      <c r="E199" s="12">
        <f t="shared" si="7"/>
        <v>1.3480184471947553E-4</v>
      </c>
    </row>
    <row r="200" spans="1:5" x14ac:dyDescent="0.25">
      <c r="A200" s="9">
        <v>44064</v>
      </c>
      <c r="B200">
        <v>337.92001299999998</v>
      </c>
      <c r="C200">
        <f t="shared" si="6"/>
        <v>7.6046825839168383E-3</v>
      </c>
      <c r="D200" s="12">
        <f>SUM($C$3:C200)</f>
        <v>9.0860474880642778E-2</v>
      </c>
      <c r="E200" s="12">
        <f t="shared" si="7"/>
        <v>4.8125849560357099E-5</v>
      </c>
    </row>
    <row r="201" spans="1:5" x14ac:dyDescent="0.25">
      <c r="A201" s="9">
        <v>44067</v>
      </c>
      <c r="B201">
        <v>342.11999500000002</v>
      </c>
      <c r="C201">
        <f t="shared" si="6"/>
        <v>1.2352318549340702E-2</v>
      </c>
      <c r="D201" s="12">
        <f>SUM($C$3:C201)</f>
        <v>0.10321279342998348</v>
      </c>
      <c r="E201" s="12">
        <f t="shared" si="7"/>
        <v>1.3653725398060369E-4</v>
      </c>
    </row>
    <row r="202" spans="1:5" x14ac:dyDescent="0.25">
      <c r="A202" s="9">
        <v>44068</v>
      </c>
      <c r="B202">
        <v>343.52999899999998</v>
      </c>
      <c r="C202">
        <f t="shared" si="6"/>
        <v>4.1129030845778692E-3</v>
      </c>
      <c r="D202" s="12">
        <f>SUM($C$3:C202)</f>
        <v>0.10732569651456135</v>
      </c>
      <c r="E202" s="12">
        <f t="shared" si="7"/>
        <v>1.1871471595170128E-5</v>
      </c>
    </row>
    <row r="203" spans="1:5" x14ac:dyDescent="0.25">
      <c r="A203" s="9">
        <v>44069</v>
      </c>
      <c r="B203">
        <v>344.76001000000002</v>
      </c>
      <c r="C203">
        <f t="shared" si="6"/>
        <v>3.5741106024794874E-3</v>
      </c>
      <c r="D203" s="12">
        <f>SUM($C$3:C203)</f>
        <v>0.11089980711704084</v>
      </c>
      <c r="E203" s="12">
        <f t="shared" si="7"/>
        <v>8.4489497294439969E-6</v>
      </c>
    </row>
    <row r="204" spans="1:5" x14ac:dyDescent="0.25">
      <c r="A204" s="9">
        <v>44070</v>
      </c>
      <c r="B204">
        <v>348.51001000000002</v>
      </c>
      <c r="C204">
        <f t="shared" si="6"/>
        <v>1.0818401102190787E-2</v>
      </c>
      <c r="D204" s="12">
        <f>SUM($C$3:C204)</f>
        <v>0.12171820821923163</v>
      </c>
      <c r="E204" s="12">
        <f t="shared" si="7"/>
        <v>1.0304276471666921E-4</v>
      </c>
    </row>
    <row r="205" spans="1:5" x14ac:dyDescent="0.25">
      <c r="A205" s="9">
        <v>44071</v>
      </c>
      <c r="B205">
        <v>349.44000199999999</v>
      </c>
      <c r="C205">
        <f t="shared" si="6"/>
        <v>2.6649259528546032E-3</v>
      </c>
      <c r="D205" s="12">
        <f>SUM($C$3:C205)</f>
        <v>0.12438313417208623</v>
      </c>
      <c r="E205" s="12">
        <f t="shared" si="7"/>
        <v>3.9900983891486603E-6</v>
      </c>
    </row>
    <row r="206" spans="1:5" x14ac:dyDescent="0.25">
      <c r="A206" s="9">
        <v>44074</v>
      </c>
      <c r="B206">
        <v>350.35000600000001</v>
      </c>
      <c r="C206">
        <f t="shared" si="6"/>
        <v>2.6007931023455002E-3</v>
      </c>
      <c r="D206" s="12">
        <f>SUM($C$3:C206)</f>
        <v>0.12698392727443172</v>
      </c>
      <c r="E206" s="12">
        <f t="shared" si="7"/>
        <v>3.737997715625333E-6</v>
      </c>
    </row>
    <row r="207" spans="1:5" x14ac:dyDescent="0.25">
      <c r="A207" s="9">
        <v>44075</v>
      </c>
      <c r="B207">
        <v>350.209991</v>
      </c>
      <c r="C207">
        <f t="shared" si="6"/>
        <v>-3.9972308571390445E-4</v>
      </c>
      <c r="D207" s="12">
        <f>SUM($C$3:C207)</f>
        <v>0.12658420418871782</v>
      </c>
      <c r="E207" s="12">
        <f t="shared" si="7"/>
        <v>1.138757846701046E-6</v>
      </c>
    </row>
    <row r="208" spans="1:5" x14ac:dyDescent="0.25">
      <c r="A208" s="9">
        <v>44076</v>
      </c>
      <c r="B208">
        <v>354.67001299999998</v>
      </c>
      <c r="C208">
        <f t="shared" si="6"/>
        <v>1.2654867482784944E-2</v>
      </c>
      <c r="D208" s="12">
        <f>SUM($C$3:C208)</f>
        <v>0.13923907167150276</v>
      </c>
      <c r="E208" s="12">
        <f t="shared" si="7"/>
        <v>1.436993073783514E-4</v>
      </c>
    </row>
    <row r="209" spans="1:5" x14ac:dyDescent="0.25">
      <c r="A209" s="9">
        <v>44077</v>
      </c>
      <c r="B209">
        <v>355.86999500000002</v>
      </c>
      <c r="C209">
        <f t="shared" si="6"/>
        <v>3.3776652330179137E-3</v>
      </c>
      <c r="D209" s="12">
        <f>SUM($C$3:C209)</f>
        <v>0.14261673690452067</v>
      </c>
      <c r="E209" s="12">
        <f t="shared" si="7"/>
        <v>7.3455219713901108E-6</v>
      </c>
    </row>
    <row r="210" spans="1:5" x14ac:dyDescent="0.25">
      <c r="A210" s="9">
        <v>44078</v>
      </c>
      <c r="B210">
        <v>346.13000499999998</v>
      </c>
      <c r="C210">
        <f t="shared" si="6"/>
        <v>-2.7751040091886687E-2</v>
      </c>
      <c r="D210" s="12">
        <f>SUM($C$3:C210)</f>
        <v>0.11486569681263399</v>
      </c>
      <c r="E210" s="12">
        <f t="shared" si="7"/>
        <v>8.076079014789979E-4</v>
      </c>
    </row>
    <row r="211" spans="1:5" x14ac:dyDescent="0.25">
      <c r="A211" s="9">
        <v>44082</v>
      </c>
      <c r="B211">
        <v>336.709991</v>
      </c>
      <c r="C211">
        <f t="shared" si="6"/>
        <v>-2.7592442454017967E-2</v>
      </c>
      <c r="D211" s="12">
        <f>SUM($C$3:C211)</f>
        <v>8.727325435861602E-2</v>
      </c>
      <c r="E211" s="12">
        <f t="shared" si="7"/>
        <v>7.9861885883226666E-4</v>
      </c>
    </row>
    <row r="212" spans="1:5" x14ac:dyDescent="0.25">
      <c r="A212" s="9">
        <v>44083</v>
      </c>
      <c r="B212">
        <v>337.54998799999998</v>
      </c>
      <c r="C212">
        <f t="shared" si="6"/>
        <v>2.4916129111315732E-3</v>
      </c>
      <c r="D212" s="12">
        <f>SUM($C$3:C212)</f>
        <v>8.9764867269747597E-2</v>
      </c>
      <c r="E212" s="12">
        <f t="shared" si="7"/>
        <v>3.327742203491475E-6</v>
      </c>
    </row>
    <row r="213" spans="1:5" x14ac:dyDescent="0.25">
      <c r="A213" s="9">
        <v>44084</v>
      </c>
      <c r="B213">
        <v>341.82000699999998</v>
      </c>
      <c r="C213">
        <f t="shared" si="6"/>
        <v>1.2570691261383517E-2</v>
      </c>
      <c r="D213" s="12">
        <f>SUM($C$3:C213)</f>
        <v>0.10233555853113112</v>
      </c>
      <c r="E213" s="12">
        <f t="shared" si="7"/>
        <v>1.4168827406728688E-4</v>
      </c>
    </row>
    <row r="214" spans="1:5" x14ac:dyDescent="0.25">
      <c r="A214" s="9">
        <v>44085</v>
      </c>
      <c r="B214">
        <v>335.82000699999998</v>
      </c>
      <c r="C214">
        <f t="shared" si="6"/>
        <v>-1.7708980223150428E-2</v>
      </c>
      <c r="D214" s="12">
        <f>SUM($C$3:C214)</f>
        <v>8.462657830798069E-2</v>
      </c>
      <c r="E214" s="12">
        <f t="shared" si="7"/>
        <v>3.3769145629816509E-4</v>
      </c>
    </row>
    <row r="215" spans="1:5" x14ac:dyDescent="0.25">
      <c r="A215" s="9">
        <v>44088</v>
      </c>
      <c r="B215">
        <v>337.48998999999998</v>
      </c>
      <c r="C215">
        <f t="shared" si="6"/>
        <v>4.9605276376577748E-3</v>
      </c>
      <c r="D215" s="12">
        <f>SUM($C$3:C215)</f>
        <v>8.9587105945638471E-2</v>
      </c>
      <c r="E215" s="12">
        <f t="shared" si="7"/>
        <v>1.8430920104351828E-5</v>
      </c>
    </row>
    <row r="216" spans="1:5" x14ac:dyDescent="0.25">
      <c r="A216" s="9">
        <v>44089</v>
      </c>
      <c r="B216">
        <v>341.11999500000002</v>
      </c>
      <c r="C216">
        <f t="shared" si="6"/>
        <v>1.0698456266345848E-2</v>
      </c>
      <c r="D216" s="12">
        <f>SUM($C$3:C216)</f>
        <v>0.10028556221198431</v>
      </c>
      <c r="E216" s="12">
        <f t="shared" si="7"/>
        <v>1.0062203185171723E-4</v>
      </c>
    </row>
    <row r="217" spans="1:5" x14ac:dyDescent="0.25">
      <c r="A217" s="9">
        <v>44090</v>
      </c>
      <c r="B217">
        <v>341.51001000000002</v>
      </c>
      <c r="C217">
        <f t="shared" si="6"/>
        <v>1.1426835608778084E-3</v>
      </c>
      <c r="D217" s="12">
        <f>SUM($C$3:C217)</f>
        <v>0.10142824577286212</v>
      </c>
      <c r="E217" s="12">
        <f t="shared" si="7"/>
        <v>2.258917167079013E-7</v>
      </c>
    </row>
    <row r="218" spans="1:5" x14ac:dyDescent="0.25">
      <c r="A218" s="9">
        <v>44091</v>
      </c>
      <c r="B218">
        <v>333.55999800000001</v>
      </c>
      <c r="C218">
        <f t="shared" si="6"/>
        <v>-2.3554237217842475E-2</v>
      </c>
      <c r="D218" s="12">
        <f>SUM($C$3:C218)</f>
        <v>7.787400855501965E-2</v>
      </c>
      <c r="E218" s="12">
        <f t="shared" si="7"/>
        <v>5.8668784948337548E-4</v>
      </c>
    </row>
    <row r="219" spans="1:5" x14ac:dyDescent="0.25">
      <c r="A219" s="9">
        <v>44092</v>
      </c>
      <c r="B219">
        <v>335.36999500000002</v>
      </c>
      <c r="C219">
        <f t="shared" si="6"/>
        <v>5.411631818575552E-3</v>
      </c>
      <c r="D219" s="12">
        <f>SUM($C$3:C219)</f>
        <v>8.3285640373595204E-2</v>
      </c>
      <c r="E219" s="12">
        <f t="shared" si="7"/>
        <v>2.2507708132700755E-5</v>
      </c>
    </row>
    <row r="220" spans="1:5" x14ac:dyDescent="0.25">
      <c r="A220" s="9">
        <v>44095</v>
      </c>
      <c r="B220">
        <v>325.70001200000002</v>
      </c>
      <c r="C220">
        <f t="shared" si="6"/>
        <v>-2.9257635915528987E-2</v>
      </c>
      <c r="D220" s="12">
        <f>SUM($C$3:C220)</f>
        <v>5.4028004458066214E-2</v>
      </c>
      <c r="E220" s="12">
        <f t="shared" si="7"/>
        <v>8.955079474747738E-4</v>
      </c>
    </row>
    <row r="221" spans="1:5" x14ac:dyDescent="0.25">
      <c r="A221" s="9">
        <v>44096</v>
      </c>
      <c r="B221">
        <v>328.57000699999998</v>
      </c>
      <c r="C221">
        <f t="shared" si="6"/>
        <v>8.7731772049207627E-3</v>
      </c>
      <c r="D221" s="12">
        <f>SUM($C$3:C221)</f>
        <v>6.2801181662986982E-2</v>
      </c>
      <c r="E221" s="12">
        <f t="shared" si="7"/>
        <v>6.5703577254625195E-5</v>
      </c>
    </row>
    <row r="222" spans="1:5" x14ac:dyDescent="0.25">
      <c r="A222" s="9">
        <v>44097</v>
      </c>
      <c r="B222">
        <v>330.89999399999999</v>
      </c>
      <c r="C222">
        <f t="shared" si="6"/>
        <v>7.0662704643708737E-3</v>
      </c>
      <c r="D222" s="12">
        <f>SUM($C$3:C222)</f>
        <v>6.9867452127357857E-2</v>
      </c>
      <c r="E222" s="12">
        <f t="shared" si="7"/>
        <v>4.0945506242383939E-5</v>
      </c>
    </row>
    <row r="223" spans="1:5" x14ac:dyDescent="0.25">
      <c r="A223" s="9">
        <v>44098</v>
      </c>
      <c r="B223">
        <v>321.22000100000002</v>
      </c>
      <c r="C223">
        <f t="shared" si="6"/>
        <v>-2.9689947047317557E-2</v>
      </c>
      <c r="D223" s="12">
        <f>SUM($C$3:C223)</f>
        <v>4.0177505080040296E-2</v>
      </c>
      <c r="E223" s="12">
        <f t="shared" si="7"/>
        <v>9.2156869517856868E-4</v>
      </c>
    </row>
    <row r="224" spans="1:5" x14ac:dyDescent="0.25">
      <c r="A224" s="9">
        <v>44099</v>
      </c>
      <c r="B224">
        <v>322.57998700000002</v>
      </c>
      <c r="C224">
        <f t="shared" si="6"/>
        <v>4.224877441072662E-3</v>
      </c>
      <c r="D224" s="12">
        <f>SUM($C$3:C224)</f>
        <v>4.4402382521112956E-2</v>
      </c>
      <c r="E224" s="12">
        <f t="shared" si="7"/>
        <v>1.2655625186004481E-5</v>
      </c>
    </row>
    <row r="225" spans="1:5" x14ac:dyDescent="0.25">
      <c r="A225" s="9">
        <v>44102</v>
      </c>
      <c r="B225">
        <v>333.22000100000002</v>
      </c>
      <c r="C225">
        <f t="shared" si="6"/>
        <v>3.2451808312987981E-2</v>
      </c>
      <c r="D225" s="12">
        <f>SUM($C$3:C225)</f>
        <v>7.6854190834100944E-2</v>
      </c>
      <c r="E225" s="12">
        <f t="shared" si="7"/>
        <v>1.0102484281328482E-3</v>
      </c>
    </row>
    <row r="226" spans="1:5" x14ac:dyDescent="0.25">
      <c r="A226" s="9">
        <v>44103</v>
      </c>
      <c r="B226">
        <v>333.97000100000002</v>
      </c>
      <c r="C226">
        <f t="shared" si="6"/>
        <v>2.2482360756667817E-3</v>
      </c>
      <c r="D226" s="12">
        <f>SUM($C$3:C226)</f>
        <v>7.9102426909767723E-2</v>
      </c>
      <c r="E226" s="12">
        <f t="shared" si="7"/>
        <v>2.4990335628938689E-6</v>
      </c>
    </row>
    <row r="227" spans="1:5" x14ac:dyDescent="0.25">
      <c r="A227" s="9">
        <v>44104</v>
      </c>
      <c r="B227">
        <v>333.08999599999999</v>
      </c>
      <c r="C227">
        <f t="shared" si="6"/>
        <v>-2.6384598520924948E-3</v>
      </c>
      <c r="D227" s="12">
        <f>SUM($C$3:C227)</f>
        <v>7.6463967057675233E-2</v>
      </c>
      <c r="E227" s="12">
        <f t="shared" si="7"/>
        <v>1.0928728465396961E-5</v>
      </c>
    </row>
    <row r="228" spans="1:5" x14ac:dyDescent="0.25">
      <c r="A228" s="9">
        <v>44105</v>
      </c>
      <c r="B228">
        <v>337.69000199999999</v>
      </c>
      <c r="C228">
        <f t="shared" si="6"/>
        <v>1.3715609068420596E-2</v>
      </c>
      <c r="D228" s="12">
        <f>SUM($C$3:C228)</f>
        <v>9.0179576126095826E-2</v>
      </c>
      <c r="E228" s="12">
        <f t="shared" si="7"/>
        <v>1.702556844909864E-4</v>
      </c>
    </row>
    <row r="229" spans="1:5" x14ac:dyDescent="0.25">
      <c r="A229" s="9">
        <v>44106</v>
      </c>
      <c r="B229">
        <v>331.70001200000002</v>
      </c>
      <c r="C229">
        <f t="shared" si="6"/>
        <v>-1.7897338663663217E-2</v>
      </c>
      <c r="D229" s="12">
        <f>SUM($C$3:C229)</f>
        <v>7.2282237462432605E-2</v>
      </c>
      <c r="E229" s="12">
        <f t="shared" si="7"/>
        <v>3.446496289309577E-4</v>
      </c>
    </row>
    <row r="230" spans="1:5" x14ac:dyDescent="0.25">
      <c r="A230" s="9">
        <v>44109</v>
      </c>
      <c r="B230">
        <v>336.05999800000001</v>
      </c>
      <c r="C230">
        <f t="shared" si="6"/>
        <v>1.3058727368202891E-2</v>
      </c>
      <c r="D230" s="12">
        <f>SUM($C$3:C230)</f>
        <v>8.5340964830635496E-2</v>
      </c>
      <c r="E230" s="12">
        <f t="shared" si="7"/>
        <v>1.5354492233969684E-4</v>
      </c>
    </row>
    <row r="231" spans="1:5" x14ac:dyDescent="0.25">
      <c r="A231" s="9">
        <v>44110</v>
      </c>
      <c r="B231">
        <v>339.91000400000001</v>
      </c>
      <c r="C231">
        <f t="shared" si="6"/>
        <v>1.1391178956411476E-2</v>
      </c>
      <c r="D231" s="12">
        <f>SUM($C$3:C231)</f>
        <v>9.6732143787046976E-2</v>
      </c>
      <c r="E231" s="12">
        <f t="shared" si="7"/>
        <v>1.1499937313602874E-4</v>
      </c>
    </row>
    <row r="232" spans="1:5" x14ac:dyDescent="0.25">
      <c r="A232" s="9">
        <v>44111</v>
      </c>
      <c r="B232">
        <v>338.11999500000002</v>
      </c>
      <c r="C232">
        <f t="shared" si="6"/>
        <v>-5.2800411818115824E-3</v>
      </c>
      <c r="D232" s="12">
        <f>SUM($C$3:C232)</f>
        <v>9.1452102605235397E-2</v>
      </c>
      <c r="E232" s="12">
        <f t="shared" si="7"/>
        <v>3.5372090979845619E-5</v>
      </c>
    </row>
    <row r="233" spans="1:5" x14ac:dyDescent="0.25">
      <c r="A233" s="9">
        <v>44112</v>
      </c>
      <c r="B233">
        <v>342.85000600000001</v>
      </c>
      <c r="C233">
        <f t="shared" si="6"/>
        <v>1.3892203957660354E-2</v>
      </c>
      <c r="D233" s="12">
        <f>SUM($C$3:C233)</f>
        <v>0.10534430656289576</v>
      </c>
      <c r="E233" s="12">
        <f t="shared" si="7"/>
        <v>1.7489536329582555E-4</v>
      </c>
    </row>
    <row r="234" spans="1:5" x14ac:dyDescent="0.25">
      <c r="A234" s="9">
        <v>44113</v>
      </c>
      <c r="B234">
        <v>345.55999800000001</v>
      </c>
      <c r="C234">
        <f t="shared" si="6"/>
        <v>7.8732324722385668E-3</v>
      </c>
      <c r="D234" s="12">
        <f>SUM($C$3:C234)</f>
        <v>0.11321753903513432</v>
      </c>
      <c r="E234" s="12">
        <f t="shared" si="7"/>
        <v>5.1923979977328436E-5</v>
      </c>
    </row>
    <row r="235" spans="1:5" x14ac:dyDescent="0.25">
      <c r="A235" s="9">
        <v>44116</v>
      </c>
      <c r="B235">
        <v>349.58999599999999</v>
      </c>
      <c r="C235">
        <f t="shared" si="6"/>
        <v>1.1594744108330196E-2</v>
      </c>
      <c r="D235" s="12">
        <f>SUM($C$3:C235)</f>
        <v>0.12481228314346451</v>
      </c>
      <c r="E235" s="12">
        <f t="shared" si="7"/>
        <v>1.1940678611556326E-4</v>
      </c>
    </row>
    <row r="236" spans="1:5" x14ac:dyDescent="0.25">
      <c r="A236" s="9">
        <v>44117</v>
      </c>
      <c r="B236">
        <v>352.27999899999998</v>
      </c>
      <c r="C236">
        <f t="shared" si="6"/>
        <v>7.6652832873008864E-3</v>
      </c>
      <c r="D236" s="12">
        <f>SUM($C$3:C236)</f>
        <v>0.13247756643076541</v>
      </c>
      <c r="E236" s="12">
        <f t="shared" si="7"/>
        <v>4.8970330063730437E-5</v>
      </c>
    </row>
    <row r="237" spans="1:5" x14ac:dyDescent="0.25">
      <c r="A237" s="9">
        <v>44118</v>
      </c>
      <c r="B237">
        <v>350.75</v>
      </c>
      <c r="C237">
        <f t="shared" si="6"/>
        <v>-4.3525921160372533E-3</v>
      </c>
      <c r="D237" s="12">
        <f>SUM($C$3:C237)</f>
        <v>0.12812497431472816</v>
      </c>
      <c r="E237" s="12">
        <f t="shared" si="7"/>
        <v>2.5200349854324458E-5</v>
      </c>
    </row>
    <row r="238" spans="1:5" x14ac:dyDescent="0.25">
      <c r="A238" s="9">
        <v>44119</v>
      </c>
      <c r="B238">
        <v>343.709991</v>
      </c>
      <c r="C238">
        <f t="shared" si="6"/>
        <v>-2.0275466593791591E-2</v>
      </c>
      <c r="D238" s="12">
        <f>SUM($C$3:C238)</f>
        <v>0.10784950772093657</v>
      </c>
      <c r="E238" s="12">
        <f t="shared" si="7"/>
        <v>4.3860378218878561E-4</v>
      </c>
    </row>
    <row r="239" spans="1:5" x14ac:dyDescent="0.25">
      <c r="A239" s="9">
        <v>44120</v>
      </c>
      <c r="B239">
        <v>348.959991</v>
      </c>
      <c r="C239">
        <f t="shared" si="6"/>
        <v>1.515902427361817E-2</v>
      </c>
      <c r="D239" s="12">
        <f>SUM($C$3:C239)</f>
        <v>0.12300853199455475</v>
      </c>
      <c r="E239" s="12">
        <f t="shared" si="7"/>
        <v>2.1000709034436801E-4</v>
      </c>
    </row>
    <row r="240" spans="1:5" x14ac:dyDescent="0.25">
      <c r="A240" s="9">
        <v>44123</v>
      </c>
      <c r="B240">
        <v>348.64999399999999</v>
      </c>
      <c r="C240">
        <f t="shared" si="6"/>
        <v>-8.8874020461303502E-4</v>
      </c>
      <c r="D240" s="12">
        <f>SUM($C$3:C240)</f>
        <v>0.12211979178994171</v>
      </c>
      <c r="E240" s="12">
        <f t="shared" si="7"/>
        <v>2.4215813289544065E-6</v>
      </c>
    </row>
    <row r="241" spans="1:5" x14ac:dyDescent="0.25">
      <c r="A241" s="9">
        <v>44124</v>
      </c>
      <c r="B241">
        <v>343.459991</v>
      </c>
      <c r="C241">
        <f t="shared" si="6"/>
        <v>-1.4997906105993044E-2</v>
      </c>
      <c r="D241" s="12">
        <f>SUM($C$3:C241)</f>
        <v>0.10712188568394868</v>
      </c>
      <c r="E241" s="12">
        <f t="shared" si="7"/>
        <v>2.4540190592023571E-4</v>
      </c>
    </row>
    <row r="242" spans="1:5" x14ac:dyDescent="0.25">
      <c r="A242" s="9">
        <v>44125</v>
      </c>
      <c r="B242">
        <v>343.32998700000002</v>
      </c>
      <c r="C242">
        <f t="shared" si="6"/>
        <v>-3.7858444565931181E-4</v>
      </c>
      <c r="D242" s="12">
        <f>SUM($C$3:C242)</f>
        <v>0.10674330123828936</v>
      </c>
      <c r="E242" s="12">
        <f t="shared" si="7"/>
        <v>1.0940895050439489E-6</v>
      </c>
    </row>
    <row r="243" spans="1:5" x14ac:dyDescent="0.25">
      <c r="A243" s="9">
        <v>44126</v>
      </c>
      <c r="B243">
        <v>342.959991</v>
      </c>
      <c r="C243">
        <f t="shared" si="6"/>
        <v>-1.0782498585377106E-3</v>
      </c>
      <c r="D243" s="12">
        <f>SUM($C$3:C243)</f>
        <v>0.10566505137975164</v>
      </c>
      <c r="E243" s="12">
        <f t="shared" si="7"/>
        <v>3.0473035162814577E-6</v>
      </c>
    </row>
    <row r="244" spans="1:5" x14ac:dyDescent="0.25">
      <c r="A244" s="9">
        <v>44127</v>
      </c>
      <c r="B244">
        <v>345.92999300000002</v>
      </c>
      <c r="C244">
        <f t="shared" si="6"/>
        <v>8.622626168232693E-3</v>
      </c>
      <c r="D244" s="12">
        <f>SUM($C$3:C244)</f>
        <v>0.11428767754798433</v>
      </c>
      <c r="E244" s="12">
        <f t="shared" si="7"/>
        <v>6.3285577416541963E-5</v>
      </c>
    </row>
    <row r="245" spans="1:5" x14ac:dyDescent="0.25">
      <c r="A245" s="9">
        <v>44130</v>
      </c>
      <c r="B245">
        <v>342.13000499999998</v>
      </c>
      <c r="C245">
        <f t="shared" si="6"/>
        <v>-1.1045625805978457E-2</v>
      </c>
      <c r="D245" s="12">
        <f>SUM($C$3:C245)</f>
        <v>0.10324205174200587</v>
      </c>
      <c r="E245" s="12">
        <f t="shared" si="7"/>
        <v>1.3719504121808131E-4</v>
      </c>
    </row>
    <row r="246" spans="1:5" x14ac:dyDescent="0.25">
      <c r="A246" s="9">
        <v>44131</v>
      </c>
      <c r="B246">
        <v>339.76001000000002</v>
      </c>
      <c r="C246">
        <f t="shared" si="6"/>
        <v>-6.9512809722923272E-3</v>
      </c>
      <c r="D246" s="12">
        <f>SUM($C$3:C246)</f>
        <v>9.6290770769713541E-2</v>
      </c>
      <c r="E246" s="12">
        <f t="shared" si="7"/>
        <v>5.8044343783970213E-5</v>
      </c>
    </row>
    <row r="247" spans="1:5" x14ac:dyDescent="0.25">
      <c r="A247" s="9">
        <v>44132</v>
      </c>
      <c r="B247">
        <v>332.10000600000001</v>
      </c>
      <c r="C247">
        <f t="shared" si="6"/>
        <v>-2.2803368988007926E-2</v>
      </c>
      <c r="D247" s="12">
        <f>SUM($C$3:C247)</f>
        <v>7.3487401781705611E-2</v>
      </c>
      <c r="E247" s="12">
        <f t="shared" si="7"/>
        <v>5.5087713251996448E-4</v>
      </c>
    </row>
    <row r="248" spans="1:5" x14ac:dyDescent="0.25">
      <c r="A248" s="9">
        <v>44133</v>
      </c>
      <c r="B248">
        <v>326.91000400000001</v>
      </c>
      <c r="C248">
        <f t="shared" si="6"/>
        <v>-1.5751230556860098E-2</v>
      </c>
      <c r="D248" s="12">
        <f>SUM($C$3:C248)</f>
        <v>5.7736171224845513E-2</v>
      </c>
      <c r="E248" s="12">
        <f t="shared" si="7"/>
        <v>2.6957152424170053E-4</v>
      </c>
    </row>
    <row r="249" spans="1:5" x14ac:dyDescent="0.25">
      <c r="A249" s="9">
        <v>44134</v>
      </c>
      <c r="B249">
        <v>328.27999899999998</v>
      </c>
      <c r="C249">
        <f t="shared" si="6"/>
        <v>4.1819838226428664E-3</v>
      </c>
      <c r="D249" s="12">
        <f>SUM($C$3:C249)</f>
        <v>6.1918155047488377E-2</v>
      </c>
      <c r="E249" s="12">
        <f t="shared" si="7"/>
        <v>1.2352279136517689E-5</v>
      </c>
    </row>
    <row r="250" spans="1:5" x14ac:dyDescent="0.25">
      <c r="A250" s="9">
        <v>44137</v>
      </c>
      <c r="B250">
        <v>330.20001200000002</v>
      </c>
      <c r="C250">
        <f t="shared" si="6"/>
        <v>5.8316681123073309E-3</v>
      </c>
      <c r="D250" s="12">
        <f>SUM($C$3:C250)</f>
        <v>6.7749823159795705E-2</v>
      </c>
      <c r="E250" s="12">
        <f t="shared" si="7"/>
        <v>2.6669635292828962E-5</v>
      </c>
    </row>
    <row r="251" spans="1:5" x14ac:dyDescent="0.25">
      <c r="A251" s="9">
        <v>44138</v>
      </c>
      <c r="B251">
        <v>333.69000199999999</v>
      </c>
      <c r="C251">
        <f t="shared" si="6"/>
        <v>1.0513856437996306E-2</v>
      </c>
      <c r="D251" s="12">
        <f>SUM($C$3:C251)</f>
        <v>7.8263679597792013E-2</v>
      </c>
      <c r="E251" s="12">
        <f t="shared" si="7"/>
        <v>9.6952647485234621E-5</v>
      </c>
    </row>
    <row r="252" spans="1:5" x14ac:dyDescent="0.25">
      <c r="A252" s="9">
        <v>44139</v>
      </c>
      <c r="B252">
        <v>340.85998499999999</v>
      </c>
      <c r="C252">
        <f t="shared" si="6"/>
        <v>2.1259367525118218E-2</v>
      </c>
      <c r="D252" s="12">
        <f>SUM($C$3:C252)</f>
        <v>9.9523047122910227E-2</v>
      </c>
      <c r="E252" s="12">
        <f t="shared" si="7"/>
        <v>4.240290075598614E-4</v>
      </c>
    </row>
    <row r="253" spans="1:5" x14ac:dyDescent="0.25">
      <c r="A253" s="9">
        <v>44140</v>
      </c>
      <c r="B253">
        <v>349.23998999999998</v>
      </c>
      <c r="C253">
        <f t="shared" si="6"/>
        <v>2.4287544518249455E-2</v>
      </c>
      <c r="D253" s="12">
        <f>SUM($C$3:C253)</f>
        <v>0.12381059164115968</v>
      </c>
      <c r="E253" s="12">
        <f t="shared" si="7"/>
        <v>5.5791109056827393E-4</v>
      </c>
    </row>
    <row r="254" spans="1:5" x14ac:dyDescent="0.25">
      <c r="A254" s="9">
        <v>44141</v>
      </c>
      <c r="B254">
        <v>349.92999300000002</v>
      </c>
      <c r="C254">
        <f t="shared" si="6"/>
        <v>1.9737781677892632E-3</v>
      </c>
      <c r="D254" s="12">
        <f>SUM($C$3:C254)</f>
        <v>0.12578436980894894</v>
      </c>
      <c r="E254" s="12">
        <f t="shared" si="7"/>
        <v>1.7066163680622256E-6</v>
      </c>
    </row>
    <row r="255" spans="1:5" x14ac:dyDescent="0.25">
      <c r="A255" s="9">
        <v>44144</v>
      </c>
      <c r="B255">
        <v>363.97000100000002</v>
      </c>
      <c r="C255">
        <f t="shared" si="6"/>
        <v>3.9338334928495367E-2</v>
      </c>
      <c r="D255" s="12">
        <f>SUM($C$3:C255)</f>
        <v>0.16512270473744431</v>
      </c>
      <c r="E255" s="12">
        <f t="shared" si="7"/>
        <v>1.4954409847745703E-3</v>
      </c>
    </row>
    <row r="256" spans="1:5" x14ac:dyDescent="0.25">
      <c r="A256" s="9">
        <v>44145</v>
      </c>
      <c r="B256">
        <v>353.48998999999998</v>
      </c>
      <c r="C256">
        <f t="shared" si="6"/>
        <v>-2.9216281301271605E-2</v>
      </c>
      <c r="D256" s="12">
        <f>SUM($C$3:C256)</f>
        <v>0.13590642343617271</v>
      </c>
      <c r="E256" s="12">
        <f t="shared" si="7"/>
        <v>8.9303458080606656E-4</v>
      </c>
    </row>
    <row r="257" spans="1:5" x14ac:dyDescent="0.25">
      <c r="A257" s="9">
        <v>44146</v>
      </c>
      <c r="B257">
        <v>356.39999399999999</v>
      </c>
      <c r="C257">
        <f t="shared" si="6"/>
        <v>8.1985106576220445E-3</v>
      </c>
      <c r="D257" s="12">
        <f>SUM($C$3:C257)</f>
        <v>0.14410493409379474</v>
      </c>
      <c r="E257" s="12">
        <f t="shared" si="7"/>
        <v>5.6717584217010251E-5</v>
      </c>
    </row>
    <row r="258" spans="1:5" x14ac:dyDescent="0.25">
      <c r="A258" s="9">
        <v>44147</v>
      </c>
      <c r="B258">
        <v>355.57998700000002</v>
      </c>
      <c r="C258">
        <f t="shared" si="6"/>
        <v>-2.3034562331988276E-3</v>
      </c>
      <c r="D258" s="12">
        <f>SUM($C$3:C258)</f>
        <v>0.14180147786059591</v>
      </c>
      <c r="E258" s="12">
        <f t="shared" si="7"/>
        <v>8.826003926156751E-6</v>
      </c>
    </row>
    <row r="259" spans="1:5" x14ac:dyDescent="0.25">
      <c r="A259" s="9">
        <v>44148</v>
      </c>
      <c r="B259">
        <v>355.26998900000001</v>
      </c>
      <c r="C259">
        <f t="shared" si="6"/>
        <v>-8.7218971686837683E-4</v>
      </c>
      <c r="D259" s="12">
        <f>SUM($C$3:C259)</f>
        <v>0.14092928814372754</v>
      </c>
      <c r="E259" s="12">
        <f t="shared" si="7"/>
        <v>2.370345393187156E-6</v>
      </c>
    </row>
    <row r="260" spans="1:5" x14ac:dyDescent="0.25">
      <c r="A260" s="9">
        <v>44151</v>
      </c>
      <c r="B260">
        <v>360.98001099999999</v>
      </c>
      <c r="C260">
        <f t="shared" ref="C260:C301" si="8">LN(B260/B259)</f>
        <v>1.5944552797134214E-2</v>
      </c>
      <c r="D260" s="12">
        <f>SUM($C$3:C260)</f>
        <v>0.15687384094086176</v>
      </c>
      <c r="E260" s="12">
        <f t="shared" ref="E260:E301" si="9">(C260-$F$3)^2</f>
        <v>2.3339130930426761E-4</v>
      </c>
    </row>
    <row r="261" spans="1:5" x14ac:dyDescent="0.25">
      <c r="A261" s="9">
        <v>44152</v>
      </c>
      <c r="B261">
        <v>359.97000100000002</v>
      </c>
      <c r="C261">
        <f t="shared" si="8"/>
        <v>-2.8018881862876383E-3</v>
      </c>
      <c r="D261" s="12">
        <f>SUM($C$3:C261)</f>
        <v>0.15407195275457414</v>
      </c>
      <c r="E261" s="12">
        <f t="shared" si="9"/>
        <v>1.2035980567645121E-5</v>
      </c>
    </row>
    <row r="262" spans="1:5" x14ac:dyDescent="0.25">
      <c r="A262" s="9">
        <v>44153</v>
      </c>
      <c r="B262">
        <v>360.91000400000001</v>
      </c>
      <c r="C262">
        <f t="shared" si="8"/>
        <v>2.6079334320596999E-3</v>
      </c>
      <c r="D262" s="12">
        <f>SUM($C$3:C262)</f>
        <v>0.15667988618663384</v>
      </c>
      <c r="E262" s="12">
        <f t="shared" si="9"/>
        <v>3.7656587871074486E-6</v>
      </c>
    </row>
    <row r="263" spans="1:5" x14ac:dyDescent="0.25">
      <c r="A263" s="9">
        <v>44154</v>
      </c>
      <c r="B263">
        <v>355.60000600000001</v>
      </c>
      <c r="C263">
        <f t="shared" si="8"/>
        <v>-1.482211034183597E-2</v>
      </c>
      <c r="D263" s="12">
        <f>SUM($C$3:C263)</f>
        <v>0.14185777584479786</v>
      </c>
      <c r="E263" s="12">
        <f t="shared" si="9"/>
        <v>2.3992502013973777E-4</v>
      </c>
    </row>
    <row r="264" spans="1:5" x14ac:dyDescent="0.25">
      <c r="A264" s="9">
        <v>44155</v>
      </c>
      <c r="B264">
        <v>357.5</v>
      </c>
      <c r="C264">
        <f t="shared" si="8"/>
        <v>5.3288416214219677E-3</v>
      </c>
      <c r="D264" s="12">
        <f>SUM($C$3:C264)</f>
        <v>0.14718661746621983</v>
      </c>
      <c r="E264" s="12">
        <f t="shared" si="9"/>
        <v>2.1729011052664329E-5</v>
      </c>
    </row>
    <row r="265" spans="1:5" x14ac:dyDescent="0.25">
      <c r="A265" s="9">
        <v>44158</v>
      </c>
      <c r="B265">
        <v>357.27999899999998</v>
      </c>
      <c r="C265">
        <f t="shared" si="8"/>
        <v>-6.1557684113989033E-4</v>
      </c>
      <c r="D265" s="12">
        <f>SUM($C$3:C265)</f>
        <v>0.14657104062507995</v>
      </c>
      <c r="E265" s="12">
        <f t="shared" si="9"/>
        <v>1.6460369889019625E-6</v>
      </c>
    </row>
    <row r="266" spans="1:5" x14ac:dyDescent="0.25">
      <c r="A266" s="9">
        <v>44159</v>
      </c>
      <c r="B266">
        <v>360.209991</v>
      </c>
      <c r="C266">
        <f t="shared" si="8"/>
        <v>8.167384432388354E-3</v>
      </c>
      <c r="D266" s="12">
        <f>SUM($C$3:C266)</f>
        <v>0.15473842505746829</v>
      </c>
      <c r="E266" s="12">
        <f t="shared" si="9"/>
        <v>5.6249723145599997E-5</v>
      </c>
    </row>
    <row r="267" spans="1:5" x14ac:dyDescent="0.25">
      <c r="A267" s="9">
        <v>44160</v>
      </c>
      <c r="B267">
        <v>363.13000499999998</v>
      </c>
      <c r="C267">
        <f t="shared" si="8"/>
        <v>8.073740918408458E-3</v>
      </c>
      <c r="D267" s="12">
        <f>SUM($C$3:C267)</f>
        <v>0.16281216597587675</v>
      </c>
      <c r="E267" s="12">
        <f t="shared" si="9"/>
        <v>5.4853843000365502E-5</v>
      </c>
    </row>
    <row r="268" spans="1:5" x14ac:dyDescent="0.25">
      <c r="A268" s="9">
        <v>44162</v>
      </c>
      <c r="B268">
        <v>363.83999599999999</v>
      </c>
      <c r="C268">
        <f t="shared" si="8"/>
        <v>1.9532889246083726E-3</v>
      </c>
      <c r="D268" s="12">
        <f>SUM($C$3:C268)</f>
        <v>0.16476545490048511</v>
      </c>
      <c r="E268" s="12">
        <f t="shared" si="9"/>
        <v>1.653502895618323E-6</v>
      </c>
    </row>
    <row r="269" spans="1:5" x14ac:dyDescent="0.25">
      <c r="A269" s="9">
        <v>44165</v>
      </c>
      <c r="B269">
        <v>362.82998700000002</v>
      </c>
      <c r="C269">
        <f t="shared" si="8"/>
        <v>-2.7798303880125579E-3</v>
      </c>
      <c r="D269" s="12">
        <f>SUM($C$3:C269)</f>
        <v>0.16198562451247256</v>
      </c>
      <c r="E269" s="12">
        <f t="shared" si="9"/>
        <v>1.1883417268701032E-5</v>
      </c>
    </row>
    <row r="270" spans="1:5" x14ac:dyDescent="0.25">
      <c r="A270" s="9">
        <v>44166</v>
      </c>
      <c r="B270">
        <v>365.57000699999998</v>
      </c>
      <c r="C270">
        <f t="shared" si="8"/>
        <v>7.5234292882291132E-3</v>
      </c>
      <c r="D270" s="12">
        <f>SUM($C$3:C270)</f>
        <v>0.16950905380070166</v>
      </c>
      <c r="E270" s="12">
        <f t="shared" si="9"/>
        <v>4.7005097981838458E-5</v>
      </c>
    </row>
    <row r="271" spans="1:5" x14ac:dyDescent="0.25">
      <c r="A271" s="9">
        <v>44167</v>
      </c>
      <c r="B271">
        <v>364.82000699999998</v>
      </c>
      <c r="C271">
        <f t="shared" si="8"/>
        <v>-2.0536980222314372E-3</v>
      </c>
      <c r="D271" s="12">
        <f>SUM($C$3:C271)</f>
        <v>0.16745535577847023</v>
      </c>
      <c r="E271" s="12">
        <f t="shared" si="9"/>
        <v>7.4043901711239673E-6</v>
      </c>
    </row>
    <row r="272" spans="1:5" x14ac:dyDescent="0.25">
      <c r="A272" s="9">
        <v>44168</v>
      </c>
      <c r="B272">
        <v>366.67999300000002</v>
      </c>
      <c r="C272">
        <f t="shared" si="8"/>
        <v>5.0854135570471484E-3</v>
      </c>
      <c r="D272" s="12">
        <f>SUM($C$3:C272)</f>
        <v>0.17254076933551737</v>
      </c>
      <c r="E272" s="12">
        <f t="shared" si="9"/>
        <v>1.9518818259699674E-5</v>
      </c>
    </row>
    <row r="273" spans="1:5" x14ac:dyDescent="0.25">
      <c r="A273" s="9">
        <v>44169</v>
      </c>
      <c r="B273">
        <v>367.32000699999998</v>
      </c>
      <c r="C273">
        <f t="shared" si="8"/>
        <v>1.7439077989144284E-3</v>
      </c>
      <c r="D273" s="12">
        <f>SUM($C$3:C273)</f>
        <v>0.1742846771344318</v>
      </c>
      <c r="E273" s="12">
        <f t="shared" si="9"/>
        <v>1.1588628202709655E-6</v>
      </c>
    </row>
    <row r="274" spans="1:5" x14ac:dyDescent="0.25">
      <c r="A274" s="9">
        <v>44172</v>
      </c>
      <c r="B274">
        <v>369.01998900000001</v>
      </c>
      <c r="C274">
        <f t="shared" si="8"/>
        <v>4.6173915027791258E-3</v>
      </c>
      <c r="D274" s="12">
        <f>SUM($C$3:C274)</f>
        <v>0.17890206863721092</v>
      </c>
      <c r="E274" s="12">
        <f t="shared" si="9"/>
        <v>1.5602410046053336E-5</v>
      </c>
    </row>
    <row r="275" spans="1:5" x14ac:dyDescent="0.25">
      <c r="A275" s="9">
        <v>44173</v>
      </c>
      <c r="B275">
        <v>367.72000100000002</v>
      </c>
      <c r="C275">
        <f t="shared" si="8"/>
        <v>-3.5290315900389649E-3</v>
      </c>
      <c r="D275" s="12">
        <f>SUM($C$3:C275)</f>
        <v>0.17537303704717194</v>
      </c>
      <c r="E275" s="12">
        <f t="shared" si="9"/>
        <v>1.7610062339981328E-5</v>
      </c>
    </row>
    <row r="276" spans="1:5" x14ac:dyDescent="0.25">
      <c r="A276" s="9">
        <v>44174</v>
      </c>
      <c r="B276">
        <v>370.88000499999998</v>
      </c>
      <c r="C276">
        <f t="shared" si="8"/>
        <v>8.5567919178217971E-3</v>
      </c>
      <c r="D276" s="12">
        <f>SUM($C$3:C276)</f>
        <v>0.18392982896499374</v>
      </c>
      <c r="E276" s="12">
        <f t="shared" si="9"/>
        <v>6.2242459242238806E-5</v>
      </c>
    </row>
    <row r="277" spans="1:5" x14ac:dyDescent="0.25">
      <c r="A277" s="9">
        <v>44175</v>
      </c>
      <c r="B277">
        <v>365.36999500000002</v>
      </c>
      <c r="C277">
        <f t="shared" si="8"/>
        <v>-1.4968048550465411E-2</v>
      </c>
      <c r="D277" s="12">
        <f>SUM($C$3:C277)</f>
        <v>0.16896178041452833</v>
      </c>
      <c r="E277" s="12">
        <f t="shared" si="9"/>
        <v>2.4446734172748447E-4</v>
      </c>
    </row>
    <row r="278" spans="1:5" x14ac:dyDescent="0.25">
      <c r="A278" s="9">
        <v>44176</v>
      </c>
      <c r="B278">
        <v>364.89999399999999</v>
      </c>
      <c r="C278">
        <f t="shared" si="8"/>
        <v>-1.2871980828301356E-3</v>
      </c>
      <c r="D278" s="12">
        <f>SUM($C$3:C278)</f>
        <v>0.16767458233169819</v>
      </c>
      <c r="E278" s="12">
        <f t="shared" si="9"/>
        <v>3.8204649605298768E-6</v>
      </c>
    </row>
    <row r="279" spans="1:5" x14ac:dyDescent="0.25">
      <c r="A279" s="9">
        <v>44179</v>
      </c>
      <c r="B279">
        <v>368.64001500000001</v>
      </c>
      <c r="C279">
        <f t="shared" si="8"/>
        <v>1.0197271758034275E-2</v>
      </c>
      <c r="D279" s="12">
        <f>SUM($C$3:C279)</f>
        <v>0.17787185408973247</v>
      </c>
      <c r="E279" s="12">
        <f t="shared" si="9"/>
        <v>9.0818400653916236E-5</v>
      </c>
    </row>
    <row r="280" spans="1:5" x14ac:dyDescent="0.25">
      <c r="A280" s="9">
        <v>44180</v>
      </c>
      <c r="B280">
        <v>367.39999399999999</v>
      </c>
      <c r="C280">
        <f t="shared" si="8"/>
        <v>-3.3694423075243747E-3</v>
      </c>
      <c r="D280" s="12">
        <f>SUM($C$3:C280)</f>
        <v>0.1745024117822081</v>
      </c>
      <c r="E280" s="12">
        <f t="shared" si="9"/>
        <v>1.6296119143697777E-5</v>
      </c>
    </row>
    <row r="281" spans="1:5" x14ac:dyDescent="0.25">
      <c r="A281" s="9">
        <v>44181</v>
      </c>
      <c r="B281">
        <v>369.82000699999998</v>
      </c>
      <c r="C281">
        <f t="shared" si="8"/>
        <v>6.5652632569163137E-3</v>
      </c>
      <c r="D281" s="12">
        <f>SUM($C$3:C281)</f>
        <v>0.18106767503912441</v>
      </c>
      <c r="E281" s="12">
        <f t="shared" si="9"/>
        <v>3.4784756915060981E-5</v>
      </c>
    </row>
    <row r="282" spans="1:5" x14ac:dyDescent="0.25">
      <c r="A282" s="9">
        <v>44182</v>
      </c>
      <c r="B282">
        <v>371.94000199999999</v>
      </c>
      <c r="C282">
        <f t="shared" si="8"/>
        <v>5.7161366121273177E-3</v>
      </c>
      <c r="D282" s="12">
        <f>SUM($C$3:C282)</f>
        <v>0.18678381165125174</v>
      </c>
      <c r="E282" s="12">
        <f t="shared" si="9"/>
        <v>2.5489712203296212E-5</v>
      </c>
    </row>
    <row r="283" spans="1:5" x14ac:dyDescent="0.25">
      <c r="A283" s="9">
        <v>44183</v>
      </c>
      <c r="B283">
        <v>370.97000100000002</v>
      </c>
      <c r="C283">
        <f t="shared" si="8"/>
        <v>-2.6113568192670977E-3</v>
      </c>
      <c r="D283" s="12">
        <f>SUM($C$3:C283)</f>
        <v>0.18417245483198463</v>
      </c>
      <c r="E283" s="12">
        <f t="shared" si="9"/>
        <v>1.0750265226989008E-5</v>
      </c>
    </row>
    <row r="284" spans="1:5" x14ac:dyDescent="0.25">
      <c r="A284" s="9">
        <v>44186</v>
      </c>
      <c r="B284">
        <v>364.97000100000002</v>
      </c>
      <c r="C284">
        <f t="shared" si="8"/>
        <v>-1.630603833613594E-2</v>
      </c>
      <c r="D284" s="12">
        <f>SUM($C$3:C284)</f>
        <v>0.16786641649584869</v>
      </c>
      <c r="E284" s="12">
        <f t="shared" si="9"/>
        <v>2.8809770703574074E-4</v>
      </c>
    </row>
    <row r="285" spans="1:5" x14ac:dyDescent="0.25">
      <c r="A285" s="9">
        <v>44187</v>
      </c>
      <c r="B285">
        <v>368.209991</v>
      </c>
      <c r="C285">
        <f t="shared" si="8"/>
        <v>8.8382419765435632E-3</v>
      </c>
      <c r="D285" s="12">
        <f>SUM($C$3:C285)</f>
        <v>0.17670465847239225</v>
      </c>
      <c r="E285" s="12">
        <f t="shared" si="9"/>
        <v>6.6762611388465918E-5</v>
      </c>
    </row>
    <row r="286" spans="1:5" x14ac:dyDescent="0.25">
      <c r="A286" s="9">
        <v>44188</v>
      </c>
      <c r="B286">
        <v>368.27999899999998</v>
      </c>
      <c r="C286">
        <f t="shared" si="8"/>
        <v>1.9011256408466571E-4</v>
      </c>
      <c r="D286" s="12">
        <f>SUM($C$3:C286)</f>
        <v>0.17689477103647691</v>
      </c>
      <c r="E286" s="12">
        <f t="shared" si="9"/>
        <v>2.2780605461199653E-7</v>
      </c>
    </row>
    <row r="287" spans="1:5" x14ac:dyDescent="0.25">
      <c r="A287" s="9">
        <v>44189</v>
      </c>
      <c r="B287">
        <v>368.07998700000002</v>
      </c>
      <c r="C287">
        <f t="shared" si="8"/>
        <v>-5.4324517551615937E-4</v>
      </c>
      <c r="D287" s="12">
        <f>SUM($C$3:C287)</f>
        <v>0.17635152586096076</v>
      </c>
      <c r="E287" s="12">
        <f t="shared" si="9"/>
        <v>1.4656687370151801E-6</v>
      </c>
    </row>
    <row r="288" spans="1:5" x14ac:dyDescent="0.25">
      <c r="A288" s="9">
        <v>44193</v>
      </c>
      <c r="B288">
        <v>371.73998999999998</v>
      </c>
      <c r="C288">
        <f t="shared" si="8"/>
        <v>9.8943877508810302E-3</v>
      </c>
      <c r="D288" s="12">
        <f>SUM($C$3:C288)</f>
        <v>0.18624591361184178</v>
      </c>
      <c r="E288" s="12">
        <f t="shared" si="9"/>
        <v>8.5137249634534095E-5</v>
      </c>
    </row>
    <row r="289" spans="1:5" x14ac:dyDescent="0.25">
      <c r="A289" s="9">
        <v>44194</v>
      </c>
      <c r="B289">
        <v>373.80999800000001</v>
      </c>
      <c r="C289">
        <f t="shared" si="8"/>
        <v>5.5529833075739117E-3</v>
      </c>
      <c r="D289" s="12">
        <f>SUM($C$3:C289)</f>
        <v>0.19179889691941571</v>
      </c>
      <c r="E289" s="12">
        <f t="shared" si="9"/>
        <v>2.3868896022727104E-5</v>
      </c>
    </row>
    <row r="290" spans="1:5" x14ac:dyDescent="0.25">
      <c r="A290" s="9">
        <v>44195</v>
      </c>
      <c r="B290">
        <v>372.33999599999999</v>
      </c>
      <c r="C290">
        <f t="shared" si="8"/>
        <v>-3.9402369863769512E-3</v>
      </c>
      <c r="D290" s="12">
        <f>SUM($C$3:C290)</f>
        <v>0.18785865993303877</v>
      </c>
      <c r="E290" s="12">
        <f t="shared" si="9"/>
        <v>2.1230345224583192E-5</v>
      </c>
    </row>
    <row r="291" spans="1:5" x14ac:dyDescent="0.25">
      <c r="A291" s="9">
        <v>44196</v>
      </c>
      <c r="B291">
        <v>371.77999899999998</v>
      </c>
      <c r="C291">
        <f t="shared" si="8"/>
        <v>-1.5051258116461929E-3</v>
      </c>
      <c r="D291" s="12">
        <f>SUM($C$3:C291)</f>
        <v>0.18635353412139258</v>
      </c>
      <c r="E291" s="12">
        <f t="shared" si="9"/>
        <v>4.7198809567437333E-6</v>
      </c>
    </row>
    <row r="292" spans="1:5" x14ac:dyDescent="0.25">
      <c r="A292" s="9">
        <v>44200</v>
      </c>
      <c r="B292">
        <v>375.30999800000001</v>
      </c>
      <c r="C292">
        <f t="shared" si="8"/>
        <v>9.4500670182172345E-3</v>
      </c>
      <c r="D292" s="12">
        <f>SUM($C$3:C292)</f>
        <v>0.19580360113960982</v>
      </c>
      <c r="E292" s="12">
        <f t="shared" si="9"/>
        <v>7.7135189200121267E-5</v>
      </c>
    </row>
    <row r="293" spans="1:5" x14ac:dyDescent="0.25">
      <c r="A293" s="9">
        <v>44201</v>
      </c>
      <c r="B293">
        <v>368.10000600000001</v>
      </c>
      <c r="C293">
        <f t="shared" si="8"/>
        <v>-1.9397689122558497E-2</v>
      </c>
      <c r="D293" s="12">
        <f>SUM($C$3:C293)</f>
        <v>0.17640591201705133</v>
      </c>
      <c r="E293" s="12">
        <f t="shared" si="9"/>
        <v>4.0260791744719946E-4</v>
      </c>
    </row>
    <row r="294" spans="1:5" x14ac:dyDescent="0.25">
      <c r="A294" s="9">
        <v>44202</v>
      </c>
      <c r="B294">
        <v>369.709991</v>
      </c>
      <c r="C294">
        <f t="shared" si="8"/>
        <v>4.364233507086453E-3</v>
      </c>
      <c r="D294" s="12">
        <f>SUM($C$3:C294)</f>
        <v>0.18077014552413778</v>
      </c>
      <c r="E294" s="12">
        <f t="shared" si="9"/>
        <v>1.3666556616077939E-5</v>
      </c>
    </row>
    <row r="295" spans="1:5" x14ac:dyDescent="0.25">
      <c r="A295" s="9">
        <v>44203</v>
      </c>
      <c r="B295">
        <v>376.10000600000001</v>
      </c>
      <c r="C295">
        <f t="shared" si="8"/>
        <v>1.7136191237514184E-2</v>
      </c>
      <c r="D295" s="12">
        <f>SUM($C$3:C295)</f>
        <v>0.19790633676165198</v>
      </c>
      <c r="E295" s="12">
        <f t="shared" si="9"/>
        <v>2.7122098965593459E-4</v>
      </c>
    </row>
    <row r="296" spans="1:5" x14ac:dyDescent="0.25">
      <c r="A296" s="9">
        <v>44204</v>
      </c>
      <c r="B296">
        <v>380.58999599999999</v>
      </c>
      <c r="C296">
        <f t="shared" si="8"/>
        <v>1.1867588273650431E-2</v>
      </c>
      <c r="D296" s="12">
        <f>SUM($C$3:C296)</f>
        <v>0.2097739250353024</v>
      </c>
      <c r="E296" s="12">
        <f t="shared" si="9"/>
        <v>1.2544415264222514E-4</v>
      </c>
    </row>
    <row r="297" spans="1:5" x14ac:dyDescent="0.25">
      <c r="A297" s="9">
        <v>44207</v>
      </c>
      <c r="B297">
        <v>377.85000600000001</v>
      </c>
      <c r="C297">
        <f t="shared" si="8"/>
        <v>-7.2253623570988842E-3</v>
      </c>
      <c r="D297" s="12">
        <f>SUM($C$3:C297)</f>
        <v>0.20254856267820351</v>
      </c>
      <c r="E297" s="12">
        <f t="shared" si="9"/>
        <v>6.229574323588382E-5</v>
      </c>
    </row>
    <row r="298" spans="1:5" x14ac:dyDescent="0.25">
      <c r="A298" s="9">
        <v>44208</v>
      </c>
      <c r="B298">
        <v>378.89001500000001</v>
      </c>
      <c r="C298">
        <f t="shared" si="8"/>
        <v>2.7486577316428165E-3</v>
      </c>
      <c r="D298" s="12">
        <f>SUM($C$3:C298)</f>
        <v>0.20529722040984633</v>
      </c>
      <c r="E298" s="12">
        <f t="shared" si="9"/>
        <v>4.3316217184796142E-6</v>
      </c>
    </row>
    <row r="299" spans="1:5" x14ac:dyDescent="0.25">
      <c r="A299" s="9">
        <v>44209</v>
      </c>
      <c r="B299">
        <v>378.69000199999999</v>
      </c>
      <c r="C299">
        <f t="shared" si="8"/>
        <v>-5.2803136344409219E-4</v>
      </c>
      <c r="D299" s="12">
        <f>SUM($C$3:C299)</f>
        <v>0.20476918904640223</v>
      </c>
      <c r="E299" s="12">
        <f t="shared" si="9"/>
        <v>1.4290630528037322E-6</v>
      </c>
    </row>
    <row r="300" spans="1:5" x14ac:dyDescent="0.25">
      <c r="A300" s="9">
        <v>44210</v>
      </c>
      <c r="B300">
        <v>380.58999599999999</v>
      </c>
      <c r="C300">
        <f t="shared" si="8"/>
        <v>5.0047359889003216E-3</v>
      </c>
      <c r="D300" s="12">
        <f>SUM($C$3:C300)</f>
        <v>0.20977392503530257</v>
      </c>
      <c r="E300" s="12">
        <f t="shared" si="9"/>
        <v>1.881245841627207E-5</v>
      </c>
    </row>
    <row r="301" spans="1:5" x14ac:dyDescent="0.25">
      <c r="A301" s="9">
        <v>44211</v>
      </c>
      <c r="B301">
        <v>376.72000100000002</v>
      </c>
      <c r="C301">
        <f t="shared" si="8"/>
        <v>-1.0220461113354262E-2</v>
      </c>
      <c r="D301" s="12">
        <f>SUM($C$3:C301)</f>
        <v>0.19955346392194831</v>
      </c>
      <c r="E301" s="12">
        <f t="shared" si="9"/>
        <v>1.1854558254184195E-4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01"/>
  <sheetViews>
    <sheetView topLeftCell="B1" workbookViewId="0">
      <selection activeCell="M3" sqref="M3"/>
    </sheetView>
  </sheetViews>
  <sheetFormatPr defaultRowHeight="15" x14ac:dyDescent="0.25"/>
  <cols>
    <col min="1" max="1" width="10.7109375" bestFit="1" customWidth="1"/>
    <col min="6" max="6" width="12.7109375" style="12" bestFit="1" customWidth="1"/>
    <col min="7" max="7" width="12.7109375" style="12" customWidth="1"/>
    <col min="8" max="9" width="12" bestFit="1" customWidth="1"/>
    <col min="10" max="10" width="12.28515625" bestFit="1" customWidth="1"/>
    <col min="11" max="11" width="27.85546875" bestFit="1" customWidth="1"/>
    <col min="12" max="12" width="27.85546875" customWidth="1"/>
    <col min="13" max="13" width="12" bestFit="1" customWidth="1"/>
  </cols>
  <sheetData>
    <row r="1" spans="1:13" x14ac:dyDescent="0.25">
      <c r="A1" t="s">
        <v>37</v>
      </c>
      <c r="B1" t="s">
        <v>41</v>
      </c>
    </row>
    <row r="2" spans="1:13" x14ac:dyDescent="0.25">
      <c r="A2" s="9">
        <v>43776</v>
      </c>
      <c r="B2">
        <v>308.57000699999998</v>
      </c>
      <c r="C2" t="s">
        <v>43</v>
      </c>
      <c r="D2" t="s">
        <v>44</v>
      </c>
      <c r="E2" t="s">
        <v>44</v>
      </c>
      <c r="F2" s="12" t="s">
        <v>47</v>
      </c>
      <c r="G2" s="12" t="s">
        <v>62</v>
      </c>
      <c r="H2" t="s">
        <v>42</v>
      </c>
      <c r="I2" t="s">
        <v>49</v>
      </c>
      <c r="J2" t="s">
        <v>45</v>
      </c>
      <c r="K2" t="s">
        <v>54</v>
      </c>
      <c r="L2" t="s">
        <v>64</v>
      </c>
      <c r="M2" t="s">
        <v>46</v>
      </c>
    </row>
    <row r="3" spans="1:13" x14ac:dyDescent="0.25">
      <c r="A3" s="9">
        <v>43777</v>
      </c>
      <c r="B3">
        <v>307.79998799999998</v>
      </c>
      <c r="C3">
        <f>B3/B2-1</f>
        <v>-2.4954434408137605E-3</v>
      </c>
      <c r="D3">
        <f>(B3/B2)</f>
        <v>0.99750455655918624</v>
      </c>
      <c r="E3">
        <f>C3+1</f>
        <v>0.99750455655918624</v>
      </c>
      <c r="F3" s="12">
        <f>PRODUCT($E$3:E3)-1</f>
        <v>-2.4954434408137605E-3</v>
      </c>
      <c r="G3" s="12">
        <f>(C3-$H$5)^2</f>
        <v>1.0971196983967268E-5</v>
      </c>
      <c r="H3" s="13">
        <f>GEOMEAN(D3:D301)-1</f>
        <v>6.676256522342161E-4</v>
      </c>
      <c r="I3" s="10">
        <f>SQRT(SUM(G3:G301)/(COUNT(G3:G301)))</f>
        <v>1.7167984917481852E-2</v>
      </c>
      <c r="J3" s="14">
        <f>((1+H3)^252)-1</f>
        <v>0.18315609901503671</v>
      </c>
      <c r="K3" s="11">
        <f>I3*SQRT(252)</f>
        <v>0.27253331162258837</v>
      </c>
      <c r="L3" s="15">
        <f>J4/K3</f>
        <v>0.75529388560943767</v>
      </c>
      <c r="M3" s="16">
        <f>POWER((B301/B2),252/(COUNT(B2:B300)))-1</f>
        <v>0.18315609901505181</v>
      </c>
    </row>
    <row r="4" spans="1:13" x14ac:dyDescent="0.25">
      <c r="A4" s="9">
        <v>43780</v>
      </c>
      <c r="B4">
        <v>307.42001299999998</v>
      </c>
      <c r="C4">
        <f t="shared" ref="C4:C67" si="0">B4/B3-1</f>
        <v>-1.2344867277902516E-3</v>
      </c>
      <c r="D4">
        <f t="shared" ref="D4:D67" si="1">(B4/B3)</f>
        <v>0.99876551327220975</v>
      </c>
      <c r="E4">
        <f t="shared" ref="E4:E67" si="2">C4+1</f>
        <v>0.99876551327220975</v>
      </c>
      <c r="F4" s="12">
        <f>PRODUCT($E$3:E4)-1</f>
        <v>-3.726849576796365E-3</v>
      </c>
      <c r="G4" s="12">
        <f t="shared" ref="G4:G67" si="3">(C4-$H$5)^2</f>
        <v>4.2079261039983803E-6</v>
      </c>
      <c r="H4" s="13">
        <f>POWER(PRODUCT(D3:D301),1/COUNT(D3:D301))-1</f>
        <v>6.676256522342161E-4</v>
      </c>
      <c r="J4" s="20">
        <f>H5*252</f>
        <v>0.20584274389343249</v>
      </c>
      <c r="K4" s="19"/>
      <c r="L4" s="15">
        <f>H5/I3*SQRT(252)</f>
        <v>0.75529388560943778</v>
      </c>
      <c r="M4" s="16">
        <f>POWER(1+F301,252/(COUNT(B2:B300)-1))-1</f>
        <v>0.18382403826651972</v>
      </c>
    </row>
    <row r="5" spans="1:13" x14ac:dyDescent="0.25">
      <c r="A5" s="9">
        <v>43781</v>
      </c>
      <c r="B5">
        <v>308.75</v>
      </c>
      <c r="C5">
        <f t="shared" si="0"/>
        <v>4.3262863306170463E-3</v>
      </c>
      <c r="D5">
        <f t="shared" si="1"/>
        <v>1.004326286330617</v>
      </c>
      <c r="E5">
        <f t="shared" si="2"/>
        <v>1.004326286330617</v>
      </c>
      <c r="F5" s="12">
        <f>PRODUCT($E$3:E5)-1</f>
        <v>5.8331333544026087E-4</v>
      </c>
      <c r="G5" s="12">
        <f t="shared" si="3"/>
        <v>1.231623962063619E-5</v>
      </c>
      <c r="H5" s="20">
        <f>AVERAGE(C3:C301)</f>
        <v>8.1683628529139872E-4</v>
      </c>
      <c r="M5" s="16">
        <f>GEOMEAN(E3:E301)^252-1</f>
        <v>0.18315609901503671</v>
      </c>
    </row>
    <row r="6" spans="1:13" x14ac:dyDescent="0.25">
      <c r="A6" s="9">
        <v>43782</v>
      </c>
      <c r="B6">
        <v>307.91000400000001</v>
      </c>
      <c r="C6">
        <f t="shared" si="0"/>
        <v>-2.7206348178137052E-3</v>
      </c>
      <c r="D6">
        <f t="shared" si="1"/>
        <v>0.99727936518218629</v>
      </c>
      <c r="E6">
        <f t="shared" si="2"/>
        <v>0.99727936518218629</v>
      </c>
      <c r="F6" s="12">
        <f>PRODUCT($E$3:E6)-1</f>
        <v>-2.1389084649435786E-3</v>
      </c>
      <c r="G6" s="12">
        <f t="shared" si="3"/>
        <v>1.251370180530364E-5</v>
      </c>
    </row>
    <row r="7" spans="1:13" x14ac:dyDescent="0.25">
      <c r="A7" s="9">
        <v>43783</v>
      </c>
      <c r="B7">
        <v>308.790009</v>
      </c>
      <c r="C7">
        <f t="shared" si="0"/>
        <v>2.8579941819621979E-3</v>
      </c>
      <c r="D7">
        <f t="shared" si="1"/>
        <v>1.0028579941819622</v>
      </c>
      <c r="E7">
        <f t="shared" si="2"/>
        <v>1.0028579941819622</v>
      </c>
      <c r="F7" s="12">
        <f>PRODUCT($E$3:E7)-1</f>
        <v>7.1297272907000497E-4</v>
      </c>
      <c r="G7" s="12">
        <f t="shared" si="3"/>
        <v>4.1663255591415615E-6</v>
      </c>
    </row>
    <row r="8" spans="1:13" x14ac:dyDescent="0.25">
      <c r="A8" s="9">
        <v>43784</v>
      </c>
      <c r="B8">
        <v>311.01998900000001</v>
      </c>
      <c r="C8">
        <f t="shared" si="0"/>
        <v>7.2216714757762368E-3</v>
      </c>
      <c r="D8">
        <f t="shared" si="1"/>
        <v>1.0072216714757762</v>
      </c>
      <c r="E8">
        <f t="shared" si="2"/>
        <v>1.0072216714757762</v>
      </c>
      <c r="F8" s="12">
        <f>PRODUCT($E$3:E8)-1</f>
        <v>7.9397930596667443E-3</v>
      </c>
      <c r="G8" s="12">
        <f t="shared" si="3"/>
        <v>4.1021913817272956E-5</v>
      </c>
    </row>
    <row r="9" spans="1:13" x14ac:dyDescent="0.25">
      <c r="A9" s="9">
        <v>43787</v>
      </c>
      <c r="B9">
        <v>311.52999899999998</v>
      </c>
      <c r="C9">
        <f t="shared" si="0"/>
        <v>1.6397981417199947E-3</v>
      </c>
      <c r="D9">
        <f t="shared" si="1"/>
        <v>1.00163979814172</v>
      </c>
      <c r="E9">
        <f t="shared" si="2"/>
        <v>1.00163979814172</v>
      </c>
      <c r="F9" s="12">
        <f>PRODUCT($E$3:E9)-1</f>
        <v>9.5926108592916393E-3</v>
      </c>
      <c r="G9" s="12">
        <f t="shared" si="3"/>
        <v>6.7726621713640102E-7</v>
      </c>
    </row>
    <row r="10" spans="1:13" x14ac:dyDescent="0.25">
      <c r="A10" s="9">
        <v>43788</v>
      </c>
      <c r="B10">
        <v>312.67999300000002</v>
      </c>
      <c r="C10">
        <f t="shared" si="0"/>
        <v>3.6914390385884843E-3</v>
      </c>
      <c r="D10">
        <f t="shared" si="1"/>
        <v>1.0036914390385885</v>
      </c>
      <c r="E10">
        <f t="shared" si="2"/>
        <v>1.0036914390385885</v>
      </c>
      <c r="F10" s="12">
        <f>PRODUCT($E$3:E10)-1</f>
        <v>1.3319460436088004E-2</v>
      </c>
      <c r="G10" s="12">
        <f t="shared" si="3"/>
        <v>8.2633409892631863E-6</v>
      </c>
    </row>
    <row r="11" spans="1:13" x14ac:dyDescent="0.25">
      <c r="A11" s="9">
        <v>43789</v>
      </c>
      <c r="B11">
        <v>311.27999899999998</v>
      </c>
      <c r="C11">
        <f t="shared" si="0"/>
        <v>-4.4774019167899137E-3</v>
      </c>
      <c r="D11">
        <f t="shared" si="1"/>
        <v>0.99552259808321009</v>
      </c>
      <c r="E11">
        <f t="shared" si="2"/>
        <v>0.99552259808321009</v>
      </c>
      <c r="F11" s="12">
        <f>PRODUCT($E$3:E11)-1</f>
        <v>8.7824219416110516E-3</v>
      </c>
      <c r="G11" s="12">
        <f t="shared" si="3"/>
        <v>2.8028958140377165E-5</v>
      </c>
    </row>
    <row r="12" spans="1:13" x14ac:dyDescent="0.25">
      <c r="A12" s="9">
        <v>43790</v>
      </c>
      <c r="B12">
        <v>310.89001500000001</v>
      </c>
      <c r="C12">
        <f t="shared" si="0"/>
        <v>-1.2528398909432692E-3</v>
      </c>
      <c r="D12">
        <f t="shared" si="1"/>
        <v>0.99874716010905673</v>
      </c>
      <c r="E12">
        <f t="shared" si="2"/>
        <v>0.99874716010905673</v>
      </c>
      <c r="F12" s="12">
        <f>PRODUCT($E$3:E12)-1</f>
        <v>7.5185790821201692E-3</v>
      </c>
      <c r="G12" s="12">
        <f t="shared" si="3"/>
        <v>4.283559474473356E-6</v>
      </c>
    </row>
    <row r="13" spans="1:13" x14ac:dyDescent="0.25">
      <c r="A13" s="9">
        <v>43791</v>
      </c>
      <c r="B13">
        <v>311.08999599999999</v>
      </c>
      <c r="C13">
        <f t="shared" si="0"/>
        <v>6.4325320965985533E-4</v>
      </c>
      <c r="D13">
        <f t="shared" si="1"/>
        <v>1.0006432532096599</v>
      </c>
      <c r="E13">
        <f t="shared" si="2"/>
        <v>1.0006432532096599</v>
      </c>
      <c r="F13" s="12">
        <f>PRODUCT($E$3:E13)-1</f>
        <v>8.166668641906627E-3</v>
      </c>
      <c r="G13" s="12">
        <f t="shared" si="3"/>
        <v>3.0131084145706112E-8</v>
      </c>
    </row>
    <row r="14" spans="1:13" x14ac:dyDescent="0.25">
      <c r="A14" s="9">
        <v>43794</v>
      </c>
      <c r="B14">
        <v>311.98001099999999</v>
      </c>
      <c r="C14">
        <f t="shared" si="0"/>
        <v>2.8609566731294667E-3</v>
      </c>
      <c r="D14">
        <f t="shared" si="1"/>
        <v>1.0028609566731295</v>
      </c>
      <c r="E14">
        <f t="shared" si="2"/>
        <v>1.0028609566731295</v>
      </c>
      <c r="F14" s="12">
        <f>PRODUCT($E$3:E14)-1</f>
        <v>1.1050989800184485E-2</v>
      </c>
      <c r="G14" s="12">
        <f t="shared" si="3"/>
        <v>4.1784281599752541E-6</v>
      </c>
    </row>
    <row r="15" spans="1:13" x14ac:dyDescent="0.25">
      <c r="A15" s="9">
        <v>43795</v>
      </c>
      <c r="B15">
        <v>313.41000400000001</v>
      </c>
      <c r="C15">
        <f t="shared" si="0"/>
        <v>4.5836045566394201E-3</v>
      </c>
      <c r="D15">
        <f t="shared" si="1"/>
        <v>1.0045836045566394</v>
      </c>
      <c r="E15">
        <f t="shared" si="2"/>
        <v>1.0045836045566394</v>
      </c>
      <c r="F15" s="12">
        <f>PRODUCT($E$3:E15)-1</f>
        <v>1.5685247724027462E-2</v>
      </c>
      <c r="G15" s="12">
        <f t="shared" si="3"/>
        <v>1.4188543210034163E-5</v>
      </c>
    </row>
    <row r="16" spans="1:13" x14ac:dyDescent="0.25">
      <c r="A16" s="9">
        <v>43796</v>
      </c>
      <c r="B16">
        <v>314.60998499999999</v>
      </c>
      <c r="C16">
        <f t="shared" si="0"/>
        <v>3.8287897153403971E-3</v>
      </c>
      <c r="D16">
        <f t="shared" si="1"/>
        <v>1.0038287897153404</v>
      </c>
      <c r="E16">
        <f t="shared" si="2"/>
        <v>1.0038287897153404</v>
      </c>
      <c r="F16" s="12">
        <f>PRODUCT($E$3:E16)-1</f>
        <v>1.9574092954536271E-2</v>
      </c>
      <c r="G16" s="12">
        <f t="shared" si="3"/>
        <v>9.0718634647839281E-6</v>
      </c>
    </row>
    <row r="17" spans="1:7" x14ac:dyDescent="0.25">
      <c r="A17" s="9">
        <v>43798</v>
      </c>
      <c r="B17">
        <v>314.85998499999999</v>
      </c>
      <c r="C17">
        <f t="shared" si="0"/>
        <v>7.9463466488505219E-4</v>
      </c>
      <c r="D17">
        <f t="shared" si="1"/>
        <v>1.0007946346648851</v>
      </c>
      <c r="E17">
        <f t="shared" si="2"/>
        <v>1.0007946346648851</v>
      </c>
      <c r="F17" s="12">
        <f>PRODUCT($E$3:E17)-1</f>
        <v>2.0384281872216636E-2</v>
      </c>
      <c r="G17" s="12">
        <f t="shared" si="3"/>
        <v>4.9291194866750293E-10</v>
      </c>
    </row>
    <row r="18" spans="1:7" x14ac:dyDescent="0.25">
      <c r="A18" s="9">
        <v>43801</v>
      </c>
      <c r="B18">
        <v>314.58999599999999</v>
      </c>
      <c r="C18">
        <f t="shared" si="0"/>
        <v>-8.574890836001714E-4</v>
      </c>
      <c r="D18">
        <f t="shared" si="1"/>
        <v>0.99914251091639983</v>
      </c>
      <c r="E18">
        <f t="shared" si="2"/>
        <v>0.99914251091639983</v>
      </c>
      <c r="F18" s="12">
        <f>PRODUCT($E$3:E18)-1</f>
        <v>1.9509313489433966E-2</v>
      </c>
      <c r="G18" s="12">
        <f t="shared" si="3"/>
        <v>2.8033654409138919E-6</v>
      </c>
    </row>
    <row r="19" spans="1:7" x14ac:dyDescent="0.25">
      <c r="A19" s="9">
        <v>43802</v>
      </c>
      <c r="B19">
        <v>308.64999399999999</v>
      </c>
      <c r="C19">
        <f t="shared" si="0"/>
        <v>-1.8881725660468862E-2</v>
      </c>
      <c r="D19">
        <f t="shared" si="1"/>
        <v>0.98111827433953114</v>
      </c>
      <c r="E19">
        <f t="shared" si="2"/>
        <v>0.98111827433953114</v>
      </c>
      <c r="F19" s="12">
        <f>PRODUCT($E$3:E19)-1</f>
        <v>2.5921832383346555E-4</v>
      </c>
      <c r="G19" s="12">
        <f t="shared" si="3"/>
        <v>3.8803334273095432E-4</v>
      </c>
    </row>
    <row r="20" spans="1:7" x14ac:dyDescent="0.25">
      <c r="A20" s="9">
        <v>43803</v>
      </c>
      <c r="B20">
        <v>310.70001200000002</v>
      </c>
      <c r="C20">
        <f t="shared" si="0"/>
        <v>6.6418857600885062E-3</v>
      </c>
      <c r="D20">
        <f t="shared" si="1"/>
        <v>1.0066418857600885</v>
      </c>
      <c r="E20">
        <f t="shared" si="2"/>
        <v>1.0066418857600885</v>
      </c>
      <c r="F20" s="12">
        <f>PRODUCT($E$3:E20)-1</f>
        <v>6.9028257824157446E-3</v>
      </c>
      <c r="G20" s="12">
        <f t="shared" si="3"/>
        <v>3.3931201383834058E-5</v>
      </c>
    </row>
    <row r="21" spans="1:7" x14ac:dyDescent="0.25">
      <c r="A21" s="9">
        <v>43804</v>
      </c>
      <c r="B21">
        <v>312.23001099999999</v>
      </c>
      <c r="C21">
        <f t="shared" si="0"/>
        <v>4.9243609298603719E-3</v>
      </c>
      <c r="D21">
        <f t="shared" si="1"/>
        <v>1.0049243609298604</v>
      </c>
      <c r="E21">
        <f t="shared" si="2"/>
        <v>1.0049243609298604</v>
      </c>
      <c r="F21" s="12">
        <f>PRODUCT($E$3:E21)-1</f>
        <v>1.1861178717864629E-2</v>
      </c>
      <c r="G21" s="12">
        <f t="shared" si="3"/>
        <v>1.687175870574147E-5</v>
      </c>
    </row>
    <row r="22" spans="1:7" x14ac:dyDescent="0.25">
      <c r="A22" s="9">
        <v>43805</v>
      </c>
      <c r="B22">
        <v>314.11999500000002</v>
      </c>
      <c r="C22">
        <f t="shared" si="0"/>
        <v>6.0531785331807697E-3</v>
      </c>
      <c r="D22">
        <f t="shared" si="1"/>
        <v>1.0060531785331808</v>
      </c>
      <c r="E22">
        <f t="shared" si="2"/>
        <v>1.0060531785331808</v>
      </c>
      <c r="F22" s="12">
        <f>PRODUCT($E$3:E22)-1</f>
        <v>1.7986155083438593E-2</v>
      </c>
      <c r="G22" s="12">
        <f t="shared" si="3"/>
        <v>2.7419280137031112E-5</v>
      </c>
    </row>
    <row r="23" spans="1:7" x14ac:dyDescent="0.25">
      <c r="A23" s="9">
        <v>43808</v>
      </c>
      <c r="B23">
        <v>314.44000199999999</v>
      </c>
      <c r="C23">
        <f t="shared" si="0"/>
        <v>1.0187412615996205E-3</v>
      </c>
      <c r="D23">
        <f t="shared" si="1"/>
        <v>1.0010187412615996</v>
      </c>
      <c r="E23">
        <f t="shared" si="2"/>
        <v>1.0010187412615996</v>
      </c>
      <c r="F23" s="12">
        <f>PRODUCT($E$3:E23)-1</f>
        <v>1.9023219583359285E-2</v>
      </c>
      <c r="G23" s="12">
        <f t="shared" si="3"/>
        <v>4.0765619458023607E-8</v>
      </c>
    </row>
    <row r="24" spans="1:7" x14ac:dyDescent="0.25">
      <c r="A24" s="9">
        <v>43809</v>
      </c>
      <c r="B24">
        <v>313.82000699999998</v>
      </c>
      <c r="C24">
        <f t="shared" si="0"/>
        <v>-1.97174340432682E-3</v>
      </c>
      <c r="D24">
        <f t="shared" si="1"/>
        <v>0.99802825659567318</v>
      </c>
      <c r="E24">
        <f t="shared" si="2"/>
        <v>0.99802825659567318</v>
      </c>
      <c r="F24" s="12">
        <f>PRODUCT($E$3:E24)-1</f>
        <v>1.7013967271289898E-2</v>
      </c>
      <c r="G24" s="12">
        <f t="shared" si="3"/>
        <v>7.7761766853512402E-6</v>
      </c>
    </row>
    <row r="25" spans="1:7" x14ac:dyDescent="0.25">
      <c r="A25" s="9">
        <v>43810</v>
      </c>
      <c r="B25">
        <v>314.02999899999998</v>
      </c>
      <c r="C25">
        <f t="shared" si="0"/>
        <v>6.6914790426353399E-4</v>
      </c>
      <c r="D25">
        <f t="shared" si="1"/>
        <v>1.0006691479042635</v>
      </c>
      <c r="E25">
        <f t="shared" si="2"/>
        <v>1.0006691479042635</v>
      </c>
      <c r="F25" s="12">
        <f>PRODUCT($E$3:E25)-1</f>
        <v>1.7694500036096183E-2</v>
      </c>
      <c r="G25" s="12">
        <f t="shared" si="3"/>
        <v>2.1811857890631756E-8</v>
      </c>
    </row>
    <row r="26" spans="1:7" x14ac:dyDescent="0.25">
      <c r="A26" s="9">
        <v>43811</v>
      </c>
      <c r="B26">
        <v>314.42999300000002</v>
      </c>
      <c r="C26">
        <f t="shared" si="0"/>
        <v>1.2737445507555734E-3</v>
      </c>
      <c r="D26">
        <f t="shared" si="1"/>
        <v>1.0012737445507556</v>
      </c>
      <c r="E26">
        <f t="shared" si="2"/>
        <v>1.0012737445507556</v>
      </c>
      <c r="F26" s="12">
        <f>PRODUCT($E$3:E26)-1</f>
        <v>1.8990782859851008E-2</v>
      </c>
      <c r="G26" s="12">
        <f t="shared" si="3"/>
        <v>2.0876516304948069E-7</v>
      </c>
    </row>
    <row r="27" spans="1:7" x14ac:dyDescent="0.25">
      <c r="A27" s="9">
        <v>43812</v>
      </c>
      <c r="B27">
        <v>316.86999500000002</v>
      </c>
      <c r="C27">
        <f t="shared" si="0"/>
        <v>7.7600803177830802E-3</v>
      </c>
      <c r="D27">
        <f t="shared" si="1"/>
        <v>1.0077600803177831</v>
      </c>
      <c r="E27">
        <f t="shared" si="2"/>
        <v>1.0077600803177831</v>
      </c>
      <c r="F27" s="12">
        <f>PRODUCT($E$3:E27)-1</f>
        <v>2.6898233177924169E-2</v>
      </c>
      <c r="G27" s="12">
        <f t="shared" si="3"/>
        <v>4.8208637694731347E-5</v>
      </c>
    </row>
    <row r="28" spans="1:7" x14ac:dyDescent="0.25">
      <c r="A28" s="9">
        <v>43815</v>
      </c>
      <c r="B28">
        <v>319.22000100000002</v>
      </c>
      <c r="C28">
        <f t="shared" si="0"/>
        <v>7.416309644590946E-3</v>
      </c>
      <c r="D28">
        <f t="shared" si="1"/>
        <v>1.0074163096445909</v>
      </c>
      <c r="E28">
        <f t="shared" si="2"/>
        <v>1.0074163096445909</v>
      </c>
      <c r="F28" s="12">
        <f>PRODUCT($E$3:E28)-1</f>
        <v>3.4514028448654921E-2</v>
      </c>
      <c r="G28" s="12">
        <f t="shared" si="3"/>
        <v>4.3553048620104451E-5</v>
      </c>
    </row>
    <row r="29" spans="1:7" x14ac:dyDescent="0.25">
      <c r="A29" s="9">
        <v>43816</v>
      </c>
      <c r="B29">
        <v>319.92001299999998</v>
      </c>
      <c r="C29">
        <f t="shared" si="0"/>
        <v>2.1928826445933858E-3</v>
      </c>
      <c r="D29">
        <f t="shared" si="1"/>
        <v>1.0021928826445934</v>
      </c>
      <c r="E29">
        <f t="shared" si="2"/>
        <v>1.0021928826445934</v>
      </c>
      <c r="F29" s="12">
        <f>PRODUCT($E$3:E29)-1</f>
        <v>3.6782596307228355E-2</v>
      </c>
      <c r="G29" s="12">
        <f t="shared" si="3"/>
        <v>1.8935035829482536E-6</v>
      </c>
    </row>
    <row r="30" spans="1:7" x14ac:dyDescent="0.25">
      <c r="A30" s="9">
        <v>43817</v>
      </c>
      <c r="B30">
        <v>320</v>
      </c>
      <c r="C30">
        <f t="shared" si="0"/>
        <v>2.5002187031053502E-4</v>
      </c>
      <c r="D30">
        <f t="shared" si="1"/>
        <v>1.0002500218703105</v>
      </c>
      <c r="E30">
        <f t="shared" si="2"/>
        <v>1.0002500218703105</v>
      </c>
      <c r="F30" s="12">
        <f>PRODUCT($E$3:E30)-1</f>
        <v>3.7041814631062486E-2</v>
      </c>
      <c r="G30" s="12">
        <f t="shared" si="3"/>
        <v>3.2127858103009875E-7</v>
      </c>
    </row>
    <row r="31" spans="1:7" x14ac:dyDescent="0.25">
      <c r="A31" s="9">
        <v>43818</v>
      </c>
      <c r="B31">
        <v>319.79998799999998</v>
      </c>
      <c r="C31">
        <f t="shared" si="0"/>
        <v>-6.2503750000009184E-4</v>
      </c>
      <c r="D31">
        <f t="shared" si="1"/>
        <v>0.99937496249999991</v>
      </c>
      <c r="E31">
        <f t="shared" si="2"/>
        <v>0.99937496249999991</v>
      </c>
      <c r="F31" s="12">
        <f>PRODUCT($E$3:E31)-1</f>
        <v>3.6393624607850006E-2</v>
      </c>
      <c r="G31" s="12">
        <f t="shared" si="3"/>
        <v>2.079000012710811E-6</v>
      </c>
    </row>
    <row r="32" spans="1:7" x14ac:dyDescent="0.25">
      <c r="A32" s="9">
        <v>43819</v>
      </c>
      <c r="B32">
        <v>320.459991</v>
      </c>
      <c r="C32">
        <f t="shared" si="0"/>
        <v>2.0637993269718713E-3</v>
      </c>
      <c r="D32">
        <f t="shared" si="1"/>
        <v>1.0020637993269719</v>
      </c>
      <c r="E32">
        <f t="shared" si="2"/>
        <v>1.0020637993269719</v>
      </c>
      <c r="F32" s="12">
        <f>PRODUCT($E$3:E32)-1</f>
        <v>3.8532533072793695E-2</v>
      </c>
      <c r="G32" s="12">
        <f t="shared" si="3"/>
        <v>1.5549168273170161E-6</v>
      </c>
    </row>
    <row r="33" spans="1:7" x14ac:dyDescent="0.25">
      <c r="A33" s="9">
        <v>43822</v>
      </c>
      <c r="B33">
        <v>321.58999599999999</v>
      </c>
      <c r="C33">
        <f t="shared" si="0"/>
        <v>3.5261968162507706E-3</v>
      </c>
      <c r="D33">
        <f t="shared" si="1"/>
        <v>1.0035261968162508</v>
      </c>
      <c r="E33">
        <f t="shared" si="2"/>
        <v>1.0035261968162508</v>
      </c>
      <c r="F33" s="12">
        <f>PRODUCT($E$3:E33)-1</f>
        <v>4.2194603184487756E-2</v>
      </c>
      <c r="G33" s="12">
        <f t="shared" si="3"/>
        <v>7.3406344867204502E-6</v>
      </c>
    </row>
    <row r="34" spans="1:7" x14ac:dyDescent="0.25">
      <c r="A34" s="9">
        <v>43823</v>
      </c>
      <c r="B34">
        <v>321.47000100000002</v>
      </c>
      <c r="C34">
        <f t="shared" si="0"/>
        <v>-3.7313038804842602E-4</v>
      </c>
      <c r="D34">
        <f t="shared" si="1"/>
        <v>0.99962686961195157</v>
      </c>
      <c r="E34">
        <f t="shared" si="2"/>
        <v>0.99962686961195157</v>
      </c>
      <c r="F34" s="12">
        <f>PRODUCT($E$3:E34)-1</f>
        <v>4.1805728707779544E-2</v>
      </c>
      <c r="G34" s="12">
        <f t="shared" si="3"/>
        <v>1.4160206836594489E-6</v>
      </c>
    </row>
    <row r="35" spans="1:7" x14ac:dyDescent="0.25">
      <c r="A35" s="9">
        <v>43825</v>
      </c>
      <c r="B35">
        <v>321.64999399999999</v>
      </c>
      <c r="C35">
        <f t="shared" si="0"/>
        <v>5.5990605481093247E-4</v>
      </c>
      <c r="D35">
        <f t="shared" si="1"/>
        <v>1.0005599060548109</v>
      </c>
      <c r="E35">
        <f t="shared" si="2"/>
        <v>1.0005599060548109</v>
      </c>
      <c r="F35" s="12">
        <f>PRODUCT($E$3:E35)-1</f>
        <v>4.2389042043219805E-2</v>
      </c>
      <c r="G35" s="12">
        <f t="shared" si="3"/>
        <v>6.6013143334745514E-8</v>
      </c>
    </row>
    <row r="36" spans="1:7" x14ac:dyDescent="0.25">
      <c r="A36" s="9">
        <v>43826</v>
      </c>
      <c r="B36">
        <v>323.73998999999998</v>
      </c>
      <c r="C36">
        <f t="shared" si="0"/>
        <v>6.4977336825318144E-3</v>
      </c>
      <c r="D36">
        <f t="shared" si="1"/>
        <v>1.0064977336825318</v>
      </c>
      <c r="E36">
        <f t="shared" si="2"/>
        <v>1.0064977336825318</v>
      </c>
      <c r="F36" s="12">
        <f>PRODUCT($E$3:E36)-1</f>
        <v>4.9162208432006027E-2</v>
      </c>
      <c r="G36" s="12">
        <f t="shared" si="3"/>
        <v>3.227259523797293E-5</v>
      </c>
    </row>
    <row r="37" spans="1:7" x14ac:dyDescent="0.25">
      <c r="A37" s="9">
        <v>43829</v>
      </c>
      <c r="B37">
        <v>322.95001200000002</v>
      </c>
      <c r="C37">
        <f t="shared" si="0"/>
        <v>-2.4401619336553715E-3</v>
      </c>
      <c r="D37">
        <f t="shared" si="1"/>
        <v>0.99755983806634463</v>
      </c>
      <c r="E37">
        <f t="shared" si="2"/>
        <v>0.99755983806634463</v>
      </c>
      <c r="F37" s="12">
        <f>PRODUCT($E$3:E37)-1</f>
        <v>4.6602082748760543E-2</v>
      </c>
      <c r="G37" s="12">
        <f t="shared" si="3"/>
        <v>1.0608037398222432E-5</v>
      </c>
    </row>
    <row r="38" spans="1:7" x14ac:dyDescent="0.25">
      <c r="A38" s="9">
        <v>43830</v>
      </c>
      <c r="B38">
        <v>320.52999899999998</v>
      </c>
      <c r="C38">
        <f t="shared" si="0"/>
        <v>-7.4934600095325488E-3</v>
      </c>
      <c r="D38">
        <f t="shared" si="1"/>
        <v>0.99250653999046745</v>
      </c>
      <c r="E38">
        <f t="shared" si="2"/>
        <v>0.99250653999046745</v>
      </c>
      <c r="F38" s="12">
        <f>PRODUCT($E$3:E38)-1</f>
        <v>3.8759411895789242E-2</v>
      </c>
      <c r="G38" s="12">
        <f t="shared" si="3"/>
        <v>6.9061024507764641E-5</v>
      </c>
    </row>
    <row r="39" spans="1:7" x14ac:dyDescent="0.25">
      <c r="A39" s="9">
        <v>43832</v>
      </c>
      <c r="B39">
        <v>323.540009</v>
      </c>
      <c r="C39">
        <f t="shared" si="0"/>
        <v>9.3907278862843668E-3</v>
      </c>
      <c r="D39">
        <f t="shared" si="1"/>
        <v>1.0093907278862844</v>
      </c>
      <c r="E39">
        <f t="shared" si="2"/>
        <v>1.0093907278862844</v>
      </c>
      <c r="F39" s="12">
        <f>PRODUCT($E$3:E39)-1</f>
        <v>4.8514118872219347E-2</v>
      </c>
      <c r="G39" s="12">
        <f t="shared" si="3"/>
        <v>7.3511617185577745E-5</v>
      </c>
    </row>
    <row r="40" spans="1:7" x14ac:dyDescent="0.25">
      <c r="A40" s="9">
        <v>43833</v>
      </c>
      <c r="B40">
        <v>321.16000400000001</v>
      </c>
      <c r="C40">
        <f t="shared" si="0"/>
        <v>-7.3561381399355197E-3</v>
      </c>
      <c r="D40">
        <f t="shared" si="1"/>
        <v>0.99264386186006448</v>
      </c>
      <c r="E40">
        <f t="shared" si="2"/>
        <v>0.99264386186006448</v>
      </c>
      <c r="F40" s="12">
        <f>PRODUCT($E$3:E40)-1</f>
        <v>4.0801104172122571E-2</v>
      </c>
      <c r="G40" s="12">
        <f t="shared" si="3"/>
        <v>6.6797510955413292E-5</v>
      </c>
    </row>
    <row r="41" spans="1:7" x14ac:dyDescent="0.25">
      <c r="A41" s="9">
        <v>43836</v>
      </c>
      <c r="B41">
        <v>320.48998999999998</v>
      </c>
      <c r="C41">
        <f t="shared" si="0"/>
        <v>-2.0862311360539953E-3</v>
      </c>
      <c r="D41">
        <f t="shared" si="1"/>
        <v>0.997913768863946</v>
      </c>
      <c r="E41">
        <f t="shared" si="2"/>
        <v>0.997913768863946</v>
      </c>
      <c r="F41" s="12">
        <f>PRODUCT($E$3:E41)-1</f>
        <v>3.8629752502159276E-2</v>
      </c>
      <c r="G41" s="12">
        <f t="shared" si="3"/>
        <v>8.4278004528769946E-6</v>
      </c>
    </row>
    <row r="42" spans="1:7" x14ac:dyDescent="0.25">
      <c r="A42" s="9">
        <v>43837</v>
      </c>
      <c r="B42">
        <v>323.01998900000001</v>
      </c>
      <c r="C42">
        <f t="shared" si="0"/>
        <v>7.8941591904322372E-3</v>
      </c>
      <c r="D42">
        <f t="shared" si="1"/>
        <v>1.0078941591904322</v>
      </c>
      <c r="E42">
        <f t="shared" si="2"/>
        <v>1.0078941591904322</v>
      </c>
      <c r="F42" s="12">
        <f>PRODUCT($E$3:E42)-1</f>
        <v>4.6828861108330511E-2</v>
      </c>
      <c r="G42" s="12">
        <f t="shared" si="3"/>
        <v>5.0088499503631158E-5</v>
      </c>
    </row>
    <row r="43" spans="1:7" x14ac:dyDescent="0.25">
      <c r="A43" s="9">
        <v>43838</v>
      </c>
      <c r="B43">
        <v>322.94000199999999</v>
      </c>
      <c r="C43">
        <f t="shared" si="0"/>
        <v>-2.4762244667164701E-4</v>
      </c>
      <c r="D43">
        <f t="shared" si="1"/>
        <v>0.99975237755332835</v>
      </c>
      <c r="E43">
        <f t="shared" si="2"/>
        <v>0.99975237755332835</v>
      </c>
      <c r="F43" s="12">
        <f>PRODUCT($E$3:E43)-1</f>
        <v>4.6569642784496379E-2</v>
      </c>
      <c r="G43" s="12">
        <f t="shared" si="3"/>
        <v>1.133072392052375E-6</v>
      </c>
    </row>
    <row r="44" spans="1:7" x14ac:dyDescent="0.25">
      <c r="A44" s="9">
        <v>43839</v>
      </c>
      <c r="B44">
        <v>326.16000400000001</v>
      </c>
      <c r="C44">
        <f t="shared" si="0"/>
        <v>9.9708985571878017E-3</v>
      </c>
      <c r="D44">
        <f t="shared" si="1"/>
        <v>1.0099708985571878</v>
      </c>
      <c r="E44">
        <f t="shared" si="2"/>
        <v>1.0099708985571878</v>
      </c>
      <c r="F44" s="12">
        <f>PRODUCT($E$3:E44)-1</f>
        <v>5.700488252573277E-2</v>
      </c>
      <c r="G44" s="12">
        <f t="shared" si="3"/>
        <v>8.3796856077757127E-5</v>
      </c>
    </row>
    <row r="45" spans="1:7" x14ac:dyDescent="0.25">
      <c r="A45" s="9">
        <v>43840</v>
      </c>
      <c r="B45">
        <v>327.290009</v>
      </c>
      <c r="C45">
        <f t="shared" si="0"/>
        <v>3.4645725599145027E-3</v>
      </c>
      <c r="D45">
        <f t="shared" si="1"/>
        <v>1.0034645725599145</v>
      </c>
      <c r="E45">
        <f t="shared" si="2"/>
        <v>1.0034645725599145</v>
      </c>
      <c r="F45" s="12">
        <f>PRODUCT($E$3:E45)-1</f>
        <v>6.0666952637427052E-2</v>
      </c>
      <c r="G45" s="12">
        <f t="shared" si="3"/>
        <v>7.0105073799550337E-6</v>
      </c>
    </row>
    <row r="46" spans="1:7" x14ac:dyDescent="0.25">
      <c r="A46" s="9">
        <v>43843</v>
      </c>
      <c r="B46">
        <v>326.39001500000001</v>
      </c>
      <c r="C46">
        <f t="shared" si="0"/>
        <v>-2.749836460788524E-3</v>
      </c>
      <c r="D46">
        <f t="shared" si="1"/>
        <v>0.99725016353921148</v>
      </c>
      <c r="E46">
        <f t="shared" si="2"/>
        <v>0.99725016353921148</v>
      </c>
      <c r="F46" s="12">
        <f>PRODUCT($E$3:E46)-1</f>
        <v>5.7750291978311274E-2</v>
      </c>
      <c r="G46" s="12">
        <f t="shared" si="3"/>
        <v>1.2721154477629296E-5</v>
      </c>
    </row>
    <row r="47" spans="1:7" x14ac:dyDescent="0.25">
      <c r="A47" s="9">
        <v>43844</v>
      </c>
      <c r="B47">
        <v>327.47000100000002</v>
      </c>
      <c r="C47">
        <f t="shared" si="0"/>
        <v>3.3088818602493575E-3</v>
      </c>
      <c r="D47">
        <f t="shared" si="1"/>
        <v>1.0033088818602494</v>
      </c>
      <c r="E47">
        <f t="shared" si="2"/>
        <v>1.0033088818602494</v>
      </c>
      <c r="F47" s="12">
        <f>PRODUCT($E$3:E47)-1</f>
        <v>6.1250262732111871E-2</v>
      </c>
      <c r="G47" s="12">
        <f t="shared" si="3"/>
        <v>6.2102911476675439E-6</v>
      </c>
    </row>
    <row r="48" spans="1:7" x14ac:dyDescent="0.25">
      <c r="A48" s="9">
        <v>43845</v>
      </c>
      <c r="B48">
        <v>327.35000600000001</v>
      </c>
      <c r="C48">
        <f t="shared" si="0"/>
        <v>-3.6643051159979123E-4</v>
      </c>
      <c r="D48">
        <f t="shared" si="1"/>
        <v>0.99963356948840021</v>
      </c>
      <c r="E48">
        <f t="shared" si="2"/>
        <v>0.99963356948840021</v>
      </c>
      <c r="F48" s="12">
        <f>PRODUCT($E$3:E48)-1</f>
        <v>6.0861388255403437E-2</v>
      </c>
      <c r="G48" s="12">
        <f t="shared" si="3"/>
        <v>1.4001203126251363E-6</v>
      </c>
    </row>
    <row r="49" spans="1:7" x14ac:dyDescent="0.25">
      <c r="A49" s="9">
        <v>43846</v>
      </c>
      <c r="B49">
        <v>329.70001200000002</v>
      </c>
      <c r="C49">
        <f t="shared" si="0"/>
        <v>7.178878744239281E-3</v>
      </c>
      <c r="D49">
        <f t="shared" si="1"/>
        <v>1.0071788787442393</v>
      </c>
      <c r="E49">
        <f t="shared" si="2"/>
        <v>1.0071788787442393</v>
      </c>
      <c r="F49" s="12">
        <f>PRODUCT($E$3:E49)-1</f>
        <v>6.8477183526134411E-2</v>
      </c>
      <c r="G49" s="12">
        <f t="shared" si="3"/>
        <v>4.047558424945562E-5</v>
      </c>
    </row>
    <row r="50" spans="1:7" x14ac:dyDescent="0.25">
      <c r="A50" s="9">
        <v>43847</v>
      </c>
      <c r="B50">
        <v>331.70001200000002</v>
      </c>
      <c r="C50">
        <f t="shared" si="0"/>
        <v>6.0661204950154257E-3</v>
      </c>
      <c r="D50">
        <f t="shared" si="1"/>
        <v>1.0060661204950154</v>
      </c>
      <c r="E50">
        <f t="shared" si="2"/>
        <v>1.0060661204950154</v>
      </c>
      <c r="F50" s="12">
        <f>PRODUCT($E$3:E50)-1</f>
        <v>7.4958694867578668E-2</v>
      </c>
      <c r="G50" s="12">
        <f t="shared" si="3"/>
        <v>2.7554984714458002E-5</v>
      </c>
    </row>
    <row r="51" spans="1:7" x14ac:dyDescent="0.25">
      <c r="A51" s="9">
        <v>43851</v>
      </c>
      <c r="B51">
        <v>330.89999399999999</v>
      </c>
      <c r="C51">
        <f t="shared" si="0"/>
        <v>-2.4118720863960386E-3</v>
      </c>
      <c r="D51">
        <f t="shared" si="1"/>
        <v>0.99758812791360396</v>
      </c>
      <c r="E51">
        <f t="shared" si="2"/>
        <v>0.99758812791360396</v>
      </c>
      <c r="F51" s="12">
        <f>PRODUCT($E$3:E51)-1</f>
        <v>7.2366031997398883E-2</v>
      </c>
      <c r="G51" s="12">
        <f t="shared" si="3"/>
        <v>1.0424557749404542E-5</v>
      </c>
    </row>
    <row r="52" spans="1:7" x14ac:dyDescent="0.25">
      <c r="A52" s="9">
        <v>43852</v>
      </c>
      <c r="B52">
        <v>332.23998999999998</v>
      </c>
      <c r="C52">
        <f t="shared" si="0"/>
        <v>4.0495497863319851E-3</v>
      </c>
      <c r="D52">
        <f t="shared" si="1"/>
        <v>1.004049549786332</v>
      </c>
      <c r="E52">
        <f t="shared" si="2"/>
        <v>1.004049549786332</v>
      </c>
      <c r="F52" s="12">
        <f>PRODUCT($E$3:E52)-1</f>
        <v>7.6708631633143565E-2</v>
      </c>
      <c r="G52" s="12">
        <f t="shared" si="3"/>
        <v>1.0450436579810086E-5</v>
      </c>
    </row>
    <row r="53" spans="1:7" x14ac:dyDescent="0.25">
      <c r="A53" s="9">
        <v>43853</v>
      </c>
      <c r="B53">
        <v>330.63000499999998</v>
      </c>
      <c r="C53">
        <f t="shared" si="0"/>
        <v>-4.8458495318398631E-3</v>
      </c>
      <c r="D53">
        <f t="shared" si="1"/>
        <v>0.99515415046816014</v>
      </c>
      <c r="E53">
        <f t="shared" si="2"/>
        <v>0.99515415046816014</v>
      </c>
      <c r="F53" s="12">
        <f>PRODUCT($E$3:E53)-1</f>
        <v>7.1491063614616213E-2</v>
      </c>
      <c r="G53" s="12">
        <f t="shared" si="3"/>
        <v>3.2066010663539544E-5</v>
      </c>
    </row>
    <row r="54" spans="1:7" x14ac:dyDescent="0.25">
      <c r="A54" s="9">
        <v>43854</v>
      </c>
      <c r="B54">
        <v>332.44000199999999</v>
      </c>
      <c r="C54">
        <f t="shared" si="0"/>
        <v>5.4743882062366911E-3</v>
      </c>
      <c r="D54">
        <f t="shared" si="1"/>
        <v>1.0054743882062367</v>
      </c>
      <c r="E54">
        <f t="shared" si="2"/>
        <v>1.0054743882062367</v>
      </c>
      <c r="F54" s="12">
        <f>PRODUCT($E$3:E54)-1</f>
        <v>7.7356821656356045E-2</v>
      </c>
      <c r="G54" s="12">
        <f t="shared" si="3"/>
        <v>2.1692789896301184E-5</v>
      </c>
    </row>
    <row r="55" spans="1:7" x14ac:dyDescent="0.25">
      <c r="A55" s="9">
        <v>43857</v>
      </c>
      <c r="B55">
        <v>323.02999899999998</v>
      </c>
      <c r="C55">
        <f t="shared" si="0"/>
        <v>-2.830586855789996E-2</v>
      </c>
      <c r="D55">
        <f t="shared" si="1"/>
        <v>0.97169413144210004</v>
      </c>
      <c r="E55">
        <f t="shared" si="2"/>
        <v>0.97169413144210004</v>
      </c>
      <c r="F55" s="12">
        <f>PRODUCT($E$3:E55)-1</f>
        <v>4.6861301072594452E-2</v>
      </c>
      <c r="G55" s="12">
        <f t="shared" si="3"/>
        <v>8.4813193738364154E-4</v>
      </c>
    </row>
    <row r="56" spans="1:7" x14ac:dyDescent="0.25">
      <c r="A56" s="9">
        <v>43858</v>
      </c>
      <c r="B56">
        <v>325.05999800000001</v>
      </c>
      <c r="C56">
        <f t="shared" si="0"/>
        <v>6.2842429690252999E-3</v>
      </c>
      <c r="D56">
        <f t="shared" si="1"/>
        <v>1.0062842429690253</v>
      </c>
      <c r="E56">
        <f t="shared" si="2"/>
        <v>1.0062842429690253</v>
      </c>
      <c r="F56" s="12">
        <f>PRODUCT($E$3:E56)-1</f>
        <v>5.3440031843404512E-2</v>
      </c>
      <c r="G56" s="12">
        <f t="shared" si="3"/>
        <v>2.9892535845338137E-5</v>
      </c>
    </row>
    <row r="57" spans="1:7" x14ac:dyDescent="0.25">
      <c r="A57" s="9">
        <v>43859</v>
      </c>
      <c r="B57">
        <v>328.38000499999998</v>
      </c>
      <c r="C57">
        <f t="shared" si="0"/>
        <v>1.0213520643656659E-2</v>
      </c>
      <c r="D57">
        <f t="shared" si="1"/>
        <v>1.0102135206436567</v>
      </c>
      <c r="E57">
        <f t="shared" si="2"/>
        <v>1.0102135206436567</v>
      </c>
      <c r="F57" s="12">
        <f>PRODUCT($E$3:E57)-1</f>
        <v>6.4199363355491368E-2</v>
      </c>
      <c r="G57" s="12">
        <f t="shared" si="3"/>
        <v>8.8297676930746333E-5</v>
      </c>
    </row>
    <row r="58" spans="1:7" x14ac:dyDescent="0.25">
      <c r="A58" s="9">
        <v>43860</v>
      </c>
      <c r="B58">
        <v>324.35998499999999</v>
      </c>
      <c r="C58">
        <f t="shared" si="0"/>
        <v>-1.2241975573390906E-2</v>
      </c>
      <c r="D58">
        <f t="shared" si="1"/>
        <v>0.98775802442660909</v>
      </c>
      <c r="E58">
        <f t="shared" si="2"/>
        <v>0.98775802442660909</v>
      </c>
      <c r="F58" s="12">
        <f>PRODUCT($E$3:E58)-1</f>
        <v>5.1171460744075192E-2</v>
      </c>
      <c r="G58" s="12">
        <f t="shared" si="3"/>
        <v>1.7053256716046162E-4</v>
      </c>
    </row>
    <row r="59" spans="1:7" x14ac:dyDescent="0.25">
      <c r="A59" s="9">
        <v>43861</v>
      </c>
      <c r="B59">
        <v>327</v>
      </c>
      <c r="C59">
        <f t="shared" si="0"/>
        <v>8.139151319790594E-3</v>
      </c>
      <c r="D59">
        <f t="shared" si="1"/>
        <v>1.0081391513197906</v>
      </c>
      <c r="E59">
        <f t="shared" si="2"/>
        <v>1.0081391513197906</v>
      </c>
      <c r="F59" s="12">
        <f>PRODUCT($E$3:E59)-1</f>
        <v>5.9727104326116498E-2</v>
      </c>
      <c r="G59" s="12">
        <f t="shared" si="3"/>
        <v>5.3616297464452955E-5</v>
      </c>
    </row>
    <row r="60" spans="1:7" x14ac:dyDescent="0.25">
      <c r="A60" s="9">
        <v>43864</v>
      </c>
      <c r="B60">
        <v>323.35000600000001</v>
      </c>
      <c r="C60">
        <f t="shared" si="0"/>
        <v>-1.1162061162079517E-2</v>
      </c>
      <c r="D60">
        <f t="shared" si="1"/>
        <v>0.98883793883792048</v>
      </c>
      <c r="E60">
        <f t="shared" si="2"/>
        <v>0.98883793883792048</v>
      </c>
      <c r="F60" s="12">
        <f>PRODUCT($E$3:E60)-1</f>
        <v>4.7898365572514923E-2</v>
      </c>
      <c r="G60" s="12">
        <f t="shared" si="3"/>
        <v>1.4349398405462947E-4</v>
      </c>
    </row>
    <row r="61" spans="1:7" x14ac:dyDescent="0.25">
      <c r="A61" s="9">
        <v>43865</v>
      </c>
      <c r="B61">
        <v>328.07000699999998</v>
      </c>
      <c r="C61">
        <f t="shared" si="0"/>
        <v>1.4597188533838956E-2</v>
      </c>
      <c r="D61">
        <f t="shared" si="1"/>
        <v>1.014597188533839</v>
      </c>
      <c r="E61">
        <f t="shared" si="2"/>
        <v>1.014597188533839</v>
      </c>
      <c r="F61" s="12">
        <f>PRODUCT($E$3:E61)-1</f>
        <v>6.3194735579078731E-2</v>
      </c>
      <c r="G61" s="12">
        <f t="shared" si="3"/>
        <v>1.8989810809404969E-4</v>
      </c>
    </row>
    <row r="62" spans="1:7" x14ac:dyDescent="0.25">
      <c r="A62" s="9">
        <v>43866</v>
      </c>
      <c r="B62">
        <v>332.26998900000001</v>
      </c>
      <c r="C62">
        <f t="shared" si="0"/>
        <v>1.2802090744004069E-2</v>
      </c>
      <c r="D62">
        <f t="shared" si="1"/>
        <v>1.0128020907440041</v>
      </c>
      <c r="E62">
        <f t="shared" si="2"/>
        <v>1.0128020907440041</v>
      </c>
      <c r="F62" s="12">
        <f>PRODUCT($E$3:E62)-1</f>
        <v>7.6805851062509589E-2</v>
      </c>
      <c r="G62" s="12">
        <f t="shared" si="3"/>
        <v>1.4364632444009191E-4</v>
      </c>
    </row>
    <row r="63" spans="1:7" x14ac:dyDescent="0.25">
      <c r="A63" s="9">
        <v>43867</v>
      </c>
      <c r="B63">
        <v>333.91000400000001</v>
      </c>
      <c r="C63">
        <f t="shared" si="0"/>
        <v>4.9357903340467857E-3</v>
      </c>
      <c r="D63">
        <f t="shared" si="1"/>
        <v>1.0049357903340468</v>
      </c>
      <c r="E63">
        <f t="shared" si="2"/>
        <v>1.0049357903340468</v>
      </c>
      <c r="F63" s="12">
        <f>PRODUCT($E$3:E63)-1</f>
        <v>8.2120738973828988E-2</v>
      </c>
      <c r="G63" s="12">
        <f t="shared" si="3"/>
        <v>1.6965782455758397E-5</v>
      </c>
    </row>
    <row r="64" spans="1:7" x14ac:dyDescent="0.25">
      <c r="A64" s="9">
        <v>43868</v>
      </c>
      <c r="B64">
        <v>332.82000699999998</v>
      </c>
      <c r="C64">
        <f t="shared" si="0"/>
        <v>-3.2643436463198894E-3</v>
      </c>
      <c r="D64">
        <f t="shared" si="1"/>
        <v>0.99673565635368011</v>
      </c>
      <c r="E64">
        <f t="shared" si="2"/>
        <v>0.99673565635368011</v>
      </c>
      <c r="F64" s="12">
        <f>PRODUCT($E$3:E64)-1</f>
        <v>7.8588325015008786E-2</v>
      </c>
      <c r="G64" s="12">
        <f t="shared" si="3"/>
        <v>1.6656029634186717E-5</v>
      </c>
    </row>
    <row r="65" spans="1:7" x14ac:dyDescent="0.25">
      <c r="A65" s="9">
        <v>43871</v>
      </c>
      <c r="B65">
        <v>331.23001099999999</v>
      </c>
      <c r="C65">
        <f t="shared" si="0"/>
        <v>-4.7773450109925841E-3</v>
      </c>
      <c r="D65">
        <f t="shared" si="1"/>
        <v>0.99522265498900742</v>
      </c>
      <c r="E65">
        <f t="shared" si="2"/>
        <v>0.99522265498900742</v>
      </c>
      <c r="F65" s="12">
        <f>PRODUCT($E$3:E65)-1</f>
        <v>7.3435536461583517E-2</v>
      </c>
      <c r="G65" s="12">
        <f t="shared" si="3"/>
        <v>3.1294864375693541E-5</v>
      </c>
    </row>
    <row r="66" spans="1:7" x14ac:dyDescent="0.25">
      <c r="A66" s="9">
        <v>43872</v>
      </c>
      <c r="B66">
        <v>336.16000400000001</v>
      </c>
      <c r="C66">
        <f t="shared" si="0"/>
        <v>1.4883895891909527E-2</v>
      </c>
      <c r="D66">
        <f t="shared" si="1"/>
        <v>1.0148838958919095</v>
      </c>
      <c r="E66">
        <f t="shared" si="2"/>
        <v>1.0148838958919095</v>
      </c>
      <c r="F66" s="12">
        <f>PRODUCT($E$3:E66)-1</f>
        <v>8.9412439232953833E-2</v>
      </c>
      <c r="G66" s="12">
        <f t="shared" si="3"/>
        <v>1.9788216597614732E-4</v>
      </c>
    </row>
    <row r="67" spans="1:7" x14ac:dyDescent="0.25">
      <c r="A67" s="9">
        <v>43873</v>
      </c>
      <c r="B67">
        <v>336.82998700000002</v>
      </c>
      <c r="C67">
        <f t="shared" si="0"/>
        <v>1.9930479296401682E-3</v>
      </c>
      <c r="D67">
        <f t="shared" si="1"/>
        <v>1.0019930479296402</v>
      </c>
      <c r="E67">
        <f t="shared" si="2"/>
        <v>1.0019930479296402</v>
      </c>
      <c r="F67" s="12">
        <f>PRODUCT($E$3:E67)-1</f>
        <v>9.1583690439491328E-2</v>
      </c>
      <c r="G67" s="12">
        <f t="shared" si="3"/>
        <v>1.3834738323016364E-6</v>
      </c>
    </row>
    <row r="68" spans="1:7" x14ac:dyDescent="0.25">
      <c r="A68" s="9">
        <v>43874</v>
      </c>
      <c r="B68">
        <v>335.85998499999999</v>
      </c>
      <c r="C68">
        <f t="shared" ref="C68:C131" si="4">B68/B67-1</f>
        <v>-2.8797970413484419E-3</v>
      </c>
      <c r="D68">
        <f t="shared" ref="D68:D131" si="5">(B68/B67)</f>
        <v>0.99712020295865156</v>
      </c>
      <c r="E68">
        <f t="shared" ref="E68:E131" si="6">C68+1</f>
        <v>0.99712020295865156</v>
      </c>
      <c r="F68" s="12">
        <f>PRODUCT($E$3:E68)-1</f>
        <v>8.844015095737956E-2</v>
      </c>
      <c r="G68" s="12">
        <f t="shared" ref="G68:G131" si="7">(C68-$H$5)^2</f>
        <v>1.3665097951624334E-5</v>
      </c>
    </row>
    <row r="69" spans="1:7" x14ac:dyDescent="0.25">
      <c r="A69" s="9">
        <v>43875</v>
      </c>
      <c r="B69">
        <v>337.51001000000002</v>
      </c>
      <c r="C69">
        <f t="shared" si="4"/>
        <v>4.9128359247678777E-3</v>
      </c>
      <c r="D69">
        <f t="shared" si="5"/>
        <v>1.0049128359247679</v>
      </c>
      <c r="E69">
        <f t="shared" si="6"/>
        <v>1.0049128359247679</v>
      </c>
      <c r="F69" s="12">
        <f>PRODUCT($E$3:E69)-1</f>
        <v>9.3787478832962679E-2</v>
      </c>
      <c r="G69" s="12">
        <f t="shared" si="7"/>
        <v>1.6777213046591445E-5</v>
      </c>
    </row>
    <row r="70" spans="1:7" x14ac:dyDescent="0.25">
      <c r="A70" s="9">
        <v>43879</v>
      </c>
      <c r="B70">
        <v>336.51001000000002</v>
      </c>
      <c r="C70">
        <f t="shared" si="4"/>
        <v>-2.9628750862826791E-3</v>
      </c>
      <c r="D70">
        <f t="shared" si="5"/>
        <v>0.99703712491371732</v>
      </c>
      <c r="E70">
        <f t="shared" si="6"/>
        <v>0.99703712491371732</v>
      </c>
      <c r="F70" s="12">
        <f>PRODUCT($E$3:E70)-1</f>
        <v>9.054672316224055E-2</v>
      </c>
      <c r="G70" s="12">
        <f t="shared" si="7"/>
        <v>1.4286218052406396E-5</v>
      </c>
    </row>
    <row r="71" spans="1:7" x14ac:dyDescent="0.25">
      <c r="A71" s="9">
        <v>43880</v>
      </c>
      <c r="B71">
        <v>337.790009</v>
      </c>
      <c r="C71">
        <f t="shared" si="4"/>
        <v>3.8037471753067376E-3</v>
      </c>
      <c r="D71">
        <f t="shared" si="5"/>
        <v>1.0038037471753067</v>
      </c>
      <c r="E71">
        <f t="shared" si="6"/>
        <v>1.0038037471753067</v>
      </c>
      <c r="F71" s="12">
        <f>PRODUCT($E$3:E71)-1</f>
        <v>9.4694887180008847E-2</v>
      </c>
      <c r="G71" s="12">
        <f t="shared" si="7"/>
        <v>8.921636664892225E-6</v>
      </c>
    </row>
    <row r="72" spans="1:7" x14ac:dyDescent="0.25">
      <c r="A72" s="9">
        <v>43881</v>
      </c>
      <c r="B72">
        <v>337.73998999999998</v>
      </c>
      <c r="C72">
        <f t="shared" si="4"/>
        <v>-1.4807720378728906E-4</v>
      </c>
      <c r="D72">
        <f t="shared" si="5"/>
        <v>0.99985192279621271</v>
      </c>
      <c r="E72">
        <f t="shared" si="6"/>
        <v>0.99985192279621271</v>
      </c>
      <c r="F72" s="12">
        <f>PRODUCT($E$3:E72)-1</f>
        <v>9.4532787822114939E-2</v>
      </c>
      <c r="G72" s="12">
        <f t="shared" si="7"/>
        <v>9.3105804140600694E-7</v>
      </c>
    </row>
    <row r="73" spans="1:7" x14ac:dyDescent="0.25">
      <c r="A73" s="9">
        <v>43882</v>
      </c>
      <c r="B73">
        <v>335.47000100000002</v>
      </c>
      <c r="C73">
        <f t="shared" si="4"/>
        <v>-6.7211140735805586E-3</v>
      </c>
      <c r="D73">
        <f t="shared" si="5"/>
        <v>0.99327888592641944</v>
      </c>
      <c r="E73">
        <f t="shared" si="6"/>
        <v>0.99327888592641944</v>
      </c>
      <c r="F73" s="12">
        <f>PRODUCT($E$3:E73)-1</f>
        <v>8.7176308097888455E-2</v>
      </c>
      <c r="G73" s="12">
        <f t="shared" si="7"/>
        <v>5.6820695612817871E-5</v>
      </c>
    </row>
    <row r="74" spans="1:7" x14ac:dyDescent="0.25">
      <c r="A74" s="9">
        <v>43885</v>
      </c>
      <c r="B74">
        <v>323.14001500000001</v>
      </c>
      <c r="C74">
        <f t="shared" si="4"/>
        <v>-3.6754362426582587E-2</v>
      </c>
      <c r="D74">
        <f t="shared" si="5"/>
        <v>0.96324563757341741</v>
      </c>
      <c r="E74">
        <f t="shared" si="6"/>
        <v>0.96324563757341741</v>
      </c>
      <c r="F74" s="12">
        <f>PRODUCT($E$3:E74)-1</f>
        <v>4.7217836048464745E-2</v>
      </c>
      <c r="G74" s="12">
        <f t="shared" si="7"/>
        <v>1.4115949726471212E-3</v>
      </c>
    </row>
    <row r="75" spans="1:7" x14ac:dyDescent="0.25">
      <c r="A75" s="9">
        <v>43886</v>
      </c>
      <c r="B75">
        <v>323.94000199999999</v>
      </c>
      <c r="C75">
        <f t="shared" si="4"/>
        <v>2.4756667786871578E-3</v>
      </c>
      <c r="D75">
        <f t="shared" si="5"/>
        <v>1.0024756667786872</v>
      </c>
      <c r="E75">
        <f t="shared" si="6"/>
        <v>1.0024756667786872</v>
      </c>
      <c r="F75" s="12">
        <f>PRODUCT($E$3:E75)-1</f>
        <v>4.9810398455218508E-2</v>
      </c>
      <c r="G75" s="12">
        <f t="shared" si="7"/>
        <v>2.7517186058196178E-6</v>
      </c>
    </row>
    <row r="76" spans="1:7" x14ac:dyDescent="0.25">
      <c r="A76" s="9">
        <v>43887</v>
      </c>
      <c r="B76">
        <v>314.17999300000002</v>
      </c>
      <c r="C76">
        <f t="shared" si="4"/>
        <v>-3.0129063838185588E-2</v>
      </c>
      <c r="D76">
        <f t="shared" si="5"/>
        <v>0.96987093616181441</v>
      </c>
      <c r="E76">
        <f t="shared" si="6"/>
        <v>0.96987093616181441</v>
      </c>
      <c r="F76" s="12">
        <f>PRODUCT($E$3:E76)-1</f>
        <v>1.8180593942170198E-2</v>
      </c>
      <c r="G76" s="12">
        <f t="shared" si="7"/>
        <v>9.5764873445221299E-4</v>
      </c>
    </row>
    <row r="77" spans="1:7" x14ac:dyDescent="0.25">
      <c r="A77" s="9">
        <v>43888</v>
      </c>
      <c r="B77">
        <v>305.459991</v>
      </c>
      <c r="C77">
        <f t="shared" si="4"/>
        <v>-2.7754797231789419E-2</v>
      </c>
      <c r="D77">
        <f t="shared" si="5"/>
        <v>0.97224520276821058</v>
      </c>
      <c r="E77">
        <f t="shared" si="6"/>
        <v>0.97224520276821058</v>
      </c>
      <c r="F77" s="12">
        <f>PRODUCT($E$3:E77)-1</f>
        <v>-1.0078801988037678E-2</v>
      </c>
      <c r="G77" s="12">
        <f t="shared" si="7"/>
        <v>8.1633824183437599E-4</v>
      </c>
    </row>
    <row r="78" spans="1:7" x14ac:dyDescent="0.25">
      <c r="A78" s="9">
        <v>43889</v>
      </c>
      <c r="B78">
        <v>288.70001200000002</v>
      </c>
      <c r="C78">
        <f t="shared" si="4"/>
        <v>-5.4868000699967223E-2</v>
      </c>
      <c r="D78">
        <f t="shared" si="5"/>
        <v>0.94513199930003278</v>
      </c>
      <c r="E78">
        <f t="shared" si="6"/>
        <v>0.94513199930003278</v>
      </c>
      <c r="F78" s="12">
        <f>PRODUCT($E$3:E78)-1</f>
        <v>-6.4393798973470417E-2</v>
      </c>
      <c r="G78" s="12">
        <f t="shared" si="7"/>
        <v>3.1008010700748264E-3</v>
      </c>
    </row>
    <row r="79" spans="1:7" x14ac:dyDescent="0.25">
      <c r="A79" s="9">
        <v>43892</v>
      </c>
      <c r="B79">
        <v>298.209991</v>
      </c>
      <c r="C79">
        <f t="shared" si="4"/>
        <v>3.2940694855253305E-2</v>
      </c>
      <c r="D79">
        <f t="shared" si="5"/>
        <v>1.0329406948552533</v>
      </c>
      <c r="E79">
        <f t="shared" si="6"/>
        <v>1.0329406948552533</v>
      </c>
      <c r="F79" s="12">
        <f>PRODUCT($E$3:E79)-1</f>
        <v>-3.3574280600772721E-2</v>
      </c>
      <c r="G79" s="12">
        <f t="shared" si="7"/>
        <v>1.0319422894229152E-3</v>
      </c>
    </row>
    <row r="80" spans="1:7" x14ac:dyDescent="0.25">
      <c r="A80" s="9">
        <v>43893</v>
      </c>
      <c r="B80">
        <v>309.5</v>
      </c>
      <c r="C80">
        <f t="shared" si="4"/>
        <v>3.7859258042095556E-2</v>
      </c>
      <c r="D80">
        <f t="shared" si="5"/>
        <v>1.0378592580420956</v>
      </c>
      <c r="E80">
        <f t="shared" si="6"/>
        <v>1.0378592580420956</v>
      </c>
      <c r="F80" s="12">
        <f>PRODUCT($E$3:E80)-1</f>
        <v>3.0138800884804695E-3</v>
      </c>
      <c r="G80" s="12">
        <f t="shared" si="7"/>
        <v>1.3721410096089583E-3</v>
      </c>
    </row>
    <row r="81" spans="1:7" x14ac:dyDescent="0.25">
      <c r="A81" s="9">
        <v>43894</v>
      </c>
      <c r="B81">
        <v>306.11999500000002</v>
      </c>
      <c r="C81">
        <f t="shared" si="4"/>
        <v>-1.0920856219709174E-2</v>
      </c>
      <c r="D81">
        <f t="shared" si="5"/>
        <v>0.98907914378029083</v>
      </c>
      <c r="E81">
        <f t="shared" si="6"/>
        <v>0.98907914378029083</v>
      </c>
      <c r="F81" s="12">
        <f>PRODUCT($E$3:E81)-1</f>
        <v>-7.9398902823384354E-3</v>
      </c>
      <c r="G81" s="12">
        <f t="shared" si="7"/>
        <v>1.3777342534194664E-4</v>
      </c>
    </row>
    <row r="82" spans="1:7" x14ac:dyDescent="0.25">
      <c r="A82" s="9">
        <v>43895</v>
      </c>
      <c r="B82">
        <v>304.98001099999999</v>
      </c>
      <c r="C82">
        <f t="shared" si="4"/>
        <v>-3.723977585979088E-3</v>
      </c>
      <c r="D82">
        <f t="shared" si="5"/>
        <v>0.99627602241402091</v>
      </c>
      <c r="E82">
        <f t="shared" si="6"/>
        <v>0.99627602241402091</v>
      </c>
      <c r="F82" s="12">
        <f>PRODUCT($E$3:E82)-1</f>
        <v>-1.163429989487097E-2</v>
      </c>
      <c r="G82" s="12">
        <f t="shared" si="7"/>
        <v>2.0618990613522463E-5</v>
      </c>
    </row>
    <row r="83" spans="1:7" x14ac:dyDescent="0.25">
      <c r="A83" s="9">
        <v>43896</v>
      </c>
      <c r="B83">
        <v>293.14999399999999</v>
      </c>
      <c r="C83">
        <f t="shared" si="4"/>
        <v>-3.878948315730768E-2</v>
      </c>
      <c r="D83">
        <f t="shared" si="5"/>
        <v>0.96121051684269232</v>
      </c>
      <c r="E83">
        <f t="shared" si="6"/>
        <v>0.96121051684269232</v>
      </c>
      <c r="F83" s="12">
        <f>PRODUCT($E$3:E83)-1</f>
        <v>-4.9972494572359527E-2</v>
      </c>
      <c r="G83" s="12">
        <f t="shared" si="7"/>
        <v>1.5686605397892016E-3</v>
      </c>
    </row>
    <row r="84" spans="1:7" x14ac:dyDescent="0.25">
      <c r="A84" s="9">
        <v>43899</v>
      </c>
      <c r="B84">
        <v>275.29998799999998</v>
      </c>
      <c r="C84">
        <f t="shared" si="4"/>
        <v>-6.0890350896612988E-2</v>
      </c>
      <c r="D84">
        <f t="shared" si="5"/>
        <v>0.93910964910338701</v>
      </c>
      <c r="E84">
        <f t="shared" si="6"/>
        <v>0.93910964910338701</v>
      </c>
      <c r="F84" s="12">
        <f>PRODUCT($E$3:E84)-1</f>
        <v>-0.10782000273928249</v>
      </c>
      <c r="G84" s="12">
        <f t="shared" si="7"/>
        <v>3.8077769499025847E-3</v>
      </c>
    </row>
    <row r="85" spans="1:7" x14ac:dyDescent="0.25">
      <c r="A85" s="9">
        <v>43900</v>
      </c>
      <c r="B85">
        <v>284.64001500000001</v>
      </c>
      <c r="C85">
        <f t="shared" si="4"/>
        <v>3.3926725053108342E-2</v>
      </c>
      <c r="D85">
        <f t="shared" si="5"/>
        <v>1.0339267250531083</v>
      </c>
      <c r="E85">
        <f t="shared" si="6"/>
        <v>1.0339267250531083</v>
      </c>
      <c r="F85" s="12">
        <f>PRODUCT($E$3:E85)-1</f>
        <v>-7.7551257274335206E-2</v>
      </c>
      <c r="G85" s="12">
        <f t="shared" si="7"/>
        <v>1.0962647342172107E-3</v>
      </c>
    </row>
    <row r="86" spans="1:7" x14ac:dyDescent="0.25">
      <c r="A86" s="9">
        <v>43901</v>
      </c>
      <c r="B86">
        <v>280.70001200000002</v>
      </c>
      <c r="C86">
        <f t="shared" si="4"/>
        <v>-1.3842055903489192E-2</v>
      </c>
      <c r="D86">
        <f t="shared" si="5"/>
        <v>0.98615794409651081</v>
      </c>
      <c r="E86">
        <f t="shared" si="6"/>
        <v>0.98615794409651081</v>
      </c>
      <c r="F86" s="12">
        <f>PRODUCT($E$3:E86)-1</f>
        <v>-9.0319844339247224E-2</v>
      </c>
      <c r="G86" s="12">
        <f t="shared" si="7"/>
        <v>2.1488312020229264E-4</v>
      </c>
    </row>
    <row r="87" spans="1:7" x14ac:dyDescent="0.25">
      <c r="A87" s="9">
        <v>43902</v>
      </c>
      <c r="B87">
        <v>256</v>
      </c>
      <c r="C87">
        <f t="shared" si="4"/>
        <v>-8.7994338952860462E-2</v>
      </c>
      <c r="D87">
        <f t="shared" si="5"/>
        <v>0.91200566104713954</v>
      </c>
      <c r="E87">
        <f t="shared" si="6"/>
        <v>0.91200566104713954</v>
      </c>
      <c r="F87" s="12">
        <f>PRODUCT($E$3:E87)-1</f>
        <v>-0.17036654829515041</v>
      </c>
      <c r="G87" s="12">
        <f t="shared" si="7"/>
        <v>7.8874248471817194E-3</v>
      </c>
    </row>
    <row r="88" spans="1:7" x14ac:dyDescent="0.25">
      <c r="A88" s="9">
        <v>43903</v>
      </c>
      <c r="B88">
        <v>263.08999599999999</v>
      </c>
      <c r="C88">
        <f t="shared" si="4"/>
        <v>2.7695296874999942E-2</v>
      </c>
      <c r="D88">
        <f t="shared" si="5"/>
        <v>1.0276952968749999</v>
      </c>
      <c r="E88">
        <f t="shared" si="6"/>
        <v>1.0276952968749999</v>
      </c>
      <c r="F88" s="12">
        <f>PRODUCT($E$3:E88)-1</f>
        <v>-0.14738960355275366</v>
      </c>
      <c r="G88" s="12">
        <f t="shared" si="7"/>
        <v>7.2245164367251528E-4</v>
      </c>
    </row>
    <row r="89" spans="1:7" x14ac:dyDescent="0.25">
      <c r="A89" s="9">
        <v>43906</v>
      </c>
      <c r="B89">
        <v>241.179993</v>
      </c>
      <c r="C89">
        <f t="shared" si="4"/>
        <v>-8.3279498776532734E-2</v>
      </c>
      <c r="D89">
        <f t="shared" si="5"/>
        <v>0.91672050122346727</v>
      </c>
      <c r="E89">
        <f t="shared" si="6"/>
        <v>0.91672050122346727</v>
      </c>
      <c r="F89" s="12">
        <f>PRODUCT($E$3:E89)-1</f>
        <v>-0.21839457002054119</v>
      </c>
      <c r="G89" s="12">
        <f t="shared" si="7"/>
        <v>7.0721935708305921E-3</v>
      </c>
    </row>
    <row r="90" spans="1:7" x14ac:dyDescent="0.25">
      <c r="A90" s="9">
        <v>43907</v>
      </c>
      <c r="B90">
        <v>245.03999300000001</v>
      </c>
      <c r="C90">
        <f t="shared" si="4"/>
        <v>1.6004644298998727E-2</v>
      </c>
      <c r="D90">
        <f t="shared" si="5"/>
        <v>1.0160046442989987</v>
      </c>
      <c r="E90">
        <f t="shared" si="6"/>
        <v>1.0160046442989987</v>
      </c>
      <c r="F90" s="12">
        <f>PRODUCT($E$3:E90)-1</f>
        <v>-0.20588525313155404</v>
      </c>
      <c r="G90" s="12">
        <f t="shared" si="7"/>
        <v>2.3066951226123251E-4</v>
      </c>
    </row>
    <row r="91" spans="1:7" x14ac:dyDescent="0.25">
      <c r="A91" s="9">
        <v>43908</v>
      </c>
      <c r="B91">
        <v>236.25</v>
      </c>
      <c r="C91">
        <f t="shared" si="4"/>
        <v>-3.5871666875210928E-2</v>
      </c>
      <c r="D91">
        <f t="shared" si="5"/>
        <v>0.96412833312478907</v>
      </c>
      <c r="E91">
        <f t="shared" si="6"/>
        <v>0.96412833312478907</v>
      </c>
      <c r="F91" s="12">
        <f>PRODUCT($E$3:E91)-1</f>
        <v>-0.23437147279191139</v>
      </c>
      <c r="G91" s="12">
        <f t="shared" si="7"/>
        <v>1.3460462641581891E-3</v>
      </c>
    </row>
    <row r="92" spans="1:7" x14ac:dyDescent="0.25">
      <c r="A92" s="9">
        <v>43909</v>
      </c>
      <c r="B92">
        <v>239.25</v>
      </c>
      <c r="C92">
        <f t="shared" si="4"/>
        <v>1.2698412698412653E-2</v>
      </c>
      <c r="D92">
        <f t="shared" si="5"/>
        <v>1.0126984126984127</v>
      </c>
      <c r="E92">
        <f t="shared" si="6"/>
        <v>1.0126984126984127</v>
      </c>
      <c r="F92" s="12">
        <f>PRODUCT($E$3:E92)-1</f>
        <v>-0.22464920577974523</v>
      </c>
      <c r="G92" s="12">
        <f t="shared" si="7"/>
        <v>1.4117185806083931E-4</v>
      </c>
    </row>
    <row r="93" spans="1:7" x14ac:dyDescent="0.25">
      <c r="A93" s="9">
        <v>43910</v>
      </c>
      <c r="B93">
        <v>242.529999</v>
      </c>
      <c r="C93">
        <f t="shared" si="4"/>
        <v>1.3709504702194453E-2</v>
      </c>
      <c r="D93">
        <f t="shared" si="5"/>
        <v>1.0137095047021945</v>
      </c>
      <c r="E93">
        <f t="shared" si="6"/>
        <v>1.0137095047021945</v>
      </c>
      <c r="F93" s="12">
        <f>PRODUCT($E$3:E93)-1</f>
        <v>-0.21401953042053246</v>
      </c>
      <c r="G93" s="12">
        <f t="shared" si="7"/>
        <v>1.6622089890820947E-4</v>
      </c>
    </row>
    <row r="94" spans="1:7" x14ac:dyDescent="0.25">
      <c r="A94" s="9">
        <v>43913</v>
      </c>
      <c r="B94">
        <v>228.19000199999999</v>
      </c>
      <c r="C94">
        <f t="shared" si="4"/>
        <v>-5.9126693848706169E-2</v>
      </c>
      <c r="D94">
        <f t="shared" si="5"/>
        <v>0.94087330615129383</v>
      </c>
      <c r="E94">
        <f t="shared" si="6"/>
        <v>0.94087330615129383</v>
      </c>
      <c r="F94" s="12">
        <f>PRODUCT($E$3:E94)-1</f>
        <v>-0.26049195701641992</v>
      </c>
      <c r="G94" s="12">
        <f t="shared" si="7"/>
        <v>3.5932268049254741E-3</v>
      </c>
    </row>
    <row r="95" spans="1:7" x14ac:dyDescent="0.25">
      <c r="A95" s="9">
        <v>43914</v>
      </c>
      <c r="B95">
        <v>234.41999799999999</v>
      </c>
      <c r="C95">
        <f t="shared" si="4"/>
        <v>2.7301792126720681E-2</v>
      </c>
      <c r="D95">
        <f t="shared" si="5"/>
        <v>1.0273017921267207</v>
      </c>
      <c r="E95">
        <f t="shared" si="6"/>
        <v>1.0273017921267207</v>
      </c>
      <c r="F95" s="12">
        <f>PRODUCT($E$3:E95)-1</f>
        <v>-0.24030206215084415</v>
      </c>
      <c r="G95" s="12">
        <f t="shared" si="7"/>
        <v>7.0145288592245907E-4</v>
      </c>
    </row>
    <row r="96" spans="1:7" x14ac:dyDescent="0.25">
      <c r="A96" s="9">
        <v>43915</v>
      </c>
      <c r="B96">
        <v>244.86999499999999</v>
      </c>
      <c r="C96">
        <f t="shared" si="4"/>
        <v>4.4578095252777894E-2</v>
      </c>
      <c r="D96">
        <f t="shared" si="5"/>
        <v>1.0445780952527779</v>
      </c>
      <c r="E96">
        <f t="shared" si="6"/>
        <v>1.0445780952527779</v>
      </c>
      <c r="F96" s="12">
        <f>PRODUCT($E$3:E96)-1</f>
        <v>-0.20643617511406553</v>
      </c>
      <c r="G96" s="12">
        <f t="shared" si="7"/>
        <v>1.9150477864194175E-3</v>
      </c>
    </row>
    <row r="97" spans="1:7" x14ac:dyDescent="0.25">
      <c r="A97" s="9">
        <v>43916</v>
      </c>
      <c r="B97">
        <v>249.520004</v>
      </c>
      <c r="C97">
        <f t="shared" si="4"/>
        <v>1.8989705129042189E-2</v>
      </c>
      <c r="D97">
        <f t="shared" si="5"/>
        <v>1.0189897051290422</v>
      </c>
      <c r="E97">
        <f t="shared" si="6"/>
        <v>1.0189897051290422</v>
      </c>
      <c r="F97" s="12">
        <f>PRODUCT($E$3:E97)-1</f>
        <v>-0.19136663207840676</v>
      </c>
      <c r="G97" s="12">
        <f t="shared" si="7"/>
        <v>3.3025316201216819E-4</v>
      </c>
    </row>
    <row r="98" spans="1:7" x14ac:dyDescent="0.25">
      <c r="A98" s="9">
        <v>43917</v>
      </c>
      <c r="B98">
        <v>253.270004</v>
      </c>
      <c r="C98">
        <f t="shared" si="4"/>
        <v>1.5028855161448362E-2</v>
      </c>
      <c r="D98">
        <f t="shared" si="5"/>
        <v>1.0150288551614484</v>
      </c>
      <c r="E98">
        <f t="shared" si="6"/>
        <v>1.0150288551614484</v>
      </c>
      <c r="F98" s="12">
        <f>PRODUCT($E$3:E98)-1</f>
        <v>-0.17921379831319895</v>
      </c>
      <c r="G98" s="12">
        <f t="shared" si="7"/>
        <v>2.0198148053624182E-4</v>
      </c>
    </row>
    <row r="99" spans="1:7" x14ac:dyDescent="0.25">
      <c r="A99" s="9">
        <v>43920</v>
      </c>
      <c r="B99">
        <v>255.699997</v>
      </c>
      <c r="C99">
        <f t="shared" si="4"/>
        <v>9.5944760991120148E-3</v>
      </c>
      <c r="D99">
        <f t="shared" si="5"/>
        <v>1.009594476099112</v>
      </c>
      <c r="E99">
        <f t="shared" si="6"/>
        <v>1.009594476099112</v>
      </c>
      <c r="F99" s="12">
        <f>PRODUCT($E$3:E99)-1</f>
        <v>-0.17133878471863395</v>
      </c>
      <c r="G99" s="12">
        <f t="shared" si="7"/>
        <v>7.7046960701168812E-5</v>
      </c>
    </row>
    <row r="100" spans="1:7" x14ac:dyDescent="0.25">
      <c r="A100" s="9">
        <v>43921</v>
      </c>
      <c r="B100">
        <v>260.55999800000001</v>
      </c>
      <c r="C100">
        <f t="shared" si="4"/>
        <v>1.9006652549941272E-2</v>
      </c>
      <c r="D100">
        <f t="shared" si="5"/>
        <v>1.0190066525499413</v>
      </c>
      <c r="E100">
        <f t="shared" si="6"/>
        <v>1.0190066525499413</v>
      </c>
      <c r="F100" s="12">
        <f>PRODUCT($E$3:E100)-1</f>
        <v>-0.15558870891816889</v>
      </c>
      <c r="G100" s="12">
        <f t="shared" si="7"/>
        <v>3.3086941574172102E-4</v>
      </c>
    </row>
    <row r="101" spans="1:7" x14ac:dyDescent="0.25">
      <c r="A101" s="9">
        <v>43922</v>
      </c>
      <c r="B101">
        <v>247.979996</v>
      </c>
      <c r="C101">
        <f t="shared" si="4"/>
        <v>-4.8280634389627264E-2</v>
      </c>
      <c r="D101">
        <f t="shared" si="5"/>
        <v>0.95171936561037274</v>
      </c>
      <c r="E101">
        <f t="shared" si="6"/>
        <v>0.95171936561037274</v>
      </c>
      <c r="F101" s="12">
        <f>PRODUCT($E$3:E101)-1</f>
        <v>-0.19635742173736392</v>
      </c>
      <c r="G101" s="12">
        <f t="shared" si="7"/>
        <v>2.4105616266744978E-3</v>
      </c>
    </row>
    <row r="102" spans="1:7" x14ac:dyDescent="0.25">
      <c r="A102" s="9">
        <v>43923</v>
      </c>
      <c r="B102">
        <v>245.19000199999999</v>
      </c>
      <c r="C102">
        <f t="shared" si="4"/>
        <v>-1.1250883317217242E-2</v>
      </c>
      <c r="D102">
        <f t="shared" si="5"/>
        <v>0.98874911668278276</v>
      </c>
      <c r="E102">
        <f t="shared" si="6"/>
        <v>0.98874911668278276</v>
      </c>
      <c r="F102" s="12">
        <f>PRODUCT($E$3:E102)-1</f>
        <v>-0.20539911061414451</v>
      </c>
      <c r="G102" s="12">
        <f t="shared" si="7"/>
        <v>1.4562985640477133E-4</v>
      </c>
    </row>
    <row r="103" spans="1:7" x14ac:dyDescent="0.25">
      <c r="A103" s="9">
        <v>43924</v>
      </c>
      <c r="B103">
        <v>250.759995</v>
      </c>
      <c r="C103">
        <f t="shared" si="4"/>
        <v>2.2717047818287428E-2</v>
      </c>
      <c r="D103">
        <f t="shared" si="5"/>
        <v>1.0227170478182874</v>
      </c>
      <c r="E103">
        <f t="shared" si="6"/>
        <v>1.0227170478182874</v>
      </c>
      <c r="F103" s="12">
        <f>PRODUCT($E$3:E103)-1</f>
        <v>-0.18734812421351232</v>
      </c>
      <c r="G103" s="12">
        <f t="shared" si="7"/>
        <v>4.7961926518997228E-4</v>
      </c>
    </row>
    <row r="104" spans="1:7" x14ac:dyDescent="0.25">
      <c r="A104" s="9">
        <v>43927</v>
      </c>
      <c r="B104">
        <v>257.83999599999999</v>
      </c>
      <c r="C104">
        <f t="shared" si="4"/>
        <v>2.8234172679737046E-2</v>
      </c>
      <c r="D104">
        <f t="shared" si="5"/>
        <v>1.028234172679737</v>
      </c>
      <c r="E104">
        <f t="shared" si="6"/>
        <v>1.028234172679737</v>
      </c>
      <c r="F104" s="12">
        <f>PRODUCT($E$3:E104)-1</f>
        <v>-0.16440357082404444</v>
      </c>
      <c r="G104" s="12">
        <f t="shared" si="7"/>
        <v>7.5171033496619383E-4</v>
      </c>
    </row>
    <row r="105" spans="1:7" x14ac:dyDescent="0.25">
      <c r="A105" s="9">
        <v>43928</v>
      </c>
      <c r="B105">
        <v>274.209991</v>
      </c>
      <c r="C105">
        <f t="shared" si="4"/>
        <v>6.3488967010377984E-2</v>
      </c>
      <c r="D105">
        <f t="shared" si="5"/>
        <v>1.063488967010378</v>
      </c>
      <c r="E105">
        <f t="shared" si="6"/>
        <v>1.063488967010378</v>
      </c>
      <c r="F105" s="12">
        <f>PRODUCT($E$3:E105)-1</f>
        <v>-0.11135241669810259</v>
      </c>
      <c r="G105" s="12">
        <f t="shared" si="7"/>
        <v>3.9277959696223412E-3</v>
      </c>
    </row>
    <row r="106" spans="1:7" x14ac:dyDescent="0.25">
      <c r="A106" s="9">
        <v>43929</v>
      </c>
      <c r="B106">
        <v>267.959991</v>
      </c>
      <c r="C106">
        <f t="shared" si="4"/>
        <v>-2.2792750830147535E-2</v>
      </c>
      <c r="D106">
        <f t="shared" si="5"/>
        <v>0.97720724916985247</v>
      </c>
      <c r="E106">
        <f t="shared" si="6"/>
        <v>0.97720724916985247</v>
      </c>
      <c r="F106" s="12">
        <f>PRODUCT($E$3:E106)-1</f>
        <v>-0.1316071396401155</v>
      </c>
      <c r="G106" s="12">
        <f t="shared" si="7"/>
        <v>5.5741260376150007E-4</v>
      </c>
    </row>
    <row r="107" spans="1:7" x14ac:dyDescent="0.25">
      <c r="A107" s="9">
        <v>43930</v>
      </c>
      <c r="B107">
        <v>277.57998700000002</v>
      </c>
      <c r="C107">
        <f t="shared" si="4"/>
        <v>3.5900867006672055E-2</v>
      </c>
      <c r="D107">
        <f t="shared" si="5"/>
        <v>1.0359008670066721</v>
      </c>
      <c r="E107">
        <f t="shared" si="6"/>
        <v>1.0359008670066721</v>
      </c>
      <c r="F107" s="12">
        <f>PRODUCT($E$3:E107)-1</f>
        <v>-0.10043108305079174</v>
      </c>
      <c r="G107" s="12">
        <f t="shared" si="7"/>
        <v>1.2308892116587818E-3</v>
      </c>
    </row>
    <row r="108" spans="1:7" x14ac:dyDescent="0.25">
      <c r="A108" s="9">
        <v>43934</v>
      </c>
      <c r="B108">
        <v>277.14001500000001</v>
      </c>
      <c r="C108">
        <f t="shared" si="4"/>
        <v>-1.5850278139829532E-3</v>
      </c>
      <c r="D108">
        <f t="shared" si="5"/>
        <v>0.99841497218601705</v>
      </c>
      <c r="E108">
        <f t="shared" si="6"/>
        <v>0.99841497218601705</v>
      </c>
      <c r="F108" s="12">
        <f>PRODUCT($E$3:E108)-1</f>
        <v>-0.10185692480475073</v>
      </c>
      <c r="G108" s="12">
        <f t="shared" si="7"/>
        <v>5.7689511513829932E-6</v>
      </c>
    </row>
    <row r="109" spans="1:7" x14ac:dyDescent="0.25">
      <c r="A109" s="9">
        <v>43935</v>
      </c>
      <c r="B109">
        <v>280.98001099999999</v>
      </c>
      <c r="C109">
        <f t="shared" si="4"/>
        <v>1.3855797763451694E-2</v>
      </c>
      <c r="D109">
        <f t="shared" si="5"/>
        <v>1.0138557977634517</v>
      </c>
      <c r="E109">
        <f t="shared" si="6"/>
        <v>1.0138557977634517</v>
      </c>
      <c r="F109" s="12">
        <f>PRODUCT($E$3:E109)-1</f>
        <v>-8.9412435992200723E-2</v>
      </c>
      <c r="G109" s="12">
        <f t="shared" si="7"/>
        <v>1.700145164289481E-4</v>
      </c>
    </row>
    <row r="110" spans="1:7" x14ac:dyDescent="0.25">
      <c r="A110" s="9">
        <v>43936</v>
      </c>
      <c r="B110">
        <v>277.57000699999998</v>
      </c>
      <c r="C110">
        <f t="shared" si="4"/>
        <v>-1.2136108856512284E-2</v>
      </c>
      <c r="D110">
        <f t="shared" si="5"/>
        <v>0.98786389114348772</v>
      </c>
      <c r="E110">
        <f t="shared" si="6"/>
        <v>0.98786389114348772</v>
      </c>
      <c r="F110" s="12">
        <f>PRODUCT($E$3:E110)-1</f>
        <v>-0.10046342579238576</v>
      </c>
      <c r="G110" s="12">
        <f t="shared" si="7"/>
        <v>1.6777878784657565E-4</v>
      </c>
    </row>
    <row r="111" spans="1:7" x14ac:dyDescent="0.25">
      <c r="A111" s="9">
        <v>43937</v>
      </c>
      <c r="B111">
        <v>279.14999399999999</v>
      </c>
      <c r="C111">
        <f t="shared" si="4"/>
        <v>5.6922108302572827E-3</v>
      </c>
      <c r="D111">
        <f t="shared" si="5"/>
        <v>1.0056922108302573</v>
      </c>
      <c r="E111">
        <f t="shared" si="6"/>
        <v>1.0056922108302573</v>
      </c>
      <c r="F111" s="12">
        <f>PRODUCT($E$3:E111)-1</f>
        <v>-9.5343073962468661E-2</v>
      </c>
      <c r="G111" s="12">
        <f t="shared" si="7"/>
        <v>2.3769276953701301E-5</v>
      </c>
    </row>
    <row r="112" spans="1:7" x14ac:dyDescent="0.25">
      <c r="A112" s="9">
        <v>43938</v>
      </c>
      <c r="B112">
        <v>285.38000499999998</v>
      </c>
      <c r="C112">
        <f t="shared" si="4"/>
        <v>2.2317790198483678E-2</v>
      </c>
      <c r="D112">
        <f t="shared" si="5"/>
        <v>1.0223177901984837</v>
      </c>
      <c r="E112">
        <f t="shared" si="6"/>
        <v>1.0223177901984837</v>
      </c>
      <c r="F112" s="12">
        <f>PRODUCT($E$3:E112)-1</f>
        <v>-7.5153130485557829E-2</v>
      </c>
      <c r="G112" s="12">
        <f t="shared" si="7"/>
        <v>4.6229101917721834E-4</v>
      </c>
    </row>
    <row r="113" spans="1:7" x14ac:dyDescent="0.25">
      <c r="A113" s="9">
        <v>43941</v>
      </c>
      <c r="B113">
        <v>282.60998499999999</v>
      </c>
      <c r="C113">
        <f t="shared" si="4"/>
        <v>-9.7064263489657909E-3</v>
      </c>
      <c r="D113">
        <f t="shared" si="5"/>
        <v>0.99029357365103421</v>
      </c>
      <c r="E113">
        <f t="shared" si="6"/>
        <v>0.99029357365103421</v>
      </c>
      <c r="F113" s="12">
        <f>PRODUCT($E$3:E113)-1</f>
        <v>-8.4130088508571288E-2</v>
      </c>
      <c r="G113" s="12">
        <f t="shared" si="7"/>
        <v>1.1073905646955359E-4</v>
      </c>
    </row>
    <row r="114" spans="1:7" x14ac:dyDescent="0.25">
      <c r="A114" s="9">
        <v>43942</v>
      </c>
      <c r="B114">
        <v>276.73001099999999</v>
      </c>
      <c r="C114">
        <f t="shared" si="4"/>
        <v>-2.0805966922930907E-2</v>
      </c>
      <c r="D114">
        <f t="shared" si="5"/>
        <v>0.97919403307706909</v>
      </c>
      <c r="E114">
        <f t="shared" si="6"/>
        <v>0.97919403307706909</v>
      </c>
      <c r="F114" s="12">
        <f>PRODUCT($E$3:E114)-1</f>
        <v>-0.1031856475927696</v>
      </c>
      <c r="G114" s="12">
        <f t="shared" si="7"/>
        <v>4.6754561858150892E-4</v>
      </c>
    </row>
    <row r="115" spans="1:7" x14ac:dyDescent="0.25">
      <c r="A115" s="9">
        <v>43943</v>
      </c>
      <c r="B115">
        <v>278.35000600000001</v>
      </c>
      <c r="C115">
        <f t="shared" si="4"/>
        <v>5.8540632949275473E-3</v>
      </c>
      <c r="D115">
        <f t="shared" si="5"/>
        <v>1.0058540632949275</v>
      </c>
      <c r="E115">
        <f t="shared" si="6"/>
        <v>1.0058540632949275</v>
      </c>
      <c r="F115" s="12">
        <f>PRODUCT($E$3:E115)-1</f>
        <v>-9.7935639609978198E-2</v>
      </c>
      <c r="G115" s="12">
        <f t="shared" si="7"/>
        <v>2.5373655946607936E-5</v>
      </c>
    </row>
    <row r="116" spans="1:7" x14ac:dyDescent="0.25">
      <c r="A116" s="9">
        <v>43944</v>
      </c>
      <c r="B116">
        <v>280.48998999999998</v>
      </c>
      <c r="C116">
        <f t="shared" si="4"/>
        <v>7.6881047381762713E-3</v>
      </c>
      <c r="D116">
        <f t="shared" si="5"/>
        <v>1.0076881047381763</v>
      </c>
      <c r="E116">
        <f t="shared" si="6"/>
        <v>1.0076881047381763</v>
      </c>
      <c r="F116" s="12">
        <f>PRODUCT($E$3:E116)-1</f>
        <v>-9.1000474326723757E-2</v>
      </c>
      <c r="G116" s="12">
        <f t="shared" si="7"/>
        <v>4.7214330151610869E-5</v>
      </c>
    </row>
    <row r="117" spans="1:7" x14ac:dyDescent="0.25">
      <c r="A117" s="9">
        <v>43945</v>
      </c>
      <c r="B117">
        <v>280.73001099999999</v>
      </c>
      <c r="C117">
        <f t="shared" si="4"/>
        <v>8.5572037704451098E-4</v>
      </c>
      <c r="D117">
        <f t="shared" si="5"/>
        <v>1.0008557203770445</v>
      </c>
      <c r="E117">
        <f t="shared" si="6"/>
        <v>1.0008557203770445</v>
      </c>
      <c r="F117" s="12">
        <f>PRODUCT($E$3:E117)-1</f>
        <v>-9.022262490988131E-2</v>
      </c>
      <c r="G117" s="12">
        <f t="shared" si="7"/>
        <v>1.5119725914644528E-9</v>
      </c>
    </row>
    <row r="118" spans="1:7" x14ac:dyDescent="0.25">
      <c r="A118" s="9">
        <v>43948</v>
      </c>
      <c r="B118">
        <v>285.11999500000002</v>
      </c>
      <c r="C118">
        <f t="shared" si="4"/>
        <v>1.5637743839222118E-2</v>
      </c>
      <c r="D118">
        <f t="shared" si="5"/>
        <v>1.0156377438392221</v>
      </c>
      <c r="E118">
        <f t="shared" si="6"/>
        <v>1.0156377438392221</v>
      </c>
      <c r="F118" s="12">
        <f>PRODUCT($E$3:E118)-1</f>
        <v>-7.5995759367502136E-2</v>
      </c>
      <c r="G118" s="12">
        <f t="shared" si="7"/>
        <v>2.1965930072216064E-4</v>
      </c>
    </row>
    <row r="119" spans="1:7" x14ac:dyDescent="0.25">
      <c r="A119" s="9">
        <v>43949</v>
      </c>
      <c r="B119">
        <v>291.01998900000001</v>
      </c>
      <c r="C119">
        <f t="shared" si="4"/>
        <v>2.0693020845486521E-2</v>
      </c>
      <c r="D119">
        <f t="shared" si="5"/>
        <v>1.0206930208454865</v>
      </c>
      <c r="E119">
        <f t="shared" si="6"/>
        <v>1.0206930208454865</v>
      </c>
      <c r="F119" s="12">
        <f>PRODUCT($E$3:E119)-1</f>
        <v>-5.6875320354775938E-2</v>
      </c>
      <c r="G119" s="12">
        <f t="shared" si="7"/>
        <v>3.9506271267093892E-4</v>
      </c>
    </row>
    <row r="120" spans="1:7" x14ac:dyDescent="0.25">
      <c r="A120" s="9">
        <v>43950</v>
      </c>
      <c r="B120">
        <v>291.52999899999998</v>
      </c>
      <c r="C120">
        <f t="shared" si="4"/>
        <v>1.7524913039563828E-3</v>
      </c>
      <c r="D120">
        <f t="shared" si="5"/>
        <v>1.0017524913039564</v>
      </c>
      <c r="E120">
        <f t="shared" si="6"/>
        <v>1.0017524913039564</v>
      </c>
      <c r="F120" s="12">
        <f>PRODUCT($E$3:E120)-1</f>
        <v>-5.5222502555151043E-2</v>
      </c>
      <c r="G120" s="12">
        <f t="shared" si="7"/>
        <v>8.7545031395297156E-7</v>
      </c>
    </row>
    <row r="121" spans="1:7" x14ac:dyDescent="0.25">
      <c r="A121" s="9">
        <v>43951</v>
      </c>
      <c r="B121">
        <v>291.709991</v>
      </c>
      <c r="C121">
        <f t="shared" si="4"/>
        <v>6.1740472890425835E-4</v>
      </c>
      <c r="D121">
        <f t="shared" si="5"/>
        <v>1.0006174047289043</v>
      </c>
      <c r="E121">
        <f t="shared" si="6"/>
        <v>1.0006174047289043</v>
      </c>
      <c r="F121" s="12">
        <f>PRODUCT($E$3:E121)-1</f>
        <v>-5.4639192460466224E-2</v>
      </c>
      <c r="G121" s="12">
        <f t="shared" si="7"/>
        <v>3.9772945682997149E-8</v>
      </c>
    </row>
    <row r="122" spans="1:7" x14ac:dyDescent="0.25">
      <c r="A122" s="9">
        <v>43952</v>
      </c>
      <c r="B122">
        <v>285.30999800000001</v>
      </c>
      <c r="C122">
        <f t="shared" si="4"/>
        <v>-2.1939574225964709E-2</v>
      </c>
      <c r="D122">
        <f t="shared" si="5"/>
        <v>0.97806042577403529</v>
      </c>
      <c r="E122">
        <f t="shared" si="6"/>
        <v>0.97806042577403529</v>
      </c>
      <c r="F122" s="12">
        <f>PRODUCT($E$3:E122)-1</f>
        <v>-7.5380006067797711E-2</v>
      </c>
      <c r="G122" s="12">
        <f t="shared" si="7"/>
        <v>5.1785421935680745E-4</v>
      </c>
    </row>
    <row r="123" spans="1:7" x14ac:dyDescent="0.25">
      <c r="A123" s="9">
        <v>43955</v>
      </c>
      <c r="B123">
        <v>280.73998999999998</v>
      </c>
      <c r="C123">
        <f t="shared" si="4"/>
        <v>-1.6017693147928225E-2</v>
      </c>
      <c r="D123">
        <f t="shared" si="5"/>
        <v>0.98398230685207178</v>
      </c>
      <c r="E123">
        <f t="shared" si="6"/>
        <v>0.98398230685207178</v>
      </c>
      <c r="F123" s="12">
        <f>PRODUCT($E$3:E123)-1</f>
        <v>-9.0190285409042947E-2</v>
      </c>
      <c r="G123" s="12">
        <f t="shared" si="7"/>
        <v>2.8340138123793783E-4</v>
      </c>
    </row>
    <row r="124" spans="1:7" x14ac:dyDescent="0.25">
      <c r="A124" s="9">
        <v>43956</v>
      </c>
      <c r="B124">
        <v>286.64001500000001</v>
      </c>
      <c r="C124">
        <f t="shared" si="4"/>
        <v>2.1015976384411994E-2</v>
      </c>
      <c r="D124">
        <f t="shared" si="5"/>
        <v>1.021015976384412</v>
      </c>
      <c r="E124">
        <f t="shared" si="6"/>
        <v>1.021015976384412</v>
      </c>
      <c r="F124" s="12">
        <f>PRODUCT($E$3:E124)-1</f>
        <v>-7.1069745932890727E-2</v>
      </c>
      <c r="G124" s="12">
        <f t="shared" si="7"/>
        <v>4.0800526074390153E-4</v>
      </c>
    </row>
    <row r="125" spans="1:7" x14ac:dyDescent="0.25">
      <c r="A125" s="9">
        <v>43957</v>
      </c>
      <c r="B125">
        <v>288.040009</v>
      </c>
      <c r="C125">
        <f t="shared" si="4"/>
        <v>4.8841540843485021E-3</v>
      </c>
      <c r="D125">
        <f t="shared" si="5"/>
        <v>1.0048841540843485</v>
      </c>
      <c r="E125">
        <f t="shared" si="6"/>
        <v>1.0048841540843485</v>
      </c>
      <c r="F125" s="12">
        <f>PRODUCT($E$3:E125)-1</f>
        <v>-6.6532707438413996E-2</v>
      </c>
      <c r="G125" s="12">
        <f t="shared" si="7"/>
        <v>1.654307407852672E-5</v>
      </c>
    </row>
    <row r="126" spans="1:7" x14ac:dyDescent="0.25">
      <c r="A126" s="9">
        <v>43958</v>
      </c>
      <c r="B126">
        <v>287.75</v>
      </c>
      <c r="C126">
        <f t="shared" si="4"/>
        <v>-1.00683582467187E-3</v>
      </c>
      <c r="D126">
        <f t="shared" si="5"/>
        <v>0.99899316417532813</v>
      </c>
      <c r="E126">
        <f t="shared" si="6"/>
        <v>0.99899316417532813</v>
      </c>
      <c r="F126" s="12">
        <f>PRODUCT($E$3:E126)-1</f>
        <v>-6.7472555749724439E-2</v>
      </c>
      <c r="G126" s="12">
        <f t="shared" si="7"/>
        <v>3.3257799646578805E-6</v>
      </c>
    </row>
    <row r="127" spans="1:7" x14ac:dyDescent="0.25">
      <c r="A127" s="9">
        <v>43959</v>
      </c>
      <c r="B127">
        <v>291.08999599999999</v>
      </c>
      <c r="C127">
        <f t="shared" si="4"/>
        <v>1.1607284100781934E-2</v>
      </c>
      <c r="D127">
        <f t="shared" si="5"/>
        <v>1.0116072841007819</v>
      </c>
      <c r="E127">
        <f t="shared" si="6"/>
        <v>1.0116072841007819</v>
      </c>
      <c r="F127" s="12">
        <f>PRODUCT($E$3:E127)-1</f>
        <v>-5.6648444772535389E-2</v>
      </c>
      <c r="G127" s="12">
        <f t="shared" si="7"/>
        <v>1.1643376405882444E-4</v>
      </c>
    </row>
    <row r="128" spans="1:7" x14ac:dyDescent="0.25">
      <c r="A128" s="9">
        <v>43962</v>
      </c>
      <c r="B128">
        <v>290.33999599999999</v>
      </c>
      <c r="C128">
        <f t="shared" si="4"/>
        <v>-2.5765227603355978E-3</v>
      </c>
      <c r="D128">
        <f t="shared" si="5"/>
        <v>0.9974234772396644</v>
      </c>
      <c r="E128">
        <f t="shared" si="6"/>
        <v>0.9974234772396644</v>
      </c>
      <c r="F128" s="12">
        <f>PRODUCT($E$3:E128)-1</f>
        <v>-5.907901152557693E-2</v>
      </c>
      <c r="G128" s="12">
        <f t="shared" si="7"/>
        <v>1.151488561253856E-5</v>
      </c>
    </row>
    <row r="129" spans="1:7" x14ac:dyDescent="0.25">
      <c r="A129" s="9">
        <v>43963</v>
      </c>
      <c r="B129">
        <v>293.790009</v>
      </c>
      <c r="C129">
        <f t="shared" si="4"/>
        <v>1.1882665314908891E-2</v>
      </c>
      <c r="D129">
        <f t="shared" si="5"/>
        <v>1.0118826653149089</v>
      </c>
      <c r="E129">
        <f t="shared" si="6"/>
        <v>1.0118826653149089</v>
      </c>
      <c r="F129" s="12">
        <f>PRODUCT($E$3:E129)-1</f>
        <v>-4.7898362331762145E-2</v>
      </c>
      <c r="G129" s="12">
        <f t="shared" si="7"/>
        <v>1.224525721127252E-4</v>
      </c>
    </row>
    <row r="130" spans="1:7" x14ac:dyDescent="0.25">
      <c r="A130" s="9">
        <v>43964</v>
      </c>
      <c r="B130">
        <v>286.05999800000001</v>
      </c>
      <c r="C130">
        <f t="shared" si="4"/>
        <v>-2.6311347435916344E-2</v>
      </c>
      <c r="D130">
        <f t="shared" si="5"/>
        <v>0.97368865256408366</v>
      </c>
      <c r="E130">
        <f t="shared" si="6"/>
        <v>0.97368865256408366</v>
      </c>
      <c r="F130" s="12">
        <f>PRODUCT($E$3:E130)-1</f>
        <v>-7.2949439314756059E-2</v>
      </c>
      <c r="G130" s="12">
        <f t="shared" si="7"/>
        <v>7.3593835201160075E-4</v>
      </c>
    </row>
    <row r="131" spans="1:7" x14ac:dyDescent="0.25">
      <c r="A131" s="9">
        <v>43965</v>
      </c>
      <c r="B131">
        <v>278.95001200000002</v>
      </c>
      <c r="C131">
        <f t="shared" si="4"/>
        <v>-2.4854876773088619E-2</v>
      </c>
      <c r="D131">
        <f t="shared" si="5"/>
        <v>0.97514512322691138</v>
      </c>
      <c r="E131">
        <f t="shared" si="6"/>
        <v>0.97514512322691138</v>
      </c>
      <c r="F131" s="12">
        <f>PRODUCT($E$3:E131)-1</f>
        <v>-9.599116676301056E-2</v>
      </c>
      <c r="G131" s="12">
        <f t="shared" si="7"/>
        <v>6.5903685135179917E-4</v>
      </c>
    </row>
    <row r="132" spans="1:7" x14ac:dyDescent="0.25">
      <c r="A132" s="9">
        <v>43966</v>
      </c>
      <c r="B132">
        <v>282.36999500000002</v>
      </c>
      <c r="C132">
        <f t="shared" ref="C132:C195" si="8">B132/B131-1</f>
        <v>1.2260200225408191E-2</v>
      </c>
      <c r="D132">
        <f t="shared" ref="D132:D195" si="9">(B132/B131)</f>
        <v>1.0122602002254082</v>
      </c>
      <c r="E132">
        <f t="shared" ref="E132:E195" si="10">C132+1</f>
        <v>1.0122602002254082</v>
      </c>
      <c r="F132" s="12">
        <f>PRODUCT($E$3:E132)-1</f>
        <v>-8.4907837461987379E-2</v>
      </c>
      <c r="G132" s="12">
        <f t="shared" ref="G132:G195" si="11">(C132-$H$5)^2</f>
        <v>1.3095057826596529E-4</v>
      </c>
    </row>
    <row r="133" spans="1:7" x14ac:dyDescent="0.25">
      <c r="A133" s="9">
        <v>43969</v>
      </c>
      <c r="B133">
        <v>293.04998799999998</v>
      </c>
      <c r="C133">
        <f t="shared" si="8"/>
        <v>3.782269075721012E-2</v>
      </c>
      <c r="D133">
        <f t="shared" si="9"/>
        <v>1.0378226907572101</v>
      </c>
      <c r="E133">
        <f t="shared" si="10"/>
        <v>1.0378226907572101</v>
      </c>
      <c r="F133" s="12">
        <f>PRODUCT($E$3:E133)-1</f>
        <v>-5.0296589583965434E-2</v>
      </c>
      <c r="G133" s="12">
        <f t="shared" si="11"/>
        <v>1.3694332651968269E-3</v>
      </c>
    </row>
    <row r="134" spans="1:7" x14ac:dyDescent="0.25">
      <c r="A134" s="9">
        <v>43970</v>
      </c>
      <c r="B134">
        <v>294.35000600000001</v>
      </c>
      <c r="C134">
        <f t="shared" si="8"/>
        <v>4.436164658706776E-3</v>
      </c>
      <c r="D134">
        <f t="shared" si="9"/>
        <v>1.0044361646587068</v>
      </c>
      <c r="E134">
        <f t="shared" si="10"/>
        <v>1.0044361646587068</v>
      </c>
      <c r="F134" s="12">
        <f>PRODUCT($E$3:E134)-1</f>
        <v>-4.6083548878424474E-2</v>
      </c>
      <c r="G134" s="12">
        <f t="shared" si="11"/>
        <v>1.3099537874609601E-5</v>
      </c>
    </row>
    <row r="135" spans="1:7" x14ac:dyDescent="0.25">
      <c r="A135" s="9">
        <v>43971</v>
      </c>
      <c r="B135">
        <v>295.82000699999998</v>
      </c>
      <c r="C135">
        <f t="shared" si="8"/>
        <v>4.9940579923071216E-3</v>
      </c>
      <c r="D135">
        <f t="shared" si="9"/>
        <v>1.0049940579923071</v>
      </c>
      <c r="E135">
        <f t="shared" si="10"/>
        <v>1.0049940579923071</v>
      </c>
      <c r="F135" s="12">
        <f>PRODUCT($E$3:E135)-1</f>
        <v>-4.1319634801707528E-2</v>
      </c>
      <c r="G135" s="12">
        <f t="shared" si="11"/>
        <v>1.7449181189563351E-5</v>
      </c>
    </row>
    <row r="136" spans="1:7" x14ac:dyDescent="0.25">
      <c r="A136" s="9">
        <v>43972</v>
      </c>
      <c r="B136">
        <v>296.790009</v>
      </c>
      <c r="C136">
        <f t="shared" si="8"/>
        <v>3.279027709576221E-3</v>
      </c>
      <c r="D136">
        <f t="shared" si="9"/>
        <v>1.0032790277095762</v>
      </c>
      <c r="E136">
        <f t="shared" si="10"/>
        <v>1.0032790277095762</v>
      </c>
      <c r="F136" s="12">
        <f>PRODUCT($E$3:E136)-1</f>
        <v>-3.8176095319595649E-2</v>
      </c>
      <c r="G136" s="12">
        <f t="shared" si="11"/>
        <v>6.0623866098217225E-6</v>
      </c>
    </row>
    <row r="137" spans="1:7" x14ac:dyDescent="0.25">
      <c r="A137" s="9">
        <v>43973</v>
      </c>
      <c r="B137">
        <v>294.57000699999998</v>
      </c>
      <c r="C137">
        <f t="shared" si="8"/>
        <v>-7.4800429013094361E-3</v>
      </c>
      <c r="D137">
        <f t="shared" si="9"/>
        <v>0.99251995709869056</v>
      </c>
      <c r="E137">
        <f t="shared" si="10"/>
        <v>0.99251995709869056</v>
      </c>
      <c r="F137" s="12">
        <f>PRODUCT($E$3:E137)-1</f>
        <v>-4.5370579390110022E-2</v>
      </c>
      <c r="G137" s="12">
        <f t="shared" si="11"/>
        <v>6.8838204237050145E-5</v>
      </c>
    </row>
    <row r="138" spans="1:7" x14ac:dyDescent="0.25">
      <c r="A138" s="9">
        <v>43977</v>
      </c>
      <c r="B138">
        <v>301.92999300000002</v>
      </c>
      <c r="C138">
        <f t="shared" si="8"/>
        <v>2.4985524069325971E-2</v>
      </c>
      <c r="D138">
        <f t="shared" si="9"/>
        <v>1.024985524069326</v>
      </c>
      <c r="E138">
        <f t="shared" si="10"/>
        <v>1.024985524069326</v>
      </c>
      <c r="F138" s="12">
        <f>PRODUCT($E$3:E138)-1</f>
        <v>-2.1518663024174933E-2</v>
      </c>
      <c r="G138" s="12">
        <f t="shared" si="11"/>
        <v>5.8412546920214188E-4</v>
      </c>
    </row>
    <row r="139" spans="1:7" x14ac:dyDescent="0.25">
      <c r="A139" s="9">
        <v>43978</v>
      </c>
      <c r="B139">
        <v>302.11999500000002</v>
      </c>
      <c r="C139">
        <f t="shared" si="8"/>
        <v>6.2929157223545751E-4</v>
      </c>
      <c r="D139">
        <f t="shared" si="9"/>
        <v>1.0006292915722355</v>
      </c>
      <c r="E139">
        <f t="shared" si="10"/>
        <v>1.0006292915722355</v>
      </c>
      <c r="F139" s="12">
        <f>PRODUCT($E$3:E139)-1</f>
        <v>-2.0902912965226395E-2</v>
      </c>
      <c r="G139" s="12">
        <f t="shared" si="11"/>
        <v>3.517301939523533E-8</v>
      </c>
    </row>
    <row r="140" spans="1:7" x14ac:dyDescent="0.25">
      <c r="A140" s="9">
        <v>43979</v>
      </c>
      <c r="B140">
        <v>304.64999399999999</v>
      </c>
      <c r="C140">
        <f t="shared" si="8"/>
        <v>8.3741527931640025E-3</v>
      </c>
      <c r="D140">
        <f t="shared" si="9"/>
        <v>1.008374152793164</v>
      </c>
      <c r="E140">
        <f t="shared" si="10"/>
        <v>1.008374152793164</v>
      </c>
      <c r="F140" s="12">
        <f>PRODUCT($E$3:E140)-1</f>
        <v>-1.2703804359055382E-2</v>
      </c>
      <c r="G140" s="12">
        <f t="shared" si="11"/>
        <v>5.7113032800163769E-5</v>
      </c>
    </row>
    <row r="141" spans="1:7" x14ac:dyDescent="0.25">
      <c r="A141" s="9">
        <v>43980</v>
      </c>
      <c r="B141">
        <v>302.459991</v>
      </c>
      <c r="C141">
        <f t="shared" si="8"/>
        <v>-7.1885870445806965E-3</v>
      </c>
      <c r="D141">
        <f t="shared" si="9"/>
        <v>0.9928114129554193</v>
      </c>
      <c r="E141">
        <f t="shared" si="10"/>
        <v>0.9928114129554193</v>
      </c>
      <c r="F141" s="12">
        <f>PRODUCT($E$3:E141)-1</f>
        <v>-1.980106900020373E-2</v>
      </c>
      <c r="G141" s="12">
        <f t="shared" si="11"/>
        <v>6.4086802690460442E-5</v>
      </c>
    </row>
    <row r="142" spans="1:7" x14ac:dyDescent="0.25">
      <c r="A142" s="9">
        <v>43983</v>
      </c>
      <c r="B142">
        <v>303.61999500000002</v>
      </c>
      <c r="C142">
        <f t="shared" si="8"/>
        <v>3.8352312190605975E-3</v>
      </c>
      <c r="D142">
        <f t="shared" si="9"/>
        <v>1.0038352312190606</v>
      </c>
      <c r="E142">
        <f t="shared" si="10"/>
        <v>1.0038352312190606</v>
      </c>
      <c r="F142" s="12">
        <f>PRODUCT($E$3:E142)-1</f>
        <v>-1.6041779459143535E-2</v>
      </c>
      <c r="G142" s="12">
        <f t="shared" si="11"/>
        <v>9.1107079762035657E-6</v>
      </c>
    </row>
    <row r="143" spans="1:7" x14ac:dyDescent="0.25">
      <c r="A143" s="9">
        <v>43984</v>
      </c>
      <c r="B143">
        <v>306.54998799999998</v>
      </c>
      <c r="C143">
        <f t="shared" si="8"/>
        <v>9.6501977743592704E-3</v>
      </c>
      <c r="D143">
        <f t="shared" si="9"/>
        <v>1.0096501977743593</v>
      </c>
      <c r="E143">
        <f t="shared" si="10"/>
        <v>1.0096501977743593</v>
      </c>
      <c r="F143" s="12">
        <f>PRODUCT($E$3:E143)-1</f>
        <v>-6.5463880292176979E-3</v>
      </c>
      <c r="G143" s="12">
        <f t="shared" si="11"/>
        <v>7.8028275196547359E-5</v>
      </c>
    </row>
    <row r="144" spans="1:7" x14ac:dyDescent="0.25">
      <c r="A144" s="9">
        <v>43985</v>
      </c>
      <c r="B144">
        <v>310.23998999999998</v>
      </c>
      <c r="C144">
        <f t="shared" si="8"/>
        <v>1.2037195056096239E-2</v>
      </c>
      <c r="D144">
        <f t="shared" si="9"/>
        <v>1.0120371950560962</v>
      </c>
      <c r="E144">
        <f t="shared" si="10"/>
        <v>1.0120371950560962</v>
      </c>
      <c r="F144" s="12">
        <f>PRODUCT($E$3:E144)-1</f>
        <v>5.4120068772578467E-3</v>
      </c>
      <c r="G144" s="12">
        <f t="shared" si="11"/>
        <v>1.2589645094557709E-4</v>
      </c>
    </row>
    <row r="145" spans="1:7" x14ac:dyDescent="0.25">
      <c r="A145" s="9">
        <v>43986</v>
      </c>
      <c r="B145">
        <v>311.10998499999999</v>
      </c>
      <c r="C145">
        <f t="shared" si="8"/>
        <v>2.804264530823497E-3</v>
      </c>
      <c r="D145">
        <f t="shared" si="9"/>
        <v>1.0028042645308235</v>
      </c>
      <c r="E145">
        <f t="shared" si="10"/>
        <v>1.0028042645308235</v>
      </c>
      <c r="F145" s="12">
        <f>PRODUCT($E$3:E145)-1</f>
        <v>8.2314481070078216E-3</v>
      </c>
      <c r="G145" s="12">
        <f t="shared" si="11"/>
        <v>3.9498710311387945E-6</v>
      </c>
    </row>
    <row r="146" spans="1:7" x14ac:dyDescent="0.25">
      <c r="A146" s="9">
        <v>43987</v>
      </c>
      <c r="B146">
        <v>317.23001099999999</v>
      </c>
      <c r="C146">
        <f t="shared" si="8"/>
        <v>1.9671583346963173E-2</v>
      </c>
      <c r="D146">
        <f t="shared" si="9"/>
        <v>1.0196715833469632</v>
      </c>
      <c r="E146">
        <f t="shared" si="10"/>
        <v>1.0196715833469632</v>
      </c>
      <c r="F146" s="12">
        <f>PRODUCT($E$3:E146)-1</f>
        <v>2.8064957071474161E-2</v>
      </c>
      <c r="G146" s="12">
        <f t="shared" si="11"/>
        <v>3.5550148675962039E-4</v>
      </c>
    </row>
    <row r="147" spans="1:7" x14ac:dyDescent="0.25">
      <c r="A147" s="9">
        <v>43990</v>
      </c>
      <c r="B147">
        <v>320.22000100000002</v>
      </c>
      <c r="C147">
        <f t="shared" si="8"/>
        <v>9.425306233085351E-3</v>
      </c>
      <c r="D147">
        <f t="shared" si="9"/>
        <v>1.0094253062330854</v>
      </c>
      <c r="E147">
        <f t="shared" si="10"/>
        <v>1.0094253062330854</v>
      </c>
      <c r="F147" s="12">
        <f>PRODUCT($E$3:E147)-1</f>
        <v>3.7754784119376605E-2</v>
      </c>
      <c r="G147" s="12">
        <f t="shared" si="11"/>
        <v>7.4105754842071603E-5</v>
      </c>
    </row>
    <row r="148" spans="1:7" x14ac:dyDescent="0.25">
      <c r="A148" s="9">
        <v>43991</v>
      </c>
      <c r="B148">
        <v>320.29998799999998</v>
      </c>
      <c r="C148">
        <f t="shared" si="8"/>
        <v>2.497876452132175E-4</v>
      </c>
      <c r="D148">
        <f t="shared" si="9"/>
        <v>1.0002497876452132</v>
      </c>
      <c r="E148">
        <f t="shared" si="10"/>
        <v>1.0002497876452132</v>
      </c>
      <c r="F148" s="12">
        <f>PRODUCT($E$3:E148)-1</f>
        <v>3.8014002443210515E-2</v>
      </c>
      <c r="G148" s="12">
        <f t="shared" si="11"/>
        <v>3.215441602145147E-7</v>
      </c>
    </row>
    <row r="149" spans="1:7" x14ac:dyDescent="0.25">
      <c r="A149" s="9">
        <v>43992</v>
      </c>
      <c r="B149">
        <v>321.42001299999998</v>
      </c>
      <c r="C149">
        <f t="shared" si="8"/>
        <v>3.4968000061241789E-3</v>
      </c>
      <c r="D149">
        <f t="shared" si="9"/>
        <v>1.0034968000061242</v>
      </c>
      <c r="E149">
        <f t="shared" si="10"/>
        <v>1.0034968000061242</v>
      </c>
      <c r="F149" s="12">
        <f>PRODUCT($E$3:E149)-1</f>
        <v>4.1643729813310992E-2</v>
      </c>
      <c r="G149" s="12">
        <f t="shared" si="11"/>
        <v>7.1822055449798801E-6</v>
      </c>
    </row>
    <row r="150" spans="1:7" x14ac:dyDescent="0.25">
      <c r="A150" s="9">
        <v>43993</v>
      </c>
      <c r="B150">
        <v>311.459991</v>
      </c>
      <c r="C150">
        <f t="shared" si="8"/>
        <v>-3.0987560192774821E-2</v>
      </c>
      <c r="D150">
        <f t="shared" si="9"/>
        <v>0.96901243980722518</v>
      </c>
      <c r="E150">
        <f t="shared" si="10"/>
        <v>0.96901243980722518</v>
      </c>
      <c r="F150" s="12">
        <f>PRODUCT($E$3:E150)-1</f>
        <v>9.3657320362945384E-3</v>
      </c>
      <c r="G150" s="12">
        <f t="shared" si="11"/>
        <v>1.0115196353340308E-3</v>
      </c>
    </row>
    <row r="151" spans="1:7" x14ac:dyDescent="0.25">
      <c r="A151" s="9">
        <v>43994</v>
      </c>
      <c r="B151">
        <v>308.23998999999998</v>
      </c>
      <c r="C151">
        <f t="shared" si="8"/>
        <v>-1.0338409725312081E-2</v>
      </c>
      <c r="D151">
        <f t="shared" si="9"/>
        <v>0.98966159027468792</v>
      </c>
      <c r="E151">
        <f t="shared" si="10"/>
        <v>0.98966159027468792</v>
      </c>
      <c r="F151" s="12">
        <f>PRODUCT($E$3:E151)-1</f>
        <v>-1.0695044641861884E-3</v>
      </c>
      <c r="G151" s="12">
        <f t="shared" si="11"/>
        <v>1.2443951355708486E-4</v>
      </c>
    </row>
    <row r="152" spans="1:7" x14ac:dyDescent="0.25">
      <c r="A152" s="9">
        <v>43997</v>
      </c>
      <c r="B152">
        <v>298.01998900000001</v>
      </c>
      <c r="C152">
        <f t="shared" si="8"/>
        <v>-3.3155986671294602E-2</v>
      </c>
      <c r="D152">
        <f t="shared" si="9"/>
        <v>0.9668440133287054</v>
      </c>
      <c r="E152">
        <f t="shared" si="10"/>
        <v>0.9668440133287054</v>
      </c>
      <c r="F152" s="12">
        <f>PRODUCT($E$3:E152)-1</f>
        <v>-3.4190030659721371E-2</v>
      </c>
      <c r="G152" s="12">
        <f t="shared" si="11"/>
        <v>1.1541526996395365E-3</v>
      </c>
    </row>
    <row r="153" spans="1:7" x14ac:dyDescent="0.25">
      <c r="A153" s="9">
        <v>43998</v>
      </c>
      <c r="B153">
        <v>315.48001099999999</v>
      </c>
      <c r="C153">
        <f t="shared" si="8"/>
        <v>5.8586748018435664E-2</v>
      </c>
      <c r="D153">
        <f t="shared" si="9"/>
        <v>1.0585867480184357</v>
      </c>
      <c r="E153">
        <f t="shared" si="10"/>
        <v>1.0585867480184357</v>
      </c>
      <c r="F153" s="12">
        <f>PRODUCT($E$3:E153)-1</f>
        <v>2.2393634647710714E-2</v>
      </c>
      <c r="G153" s="12">
        <f t="shared" si="11"/>
        <v>3.3373627016552799E-3</v>
      </c>
    </row>
    <row r="154" spans="1:7" x14ac:dyDescent="0.25">
      <c r="A154" s="9">
        <v>43999</v>
      </c>
      <c r="B154">
        <v>314.07000699999998</v>
      </c>
      <c r="C154">
        <f t="shared" si="8"/>
        <v>-4.4693925156482628E-3</v>
      </c>
      <c r="D154">
        <f t="shared" si="9"/>
        <v>0.99553060748435174</v>
      </c>
      <c r="E154">
        <f t="shared" si="10"/>
        <v>0.99553060748435174</v>
      </c>
      <c r="F154" s="12">
        <f>PRODUCT($E$3:E154)-1</f>
        <v>1.782415618896982E-2</v>
      </c>
      <c r="G154" s="12">
        <f t="shared" si="11"/>
        <v>2.794421493588397E-5</v>
      </c>
    </row>
    <row r="155" spans="1:7" x14ac:dyDescent="0.25">
      <c r="A155" s="9">
        <v>44000</v>
      </c>
      <c r="B155">
        <v>310.01001000000002</v>
      </c>
      <c r="C155">
        <f t="shared" si="8"/>
        <v>-1.2927044638171847E-2</v>
      </c>
      <c r="D155">
        <f t="shared" si="9"/>
        <v>0.98707295536182815</v>
      </c>
      <c r="E155">
        <f t="shared" si="10"/>
        <v>0.98707295536182815</v>
      </c>
      <c r="F155" s="12">
        <f>PRODUCT($E$3:E155)-1</f>
        <v>4.6666978881053645E-3</v>
      </c>
      <c r="G155" s="12">
        <f t="shared" si="11"/>
        <v>1.8889426283833695E-4</v>
      </c>
    </row>
    <row r="156" spans="1:7" x14ac:dyDescent="0.25">
      <c r="A156" s="9">
        <v>44001</v>
      </c>
      <c r="B156">
        <v>314.17001299999998</v>
      </c>
      <c r="C156">
        <f t="shared" si="8"/>
        <v>1.3418931214511209E-2</v>
      </c>
      <c r="D156">
        <f t="shared" si="9"/>
        <v>1.0134189312145112</v>
      </c>
      <c r="E156">
        <f t="shared" si="10"/>
        <v>1.0134189312145112</v>
      </c>
      <c r="F156" s="12">
        <f>PRODUCT($E$3:E156)-1</f>
        <v>1.8148251200575949E-2</v>
      </c>
      <c r="G156" s="12">
        <f t="shared" si="11"/>
        <v>1.5881279660506765E-4</v>
      </c>
    </row>
    <row r="157" spans="1:7" x14ac:dyDescent="0.25">
      <c r="A157" s="9">
        <v>44004</v>
      </c>
      <c r="B157">
        <v>307.98998999999998</v>
      </c>
      <c r="C157">
        <f t="shared" si="8"/>
        <v>-1.9670951218377475E-2</v>
      </c>
      <c r="D157">
        <f t="shared" si="9"/>
        <v>0.98032904878162253</v>
      </c>
      <c r="E157">
        <f t="shared" si="10"/>
        <v>0.98032904878162253</v>
      </c>
      <c r="F157" s="12">
        <f>PRODUCT($E$3:E157)-1</f>
        <v>-1.8796933818668871E-3</v>
      </c>
      <c r="G157" s="12">
        <f t="shared" si="11"/>
        <v>4.1974943679549048E-4</v>
      </c>
    </row>
    <row r="158" spans="1:7" x14ac:dyDescent="0.25">
      <c r="A158" s="9">
        <v>44005</v>
      </c>
      <c r="B158">
        <v>313.48998999999998</v>
      </c>
      <c r="C158">
        <f t="shared" si="8"/>
        <v>1.7857723233147826E-2</v>
      </c>
      <c r="D158">
        <f t="shared" si="9"/>
        <v>1.0178577232331478</v>
      </c>
      <c r="E158">
        <f t="shared" si="10"/>
        <v>1.0178577232331478</v>
      </c>
      <c r="F158" s="12">
        <f>PRODUCT($E$3:E158)-1</f>
        <v>1.5944462807104376E-2</v>
      </c>
      <c r="G158" s="12">
        <f t="shared" si="11"/>
        <v>2.903918279696235E-4</v>
      </c>
    </row>
    <row r="159" spans="1:7" x14ac:dyDescent="0.25">
      <c r="A159" s="9">
        <v>44006</v>
      </c>
      <c r="B159">
        <v>309.83999599999999</v>
      </c>
      <c r="C159">
        <f t="shared" si="8"/>
        <v>-1.1643095844942275E-2</v>
      </c>
      <c r="D159">
        <f t="shared" si="9"/>
        <v>0.98835690415505772</v>
      </c>
      <c r="E159">
        <f t="shared" si="10"/>
        <v>0.98835690415505772</v>
      </c>
      <c r="F159" s="12">
        <f>PRODUCT($E$3:E159)-1</f>
        <v>4.1157240535028006E-3</v>
      </c>
      <c r="G159" s="12">
        <f t="shared" si="11"/>
        <v>1.5524990869002946E-4</v>
      </c>
    </row>
    <row r="160" spans="1:7" x14ac:dyDescent="0.25">
      <c r="A160" s="9">
        <v>44007</v>
      </c>
      <c r="B160">
        <v>303.47000100000002</v>
      </c>
      <c r="C160">
        <f t="shared" si="8"/>
        <v>-2.0558982320668329E-2</v>
      </c>
      <c r="D160">
        <f t="shared" si="9"/>
        <v>0.97944101767933167</v>
      </c>
      <c r="E160">
        <f t="shared" si="10"/>
        <v>0.97944101767933167</v>
      </c>
      <c r="F160" s="12">
        <f>PRODUCT($E$3:E160)-1</f>
        <v>-1.6527873365218215E-2</v>
      </c>
      <c r="G160" s="12">
        <f t="shared" si="11"/>
        <v>4.569256210748941E-4</v>
      </c>
    </row>
    <row r="161" spans="1:7" x14ac:dyDescent="0.25">
      <c r="A161" s="9">
        <v>44008</v>
      </c>
      <c r="B161">
        <v>306.16000400000001</v>
      </c>
      <c r="C161">
        <f t="shared" si="8"/>
        <v>8.8641479920119615E-3</v>
      </c>
      <c r="D161">
        <f t="shared" si="9"/>
        <v>1.008864147992012</v>
      </c>
      <c r="E161">
        <f t="shared" si="10"/>
        <v>1.008864147992012</v>
      </c>
      <c r="F161" s="12">
        <f>PRODUCT($E$3:E161)-1</f>
        <v>-7.8102308887088023E-3</v>
      </c>
      <c r="G161" s="12">
        <f t="shared" si="11"/>
        <v>6.475922570512181E-5</v>
      </c>
    </row>
    <row r="162" spans="1:7" x14ac:dyDescent="0.25">
      <c r="A162" s="9">
        <v>44011</v>
      </c>
      <c r="B162">
        <v>301.41000400000001</v>
      </c>
      <c r="C162">
        <f t="shared" si="8"/>
        <v>-1.5514763319639857E-2</v>
      </c>
      <c r="D162">
        <f t="shared" si="9"/>
        <v>0.98448523668036014</v>
      </c>
      <c r="E162">
        <f t="shared" si="10"/>
        <v>0.98448523668036014</v>
      </c>
      <c r="F162" s="12">
        <f>PRODUCT($E$3:E162)-1</f>
        <v>-2.3203820324638635E-2</v>
      </c>
      <c r="G162" s="12">
        <f t="shared" si="11"/>
        <v>2.667211456557908E-4</v>
      </c>
    </row>
    <row r="163" spans="1:7" x14ac:dyDescent="0.25">
      <c r="A163" s="9">
        <v>44012</v>
      </c>
      <c r="B163">
        <v>303.98998999999998</v>
      </c>
      <c r="C163">
        <f t="shared" si="8"/>
        <v>8.5597225233438046E-3</v>
      </c>
      <c r="D163">
        <f t="shared" si="9"/>
        <v>1.0085597225233438</v>
      </c>
      <c r="E163">
        <f t="shared" si="10"/>
        <v>1.0085597225233438</v>
      </c>
      <c r="F163" s="12">
        <f>PRODUCT($E$3:E163)-1</f>
        <v>-1.484271606475529E-2</v>
      </c>
      <c r="G163" s="12">
        <f t="shared" si="11"/>
        <v>5.9952287295421338E-5</v>
      </c>
    </row>
    <row r="164" spans="1:7" x14ac:dyDescent="0.25">
      <c r="A164" s="9">
        <v>44013</v>
      </c>
      <c r="B164">
        <v>309.57000699999998</v>
      </c>
      <c r="C164">
        <f t="shared" si="8"/>
        <v>1.8355923496033544E-2</v>
      </c>
      <c r="D164">
        <f t="shared" si="9"/>
        <v>1.0183559234960335</v>
      </c>
      <c r="E164">
        <f t="shared" si="10"/>
        <v>1.0183559234960335</v>
      </c>
      <c r="F164" s="12">
        <f>PRODUCT($E$3:E164)-1</f>
        <v>3.2407556707203522E-3</v>
      </c>
      <c r="G164" s="12">
        <f t="shared" si="11"/>
        <v>3.0761958018601866E-4</v>
      </c>
    </row>
    <row r="165" spans="1:7" x14ac:dyDescent="0.25">
      <c r="A165" s="9">
        <v>44014</v>
      </c>
      <c r="B165">
        <v>314.23998999999998</v>
      </c>
      <c r="C165">
        <f t="shared" si="8"/>
        <v>1.5085385839720633E-2</v>
      </c>
      <c r="D165">
        <f t="shared" si="9"/>
        <v>1.0150853858397206</v>
      </c>
      <c r="E165">
        <f t="shared" si="10"/>
        <v>1.0150853858397206</v>
      </c>
      <c r="F165" s="12">
        <f>PRODUCT($E$3:E165)-1</f>
        <v>1.8375029560146139E-2</v>
      </c>
      <c r="G165" s="12">
        <f t="shared" si="11"/>
        <v>2.0359150638720269E-4</v>
      </c>
    </row>
    <row r="166" spans="1:7" x14ac:dyDescent="0.25">
      <c r="A166" s="9">
        <v>44018</v>
      </c>
      <c r="B166">
        <v>316.36999500000002</v>
      </c>
      <c r="C166">
        <f t="shared" si="8"/>
        <v>6.7782747829137069E-3</v>
      </c>
      <c r="D166">
        <f t="shared" si="9"/>
        <v>1.0067782747829137</v>
      </c>
      <c r="E166">
        <f t="shared" si="10"/>
        <v>1.0067782747829137</v>
      </c>
      <c r="F166" s="12">
        <f>PRODUCT($E$3:E166)-1</f>
        <v>2.5277855342562772E-2</v>
      </c>
      <c r="G166" s="12">
        <f t="shared" si="11"/>
        <v>3.5538748960933322E-5</v>
      </c>
    </row>
    <row r="167" spans="1:7" x14ac:dyDescent="0.25">
      <c r="A167" s="9">
        <v>44019</v>
      </c>
      <c r="B167">
        <v>315.38000499999998</v>
      </c>
      <c r="C167">
        <f t="shared" si="8"/>
        <v>-3.1292158410914928E-3</v>
      </c>
      <c r="D167">
        <f t="shared" si="9"/>
        <v>0.99687078415890851</v>
      </c>
      <c r="E167">
        <f t="shared" si="10"/>
        <v>0.99687078415890851</v>
      </c>
      <c r="F167" s="12">
        <f>PRODUCT($E$3:E167)-1</f>
        <v>2.2069539636104585E-2</v>
      </c>
      <c r="G167" s="12">
        <f t="shared" si="11"/>
        <v>1.5571327384130937E-5</v>
      </c>
    </row>
    <row r="168" spans="1:7" x14ac:dyDescent="0.25">
      <c r="A168" s="9">
        <v>44020</v>
      </c>
      <c r="B168">
        <v>314.60998499999999</v>
      </c>
      <c r="C168">
        <f t="shared" si="8"/>
        <v>-2.4415625207437897E-3</v>
      </c>
      <c r="D168">
        <f t="shared" si="9"/>
        <v>0.99755843747925621</v>
      </c>
      <c r="E168">
        <f t="shared" si="10"/>
        <v>0.99755843747925621</v>
      </c>
      <c r="F168" s="12">
        <f>PRODUCT($E$3:E168)-1</f>
        <v>1.9574092954535161E-2</v>
      </c>
      <c r="G168" s="12">
        <f t="shared" si="11"/>
        <v>1.0617162779171541E-5</v>
      </c>
    </row>
    <row r="169" spans="1:7" x14ac:dyDescent="0.25">
      <c r="A169" s="9">
        <v>44021</v>
      </c>
      <c r="B169">
        <v>316.83999599999999</v>
      </c>
      <c r="C169">
        <f t="shared" si="8"/>
        <v>7.088176174700811E-3</v>
      </c>
      <c r="D169">
        <f t="shared" si="9"/>
        <v>1.0070881761747008</v>
      </c>
      <c r="E169">
        <f t="shared" si="10"/>
        <v>1.0070881761747008</v>
      </c>
      <c r="F169" s="12">
        <f>PRODUCT($E$3:E169)-1</f>
        <v>2.68010137485577E-2</v>
      </c>
      <c r="G169" s="12">
        <f t="shared" si="11"/>
        <v>3.932970400849766E-5</v>
      </c>
    </row>
    <row r="170" spans="1:7" x14ac:dyDescent="0.25">
      <c r="A170" s="9">
        <v>44022</v>
      </c>
      <c r="B170">
        <v>314.30999800000001</v>
      </c>
      <c r="C170">
        <f t="shared" si="8"/>
        <v>-7.985096679523962E-3</v>
      </c>
      <c r="D170">
        <f t="shared" si="9"/>
        <v>0.99201490332047604</v>
      </c>
      <c r="E170">
        <f t="shared" si="10"/>
        <v>0.99201490332047604</v>
      </c>
      <c r="F170" s="12">
        <f>PRODUCT($E$3:E170)-1</f>
        <v>1.8601908383142352E-2</v>
      </c>
      <c r="G170" s="12">
        <f t="shared" si="11"/>
        <v>7.7474023917103335E-5</v>
      </c>
    </row>
    <row r="171" spans="1:7" x14ac:dyDescent="0.25">
      <c r="A171" s="9">
        <v>44025</v>
      </c>
      <c r="B171">
        <v>320.13000499999998</v>
      </c>
      <c r="C171">
        <f t="shared" si="8"/>
        <v>1.8516773367164729E-2</v>
      </c>
      <c r="D171">
        <f t="shared" si="9"/>
        <v>1.0185167733671647</v>
      </c>
      <c r="E171">
        <f t="shared" si="10"/>
        <v>1.0185167733671647</v>
      </c>
      <c r="F171" s="12">
        <f>PRODUCT($E$3:E171)-1</f>
        <v>3.7463129072034418E-2</v>
      </c>
      <c r="G171" s="12">
        <f t="shared" si="11"/>
        <v>3.1328777270227454E-4</v>
      </c>
    </row>
    <row r="172" spans="1:7" x14ac:dyDescent="0.25">
      <c r="A172" s="9">
        <v>44026</v>
      </c>
      <c r="B172">
        <v>313.29998799999998</v>
      </c>
      <c r="C172">
        <f t="shared" si="8"/>
        <v>-2.1335135392885118E-2</v>
      </c>
      <c r="D172">
        <f t="shared" si="9"/>
        <v>0.97866486460711488</v>
      </c>
      <c r="E172">
        <f t="shared" si="10"/>
        <v>0.97866486460711488</v>
      </c>
      <c r="F172" s="12">
        <f>PRODUCT($E$3:E172)-1</f>
        <v>1.5328712748156281E-2</v>
      </c>
      <c r="G172" s="12">
        <f t="shared" si="11"/>
        <v>4.9070984923073454E-4</v>
      </c>
    </row>
    <row r="173" spans="1:7" x14ac:dyDescent="0.25">
      <c r="A173" s="9">
        <v>44027</v>
      </c>
      <c r="B173">
        <v>322.41000400000001</v>
      </c>
      <c r="C173">
        <f t="shared" si="8"/>
        <v>2.9077613625698717E-2</v>
      </c>
      <c r="D173">
        <f t="shared" si="9"/>
        <v>1.0290776136256987</v>
      </c>
      <c r="E173">
        <f t="shared" si="10"/>
        <v>1.0290776136256987</v>
      </c>
      <c r="F173" s="12">
        <f>PRODUCT($E$3:E173)-1</f>
        <v>4.4852048760525287E-2</v>
      </c>
      <c r="G173" s="12">
        <f t="shared" si="11"/>
        <v>7.9867153588407966E-4</v>
      </c>
    </row>
    <row r="174" spans="1:7" x14ac:dyDescent="0.25">
      <c r="A174" s="9">
        <v>44028</v>
      </c>
      <c r="B174">
        <v>319.790009</v>
      </c>
      <c r="C174">
        <f t="shared" si="8"/>
        <v>-8.1262832030485344E-3</v>
      </c>
      <c r="D174">
        <f t="shared" si="9"/>
        <v>0.99187371679695147</v>
      </c>
      <c r="E174">
        <f t="shared" si="10"/>
        <v>0.99187371679695147</v>
      </c>
      <c r="F174" s="12">
        <f>PRODUCT($E$3:E174)-1</f>
        <v>3.6361285107011865E-2</v>
      </c>
      <c r="G174" s="12">
        <f t="shared" si="11"/>
        <v>7.9979386182725515E-5</v>
      </c>
    </row>
    <row r="175" spans="1:7" x14ac:dyDescent="0.25">
      <c r="A175" s="9">
        <v>44029</v>
      </c>
      <c r="B175">
        <v>321.88000499999998</v>
      </c>
      <c r="C175">
        <f t="shared" si="8"/>
        <v>6.5355262552933002E-3</v>
      </c>
      <c r="D175">
        <f t="shared" si="9"/>
        <v>1.0065355262552933</v>
      </c>
      <c r="E175">
        <f t="shared" si="10"/>
        <v>1.0065355262552933</v>
      </c>
      <c r="F175" s="12">
        <f>PRODUCT($E$3:E175)-1</f>
        <v>4.3134451495798309E-2</v>
      </c>
      <c r="G175" s="12">
        <f t="shared" si="11"/>
        <v>3.2703414973000347E-5</v>
      </c>
    </row>
    <row r="176" spans="1:7" x14ac:dyDescent="0.25">
      <c r="A176" s="9">
        <v>44032</v>
      </c>
      <c r="B176">
        <v>321.42999300000002</v>
      </c>
      <c r="C176">
        <f t="shared" si="8"/>
        <v>-1.3980737946116539E-3</v>
      </c>
      <c r="D176">
        <f t="shared" si="9"/>
        <v>0.99860192620538835</v>
      </c>
      <c r="E176">
        <f t="shared" si="10"/>
        <v>0.99860192620538835</v>
      </c>
      <c r="F176" s="12">
        <f>PRODUCT($E$3:E176)-1</f>
        <v>4.1676072554905463E-2</v>
      </c>
      <c r="G176" s="12">
        <f t="shared" si="11"/>
        <v>4.9058266620561465E-6</v>
      </c>
    </row>
    <row r="177" spans="1:7" x14ac:dyDescent="0.25">
      <c r="A177" s="9">
        <v>44033</v>
      </c>
      <c r="B177">
        <v>326.45001200000002</v>
      </c>
      <c r="C177">
        <f t="shared" si="8"/>
        <v>1.5617767816707762E-2</v>
      </c>
      <c r="D177">
        <f t="shared" si="9"/>
        <v>1.0156177678167078</v>
      </c>
      <c r="E177">
        <f t="shared" si="10"/>
        <v>1.0156177678167078</v>
      </c>
      <c r="F177" s="12">
        <f>PRODUCT($E$3:E177)-1</f>
        <v>5.7944727596288104E-2</v>
      </c>
      <c r="G177" s="12">
        <f t="shared" si="11"/>
        <v>2.1906757419767509E-4</v>
      </c>
    </row>
    <row r="178" spans="1:7" x14ac:dyDescent="0.25">
      <c r="A178" s="9">
        <v>44034</v>
      </c>
      <c r="B178">
        <v>324.61999500000002</v>
      </c>
      <c r="C178">
        <f t="shared" si="8"/>
        <v>-5.6058107910255117E-3</v>
      </c>
      <c r="D178">
        <f t="shared" si="9"/>
        <v>0.99439418920897449</v>
      </c>
      <c r="E178">
        <f t="shared" si="10"/>
        <v>0.99439418920897449</v>
      </c>
      <c r="F178" s="12">
        <f>PRODUCT($E$3:E178)-1</f>
        <v>5.2014089626020388E-2</v>
      </c>
      <c r="G178" s="12">
        <f t="shared" si="11"/>
        <v>4.1250395466922156E-5</v>
      </c>
    </row>
    <row r="179" spans="1:7" x14ac:dyDescent="0.25">
      <c r="A179" s="9">
        <v>44035</v>
      </c>
      <c r="B179">
        <v>326.47000100000002</v>
      </c>
      <c r="C179">
        <f t="shared" si="8"/>
        <v>5.6989896756052261E-3</v>
      </c>
      <c r="D179">
        <f t="shared" si="9"/>
        <v>1.0056989896756052</v>
      </c>
      <c r="E179">
        <f t="shared" si="10"/>
        <v>1.0056989896756052</v>
      </c>
      <c r="F179" s="12">
        <f>PRODUCT($E$3:E179)-1</f>
        <v>5.8009507061390408E-2</v>
      </c>
      <c r="G179" s="12">
        <f t="shared" si="11"/>
        <v>2.38354217265528E-5</v>
      </c>
    </row>
    <row r="180" spans="1:7" x14ac:dyDescent="0.25">
      <c r="A180" s="9">
        <v>44036</v>
      </c>
      <c r="B180">
        <v>320.95001200000002</v>
      </c>
      <c r="C180">
        <f t="shared" si="8"/>
        <v>-1.6908104827677573E-2</v>
      </c>
      <c r="D180">
        <f t="shared" si="9"/>
        <v>0.98309189517232243</v>
      </c>
      <c r="E180">
        <f t="shared" si="10"/>
        <v>0.98309189517232243</v>
      </c>
      <c r="F180" s="12">
        <f>PRODUCT($E$3:E180)-1</f>
        <v>4.0120571407316952E-2</v>
      </c>
      <c r="G180" s="12">
        <f t="shared" si="11"/>
        <v>3.1417353745821774E-4</v>
      </c>
    </row>
    <row r="181" spans="1:7" x14ac:dyDescent="0.25">
      <c r="A181" s="9">
        <v>44039</v>
      </c>
      <c r="B181">
        <v>321.63000499999998</v>
      </c>
      <c r="C181">
        <f t="shared" si="8"/>
        <v>2.1186881899850629E-3</v>
      </c>
      <c r="D181">
        <f t="shared" si="9"/>
        <v>1.0021186881899851</v>
      </c>
      <c r="E181">
        <f t="shared" si="10"/>
        <v>1.0021186881899851</v>
      </c>
      <c r="F181" s="12">
        <f>PRODUCT($E$3:E181)-1</f>
        <v>4.2324262578118166E-2</v>
      </c>
      <c r="G181" s="12">
        <f t="shared" si="11"/>
        <v>1.6948183817545216E-6</v>
      </c>
    </row>
    <row r="182" spans="1:7" x14ac:dyDescent="0.25">
      <c r="A182" s="9">
        <v>44040</v>
      </c>
      <c r="B182">
        <v>322.42999300000002</v>
      </c>
      <c r="C182">
        <f t="shared" si="8"/>
        <v>2.4872928133681249E-3</v>
      </c>
      <c r="D182">
        <f t="shared" si="9"/>
        <v>1.0024872928133681</v>
      </c>
      <c r="E182">
        <f t="shared" si="10"/>
        <v>1.0024872928133681</v>
      </c>
      <c r="F182" s="12">
        <f>PRODUCT($E$3:E182)-1</f>
        <v>4.4916828225628036E-2</v>
      </c>
      <c r="G182" s="12">
        <f t="shared" si="11"/>
        <v>2.7904250121941506E-6</v>
      </c>
    </row>
    <row r="183" spans="1:7" x14ac:dyDescent="0.25">
      <c r="A183" s="9">
        <v>44041</v>
      </c>
      <c r="B183">
        <v>322.11999500000002</v>
      </c>
      <c r="C183">
        <f t="shared" si="8"/>
        <v>-9.6144281465782022E-4</v>
      </c>
      <c r="D183">
        <f t="shared" si="9"/>
        <v>0.99903855718534218</v>
      </c>
      <c r="E183">
        <f t="shared" si="10"/>
        <v>0.99903855718534218</v>
      </c>
      <c r="F183" s="12">
        <f>PRODUCT($E$3:E183)-1</f>
        <v>4.3912200449215399E-2</v>
      </c>
      <c r="G183" s="12">
        <f t="shared" si="11"/>
        <v>3.1622765573162039E-6</v>
      </c>
    </row>
    <row r="184" spans="1:7" x14ac:dyDescent="0.25">
      <c r="A184" s="9">
        <v>44042</v>
      </c>
      <c r="B184">
        <v>321.89999399999999</v>
      </c>
      <c r="C184">
        <f t="shared" si="8"/>
        <v>-6.82978403746759E-4</v>
      </c>
      <c r="D184">
        <f t="shared" si="9"/>
        <v>0.99931702159625324</v>
      </c>
      <c r="E184">
        <f t="shared" si="10"/>
        <v>0.99931702159625324</v>
      </c>
      <c r="F184" s="12">
        <f>PRODUCT($E$3:E184)-1</f>
        <v>4.3199230960900836E-2</v>
      </c>
      <c r="G184" s="12">
        <f t="shared" si="11"/>
        <v>2.2494441014546252E-6</v>
      </c>
    </row>
    <row r="185" spans="1:7" x14ac:dyDescent="0.25">
      <c r="A185" s="9">
        <v>44043</v>
      </c>
      <c r="B185">
        <v>325.89999399999999</v>
      </c>
      <c r="C185">
        <f t="shared" si="8"/>
        <v>1.2426219554387385E-2</v>
      </c>
      <c r="D185">
        <f t="shared" si="9"/>
        <v>1.0124262195543874</v>
      </c>
      <c r="E185">
        <f t="shared" si="10"/>
        <v>1.0124262195543874</v>
      </c>
      <c r="F185" s="12">
        <f>PRODUCT($E$3:E185)-1</f>
        <v>5.6162253643789128E-2</v>
      </c>
      <c r="G185" s="12">
        <f t="shared" si="11"/>
        <v>1.347777798887658E-4</v>
      </c>
    </row>
    <row r="186" spans="1:7" x14ac:dyDescent="0.25">
      <c r="A186" s="9">
        <v>44046</v>
      </c>
      <c r="B186">
        <v>328.32000699999998</v>
      </c>
      <c r="C186">
        <f t="shared" si="8"/>
        <v>7.4256306982318776E-3</v>
      </c>
      <c r="D186">
        <f t="shared" si="9"/>
        <v>1.0074256306982319</v>
      </c>
      <c r="E186">
        <f t="shared" si="10"/>
        <v>1.0074256306982319</v>
      </c>
      <c r="F186" s="12">
        <f>PRODUCT($E$3:E186)-1</f>
        <v>6.4004924496760207E-2</v>
      </c>
      <c r="G186" s="12">
        <f t="shared" si="11"/>
        <v>4.3676163592513288E-5</v>
      </c>
    </row>
    <row r="187" spans="1:7" x14ac:dyDescent="0.25">
      <c r="A187" s="9">
        <v>44047</v>
      </c>
      <c r="B187">
        <v>327.85998499999999</v>
      </c>
      <c r="C187">
        <f t="shared" si="8"/>
        <v>-1.4011391026803599E-3</v>
      </c>
      <c r="D187">
        <f t="shared" si="9"/>
        <v>0.99859886089731964</v>
      </c>
      <c r="E187">
        <f t="shared" si="10"/>
        <v>0.99859886089731964</v>
      </c>
      <c r="F187" s="12">
        <f>PRODUCT($E$3:E187)-1</f>
        <v>6.2514105591603419E-2</v>
      </c>
      <c r="G187" s="12">
        <f t="shared" si="11"/>
        <v>4.9194148216484725E-6</v>
      </c>
    </row>
    <row r="188" spans="1:7" x14ac:dyDescent="0.25">
      <c r="A188" s="9">
        <v>44048</v>
      </c>
      <c r="B188">
        <v>331.47000100000002</v>
      </c>
      <c r="C188">
        <f t="shared" si="8"/>
        <v>1.101084659660434E-2</v>
      </c>
      <c r="D188">
        <f t="shared" si="9"/>
        <v>1.0110108465966043</v>
      </c>
      <c r="E188">
        <f t="shared" si="10"/>
        <v>1.0110108465966043</v>
      </c>
      <c r="F188" s="12">
        <f>PRODUCT($E$3:E188)-1</f>
        <v>7.4213285415000829E-2</v>
      </c>
      <c r="G188" s="12">
        <f t="shared" si="11"/>
        <v>1.0391784622715455E-4</v>
      </c>
    </row>
    <row r="189" spans="1:7" x14ac:dyDescent="0.25">
      <c r="A189" s="9">
        <v>44049</v>
      </c>
      <c r="B189">
        <v>331.48001099999999</v>
      </c>
      <c r="C189">
        <f t="shared" si="8"/>
        <v>3.0198811264314784E-5</v>
      </c>
      <c r="D189">
        <f t="shared" si="9"/>
        <v>1.0000301988112643</v>
      </c>
      <c r="E189">
        <f t="shared" si="10"/>
        <v>1.0000301988112643</v>
      </c>
      <c r="F189" s="12">
        <f>PRODUCT($E$3:E189)-1</f>
        <v>7.4245725379264771E-2</v>
      </c>
      <c r="G189" s="12">
        <f t="shared" si="11"/>
        <v>6.1879851554371121E-7</v>
      </c>
    </row>
    <row r="190" spans="1:7" x14ac:dyDescent="0.25">
      <c r="A190" s="9">
        <v>44050</v>
      </c>
      <c r="B190">
        <v>333.27999899999998</v>
      </c>
      <c r="C190">
        <f t="shared" si="8"/>
        <v>5.4301554853031231E-3</v>
      </c>
      <c r="D190">
        <f t="shared" si="9"/>
        <v>1.0054301554853031</v>
      </c>
      <c r="E190">
        <f t="shared" si="10"/>
        <v>1.0054301554853031</v>
      </c>
      <c r="F190" s="12">
        <f>PRODUCT($E$3:E190)-1</f>
        <v>8.0079046697496326E-2</v>
      </c>
      <c r="G190" s="12">
        <f t="shared" si="11"/>
        <v>2.1282714041196817E-5</v>
      </c>
    </row>
    <row r="191" spans="1:7" x14ac:dyDescent="0.25">
      <c r="A191" s="9">
        <v>44053</v>
      </c>
      <c r="B191">
        <v>335.05999800000001</v>
      </c>
      <c r="C191">
        <f t="shared" si="8"/>
        <v>5.340851552271042E-3</v>
      </c>
      <c r="D191">
        <f t="shared" si="9"/>
        <v>1.005340851552271</v>
      </c>
      <c r="E191">
        <f t="shared" si="10"/>
        <v>1.005340851552271</v>
      </c>
      <c r="F191" s="12">
        <f>PRODUCT($E$3:E191)-1</f>
        <v>8.5847588550626019E-2</v>
      </c>
      <c r="G191" s="12">
        <f t="shared" si="11"/>
        <v>2.0466714135864895E-5</v>
      </c>
    </row>
    <row r="192" spans="1:7" x14ac:dyDescent="0.25">
      <c r="A192" s="9">
        <v>44054</v>
      </c>
      <c r="B192">
        <v>336.85000600000001</v>
      </c>
      <c r="C192">
        <f t="shared" si="8"/>
        <v>5.3423506556578015E-3</v>
      </c>
      <c r="D192">
        <f t="shared" si="9"/>
        <v>1.0053423506556578</v>
      </c>
      <c r="E192">
        <f t="shared" si="10"/>
        <v>1.0053423506556578</v>
      </c>
      <c r="F192" s="12">
        <f>PRODUCT($E$3:E192)-1</f>
        <v>9.1648567127263991E-2</v>
      </c>
      <c r="G192" s="12">
        <f t="shared" si="11"/>
        <v>2.048028031639282E-5</v>
      </c>
    </row>
    <row r="193" spans="1:7" x14ac:dyDescent="0.25">
      <c r="A193" s="9">
        <v>44055</v>
      </c>
      <c r="B193">
        <v>335.44000199999999</v>
      </c>
      <c r="C193">
        <f t="shared" si="8"/>
        <v>-4.1858511945521704E-3</v>
      </c>
      <c r="D193">
        <f t="shared" si="9"/>
        <v>0.99581414880544783</v>
      </c>
      <c r="E193">
        <f t="shared" si="10"/>
        <v>0.99581414880544783</v>
      </c>
      <c r="F193" s="12">
        <f>PRODUCT($E$3:E193)-1</f>
        <v>8.7079088668523097E-2</v>
      </c>
      <c r="G193" s="12">
        <f t="shared" si="11"/>
        <v>2.5026882020983598E-5</v>
      </c>
    </row>
    <row r="194" spans="1:7" x14ac:dyDescent="0.25">
      <c r="A194" s="9">
        <v>44056</v>
      </c>
      <c r="B194">
        <v>336.60998499999999</v>
      </c>
      <c r="C194">
        <f t="shared" si="8"/>
        <v>3.4879054168381884E-3</v>
      </c>
      <c r="D194">
        <f t="shared" si="9"/>
        <v>1.0034879054168382</v>
      </c>
      <c r="E194">
        <f t="shared" si="10"/>
        <v>1.0034879054168382</v>
      </c>
      <c r="F194" s="12">
        <f>PRODUCT($E$3:E194)-1</f>
        <v>9.0870717710421545E-2</v>
      </c>
      <c r="G194" s="12">
        <f t="shared" si="11"/>
        <v>7.1346103055021218E-6</v>
      </c>
    </row>
    <row r="195" spans="1:7" x14ac:dyDescent="0.25">
      <c r="A195" s="9">
        <v>44057</v>
      </c>
      <c r="B195">
        <v>336.41000400000001</v>
      </c>
      <c r="C195">
        <f t="shared" si="8"/>
        <v>-5.9410299430062707E-4</v>
      </c>
      <c r="D195">
        <f t="shared" si="9"/>
        <v>0.99940589700569937</v>
      </c>
      <c r="E195">
        <f t="shared" si="10"/>
        <v>0.99940589700569937</v>
      </c>
      <c r="F195" s="12">
        <f>PRODUCT($E$3:E195)-1</f>
        <v>9.0222628150634865E-2</v>
      </c>
      <c r="G195" s="12">
        <f t="shared" si="11"/>
        <v>1.9907496506956645E-6</v>
      </c>
    </row>
    <row r="196" spans="1:7" x14ac:dyDescent="0.25">
      <c r="A196" s="9">
        <v>44060</v>
      </c>
      <c r="B196">
        <v>337.94000199999999</v>
      </c>
      <c r="C196">
        <f t="shared" ref="C196:C259" si="12">B196/B195-1</f>
        <v>4.548015759959334E-3</v>
      </c>
      <c r="D196">
        <f t="shared" ref="D196:D259" si="13">(B196/B195)</f>
        <v>1.0045480157599593</v>
      </c>
      <c r="E196">
        <f t="shared" ref="E196:E259" si="14">C196+1</f>
        <v>1.0045480157599593</v>
      </c>
      <c r="F196" s="12">
        <f>PRODUCT($E$3:E196)-1</f>
        <v>9.5180977845328307E-2</v>
      </c>
      <c r="G196" s="12">
        <f t="shared" ref="G196:G259" si="15">(C196-$H$5)^2</f>
        <v>1.3921700272183291E-5</v>
      </c>
    </row>
    <row r="197" spans="1:7" x14ac:dyDescent="0.25">
      <c r="A197" s="9">
        <v>44061</v>
      </c>
      <c r="B197">
        <v>338.33999599999999</v>
      </c>
      <c r="C197">
        <f t="shared" si="12"/>
        <v>1.1836243050031836E-3</v>
      </c>
      <c r="D197">
        <f t="shared" si="13"/>
        <v>1.0011836243050032</v>
      </c>
      <c r="E197">
        <f t="shared" si="14"/>
        <v>1.0011836243050032</v>
      </c>
      <c r="F197" s="12">
        <f>PRODUCT($E$3:E197)-1</f>
        <v>9.6477260669083131E-2</v>
      </c>
      <c r="G197" s="12">
        <f t="shared" si="15"/>
        <v>1.3453345140409268E-7</v>
      </c>
    </row>
    <row r="198" spans="1:7" x14ac:dyDescent="0.25">
      <c r="A198" s="9">
        <v>44062</v>
      </c>
      <c r="B198">
        <v>339.04998799999998</v>
      </c>
      <c r="C198">
        <f t="shared" si="12"/>
        <v>2.0984571980664501E-3</v>
      </c>
      <c r="D198">
        <f t="shared" si="13"/>
        <v>1.0020984571980665</v>
      </c>
      <c r="E198">
        <f t="shared" si="14"/>
        <v>1.0020984571980665</v>
      </c>
      <c r="F198" s="12">
        <f>PRODUCT($E$3:E198)-1</f>
        <v>9.877817126925037E-2</v>
      </c>
      <c r="G198" s="12">
        <f t="shared" si="15"/>
        <v>1.6425521640623563E-6</v>
      </c>
    </row>
    <row r="199" spans="1:7" x14ac:dyDescent="0.25">
      <c r="A199" s="9">
        <v>44063</v>
      </c>
      <c r="B199">
        <v>335.35998499999999</v>
      </c>
      <c r="C199">
        <f t="shared" si="12"/>
        <v>-1.088335977171595E-2</v>
      </c>
      <c r="D199">
        <f t="shared" si="13"/>
        <v>0.98911664022828405</v>
      </c>
      <c r="E199">
        <f t="shared" si="14"/>
        <v>0.98911664022828405</v>
      </c>
      <c r="F199" s="12">
        <f>PRODUCT($E$3:E199)-1</f>
        <v>8.6819773122019051E-2</v>
      </c>
      <c r="G199" s="12">
        <f t="shared" si="15"/>
        <v>1.3689458777241034E-4</v>
      </c>
    </row>
    <row r="200" spans="1:7" x14ac:dyDescent="0.25">
      <c r="A200" s="9">
        <v>44064</v>
      </c>
      <c r="B200">
        <v>337.92001299999998</v>
      </c>
      <c r="C200">
        <f t="shared" si="12"/>
        <v>7.6336716200651189E-3</v>
      </c>
      <c r="D200">
        <f t="shared" si="13"/>
        <v>1.0076336716200651</v>
      </c>
      <c r="E200">
        <f t="shared" si="14"/>
        <v>1.0076336716200651</v>
      </c>
      <c r="F200" s="12">
        <f>PRODUCT($E$3:E200)-1</f>
        <v>9.5116198380226225E-2</v>
      </c>
      <c r="G200" s="12">
        <f t="shared" si="15"/>
        <v>4.6469243981419539E-5</v>
      </c>
    </row>
    <row r="201" spans="1:7" x14ac:dyDescent="0.25">
      <c r="A201" s="9">
        <v>44067</v>
      </c>
      <c r="B201">
        <v>342.11999500000002</v>
      </c>
      <c r="C201">
        <f t="shared" si="12"/>
        <v>1.242892352753322E-2</v>
      </c>
      <c r="D201">
        <f t="shared" si="13"/>
        <v>1.0124289235275332</v>
      </c>
      <c r="E201">
        <f t="shared" si="14"/>
        <v>1.0124289235275332</v>
      </c>
      <c r="F201" s="12">
        <f>PRODUCT($E$3:E201)-1</f>
        <v>0.10872731386365686</v>
      </c>
      <c r="G201" s="12">
        <f t="shared" si="15"/>
        <v>1.3484057012143525E-4</v>
      </c>
    </row>
    <row r="202" spans="1:7" x14ac:dyDescent="0.25">
      <c r="A202" s="9">
        <v>44068</v>
      </c>
      <c r="B202">
        <v>343.52999899999998</v>
      </c>
      <c r="C202">
        <f t="shared" si="12"/>
        <v>4.1213726780275906E-3</v>
      </c>
      <c r="D202">
        <f t="shared" si="13"/>
        <v>1.0041213726780276</v>
      </c>
      <c r="E202">
        <f t="shared" si="14"/>
        <v>1.0041213726780276</v>
      </c>
      <c r="F202" s="12">
        <f>PRODUCT($E$3:E202)-1</f>
        <v>0.11329679232239753</v>
      </c>
      <c r="G202" s="12">
        <f t="shared" si="15"/>
        <v>1.0919960770917924E-5</v>
      </c>
    </row>
    <row r="203" spans="1:7" x14ac:dyDescent="0.25">
      <c r="A203" s="9">
        <v>44069</v>
      </c>
      <c r="B203">
        <v>344.76001000000002</v>
      </c>
      <c r="C203">
        <f t="shared" si="12"/>
        <v>3.5805053520232555E-3</v>
      </c>
      <c r="D203">
        <f t="shared" si="13"/>
        <v>1.0035805053520233</v>
      </c>
      <c r="E203">
        <f t="shared" si="14"/>
        <v>1.0035805053520233</v>
      </c>
      <c r="F203" s="12">
        <f>PRODUCT($E$3:E203)-1</f>
        <v>0.11728295744569817</v>
      </c>
      <c r="G203" s="12">
        <f t="shared" si="15"/>
        <v>7.6378667104105331E-6</v>
      </c>
    </row>
    <row r="204" spans="1:7" x14ac:dyDescent="0.25">
      <c r="A204" s="9">
        <v>44070</v>
      </c>
      <c r="B204">
        <v>348.51001000000002</v>
      </c>
      <c r="C204">
        <f t="shared" si="12"/>
        <v>1.087713160235726E-2</v>
      </c>
      <c r="D204">
        <f t="shared" si="13"/>
        <v>1.0108771316023573</v>
      </c>
      <c r="E204">
        <f t="shared" si="14"/>
        <v>1.0108771316023573</v>
      </c>
      <c r="F204" s="12">
        <f>PRODUCT($E$3:E204)-1</f>
        <v>0.12943579121090587</v>
      </c>
      <c r="G204" s="12">
        <f t="shared" si="15"/>
        <v>1.0120954186657727E-4</v>
      </c>
    </row>
    <row r="205" spans="1:7" x14ac:dyDescent="0.25">
      <c r="A205" s="9">
        <v>44071</v>
      </c>
      <c r="B205">
        <v>349.44000199999999</v>
      </c>
      <c r="C205">
        <f t="shared" si="12"/>
        <v>2.6684800244329843E-3</v>
      </c>
      <c r="D205">
        <f t="shared" si="13"/>
        <v>1.002668480024433</v>
      </c>
      <c r="E205">
        <f t="shared" si="14"/>
        <v>1.002668480024433</v>
      </c>
      <c r="F205" s="12">
        <f>PRODUCT($E$3:E205)-1</f>
        <v>0.13244966805863179</v>
      </c>
      <c r="G205" s="12">
        <f t="shared" si="15"/>
        <v>3.4285845367022326E-6</v>
      </c>
    </row>
    <row r="206" spans="1:7" x14ac:dyDescent="0.25">
      <c r="A206" s="9">
        <v>44074</v>
      </c>
      <c r="B206">
        <v>350.35000600000001</v>
      </c>
      <c r="C206">
        <f t="shared" si="12"/>
        <v>2.6041780986483243E-3</v>
      </c>
      <c r="D206">
        <f t="shared" si="13"/>
        <v>1.0026041780986483</v>
      </c>
      <c r="E206">
        <f t="shared" si="14"/>
        <v>1.0026041780986483</v>
      </c>
      <c r="F206" s="12">
        <f>PRODUCT($E$3:E206)-1</f>
        <v>0.13539876868201173</v>
      </c>
      <c r="G206" s="12">
        <f t="shared" si="15"/>
        <v>3.1945907577740235E-6</v>
      </c>
    </row>
    <row r="207" spans="1:7" x14ac:dyDescent="0.25">
      <c r="A207" s="9">
        <v>44075</v>
      </c>
      <c r="B207">
        <v>350.209991</v>
      </c>
      <c r="C207">
        <f t="shared" si="12"/>
        <v>-3.9964320708474332E-4</v>
      </c>
      <c r="D207">
        <f t="shared" si="13"/>
        <v>0.99960035679291526</v>
      </c>
      <c r="E207">
        <f t="shared" si="14"/>
        <v>0.99960035679291526</v>
      </c>
      <c r="F207" s="12">
        <f>PRODUCT($E$3:E207)-1</f>
        <v>0.13494501427677563</v>
      </c>
      <c r="G207" s="12">
        <f t="shared" si="15"/>
        <v>1.4798223553717161E-6</v>
      </c>
    </row>
    <row r="208" spans="1:7" x14ac:dyDescent="0.25">
      <c r="A208" s="9">
        <v>44076</v>
      </c>
      <c r="B208">
        <v>354.67001299999998</v>
      </c>
      <c r="C208">
        <f t="shared" si="12"/>
        <v>1.2735279159982626E-2</v>
      </c>
      <c r="D208">
        <f t="shared" si="13"/>
        <v>1.0127352791599826</v>
      </c>
      <c r="E208">
        <f t="shared" si="14"/>
        <v>1.0127352791599826</v>
      </c>
      <c r="F208" s="12">
        <f>PRODUCT($E$3:E208)-1</f>
        <v>0.14939885586482093</v>
      </c>
      <c r="G208" s="12">
        <f t="shared" si="15"/>
        <v>1.4204928055727809E-4</v>
      </c>
    </row>
    <row r="209" spans="1:7" x14ac:dyDescent="0.25">
      <c r="A209" s="9">
        <v>44077</v>
      </c>
      <c r="B209">
        <v>355.86999500000002</v>
      </c>
      <c r="C209">
        <f t="shared" si="12"/>
        <v>3.3833759720758305E-3</v>
      </c>
      <c r="D209">
        <f t="shared" si="13"/>
        <v>1.0033833759720758</v>
      </c>
      <c r="E209">
        <f t="shared" si="14"/>
        <v>1.0033833759720758</v>
      </c>
      <c r="F209" s="12">
        <f>PRODUCT($E$3:E209)-1</f>
        <v>0.15328770433608541</v>
      </c>
      <c r="G209" s="12">
        <f t="shared" si="15"/>
        <v>6.5871259638395302E-6</v>
      </c>
    </row>
    <row r="210" spans="1:7" x14ac:dyDescent="0.25">
      <c r="A210" s="9">
        <v>44078</v>
      </c>
      <c r="B210">
        <v>346.13000499999998</v>
      </c>
      <c r="C210">
        <f t="shared" si="12"/>
        <v>-2.7369517342983762E-2</v>
      </c>
      <c r="D210">
        <f t="shared" si="13"/>
        <v>0.97263048265701624</v>
      </c>
      <c r="E210">
        <f t="shared" si="14"/>
        <v>0.97263048265701624</v>
      </c>
      <c r="F210" s="12">
        <f>PRODUCT($E$3:E210)-1</f>
        <v>0.12172277651080909</v>
      </c>
      <c r="G210" s="12">
        <f t="shared" si="15"/>
        <v>7.9447053085818036E-4</v>
      </c>
    </row>
    <row r="211" spans="1:7" x14ac:dyDescent="0.25">
      <c r="A211" s="9">
        <v>44082</v>
      </c>
      <c r="B211">
        <v>336.709991</v>
      </c>
      <c r="C211">
        <f t="shared" si="12"/>
        <v>-2.7215248212878795E-2</v>
      </c>
      <c r="D211">
        <f t="shared" si="13"/>
        <v>0.9727847517871212</v>
      </c>
      <c r="E211">
        <f t="shared" si="14"/>
        <v>0.9727847517871212</v>
      </c>
      <c r="F211" s="12">
        <f>PRODUCT($E$3:E211)-1</f>
        <v>9.1194812722027896E-2</v>
      </c>
      <c r="G211" s="12">
        <f t="shared" si="15"/>
        <v>7.8579776131255377E-4</v>
      </c>
    </row>
    <row r="212" spans="1:7" x14ac:dyDescent="0.25">
      <c r="A212" s="9">
        <v>44083</v>
      </c>
      <c r="B212">
        <v>337.54998799999998</v>
      </c>
      <c r="C212">
        <f t="shared" si="12"/>
        <v>2.4947195582325499E-3</v>
      </c>
      <c r="D212">
        <f t="shared" si="13"/>
        <v>1.0024947195582325</v>
      </c>
      <c r="E212">
        <f t="shared" si="14"/>
        <v>1.0024947195582325</v>
      </c>
      <c r="F212" s="12">
        <f>PRODUCT($E$3:E212)-1</f>
        <v>9.391703776316751E-2</v>
      </c>
      <c r="G212" s="12">
        <f t="shared" si="15"/>
        <v>2.8152922776157097E-6</v>
      </c>
    </row>
    <row r="213" spans="1:7" x14ac:dyDescent="0.25">
      <c r="A213" s="9">
        <v>44084</v>
      </c>
      <c r="B213">
        <v>341.82000699999998</v>
      </c>
      <c r="C213">
        <f t="shared" si="12"/>
        <v>1.265003451873925E-2</v>
      </c>
      <c r="D213">
        <f t="shared" si="13"/>
        <v>1.0126500345187393</v>
      </c>
      <c r="E213">
        <f t="shared" si="14"/>
        <v>1.0126500345187393</v>
      </c>
      <c r="F213" s="12">
        <f>PRODUCT($E$3:E213)-1</f>
        <v>0.10775512605150861</v>
      </c>
      <c r="G213" s="12">
        <f t="shared" si="15"/>
        <v>1.4002458043207335E-4</v>
      </c>
    </row>
    <row r="214" spans="1:7" x14ac:dyDescent="0.25">
      <c r="A214" s="9">
        <v>44085</v>
      </c>
      <c r="B214">
        <v>335.82000699999998</v>
      </c>
      <c r="C214">
        <f t="shared" si="12"/>
        <v>-1.7553097762355363E-2</v>
      </c>
      <c r="D214">
        <f t="shared" si="13"/>
        <v>0.98244690223764464</v>
      </c>
      <c r="E214">
        <f t="shared" si="14"/>
        <v>0.98244690223764464</v>
      </c>
      <c r="F214" s="12">
        <f>PRODUCT($E$3:E214)-1</f>
        <v>8.8310592027176282E-2</v>
      </c>
      <c r="G214" s="12">
        <f t="shared" si="15"/>
        <v>3.3745447691489175E-4</v>
      </c>
    </row>
    <row r="215" spans="1:7" x14ac:dyDescent="0.25">
      <c r="A215" s="9">
        <v>44088</v>
      </c>
      <c r="B215">
        <v>337.48998999999998</v>
      </c>
      <c r="C215">
        <f t="shared" si="12"/>
        <v>4.9728514239475441E-3</v>
      </c>
      <c r="D215">
        <f t="shared" si="13"/>
        <v>1.0049728514239475</v>
      </c>
      <c r="E215">
        <f t="shared" si="14"/>
        <v>1.0049728514239475</v>
      </c>
      <c r="F215" s="12">
        <f>PRODUCT($E$3:E215)-1</f>
        <v>9.3722598904435905E-2</v>
      </c>
      <c r="G215" s="12">
        <f t="shared" si="15"/>
        <v>1.7272461832739061E-5</v>
      </c>
    </row>
    <row r="216" spans="1:7" x14ac:dyDescent="0.25">
      <c r="A216" s="9">
        <v>44089</v>
      </c>
      <c r="B216">
        <v>341.11999500000002</v>
      </c>
      <c r="C216">
        <f t="shared" si="12"/>
        <v>1.0755889382082273E-2</v>
      </c>
      <c r="D216">
        <f t="shared" si="13"/>
        <v>1.0107558893820823</v>
      </c>
      <c r="E216">
        <f t="shared" si="14"/>
        <v>1.0107558893820823</v>
      </c>
      <c r="F216" s="12">
        <f>PRODUCT($E$3:E216)-1</f>
        <v>0.10548655819293562</v>
      </c>
      <c r="G216" s="12">
        <f t="shared" si="15"/>
        <v>9.8784776460828259E-5</v>
      </c>
    </row>
    <row r="217" spans="1:7" x14ac:dyDescent="0.25">
      <c r="A217" s="9">
        <v>44090</v>
      </c>
      <c r="B217">
        <v>341.51001000000002</v>
      </c>
      <c r="C217">
        <f t="shared" si="12"/>
        <v>1.1433366724808991E-3</v>
      </c>
      <c r="D217">
        <f t="shared" si="13"/>
        <v>1.0011433366724809</v>
      </c>
      <c r="E217">
        <f t="shared" si="14"/>
        <v>1.0011433366724809</v>
      </c>
      <c r="F217" s="12">
        <f>PRODUCT($E$3:E217)-1</f>
        <v>0.1067505015158523</v>
      </c>
      <c r="G217" s="12">
        <f t="shared" si="15"/>
        <v>1.0660250283489365E-7</v>
      </c>
    </row>
    <row r="218" spans="1:7" x14ac:dyDescent="0.25">
      <c r="A218" s="9">
        <v>44091</v>
      </c>
      <c r="B218">
        <v>333.55999800000001</v>
      </c>
      <c r="C218">
        <f t="shared" si="12"/>
        <v>-2.327900139735295E-2</v>
      </c>
      <c r="D218">
        <f t="shared" si="13"/>
        <v>0.97672099860264705</v>
      </c>
      <c r="E218">
        <f t="shared" si="14"/>
        <v>0.97672099860264705</v>
      </c>
      <c r="F218" s="12">
        <f>PRODUCT($E$3:E218)-1</f>
        <v>8.0986455044543604E-2</v>
      </c>
      <c r="G218" s="12">
        <f t="shared" si="15"/>
        <v>5.806093936283434E-4</v>
      </c>
    </row>
    <row r="219" spans="1:7" x14ac:dyDescent="0.25">
      <c r="A219" s="9">
        <v>44092</v>
      </c>
      <c r="B219">
        <v>335.36999500000002</v>
      </c>
      <c r="C219">
        <f t="shared" si="12"/>
        <v>5.4263011477773127E-3</v>
      </c>
      <c r="D219">
        <f t="shared" si="13"/>
        <v>1.0054263011477773</v>
      </c>
      <c r="E219">
        <f t="shared" si="14"/>
        <v>1.0054263011477773</v>
      </c>
      <c r="F219" s="12">
        <f>PRODUCT($E$3:E219)-1</f>
        <v>8.6852213086283436E-2</v>
      </c>
      <c r="G219" s="12">
        <f t="shared" si="15"/>
        <v>2.1247166318492285E-5</v>
      </c>
    </row>
    <row r="220" spans="1:7" x14ac:dyDescent="0.25">
      <c r="A220" s="9">
        <v>44095</v>
      </c>
      <c r="B220">
        <v>325.70001200000002</v>
      </c>
      <c r="C220">
        <f t="shared" si="12"/>
        <v>-2.8833775066848144E-2</v>
      </c>
      <c r="D220">
        <f t="shared" si="13"/>
        <v>0.97116622493315186</v>
      </c>
      <c r="E220">
        <f t="shared" si="14"/>
        <v>0.97116622493315186</v>
      </c>
      <c r="F220" s="12">
        <f>PRODUCT($E$3:E220)-1</f>
        <v>5.5514160843247451E-2</v>
      </c>
      <c r="G220" s="12">
        <f t="shared" si="15"/>
        <v>8.7915875355562632E-4</v>
      </c>
    </row>
    <row r="221" spans="1:7" x14ac:dyDescent="0.25">
      <c r="A221" s="9">
        <v>44096</v>
      </c>
      <c r="B221">
        <v>328.57000699999998</v>
      </c>
      <c r="C221">
        <f t="shared" si="12"/>
        <v>8.8117743145799121E-3</v>
      </c>
      <c r="D221">
        <f t="shared" si="13"/>
        <v>1.0088117743145799</v>
      </c>
      <c r="E221">
        <f t="shared" si="14"/>
        <v>1.0088117743145799</v>
      </c>
      <c r="F221" s="12">
        <f>PRODUCT($E$3:E221)-1</f>
        <v>6.4815113414441239E-2</v>
      </c>
      <c r="G221" s="12">
        <f t="shared" si="15"/>
        <v>6.3919034092163685E-5</v>
      </c>
    </row>
    <row r="222" spans="1:7" x14ac:dyDescent="0.25">
      <c r="A222" s="9">
        <v>44097</v>
      </c>
      <c r="B222">
        <v>330.89999399999999</v>
      </c>
      <c r="C222">
        <f t="shared" si="12"/>
        <v>7.0912954632527114E-3</v>
      </c>
      <c r="D222">
        <f t="shared" si="13"/>
        <v>1.0070912954632527</v>
      </c>
      <c r="E222">
        <f t="shared" si="14"/>
        <v>1.0070912954632527</v>
      </c>
      <c r="F222" s="12">
        <f>PRODUCT($E$3:E222)-1</f>
        <v>7.2366031997399993E-2</v>
      </c>
      <c r="G222" s="12">
        <f t="shared" si="15"/>
        <v>3.9368837975902955E-5</v>
      </c>
    </row>
    <row r="223" spans="1:7" x14ac:dyDescent="0.25">
      <c r="A223" s="9">
        <v>44098</v>
      </c>
      <c r="B223">
        <v>321.22000100000002</v>
      </c>
      <c r="C223">
        <f t="shared" si="12"/>
        <v>-2.9253530297736918E-2</v>
      </c>
      <c r="D223">
        <f t="shared" si="13"/>
        <v>0.97074646970226308</v>
      </c>
      <c r="E223">
        <f t="shared" si="14"/>
        <v>0.97074646970226308</v>
      </c>
      <c r="F223" s="12">
        <f>PRODUCT($E$3:E223)-1</f>
        <v>4.0995539790100066E-2</v>
      </c>
      <c r="G223" s="12">
        <f t="shared" si="15"/>
        <v>9.0422694643770615E-4</v>
      </c>
    </row>
    <row r="224" spans="1:7" x14ac:dyDescent="0.25">
      <c r="A224" s="9">
        <v>44099</v>
      </c>
      <c r="B224">
        <v>322.57998700000002</v>
      </c>
      <c r="C224">
        <f t="shared" si="12"/>
        <v>4.2338148177765156E-3</v>
      </c>
      <c r="D224">
        <f t="shared" si="13"/>
        <v>1.0042338148177765</v>
      </c>
      <c r="E224">
        <f t="shared" si="14"/>
        <v>1.0042338148177765</v>
      </c>
      <c r="F224" s="12">
        <f>PRODUCT($E$3:E224)-1</f>
        <v>4.5402922131702717E-2</v>
      </c>
      <c r="G224" s="12">
        <f t="shared" si="15"/>
        <v>1.1675742291464143E-5</v>
      </c>
    </row>
    <row r="225" spans="1:7" x14ac:dyDescent="0.25">
      <c r="A225" s="9">
        <v>44102</v>
      </c>
      <c r="B225">
        <v>333.22000100000002</v>
      </c>
      <c r="C225">
        <f t="shared" si="12"/>
        <v>3.2984110697481084E-2</v>
      </c>
      <c r="D225">
        <f t="shared" si="13"/>
        <v>1.0329841106974811</v>
      </c>
      <c r="E225">
        <f t="shared" si="14"/>
        <v>1.0329841106974811</v>
      </c>
      <c r="F225" s="12">
        <f>PRODUCT($E$3:E225)-1</f>
        <v>7.9884607838764943E-2</v>
      </c>
      <c r="G225" s="12">
        <f t="shared" si="15"/>
        <v>1.0347335431091134E-3</v>
      </c>
    </row>
    <row r="226" spans="1:7" x14ac:dyDescent="0.25">
      <c r="A226" s="9">
        <v>44103</v>
      </c>
      <c r="B226">
        <v>333.97000100000002</v>
      </c>
      <c r="C226">
        <f t="shared" si="12"/>
        <v>2.2507652534338174E-3</v>
      </c>
      <c r="D226">
        <f t="shared" si="13"/>
        <v>1.0022507652534338</v>
      </c>
      <c r="E226">
        <f t="shared" si="14"/>
        <v>1.0022507652534338</v>
      </c>
      <c r="F226" s="12">
        <f>PRODUCT($E$3:E226)-1</f>
        <v>8.2315174591806484E-2</v>
      </c>
      <c r="G226" s="12">
        <f t="shared" si="15"/>
        <v>2.056152285677982E-6</v>
      </c>
    </row>
    <row r="227" spans="1:7" x14ac:dyDescent="0.25">
      <c r="A227" s="9">
        <v>44104</v>
      </c>
      <c r="B227">
        <v>333.08999599999999</v>
      </c>
      <c r="C227">
        <f t="shared" si="12"/>
        <v>-2.6349821761387782E-3</v>
      </c>
      <c r="D227">
        <f t="shared" si="13"/>
        <v>0.99736501782386122</v>
      </c>
      <c r="E227">
        <f t="shared" si="14"/>
        <v>0.99736501782386122</v>
      </c>
      <c r="F227" s="12">
        <f>PRODUCT($E$3:E227)-1</f>
        <v>7.9463293397792567E-2</v>
      </c>
      <c r="G227" s="12">
        <f t="shared" si="15"/>
        <v>1.1915050690670193E-5</v>
      </c>
    </row>
    <row r="228" spans="1:7" x14ac:dyDescent="0.25">
      <c r="A228" s="9">
        <v>44105</v>
      </c>
      <c r="B228">
        <v>337.69000199999999</v>
      </c>
      <c r="C228">
        <f t="shared" si="12"/>
        <v>1.3810099538384302E-2</v>
      </c>
      <c r="D228">
        <f t="shared" si="13"/>
        <v>1.0138100995383843</v>
      </c>
      <c r="E228">
        <f t="shared" si="14"/>
        <v>1.0138100995383843</v>
      </c>
      <c r="F228" s="12">
        <f>PRODUCT($E$3:E228)-1</f>
        <v>9.4370788927648164E-2</v>
      </c>
      <c r="G228" s="12">
        <f t="shared" si="15"/>
        <v>1.6882488996417436E-4</v>
      </c>
    </row>
    <row r="229" spans="1:7" x14ac:dyDescent="0.25">
      <c r="A229" s="9">
        <v>44106</v>
      </c>
      <c r="B229">
        <v>331.70001200000002</v>
      </c>
      <c r="C229">
        <f t="shared" si="12"/>
        <v>-1.7738132501772919E-2</v>
      </c>
      <c r="D229">
        <f t="shared" si="13"/>
        <v>0.98226186749822708</v>
      </c>
      <c r="E229">
        <f t="shared" si="14"/>
        <v>0.98226186749822708</v>
      </c>
      <c r="F229" s="12">
        <f>PRODUCT($E$3:E229)-1</f>
        <v>7.4958694867579778E-2</v>
      </c>
      <c r="G229" s="12">
        <f t="shared" si="15"/>
        <v>3.4428686668893109E-4</v>
      </c>
    </row>
    <row r="230" spans="1:7" x14ac:dyDescent="0.25">
      <c r="A230" s="9">
        <v>44109</v>
      </c>
      <c r="B230">
        <v>336.05999800000001</v>
      </c>
      <c r="C230">
        <f t="shared" si="12"/>
        <v>1.3144364914885687E-2</v>
      </c>
      <c r="D230">
        <f t="shared" si="13"/>
        <v>1.0131443649148857</v>
      </c>
      <c r="E230">
        <f t="shared" si="14"/>
        <v>1.0131443649148857</v>
      </c>
      <c r="F230" s="12">
        <f>PRODUCT($E$3:E230)-1</f>
        <v>8.9088344221348592E-2</v>
      </c>
      <c r="G230" s="12">
        <f t="shared" si="15"/>
        <v>1.5196796211346681E-4</v>
      </c>
    </row>
    <row r="231" spans="1:7" x14ac:dyDescent="0.25">
      <c r="A231" s="9">
        <v>44110</v>
      </c>
      <c r="B231">
        <v>339.91000400000001</v>
      </c>
      <c r="C231">
        <f t="shared" si="12"/>
        <v>1.145630548983112E-2</v>
      </c>
      <c r="D231">
        <f t="shared" si="13"/>
        <v>1.0114563054898311</v>
      </c>
      <c r="E231">
        <f t="shared" si="14"/>
        <v>1.0114563054898311</v>
      </c>
      <c r="F231" s="12">
        <f>PRODUCT($E$3:E231)-1</f>
        <v>0.10156527299816265</v>
      </c>
      <c r="G231" s="12">
        <f t="shared" si="15"/>
        <v>1.1319830495434907E-4</v>
      </c>
    </row>
    <row r="232" spans="1:7" x14ac:dyDescent="0.25">
      <c r="A232" s="9">
        <v>44111</v>
      </c>
      <c r="B232">
        <v>338.11999500000002</v>
      </c>
      <c r="C232">
        <f t="shared" si="12"/>
        <v>-5.2661262655864238E-3</v>
      </c>
      <c r="D232">
        <f t="shared" si="13"/>
        <v>0.99473387373441358</v>
      </c>
      <c r="E232">
        <f t="shared" si="14"/>
        <v>0.99473387373441358</v>
      </c>
      <c r="F232" s="12">
        <f>PRODUCT($E$3:E232)-1</f>
        <v>9.5764291180769234E-2</v>
      </c>
      <c r="G232" s="12">
        <f t="shared" si="15"/>
        <v>3.7002433395382024E-5</v>
      </c>
    </row>
    <row r="233" spans="1:7" x14ac:dyDescent="0.25">
      <c r="A233" s="9">
        <v>44112</v>
      </c>
      <c r="B233">
        <v>342.85000600000001</v>
      </c>
      <c r="C233">
        <f t="shared" si="12"/>
        <v>1.3989149029769665E-2</v>
      </c>
      <c r="D233">
        <f t="shared" si="13"/>
        <v>1.0139891490297697</v>
      </c>
      <c r="E233">
        <f t="shared" si="14"/>
        <v>1.0139891490297697</v>
      </c>
      <c r="F233" s="12">
        <f>PRODUCT($E$3:E233)-1</f>
        <v>0.11109310115159698</v>
      </c>
      <c r="G233" s="12">
        <f t="shared" si="15"/>
        <v>1.7350982303834453E-4</v>
      </c>
    </row>
    <row r="234" spans="1:7" x14ac:dyDescent="0.25">
      <c r="A234" s="9">
        <v>44113</v>
      </c>
      <c r="B234">
        <v>345.55999800000001</v>
      </c>
      <c r="C234">
        <f t="shared" si="12"/>
        <v>7.9043078680884893E-3</v>
      </c>
      <c r="D234">
        <f t="shared" si="13"/>
        <v>1.0079043078680885</v>
      </c>
      <c r="E234">
        <f t="shared" si="14"/>
        <v>1.0079043078680885</v>
      </c>
      <c r="F234" s="12">
        <f>PRODUCT($E$3:E234)-1</f>
        <v>0.11987552309320848</v>
      </c>
      <c r="G234" s="12">
        <f t="shared" si="15"/>
        <v>5.02322534369563E-5</v>
      </c>
    </row>
    <row r="235" spans="1:7" x14ac:dyDescent="0.25">
      <c r="A235" s="9">
        <v>44116</v>
      </c>
      <c r="B235">
        <v>349.58999599999999</v>
      </c>
      <c r="C235">
        <f t="shared" si="12"/>
        <v>1.1662223704492547E-2</v>
      </c>
      <c r="D235">
        <f t="shared" si="13"/>
        <v>1.0116622237044925</v>
      </c>
      <c r="E235">
        <f t="shared" si="14"/>
        <v>1.0116622237044925</v>
      </c>
      <c r="F235" s="12">
        <f>PRODUCT($E$3:E235)-1</f>
        <v>0.13293576196470713</v>
      </c>
      <c r="G235" s="12">
        <f t="shared" si="15"/>
        <v>1.1762242827256653E-4</v>
      </c>
    </row>
    <row r="236" spans="1:7" x14ac:dyDescent="0.25">
      <c r="A236" s="9">
        <v>44117</v>
      </c>
      <c r="B236">
        <v>352.27999899999998</v>
      </c>
      <c r="C236">
        <f t="shared" si="12"/>
        <v>7.6947367795958677E-3</v>
      </c>
      <c r="D236">
        <f t="shared" si="13"/>
        <v>1.0076947367795959</v>
      </c>
      <c r="E236">
        <f t="shared" si="14"/>
        <v>1.0076947367795959</v>
      </c>
      <c r="F236" s="12">
        <f>PRODUCT($E$3:E236)-1</f>
        <v>0.14165340444121632</v>
      </c>
      <c r="G236" s="12">
        <f t="shared" si="15"/>
        <v>4.7305515209553658E-5</v>
      </c>
    </row>
    <row r="237" spans="1:7" x14ac:dyDescent="0.25">
      <c r="A237" s="9">
        <v>44118</v>
      </c>
      <c r="B237">
        <v>350.75</v>
      </c>
      <c r="C237">
        <f t="shared" si="12"/>
        <v>-4.343133315382941E-3</v>
      </c>
      <c r="D237">
        <f t="shared" si="13"/>
        <v>0.99565686668461706</v>
      </c>
      <c r="E237">
        <f t="shared" si="14"/>
        <v>0.99565686668461706</v>
      </c>
      <c r="F237" s="12">
        <f>PRODUCT($E$3:E237)-1</f>
        <v>0.13669505150576722</v>
      </c>
      <c r="G237" s="12">
        <f t="shared" si="15"/>
        <v>2.6625286279883303E-5</v>
      </c>
    </row>
    <row r="238" spans="1:7" x14ac:dyDescent="0.25">
      <c r="A238" s="9">
        <v>44119</v>
      </c>
      <c r="B238">
        <v>343.709991</v>
      </c>
      <c r="C238">
        <f t="shared" si="12"/>
        <v>-2.0071301496792593E-2</v>
      </c>
      <c r="D238">
        <f t="shared" si="13"/>
        <v>0.97992869850320741</v>
      </c>
      <c r="E238">
        <f t="shared" si="14"/>
        <v>0.97992869850320741</v>
      </c>
      <c r="F238" s="12">
        <f>PRODUCT($E$3:E238)-1</f>
        <v>0.1138801024170828</v>
      </c>
      <c r="G238" s="12">
        <f t="shared" si="15"/>
        <v>4.3631430000332479E-4</v>
      </c>
    </row>
    <row r="239" spans="1:7" x14ac:dyDescent="0.25">
      <c r="A239" s="9">
        <v>44120</v>
      </c>
      <c r="B239">
        <v>348.959991</v>
      </c>
      <c r="C239">
        <f t="shared" si="12"/>
        <v>1.5274505069595046E-2</v>
      </c>
      <c r="D239">
        <f t="shared" si="13"/>
        <v>1.015274505069595</v>
      </c>
      <c r="E239">
        <f t="shared" si="14"/>
        <v>1.015274505069595</v>
      </c>
      <c r="F239" s="12">
        <f>PRODUCT($E$3:E239)-1</f>
        <v>0.13089406968837358</v>
      </c>
      <c r="G239" s="12">
        <f t="shared" si="15"/>
        <v>2.0902418667662808E-4</v>
      </c>
    </row>
    <row r="240" spans="1:7" x14ac:dyDescent="0.25">
      <c r="A240" s="9">
        <v>44123</v>
      </c>
      <c r="B240">
        <v>348.64999399999999</v>
      </c>
      <c r="C240">
        <f t="shared" si="12"/>
        <v>-8.8834539200799423E-4</v>
      </c>
      <c r="D240">
        <f t="shared" si="13"/>
        <v>0.99911165460799201</v>
      </c>
      <c r="E240">
        <f t="shared" si="14"/>
        <v>0.99911165460799201</v>
      </c>
      <c r="F240" s="12">
        <f>PRODUCT($E$3:E240)-1</f>
        <v>0.12988944515271683</v>
      </c>
      <c r="G240" s="12">
        <f t="shared" si="15"/>
        <v>2.9076445525975709E-6</v>
      </c>
    </row>
    <row r="241" spans="1:7" x14ac:dyDescent="0.25">
      <c r="A241" s="9">
        <v>44124</v>
      </c>
      <c r="B241">
        <v>343.459991</v>
      </c>
      <c r="C241">
        <f t="shared" si="12"/>
        <v>-1.4885997674791263E-2</v>
      </c>
      <c r="D241">
        <f t="shared" si="13"/>
        <v>0.98511400232520874</v>
      </c>
      <c r="E241">
        <f t="shared" si="14"/>
        <v>0.98511400232520874</v>
      </c>
      <c r="F241" s="12">
        <f>PRODUCT($E$3:E241)-1</f>
        <v>0.11306991349940221</v>
      </c>
      <c r="G241" s="12">
        <f t="shared" si="15"/>
        <v>2.4657899437792533E-4</v>
      </c>
    </row>
    <row r="242" spans="1:7" x14ac:dyDescent="0.25">
      <c r="A242" s="9">
        <v>44125</v>
      </c>
      <c r="B242">
        <v>343.32998700000002</v>
      </c>
      <c r="C242">
        <f t="shared" si="12"/>
        <v>-3.7851279161071893E-4</v>
      </c>
      <c r="D242">
        <f t="shared" si="13"/>
        <v>0.99962148720838928</v>
      </c>
      <c r="E242">
        <f t="shared" si="14"/>
        <v>0.99962148720838928</v>
      </c>
      <c r="F242" s="12">
        <f>PRODUCT($E$3:E242)-1</f>
        <v>0.11264860229918572</v>
      </c>
      <c r="G242" s="12">
        <f t="shared" si="15"/>
        <v>1.4288594156507445E-6</v>
      </c>
    </row>
    <row r="243" spans="1:7" x14ac:dyDescent="0.25">
      <c r="A243" s="9">
        <v>44126</v>
      </c>
      <c r="B243">
        <v>342.959991</v>
      </c>
      <c r="C243">
        <f t="shared" si="12"/>
        <v>-1.0776687560356546E-3</v>
      </c>
      <c r="D243">
        <f t="shared" si="13"/>
        <v>0.99892233124396435</v>
      </c>
      <c r="E243">
        <f t="shared" si="14"/>
        <v>0.99892233124396435</v>
      </c>
      <c r="F243" s="12">
        <f>PRODUCT($E$3:E243)-1</f>
        <v>0.11144953566404125</v>
      </c>
      <c r="G243" s="12">
        <f t="shared" si="15"/>
        <v>3.5891493516136195E-6</v>
      </c>
    </row>
    <row r="244" spans="1:7" x14ac:dyDescent="0.25">
      <c r="A244" s="9">
        <v>44127</v>
      </c>
      <c r="B244">
        <v>345.92999300000002</v>
      </c>
      <c r="C244">
        <f t="shared" si="12"/>
        <v>8.6599080882294732E-3</v>
      </c>
      <c r="D244">
        <f t="shared" si="13"/>
        <v>1.0086599080882295</v>
      </c>
      <c r="E244">
        <f t="shared" si="14"/>
        <v>1.0086599080882295</v>
      </c>
      <c r="F244" s="12">
        <f>PRODUCT($E$3:E244)-1</f>
        <v>0.12107458648759728</v>
      </c>
      <c r="G244" s="12">
        <f t="shared" si="15"/>
        <v>6.1513775306042286E-5</v>
      </c>
    </row>
    <row r="245" spans="1:7" x14ac:dyDescent="0.25">
      <c r="A245" s="9">
        <v>44130</v>
      </c>
      <c r="B245">
        <v>342.13000499999998</v>
      </c>
      <c r="C245">
        <f t="shared" si="12"/>
        <v>-1.0984846867556963E-2</v>
      </c>
      <c r="D245">
        <f t="shared" si="13"/>
        <v>0.98901515313244304</v>
      </c>
      <c r="E245">
        <f t="shared" si="14"/>
        <v>0.98901515313244304</v>
      </c>
      <c r="F245" s="12">
        <f>PRODUCT($E$3:E245)-1</f>
        <v>0.10875975382792125</v>
      </c>
      <c r="G245" s="12">
        <f t="shared" si="15"/>
        <v>1.3927972524022488E-4</v>
      </c>
    </row>
    <row r="246" spans="1:7" x14ac:dyDescent="0.25">
      <c r="A246" s="9">
        <v>44131</v>
      </c>
      <c r="B246">
        <v>339.76001000000002</v>
      </c>
      <c r="C246">
        <f t="shared" si="12"/>
        <v>-6.9271767029026599E-3</v>
      </c>
      <c r="D246">
        <f t="shared" si="13"/>
        <v>0.99307282329709734</v>
      </c>
      <c r="E246">
        <f t="shared" si="14"/>
        <v>0.99307282329709734</v>
      </c>
      <c r="F246" s="12">
        <f>PRODUCT($E$3:E246)-1</f>
        <v>0.10107917909208841</v>
      </c>
      <c r="G246" s="12">
        <f t="shared" si="15"/>
        <v>5.9969737161318269E-5</v>
      </c>
    </row>
    <row r="247" spans="1:7" x14ac:dyDescent="0.25">
      <c r="A247" s="9">
        <v>44132</v>
      </c>
      <c r="B247">
        <v>332.10000600000001</v>
      </c>
      <c r="C247">
        <f t="shared" si="12"/>
        <v>-2.2545337221999806E-2</v>
      </c>
      <c r="D247">
        <f t="shared" si="13"/>
        <v>0.97745466277800019</v>
      </c>
      <c r="E247">
        <f t="shared" si="14"/>
        <v>0.97745466277800019</v>
      </c>
      <c r="F247" s="12">
        <f>PRODUCT($E$3:E247)-1</f>
        <v>7.6254977691334602E-2</v>
      </c>
      <c r="G247" s="12">
        <f t="shared" si="15"/>
        <v>5.4579115098477905E-4</v>
      </c>
    </row>
    <row r="248" spans="1:7" x14ac:dyDescent="0.25">
      <c r="A248" s="9">
        <v>44133</v>
      </c>
      <c r="B248">
        <v>326.91000400000001</v>
      </c>
      <c r="C248">
        <f t="shared" si="12"/>
        <v>-1.5627828684832923E-2</v>
      </c>
      <c r="D248">
        <f t="shared" si="13"/>
        <v>0.98437217131516708</v>
      </c>
      <c r="E248">
        <f t="shared" si="14"/>
        <v>0.98437217131516708</v>
      </c>
      <c r="F248" s="12">
        <f>PRODUCT($E$3:E248)-1</f>
        <v>5.9435449278775643E-2</v>
      </c>
      <c r="G248" s="12">
        <f t="shared" si="15"/>
        <v>2.70427005979634E-4</v>
      </c>
    </row>
    <row r="249" spans="1:7" x14ac:dyDescent="0.25">
      <c r="A249" s="9">
        <v>44134</v>
      </c>
      <c r="B249">
        <v>328.27999899999998</v>
      </c>
      <c r="C249">
        <f t="shared" si="12"/>
        <v>4.1907405195222847E-3</v>
      </c>
      <c r="D249">
        <f t="shared" si="13"/>
        <v>1.0041907405195223</v>
      </c>
      <c r="E249">
        <f t="shared" si="14"/>
        <v>1.0041907405195223</v>
      </c>
      <c r="F249" s="12">
        <f>PRODUCT($E$3:E249)-1</f>
        <v>6.3875268343886571E-2</v>
      </c>
      <c r="G249" s="12">
        <f t="shared" si="15"/>
        <v>1.1383229781761102E-5</v>
      </c>
    </row>
    <row r="250" spans="1:7" x14ac:dyDescent="0.25">
      <c r="A250" s="9">
        <v>44137</v>
      </c>
      <c r="B250">
        <v>330.20001200000002</v>
      </c>
      <c r="C250">
        <f t="shared" si="12"/>
        <v>5.8487053912779086E-3</v>
      </c>
      <c r="D250">
        <f t="shared" si="13"/>
        <v>1.0058487053912779</v>
      </c>
      <c r="E250">
        <f t="shared" si="14"/>
        <v>1.0058487053912779</v>
      </c>
      <c r="F250" s="12">
        <f>PRODUCT($E$3:E250)-1</f>
        <v>7.0097561361496696E-2</v>
      </c>
      <c r="G250" s="12">
        <f t="shared" si="15"/>
        <v>2.5319706699781478E-5</v>
      </c>
    </row>
    <row r="251" spans="1:7" x14ac:dyDescent="0.25">
      <c r="A251" s="9">
        <v>44138</v>
      </c>
      <c r="B251">
        <v>333.69000199999999</v>
      </c>
      <c r="C251">
        <f t="shared" si="12"/>
        <v>1.056932123915244E-2</v>
      </c>
      <c r="D251">
        <f t="shared" si="13"/>
        <v>1.0105693212391524</v>
      </c>
      <c r="E251">
        <f t="shared" si="14"/>
        <v>1.0105693212391524</v>
      </c>
      <c r="F251" s="12">
        <f>PRODUCT($E$3:E251)-1</f>
        <v>8.1407766244760094E-2</v>
      </c>
      <c r="G251" s="12">
        <f t="shared" si="15"/>
        <v>9.5110962775285984E-5</v>
      </c>
    </row>
    <row r="252" spans="1:7" x14ac:dyDescent="0.25">
      <c r="A252" s="9">
        <v>44139</v>
      </c>
      <c r="B252">
        <v>340.85998499999999</v>
      </c>
      <c r="C252">
        <f t="shared" si="12"/>
        <v>2.1486957826204245E-2</v>
      </c>
      <c r="D252">
        <f t="shared" si="13"/>
        <v>1.0214869578262042</v>
      </c>
      <c r="E252">
        <f t="shared" si="14"/>
        <v>1.0214869578262042</v>
      </c>
      <c r="F252" s="12">
        <f>PRODUCT($E$3:E252)-1</f>
        <v>0.10464392931099109</v>
      </c>
      <c r="G252" s="12">
        <f t="shared" si="15"/>
        <v>4.2725392451610923E-4</v>
      </c>
    </row>
    <row r="253" spans="1:7" x14ac:dyDescent="0.25">
      <c r="A253" s="9">
        <v>44140</v>
      </c>
      <c r="B253">
        <v>349.23998999999998</v>
      </c>
      <c r="C253">
        <f t="shared" si="12"/>
        <v>2.4584889305795166E-2</v>
      </c>
      <c r="D253">
        <f t="shared" si="13"/>
        <v>1.0245848893057952</v>
      </c>
      <c r="E253">
        <f t="shared" si="14"/>
        <v>1.0245848893057952</v>
      </c>
      <c r="F253" s="12">
        <f>PRODUCT($E$3:E253)-1</f>
        <v>0.13180147803542042</v>
      </c>
      <c r="G253" s="12">
        <f t="shared" si="15"/>
        <v>5.6492034438547815E-4</v>
      </c>
    </row>
    <row r="254" spans="1:7" x14ac:dyDescent="0.25">
      <c r="A254" s="9">
        <v>44141</v>
      </c>
      <c r="B254">
        <v>349.92999300000002</v>
      </c>
      <c r="C254">
        <f t="shared" si="12"/>
        <v>1.9757273501239681E-3</v>
      </c>
      <c r="D254">
        <f t="shared" si="13"/>
        <v>1.001975727350124</v>
      </c>
      <c r="E254">
        <f t="shared" si="14"/>
        <v>1.001975727350124</v>
      </c>
      <c r="F254" s="12">
        <f>PRODUCT($E$3:E254)-1</f>
        <v>0.13403760917048579</v>
      </c>
      <c r="G254" s="12">
        <f t="shared" si="15"/>
        <v>1.3430285001487667E-6</v>
      </c>
    </row>
    <row r="255" spans="1:7" x14ac:dyDescent="0.25">
      <c r="A255" s="9">
        <v>44144</v>
      </c>
      <c r="B255">
        <v>363.97000100000002</v>
      </c>
      <c r="C255">
        <f t="shared" si="12"/>
        <v>4.0122333840643343E-2</v>
      </c>
      <c r="D255">
        <f t="shared" si="13"/>
        <v>1.0401223338406433</v>
      </c>
      <c r="E255">
        <f t="shared" si="14"/>
        <v>1.0401223338406433</v>
      </c>
      <c r="F255" s="12">
        <f>PRODUCT($E$3:E255)-1</f>
        <v>0.17953784471346901</v>
      </c>
      <c r="G255" s="12">
        <f t="shared" si="15"/>
        <v>1.5449221380737779E-3</v>
      </c>
    </row>
    <row r="256" spans="1:7" x14ac:dyDescent="0.25">
      <c r="A256" s="9">
        <v>44145</v>
      </c>
      <c r="B256">
        <v>353.48998999999998</v>
      </c>
      <c r="C256">
        <f t="shared" si="12"/>
        <v>-2.8793612031778548E-2</v>
      </c>
      <c r="D256">
        <f t="shared" si="13"/>
        <v>0.97120638796822145</v>
      </c>
      <c r="E256">
        <f t="shared" si="14"/>
        <v>0.97120638796822145</v>
      </c>
      <c r="F256" s="12">
        <f>PRODUCT($E$3:E256)-1</f>
        <v>0.14557468963598907</v>
      </c>
      <c r="G256" s="12">
        <f t="shared" si="15"/>
        <v>8.7677864953787047E-4</v>
      </c>
    </row>
    <row r="257" spans="1:7" x14ac:dyDescent="0.25">
      <c r="A257" s="9">
        <v>44146</v>
      </c>
      <c r="B257">
        <v>356.39999399999999</v>
      </c>
      <c r="C257">
        <f t="shared" si="12"/>
        <v>8.2322104792840189E-3</v>
      </c>
      <c r="D257">
        <f t="shared" si="13"/>
        <v>1.008232210479284</v>
      </c>
      <c r="E257">
        <f t="shared" si="14"/>
        <v>1.008232210479284</v>
      </c>
      <c r="F257" s="12">
        <f>PRODUCT($E$3:E257)-1</f>
        <v>0.15500530160081305</v>
      </c>
      <c r="G257" s="12">
        <f t="shared" si="15"/>
        <v>5.4987774436931705E-5</v>
      </c>
    </row>
    <row r="258" spans="1:7" x14ac:dyDescent="0.25">
      <c r="A258" s="9">
        <v>44147</v>
      </c>
      <c r="B258">
        <v>355.57998700000002</v>
      </c>
      <c r="C258">
        <f t="shared" si="12"/>
        <v>-2.3008053137060225E-3</v>
      </c>
      <c r="D258">
        <f t="shared" si="13"/>
        <v>0.99769919468629398</v>
      </c>
      <c r="E258">
        <f t="shared" si="14"/>
        <v>0.99769919468629398</v>
      </c>
      <c r="F258" s="12">
        <f>PRODUCT($E$3:E258)-1</f>
        <v>0.15234785926553118</v>
      </c>
      <c r="G258" s="12">
        <f t="shared" si="15"/>
        <v>9.7196891397991959E-6</v>
      </c>
    </row>
    <row r="259" spans="1:7" x14ac:dyDescent="0.25">
      <c r="A259" s="9">
        <v>44148</v>
      </c>
      <c r="B259">
        <v>355.26998900000001</v>
      </c>
      <c r="C259">
        <f t="shared" si="12"/>
        <v>-8.7180946997444941E-4</v>
      </c>
      <c r="D259">
        <f t="shared" si="13"/>
        <v>0.99912819053002555</v>
      </c>
      <c r="E259">
        <f t="shared" si="14"/>
        <v>0.99912819053002555</v>
      </c>
      <c r="F259" s="12">
        <f>PRODUCT($E$3:E259)-1</f>
        <v>0.15134323148911877</v>
      </c>
      <c r="G259" s="12">
        <f t="shared" si="15"/>
        <v>2.8515244867773664E-6</v>
      </c>
    </row>
    <row r="260" spans="1:7" x14ac:dyDescent="0.25">
      <c r="A260" s="9">
        <v>44151</v>
      </c>
      <c r="B260">
        <v>360.98001099999999</v>
      </c>
      <c r="C260">
        <f t="shared" ref="C260:C301" si="16">B260/B259-1</f>
        <v>1.6072345474697602E-2</v>
      </c>
      <c r="D260">
        <f t="shared" ref="D260:D301" si="17">(B260/B259)</f>
        <v>1.0160723454746976</v>
      </c>
      <c r="E260">
        <f t="shared" ref="E260:E301" si="18">C260+1</f>
        <v>1.0160723454746976</v>
      </c>
      <c r="F260" s="12">
        <f>PRODUCT($E$3:E260)-1</f>
        <v>0.16984801766556656</v>
      </c>
      <c r="G260" s="12">
        <f t="shared" ref="G260:G301" si="19">(C260-$H$5)^2</f>
        <v>2.3273056062805711E-4</v>
      </c>
    </row>
    <row r="261" spans="1:7" x14ac:dyDescent="0.25">
      <c r="A261" s="9">
        <v>44152</v>
      </c>
      <c r="B261">
        <v>359.97000100000002</v>
      </c>
      <c r="C261">
        <f t="shared" si="16"/>
        <v>-2.7979665610902149E-3</v>
      </c>
      <c r="D261">
        <f t="shared" si="17"/>
        <v>0.99720203343890979</v>
      </c>
      <c r="E261">
        <f t="shared" si="18"/>
        <v>0.99720203343890979</v>
      </c>
      <c r="F261" s="12">
        <f>PRODUCT($E$3:E261)-1</f>
        <v>0.16657482203058072</v>
      </c>
      <c r="G261" s="12">
        <f t="shared" si="19"/>
        <v>1.3066799618208615E-5</v>
      </c>
    </row>
    <row r="262" spans="1:7" x14ac:dyDescent="0.25">
      <c r="A262" s="9">
        <v>44153</v>
      </c>
      <c r="B262">
        <v>360.91000400000001</v>
      </c>
      <c r="C262">
        <f t="shared" si="16"/>
        <v>2.611337048611384E-3</v>
      </c>
      <c r="D262">
        <f t="shared" si="17"/>
        <v>1.0026113370486114</v>
      </c>
      <c r="E262">
        <f t="shared" si="18"/>
        <v>1.0026113370486114</v>
      </c>
      <c r="F262" s="12">
        <f>PRODUCT($E$3:E262)-1</f>
        <v>0.16962114208332646</v>
      </c>
      <c r="G262" s="12">
        <f t="shared" si="19"/>
        <v>3.2202329895560104E-6</v>
      </c>
    </row>
    <row r="263" spans="1:7" x14ac:dyDescent="0.25">
      <c r="A263" s="9">
        <v>44154</v>
      </c>
      <c r="B263">
        <v>355.60000600000001</v>
      </c>
      <c r="C263">
        <f t="shared" si="16"/>
        <v>-1.4712803583022849E-2</v>
      </c>
      <c r="D263">
        <f t="shared" si="17"/>
        <v>0.98528719641697715</v>
      </c>
      <c r="E263">
        <f t="shared" si="18"/>
        <v>0.98528719641697715</v>
      </c>
      <c r="F263" s="12">
        <f>PRODUCT($E$3:E263)-1</f>
        <v>0.15241273595330362</v>
      </c>
      <c r="G263" s="12">
        <f t="shared" si="19"/>
        <v>2.4116971443953537E-4</v>
      </c>
    </row>
    <row r="264" spans="1:7" x14ac:dyDescent="0.25">
      <c r="A264" s="9">
        <v>44155</v>
      </c>
      <c r="B264">
        <v>357.5</v>
      </c>
      <c r="C264">
        <f t="shared" si="16"/>
        <v>5.3430651516916949E-3</v>
      </c>
      <c r="D264">
        <f t="shared" si="17"/>
        <v>1.0053430651516917</v>
      </c>
      <c r="E264">
        <f t="shared" si="18"/>
        <v>1.0053430651516917</v>
      </c>
      <c r="F264" s="12">
        <f>PRODUCT($E$3:E264)-1</f>
        <v>0.15857015228314131</v>
      </c>
      <c r="G264" s="12">
        <f t="shared" si="19"/>
        <v>2.0486747751035312E-5</v>
      </c>
    </row>
    <row r="265" spans="1:7" x14ac:dyDescent="0.25">
      <c r="A265" s="9">
        <v>44158</v>
      </c>
      <c r="B265">
        <v>357.27999899999998</v>
      </c>
      <c r="C265">
        <f t="shared" si="16"/>
        <v>-6.1538741258748697E-4</v>
      </c>
      <c r="D265">
        <f t="shared" si="17"/>
        <v>0.99938461258741251</v>
      </c>
      <c r="E265">
        <f t="shared" si="18"/>
        <v>0.99938461258741251</v>
      </c>
      <c r="F265" s="12">
        <f>PRODUCT($E$3:E265)-1</f>
        <v>0.15785718279482674</v>
      </c>
      <c r="G265" s="12">
        <f t="shared" si="19"/>
        <v>2.0512647207658695E-6</v>
      </c>
    </row>
    <row r="266" spans="1:7" x14ac:dyDescent="0.25">
      <c r="A266" s="9">
        <v>44159</v>
      </c>
      <c r="B266">
        <v>360.209991</v>
      </c>
      <c r="C266">
        <f t="shared" si="16"/>
        <v>8.2008285048165153E-3</v>
      </c>
      <c r="D266">
        <f t="shared" si="17"/>
        <v>1.0082008285048165</v>
      </c>
      <c r="E266">
        <f t="shared" si="18"/>
        <v>1.0082008285048165</v>
      </c>
      <c r="F266" s="12">
        <f>PRODUCT($E$3:E266)-1</f>
        <v>0.16735257098399714</v>
      </c>
      <c r="G266" s="12">
        <f t="shared" si="19"/>
        <v>5.4523341098007457E-5</v>
      </c>
    </row>
    <row r="267" spans="1:7" x14ac:dyDescent="0.25">
      <c r="A267" s="9">
        <v>44160</v>
      </c>
      <c r="B267">
        <v>363.13000499999998</v>
      </c>
      <c r="C267">
        <f t="shared" si="16"/>
        <v>8.1064214568107307E-3</v>
      </c>
      <c r="D267">
        <f t="shared" si="17"/>
        <v>1.0081064214568107</v>
      </c>
      <c r="E267">
        <f t="shared" si="18"/>
        <v>1.0081064214568107</v>
      </c>
      <c r="F267" s="12">
        <f>PRODUCT($E$3:E267)-1</f>
        <v>0.17681562291308506</v>
      </c>
      <c r="G267" s="12">
        <f t="shared" si="19"/>
        <v>5.3138051972834529E-5</v>
      </c>
    </row>
    <row r="268" spans="1:7" x14ac:dyDescent="0.25">
      <c r="A268" s="9">
        <v>44162</v>
      </c>
      <c r="B268">
        <v>363.83999599999999</v>
      </c>
      <c r="C268">
        <f t="shared" si="16"/>
        <v>1.9551978361027622E-3</v>
      </c>
      <c r="D268">
        <f t="shared" si="17"/>
        <v>1.0019551978361028</v>
      </c>
      <c r="E268">
        <f t="shared" si="18"/>
        <v>1.0019551978361028</v>
      </c>
      <c r="F268" s="12">
        <f>PRODUCT($E$3:E268)-1</f>
        <v>0.17911653027249663</v>
      </c>
      <c r="G268" s="12">
        <f t="shared" si="19"/>
        <v>1.2958670203656526E-6</v>
      </c>
    </row>
    <row r="269" spans="1:7" x14ac:dyDescent="0.25">
      <c r="A269" s="9">
        <v>44165</v>
      </c>
      <c r="B269">
        <v>362.82998700000002</v>
      </c>
      <c r="C269">
        <f t="shared" si="16"/>
        <v>-2.7759702372027739E-3</v>
      </c>
      <c r="D269">
        <f t="shared" si="17"/>
        <v>0.99722402976279723</v>
      </c>
      <c r="E269">
        <f t="shared" si="18"/>
        <v>0.99722402976279723</v>
      </c>
      <c r="F269" s="12">
        <f>PRODUCT($E$3:E269)-1</f>
        <v>0.17584333787826645</v>
      </c>
      <c r="G269" s="12">
        <f t="shared" si="19"/>
        <v>1.2908258708076669E-5</v>
      </c>
    </row>
    <row r="270" spans="1:7" x14ac:dyDescent="0.25">
      <c r="A270" s="9">
        <v>44166</v>
      </c>
      <c r="B270">
        <v>365.57000699999998</v>
      </c>
      <c r="C270">
        <f t="shared" si="16"/>
        <v>7.5518013895581326E-3</v>
      </c>
      <c r="D270">
        <f t="shared" si="17"/>
        <v>1.0075518013895581</v>
      </c>
      <c r="E270">
        <f t="shared" si="18"/>
        <v>1.0075518013895581</v>
      </c>
      <c r="F270" s="12">
        <f>PRODUCT($E$3:E270)-1</f>
        <v>0.18472307323115822</v>
      </c>
      <c r="G270" s="12">
        <f t="shared" si="19"/>
        <v>4.5359754955690618E-5</v>
      </c>
    </row>
    <row r="271" spans="1:7" x14ac:dyDescent="0.25">
      <c r="A271" s="9">
        <v>44167</v>
      </c>
      <c r="B271">
        <v>364.82000699999998</v>
      </c>
      <c r="C271">
        <f t="shared" si="16"/>
        <v>-2.051590627345945E-3</v>
      </c>
      <c r="D271">
        <f t="shared" si="17"/>
        <v>0.99794840937265406</v>
      </c>
      <c r="E271">
        <f t="shared" si="18"/>
        <v>0.99794840937265406</v>
      </c>
      <c r="F271" s="12">
        <f>PRODUCT($E$3:E271)-1</f>
        <v>0.18229250647811668</v>
      </c>
      <c r="G271" s="12">
        <f t="shared" si="19"/>
        <v>8.2278729531422025E-6</v>
      </c>
    </row>
    <row r="272" spans="1:7" x14ac:dyDescent="0.25">
      <c r="A272" s="9">
        <v>44168</v>
      </c>
      <c r="B272">
        <v>366.67999300000002</v>
      </c>
      <c r="C272">
        <f t="shared" si="16"/>
        <v>5.0983662198111901E-3</v>
      </c>
      <c r="D272">
        <f t="shared" si="17"/>
        <v>1.0050983662198112</v>
      </c>
      <c r="E272">
        <f t="shared" si="18"/>
        <v>1.0050983662198112</v>
      </c>
      <c r="F272" s="12">
        <f>PRODUCT($E$3:E272)-1</f>
        <v>0.1883202666550805</v>
      </c>
      <c r="G272" s="12">
        <f t="shared" si="19"/>
        <v>1.8331498580189051E-5</v>
      </c>
    </row>
    <row r="273" spans="1:7" x14ac:dyDescent="0.25">
      <c r="A273" s="9">
        <v>44169</v>
      </c>
      <c r="B273">
        <v>367.32000699999998</v>
      </c>
      <c r="C273">
        <f t="shared" si="16"/>
        <v>1.7454292904384161E-3</v>
      </c>
      <c r="D273">
        <f t="shared" si="17"/>
        <v>1.0017454292904384</v>
      </c>
      <c r="E273">
        <f t="shared" si="18"/>
        <v>1.0017454292904384</v>
      </c>
      <c r="F273" s="12">
        <f>PRODUCT($E$3:E273)-1</f>
        <v>0.19039439565492189</v>
      </c>
      <c r="G273" s="12">
        <f t="shared" si="19"/>
        <v>8.622849692079686E-7</v>
      </c>
    </row>
    <row r="274" spans="1:7" x14ac:dyDescent="0.25">
      <c r="A274" s="9">
        <v>44172</v>
      </c>
      <c r="B274">
        <v>369.01998900000001</v>
      </c>
      <c r="C274">
        <f t="shared" si="16"/>
        <v>4.6280680812467168E-3</v>
      </c>
      <c r="D274">
        <f t="shared" si="17"/>
        <v>1.0046280680812467</v>
      </c>
      <c r="E274">
        <f t="shared" si="18"/>
        <v>1.0046280680812467</v>
      </c>
      <c r="F274" s="12">
        <f>PRODUCT($E$3:E274)-1</f>
        <v>0.19590362196154731</v>
      </c>
      <c r="G274" s="12">
        <f t="shared" si="19"/>
        <v>1.4525487802500799E-5</v>
      </c>
    </row>
    <row r="275" spans="1:7" x14ac:dyDescent="0.25">
      <c r="A275" s="9">
        <v>44173</v>
      </c>
      <c r="B275">
        <v>367.72000100000002</v>
      </c>
      <c r="C275">
        <f t="shared" si="16"/>
        <v>-3.522811876729981E-3</v>
      </c>
      <c r="D275">
        <f t="shared" si="17"/>
        <v>0.99647718812327002</v>
      </c>
      <c r="E275">
        <f t="shared" si="18"/>
        <v>0.99647718812327002</v>
      </c>
      <c r="F275" s="12">
        <f>PRODUCT($E$3:E275)-1</f>
        <v>0.19169067847867671</v>
      </c>
      <c r="G275" s="12">
        <f t="shared" si="19"/>
        <v>1.8832546170135538E-5</v>
      </c>
    </row>
    <row r="276" spans="1:7" x14ac:dyDescent="0.25">
      <c r="A276" s="9">
        <v>44174</v>
      </c>
      <c r="B276">
        <v>370.88000499999998</v>
      </c>
      <c r="C276">
        <f t="shared" si="16"/>
        <v>8.593505905053922E-3</v>
      </c>
      <c r="D276">
        <f t="shared" si="17"/>
        <v>1.0085935059050539</v>
      </c>
      <c r="E276">
        <f t="shared" si="18"/>
        <v>1.0085935059050539</v>
      </c>
      <c r="F276" s="12">
        <f>PRODUCT($E$3:E276)-1</f>
        <v>0.20193147936118083</v>
      </c>
      <c r="G276" s="12">
        <f t="shared" si="19"/>
        <v>6.0476590374937388E-5</v>
      </c>
    </row>
    <row r="277" spans="1:7" x14ac:dyDescent="0.25">
      <c r="A277" s="9">
        <v>44175</v>
      </c>
      <c r="B277">
        <v>365.36999500000002</v>
      </c>
      <c r="C277">
        <f t="shared" si="16"/>
        <v>-1.4856584139659845E-2</v>
      </c>
      <c r="D277">
        <f t="shared" si="17"/>
        <v>0.98514341586034015</v>
      </c>
      <c r="E277">
        <f t="shared" si="18"/>
        <v>0.98514341586034015</v>
      </c>
      <c r="F277" s="12">
        <f>PRODUCT($E$3:E277)-1</f>
        <v>0.18407488320794552</v>
      </c>
      <c r="G277" s="12">
        <f t="shared" si="19"/>
        <v>2.4565610781727883E-4</v>
      </c>
    </row>
    <row r="278" spans="1:7" x14ac:dyDescent="0.25">
      <c r="A278" s="9">
        <v>44176</v>
      </c>
      <c r="B278">
        <v>364.89999399999999</v>
      </c>
      <c r="C278">
        <f t="shared" si="16"/>
        <v>-1.2863699987187838E-3</v>
      </c>
      <c r="D278">
        <f t="shared" si="17"/>
        <v>0.99871363000128122</v>
      </c>
      <c r="E278">
        <f t="shared" si="18"/>
        <v>0.99871363000128122</v>
      </c>
      <c r="F278" s="12">
        <f>PRODUCT($E$3:E278)-1</f>
        <v>0.18255172480195037</v>
      </c>
      <c r="G278" s="12">
        <f t="shared" si="19"/>
        <v>4.4234766730999199E-6</v>
      </c>
    </row>
    <row r="279" spans="1:7" x14ac:dyDescent="0.25">
      <c r="A279" s="9">
        <v>44179</v>
      </c>
      <c r="B279">
        <v>368.64001500000001</v>
      </c>
      <c r="C279">
        <f t="shared" si="16"/>
        <v>1.0249441111254143E-2</v>
      </c>
      <c r="D279">
        <f t="shared" si="17"/>
        <v>1.0102494411112541</v>
      </c>
      <c r="E279">
        <f t="shared" si="18"/>
        <v>1.0102494411112541</v>
      </c>
      <c r="F279" s="12">
        <f>PRODUCT($E$3:E279)-1</f>
        <v>0.19467221906631993</v>
      </c>
      <c r="G279" s="12">
        <f t="shared" si="19"/>
        <v>8.8974033802775634E-5</v>
      </c>
    </row>
    <row r="280" spans="1:7" x14ac:dyDescent="0.25">
      <c r="A280" s="9">
        <v>44180</v>
      </c>
      <c r="B280">
        <v>367.39999399999999</v>
      </c>
      <c r="C280">
        <f t="shared" si="16"/>
        <v>-3.3637721070514104E-3</v>
      </c>
      <c r="D280">
        <f t="shared" si="17"/>
        <v>0.99663622789294859</v>
      </c>
      <c r="E280">
        <f t="shared" si="18"/>
        <v>0.99663622789294859</v>
      </c>
      <c r="F280" s="12">
        <f>PRODUCT($E$3:E280)-1</f>
        <v>0.19065361397875535</v>
      </c>
      <c r="G280" s="12">
        <f t="shared" si="19"/>
        <v>1.7477486530127125E-5</v>
      </c>
    </row>
    <row r="281" spans="1:7" x14ac:dyDescent="0.25">
      <c r="A281" s="9">
        <v>44181</v>
      </c>
      <c r="B281">
        <v>369.82000699999998</v>
      </c>
      <c r="C281">
        <f t="shared" si="16"/>
        <v>6.5868618386530908E-3</v>
      </c>
      <c r="D281">
        <f t="shared" si="17"/>
        <v>1.0065868618386531</v>
      </c>
      <c r="E281">
        <f t="shared" si="18"/>
        <v>1.0065868618386531</v>
      </c>
      <c r="F281" s="12">
        <f>PRODUCT($E$3:E281)-1</f>
        <v>0.19849628483172643</v>
      </c>
      <c r="G281" s="12">
        <f t="shared" si="19"/>
        <v>3.32931948864469E-5</v>
      </c>
    </row>
    <row r="282" spans="1:7" x14ac:dyDescent="0.25">
      <c r="A282" s="9">
        <v>44182</v>
      </c>
      <c r="B282">
        <v>371.94000199999999</v>
      </c>
      <c r="C282">
        <f t="shared" si="16"/>
        <v>5.7325048939280698E-3</v>
      </c>
      <c r="D282">
        <f t="shared" si="17"/>
        <v>1.0057325048939281</v>
      </c>
      <c r="E282">
        <f t="shared" si="18"/>
        <v>1.0057325048939281</v>
      </c>
      <c r="F282" s="12">
        <f>PRODUCT($E$3:E282)-1</f>
        <v>0.2053666706498789</v>
      </c>
      <c r="G282" s="12">
        <f t="shared" si="19"/>
        <v>2.4163797869935989E-5</v>
      </c>
    </row>
    <row r="283" spans="1:7" x14ac:dyDescent="0.25">
      <c r="A283" s="9">
        <v>44183</v>
      </c>
      <c r="B283">
        <v>370.97000100000002</v>
      </c>
      <c r="C283">
        <f t="shared" si="16"/>
        <v>-2.6079501929990867E-3</v>
      </c>
      <c r="D283">
        <f t="shared" si="17"/>
        <v>0.99739204980700091</v>
      </c>
      <c r="E283">
        <f t="shared" si="18"/>
        <v>0.99739204980700091</v>
      </c>
      <c r="F283" s="12">
        <f>PRODUCT($E$3:E283)-1</f>
        <v>0.2022231344085228</v>
      </c>
      <c r="G283" s="12">
        <f t="shared" si="19"/>
        <v>1.1729162421881345E-5</v>
      </c>
    </row>
    <row r="284" spans="1:7" x14ac:dyDescent="0.25">
      <c r="A284" s="9">
        <v>44186</v>
      </c>
      <c r="B284">
        <v>364.97000100000002</v>
      </c>
      <c r="C284">
        <f t="shared" si="16"/>
        <v>-1.6173814550573318E-2</v>
      </c>
      <c r="D284">
        <f t="shared" si="17"/>
        <v>0.98382618544942668</v>
      </c>
      <c r="E284">
        <f t="shared" si="18"/>
        <v>0.98382618544942668</v>
      </c>
      <c r="F284" s="12">
        <f>PRODUCT($E$3:E284)-1</f>
        <v>0.18277860038419047</v>
      </c>
      <c r="G284" s="12">
        <f t="shared" si="19"/>
        <v>2.8868221582627039E-4</v>
      </c>
    </row>
    <row r="285" spans="1:7" x14ac:dyDescent="0.25">
      <c r="A285" s="9">
        <v>44187</v>
      </c>
      <c r="B285">
        <v>368.209991</v>
      </c>
      <c r="C285">
        <f t="shared" si="16"/>
        <v>8.877414557696639E-3</v>
      </c>
      <c r="D285">
        <f t="shared" si="17"/>
        <v>1.0088774145576966</v>
      </c>
      <c r="E285">
        <f t="shared" si="18"/>
        <v>1.0088774145576966</v>
      </c>
      <c r="F285" s="12">
        <f>PRODUCT($E$3:E285)-1</f>
        <v>0.19327861634977306</v>
      </c>
      <c r="G285" s="12">
        <f t="shared" si="19"/>
        <v>6.4972922085571432E-5</v>
      </c>
    </row>
    <row r="286" spans="1:7" x14ac:dyDescent="0.25">
      <c r="A286" s="9">
        <v>44188</v>
      </c>
      <c r="B286">
        <v>368.27999899999998</v>
      </c>
      <c r="C286">
        <f t="shared" si="16"/>
        <v>1.9013063662343122E-4</v>
      </c>
      <c r="D286">
        <f t="shared" si="17"/>
        <v>1.0001901306366234</v>
      </c>
      <c r="E286">
        <f t="shared" si="18"/>
        <v>1.0001901306366234</v>
      </c>
      <c r="F286" s="12">
        <f>PRODUCT($E$3:E286)-1</f>
        <v>0.19350549517276883</v>
      </c>
      <c r="G286" s="12">
        <f t="shared" si="19"/>
        <v>3.9275997007233791E-7</v>
      </c>
    </row>
    <row r="287" spans="1:7" x14ac:dyDescent="0.25">
      <c r="A287" s="9">
        <v>44189</v>
      </c>
      <c r="B287">
        <v>368.07998700000002</v>
      </c>
      <c r="C287">
        <f t="shared" si="16"/>
        <v>-5.4309764457216581E-4</v>
      </c>
      <c r="D287">
        <f t="shared" si="17"/>
        <v>0.99945690235542783</v>
      </c>
      <c r="E287">
        <f t="shared" si="18"/>
        <v>0.99945690235542783</v>
      </c>
      <c r="F287" s="12">
        <f>PRODUCT($E$3:E287)-1</f>
        <v>0.19285730514955657</v>
      </c>
      <c r="G287" s="12">
        <f t="shared" si="19"/>
        <v>1.8494202935941581E-6</v>
      </c>
    </row>
    <row r="288" spans="1:7" x14ac:dyDescent="0.25">
      <c r="A288" s="9">
        <v>44193</v>
      </c>
      <c r="B288">
        <v>371.73998999999998</v>
      </c>
      <c r="C288">
        <f t="shared" si="16"/>
        <v>9.9434990471241047E-3</v>
      </c>
      <c r="D288">
        <f t="shared" si="17"/>
        <v>1.0099434990471241</v>
      </c>
      <c r="E288">
        <f t="shared" si="18"/>
        <v>1.0099434990471241</v>
      </c>
      <c r="F288" s="12">
        <f>PRODUCT($E$3:E288)-1</f>
        <v>0.2047184806266662</v>
      </c>
      <c r="G288" s="12">
        <f t="shared" si="19"/>
        <v>8.3295973168223789E-5</v>
      </c>
    </row>
    <row r="289" spans="1:7" x14ac:dyDescent="0.25">
      <c r="A289" s="9">
        <v>44194</v>
      </c>
      <c r="B289">
        <v>373.80999800000001</v>
      </c>
      <c r="C289">
        <f t="shared" si="16"/>
        <v>5.5684296973270708E-3</v>
      </c>
      <c r="D289">
        <f t="shared" si="17"/>
        <v>1.0055684296973271</v>
      </c>
      <c r="E289">
        <f t="shared" si="18"/>
        <v>1.0055684296973271</v>
      </c>
      <c r="F289" s="12">
        <f>PRODUCT($E$3:E289)-1</f>
        <v>0.21142687079110645</v>
      </c>
      <c r="G289" s="12">
        <f t="shared" si="19"/>
        <v>2.2577639953300802E-5</v>
      </c>
    </row>
    <row r="290" spans="1:7" x14ac:dyDescent="0.25">
      <c r="A290" s="9">
        <v>44195</v>
      </c>
      <c r="B290">
        <v>372.33999599999999</v>
      </c>
      <c r="C290">
        <f t="shared" si="16"/>
        <v>-3.9324844382573332E-3</v>
      </c>
      <c r="D290">
        <f t="shared" si="17"/>
        <v>0.99606751556174267</v>
      </c>
      <c r="E290">
        <f t="shared" si="18"/>
        <v>0.99606751556174267</v>
      </c>
      <c r="F290" s="12">
        <f>PRODUCT($E$3:E290)-1</f>
        <v>0.20666295347363373</v>
      </c>
      <c r="G290" s="12">
        <f t="shared" si="19"/>
        <v>2.255604733512945E-5</v>
      </c>
    </row>
    <row r="291" spans="1:7" x14ac:dyDescent="0.25">
      <c r="A291" s="9">
        <v>44196</v>
      </c>
      <c r="B291">
        <v>371.77999899999998</v>
      </c>
      <c r="C291">
        <f t="shared" si="16"/>
        <v>-1.503993677864246E-3</v>
      </c>
      <c r="D291">
        <f t="shared" si="17"/>
        <v>0.99849600632213575</v>
      </c>
      <c r="E291">
        <f t="shared" si="18"/>
        <v>0.99849600632213575</v>
      </c>
      <c r="F291" s="12">
        <f>PRODUCT($E$3:E291)-1</f>
        <v>0.20484814002029639</v>
      </c>
      <c r="G291" s="12">
        <f t="shared" si="19"/>
        <v>5.3862517178810308E-6</v>
      </c>
    </row>
    <row r="292" spans="1:7" x14ac:dyDescent="0.25">
      <c r="A292" s="9">
        <v>44200</v>
      </c>
      <c r="B292">
        <v>375.30999800000001</v>
      </c>
      <c r="C292">
        <f t="shared" si="16"/>
        <v>9.4948598888990876E-3</v>
      </c>
      <c r="D292">
        <f t="shared" si="17"/>
        <v>1.0094948598888991</v>
      </c>
      <c r="E292">
        <f t="shared" si="18"/>
        <v>1.0094948598888991</v>
      </c>
      <c r="F292" s="12">
        <f>PRODUCT($E$3:E292)-1</f>
        <v>0.21628800429718975</v>
      </c>
      <c r="G292" s="12">
        <f t="shared" si="19"/>
        <v>7.5308093664772164E-5</v>
      </c>
    </row>
    <row r="293" spans="1:7" x14ac:dyDescent="0.25">
      <c r="A293" s="9">
        <v>44201</v>
      </c>
      <c r="B293">
        <v>368.10000600000001</v>
      </c>
      <c r="C293">
        <f t="shared" si="16"/>
        <v>-1.9210764537106684E-2</v>
      </c>
      <c r="D293">
        <f t="shared" si="17"/>
        <v>0.98078923546289332</v>
      </c>
      <c r="E293">
        <f t="shared" si="18"/>
        <v>0.98078923546289332</v>
      </c>
      <c r="F293" s="12">
        <f>PRODUCT($E$3:E293)-1</f>
        <v>0.19292218183732901</v>
      </c>
      <c r="G293" s="12">
        <f t="shared" si="19"/>
        <v>4.0110479470132038E-4</v>
      </c>
    </row>
    <row r="294" spans="1:7" x14ac:dyDescent="0.25">
      <c r="A294" s="9">
        <v>44202</v>
      </c>
      <c r="B294">
        <v>369.709991</v>
      </c>
      <c r="C294">
        <f t="shared" si="16"/>
        <v>4.3737706431876688E-3</v>
      </c>
      <c r="D294">
        <f t="shared" si="17"/>
        <v>1.0043737706431877</v>
      </c>
      <c r="E294">
        <f t="shared" si="18"/>
        <v>1.0043737706431877</v>
      </c>
      <c r="F294" s="12">
        <f>PRODUCT($E$3:E294)-1</f>
        <v>0.19813974985585658</v>
      </c>
      <c r="G294" s="12">
        <f t="shared" si="19"/>
        <v>1.2651782026382952E-5</v>
      </c>
    </row>
    <row r="295" spans="1:7" x14ac:dyDescent="0.25">
      <c r="A295" s="9">
        <v>44203</v>
      </c>
      <c r="B295">
        <v>376.10000600000001</v>
      </c>
      <c r="C295">
        <f t="shared" si="16"/>
        <v>1.7283858038880995E-2</v>
      </c>
      <c r="D295">
        <f t="shared" si="17"/>
        <v>1.017283858038881</v>
      </c>
      <c r="E295">
        <f t="shared" si="18"/>
        <v>1.017283858038881</v>
      </c>
      <c r="F295" s="12">
        <f>PRODUCT($E$3:E295)-1</f>
        <v>0.21884822720310559</v>
      </c>
      <c r="G295" s="12">
        <f t="shared" si="19"/>
        <v>2.7116280543319294E-4</v>
      </c>
    </row>
    <row r="296" spans="1:7" x14ac:dyDescent="0.25">
      <c r="A296" s="9">
        <v>44204</v>
      </c>
      <c r="B296">
        <v>380.58999599999999</v>
      </c>
      <c r="C296">
        <f t="shared" si="16"/>
        <v>1.1938287498990396E-2</v>
      </c>
      <c r="D296">
        <f t="shared" si="17"/>
        <v>1.0119382874989904</v>
      </c>
      <c r="E296">
        <f t="shared" si="18"/>
        <v>1.0119382874989904</v>
      </c>
      <c r="F296" s="12">
        <f>PRODUCT($E$3:E296)-1</f>
        <v>0.23339918775709112</v>
      </c>
      <c r="G296" s="12">
        <f t="shared" si="19"/>
        <v>1.236866770986869E-4</v>
      </c>
    </row>
    <row r="297" spans="1:7" x14ac:dyDescent="0.25">
      <c r="A297" s="9">
        <v>44207</v>
      </c>
      <c r="B297">
        <v>377.85000600000001</v>
      </c>
      <c r="C297">
        <f t="shared" si="16"/>
        <v>-7.1993221808173136E-3</v>
      </c>
      <c r="D297">
        <f t="shared" si="17"/>
        <v>0.99280067781918269</v>
      </c>
      <c r="E297">
        <f t="shared" si="18"/>
        <v>0.99280067781918269</v>
      </c>
      <c r="F297" s="12">
        <f>PRODUCT($E$3:E297)-1</f>
        <v>0.22451954962686949</v>
      </c>
      <c r="G297" s="12">
        <f t="shared" si="19"/>
        <v>6.4258796553766395E-5</v>
      </c>
    </row>
    <row r="298" spans="1:7" x14ac:dyDescent="0.25">
      <c r="A298" s="9">
        <v>44208</v>
      </c>
      <c r="B298">
        <v>378.89001500000001</v>
      </c>
      <c r="C298">
        <f t="shared" si="16"/>
        <v>2.7524387547581686E-3</v>
      </c>
      <c r="D298">
        <f t="shared" si="17"/>
        <v>1.0027524387547582</v>
      </c>
      <c r="E298">
        <f t="shared" si="18"/>
        <v>1.0027524387547582</v>
      </c>
      <c r="F298" s="12">
        <f>PRODUCT($E$3:E298)-1</f>
        <v>0.22788996469122158</v>
      </c>
      <c r="G298" s="12">
        <f t="shared" si="19"/>
        <v>3.7465569198058582E-6</v>
      </c>
    </row>
    <row r="299" spans="1:7" x14ac:dyDescent="0.25">
      <c r="A299" s="9">
        <v>44209</v>
      </c>
      <c r="B299">
        <v>378.69000199999999</v>
      </c>
      <c r="C299">
        <f t="shared" si="16"/>
        <v>-5.2789197941782717E-4</v>
      </c>
      <c r="D299">
        <f t="shared" si="17"/>
        <v>0.99947210802058217</v>
      </c>
      <c r="E299">
        <f t="shared" si="18"/>
        <v>0.99947210802058217</v>
      </c>
      <c r="F299" s="12">
        <f>PRODUCT($E$3:E299)-1</f>
        <v>0.22724177142725344</v>
      </c>
      <c r="G299" s="12">
        <f t="shared" si="19"/>
        <v>1.8082941059078857E-6</v>
      </c>
    </row>
    <row r="300" spans="1:7" x14ac:dyDescent="0.25">
      <c r="A300" s="9">
        <v>44210</v>
      </c>
      <c r="B300">
        <v>380.58999599999999</v>
      </c>
      <c r="C300">
        <f t="shared" si="16"/>
        <v>5.0172805988155655E-3</v>
      </c>
      <c r="D300">
        <f t="shared" si="17"/>
        <v>1.0050172805988156</v>
      </c>
      <c r="E300">
        <f t="shared" si="18"/>
        <v>1.0050172805988156</v>
      </c>
      <c r="F300" s="12">
        <f>PRODUCT($E$3:E300)-1</f>
        <v>0.23339918775709134</v>
      </c>
      <c r="G300" s="12">
        <f t="shared" si="19"/>
        <v>1.7643732431017509E-5</v>
      </c>
    </row>
    <row r="301" spans="1:7" x14ac:dyDescent="0.25">
      <c r="A301" s="9">
        <v>44211</v>
      </c>
      <c r="B301">
        <v>376.72000100000002</v>
      </c>
      <c r="C301">
        <f t="shared" si="16"/>
        <v>-1.0168409681477697E-2</v>
      </c>
      <c r="D301">
        <f t="shared" si="17"/>
        <v>0.9898315903185223</v>
      </c>
      <c r="E301">
        <f t="shared" si="18"/>
        <v>0.9898315903185223</v>
      </c>
      <c r="F301" s="12">
        <f>PRODUCT($E$3:E301)-1</f>
        <v>0.22085747951517543</v>
      </c>
      <c r="G301" s="12">
        <f t="shared" si="19"/>
        <v>1.206756289504167E-4</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sqref="A1:E12"/>
    </sheetView>
  </sheetViews>
  <sheetFormatPr defaultRowHeight="15" x14ac:dyDescent="0.25"/>
  <cols>
    <col min="2" max="2" width="33.140625" bestFit="1" customWidth="1"/>
    <col min="3" max="3" width="38.42578125" bestFit="1" customWidth="1"/>
    <col min="4" max="4" width="33.140625" bestFit="1" customWidth="1"/>
  </cols>
  <sheetData>
    <row r="1" spans="1:5" ht="15.75" thickBot="1" x14ac:dyDescent="0.3">
      <c r="A1" s="21"/>
      <c r="B1" s="21"/>
      <c r="C1" s="21"/>
      <c r="D1" s="21"/>
      <c r="E1" s="21"/>
    </row>
    <row r="2" spans="1:5" ht="16.5" thickTop="1" thickBot="1" x14ac:dyDescent="0.3">
      <c r="A2" s="21"/>
      <c r="B2" s="22"/>
      <c r="C2" s="23" t="s">
        <v>85</v>
      </c>
      <c r="D2" s="24" t="s">
        <v>86</v>
      </c>
      <c r="E2" s="21"/>
    </row>
    <row r="3" spans="1:5" ht="16.5" thickTop="1" thickBot="1" x14ac:dyDescent="0.3">
      <c r="A3" s="21"/>
      <c r="B3" s="25" t="s">
        <v>87</v>
      </c>
      <c r="C3" s="23" t="s">
        <v>92</v>
      </c>
      <c r="D3" s="25" t="s">
        <v>93</v>
      </c>
      <c r="E3" s="21"/>
    </row>
    <row r="4" spans="1:5" ht="16.5" thickTop="1" thickBot="1" x14ac:dyDescent="0.3">
      <c r="A4" s="21"/>
      <c r="B4" s="26" t="s">
        <v>88</v>
      </c>
      <c r="C4" s="26" t="s">
        <v>91</v>
      </c>
      <c r="D4" s="27" t="s">
        <v>98</v>
      </c>
      <c r="E4" s="21"/>
    </row>
    <row r="5" spans="1:5" ht="15.75" thickTop="1" x14ac:dyDescent="0.25">
      <c r="A5" s="21"/>
      <c r="B5" s="21" t="s">
        <v>94</v>
      </c>
      <c r="C5" s="21"/>
      <c r="D5" s="21"/>
      <c r="E5" s="21"/>
    </row>
    <row r="6" spans="1:5" ht="15.75" thickBot="1" x14ac:dyDescent="0.3">
      <c r="A6" s="21"/>
      <c r="B6" s="21"/>
      <c r="C6" s="21"/>
      <c r="D6" s="21"/>
      <c r="E6" s="21"/>
    </row>
    <row r="7" spans="1:5" ht="16.5" thickTop="1" thickBot="1" x14ac:dyDescent="0.3">
      <c r="A7" s="21"/>
      <c r="B7" s="23" t="s">
        <v>87</v>
      </c>
      <c r="C7" s="25" t="s">
        <v>90</v>
      </c>
      <c r="D7" s="28" t="s">
        <v>88</v>
      </c>
      <c r="E7" s="21"/>
    </row>
    <row r="8" spans="1:5" ht="15.75" thickTop="1" x14ac:dyDescent="0.25">
      <c r="A8" s="21"/>
      <c r="B8" s="29" t="s">
        <v>95</v>
      </c>
      <c r="C8" s="30" t="s">
        <v>97</v>
      </c>
      <c r="D8" s="31" t="s">
        <v>100</v>
      </c>
      <c r="E8" s="21"/>
    </row>
    <row r="9" spans="1:5" x14ac:dyDescent="0.25">
      <c r="A9" s="21"/>
      <c r="B9" s="29" t="s">
        <v>96</v>
      </c>
      <c r="C9" s="30"/>
      <c r="D9" s="31"/>
      <c r="E9" s="21"/>
    </row>
    <row r="10" spans="1:5" x14ac:dyDescent="0.25">
      <c r="A10" s="21"/>
      <c r="B10" s="29" t="s">
        <v>99</v>
      </c>
      <c r="C10" s="30"/>
      <c r="D10" s="31"/>
      <c r="E10" s="21"/>
    </row>
    <row r="11" spans="1:5" ht="15.75" thickBot="1" x14ac:dyDescent="0.3">
      <c r="A11" s="21"/>
      <c r="B11" s="26" t="s">
        <v>89</v>
      </c>
      <c r="C11" s="27"/>
      <c r="D11" s="32"/>
      <c r="E11" s="21"/>
    </row>
    <row r="12" spans="1:5" ht="15.75" thickTop="1" x14ac:dyDescent="0.25">
      <c r="A12" s="21"/>
      <c r="B12" s="21"/>
      <c r="C12" s="21"/>
      <c r="D12" s="21"/>
      <c r="E12" s="2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Formulas</vt:lpstr>
      <vt:lpstr>small_r</vt:lpstr>
      <vt:lpstr>large_r</vt:lpstr>
      <vt:lpstr>WhenToUse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rosario trigo</dc:creator>
  <cp:lastModifiedBy>rosario trigo</cp:lastModifiedBy>
  <dcterms:created xsi:type="dcterms:W3CDTF">2020-11-08T13:03:11Z</dcterms:created>
  <dcterms:modified xsi:type="dcterms:W3CDTF">2023-01-31T01:09:31Z</dcterms:modified>
</cp:coreProperties>
</file>