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source\repos\Examen-Simulacion-Sistemas\"/>
    </mc:Choice>
  </mc:AlternateContent>
  <xr:revisionPtr revIDLastSave="0" documentId="13_ncr:1_{04EC661A-4A82-4502-BEEB-57447E696488}" xr6:coauthVersionLast="47" xr6:coauthVersionMax="47" xr10:uidLastSave="{00000000-0000-0000-0000-000000000000}"/>
  <bookViews>
    <workbookView xWindow="-120" yWindow="-120" windowWidth="29040" windowHeight="15720" xr2:uid="{5F6F93FA-E1A7-4F06-9A9E-F63C9C0162C1}"/>
  </bookViews>
  <sheets>
    <sheet name="Hoja1" sheetId="1" r:id="rId1"/>
  </sheets>
  <definedNames>
    <definedName name="_xlcn.WorksheetConnection_EjercicioSimulacion.xlsxTabla1" hidden="1">Tabla1[]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Ejercicio Simulacion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6" i="1"/>
  <c r="D6" i="1" s="1"/>
  <c r="H6" i="1" s="1"/>
  <c r="F7" i="1"/>
  <c r="D7" i="1" s="1"/>
  <c r="H7" i="1" s="1"/>
  <c r="F8" i="1"/>
  <c r="D8" i="1" s="1"/>
  <c r="H8" i="1" s="1"/>
  <c r="F9" i="1"/>
  <c r="D9" i="1" s="1"/>
  <c r="H9" i="1" s="1"/>
  <c r="F10" i="1"/>
  <c r="D10" i="1" s="1"/>
  <c r="H10" i="1" s="1"/>
  <c r="F11" i="1"/>
  <c r="D11" i="1" s="1"/>
  <c r="H11" i="1" s="1"/>
  <c r="F12" i="1"/>
  <c r="D12" i="1" s="1"/>
  <c r="H12" i="1" s="1"/>
  <c r="F13" i="1"/>
  <c r="D13" i="1" s="1"/>
  <c r="H13" i="1" s="1"/>
  <c r="F14" i="1"/>
  <c r="D14" i="1" s="1"/>
  <c r="H14" i="1" s="1"/>
  <c r="F15" i="1"/>
  <c r="D15" i="1" s="1"/>
  <c r="H15" i="1" s="1"/>
  <c r="F16" i="1"/>
  <c r="D16" i="1" s="1"/>
  <c r="H16" i="1" s="1"/>
  <c r="F17" i="1"/>
  <c r="D17" i="1" s="1"/>
  <c r="H17" i="1" s="1"/>
  <c r="F18" i="1"/>
  <c r="D18" i="1" s="1"/>
  <c r="H18" i="1" s="1"/>
  <c r="F19" i="1"/>
  <c r="D19" i="1" s="1"/>
  <c r="H19" i="1" s="1"/>
  <c r="F20" i="1"/>
  <c r="D20" i="1" s="1"/>
  <c r="H20" i="1" s="1"/>
  <c r="F21" i="1"/>
  <c r="D21" i="1" s="1"/>
  <c r="H21" i="1" s="1"/>
  <c r="F22" i="1"/>
  <c r="D22" i="1" s="1"/>
  <c r="H22" i="1" s="1"/>
  <c r="F23" i="1"/>
  <c r="D23" i="1" s="1"/>
  <c r="H23" i="1" s="1"/>
  <c r="F24" i="1"/>
  <c r="D24" i="1" s="1"/>
  <c r="H24" i="1" s="1"/>
  <c r="F25" i="1"/>
  <c r="D25" i="1" s="1"/>
  <c r="H25" i="1" s="1"/>
  <c r="F26" i="1"/>
  <c r="D26" i="1" s="1"/>
  <c r="H26" i="1" s="1"/>
  <c r="F27" i="1"/>
  <c r="D27" i="1" s="1"/>
  <c r="H27" i="1" s="1"/>
  <c r="F28" i="1"/>
  <c r="D28" i="1" s="1"/>
  <c r="H28" i="1" s="1"/>
  <c r="F29" i="1"/>
  <c r="D29" i="1" s="1"/>
  <c r="H29" i="1" s="1"/>
  <c r="F30" i="1"/>
  <c r="D30" i="1" s="1"/>
  <c r="H30" i="1" s="1"/>
  <c r="F31" i="1"/>
  <c r="D31" i="1" s="1"/>
  <c r="H31" i="1" s="1"/>
  <c r="F32" i="1"/>
  <c r="D32" i="1" s="1"/>
  <c r="H32" i="1" s="1"/>
  <c r="F33" i="1"/>
  <c r="D33" i="1" s="1"/>
  <c r="H33" i="1" s="1"/>
  <c r="F34" i="1"/>
  <c r="D34" i="1" s="1"/>
  <c r="H34" i="1" s="1"/>
  <c r="F5" i="1"/>
  <c r="D5" i="1" s="1"/>
  <c r="H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4" i="1" s="1"/>
  <c r="G33" i="1" l="1"/>
  <c r="G34" i="1"/>
  <c r="G30" i="1"/>
  <c r="G25" i="1"/>
  <c r="G31" i="1"/>
  <c r="G19" i="1"/>
  <c r="G32" i="1"/>
  <c r="G18" i="1"/>
  <c r="G17" i="1"/>
  <c r="G16" i="1"/>
  <c r="G15" i="1"/>
  <c r="G14" i="1"/>
  <c r="G9" i="1"/>
  <c r="G29" i="1"/>
  <c r="G13" i="1"/>
  <c r="G28" i="1"/>
  <c r="G12" i="1"/>
  <c r="G27" i="1"/>
  <c r="G11" i="1"/>
  <c r="G26" i="1"/>
  <c r="G10" i="1"/>
  <c r="G24" i="1"/>
  <c r="G8" i="1"/>
  <c r="G23" i="1"/>
  <c r="G7" i="1"/>
  <c r="G20" i="1"/>
  <c r="G22" i="1"/>
  <c r="G6" i="1"/>
  <c r="G21" i="1"/>
  <c r="G5" i="1"/>
  <c r="E30" i="1"/>
  <c r="E14" i="1"/>
  <c r="E18" i="1"/>
  <c r="E28" i="1"/>
  <c r="E29" i="1"/>
  <c r="E12" i="1"/>
  <c r="E27" i="1"/>
  <c r="E11" i="1"/>
  <c r="E10" i="1"/>
  <c r="E7" i="1"/>
  <c r="E23" i="1"/>
  <c r="E22" i="1"/>
  <c r="E6" i="1"/>
  <c r="E26" i="1"/>
  <c r="E21" i="1"/>
  <c r="E31" i="1"/>
  <c r="E25" i="1"/>
  <c r="E8" i="1"/>
  <c r="E15" i="1"/>
  <c r="E13" i="1"/>
  <c r="E9" i="1"/>
  <c r="E24" i="1"/>
  <c r="E20" i="1"/>
  <c r="E19" i="1"/>
  <c r="E33" i="1"/>
  <c r="E17" i="1"/>
  <c r="E32" i="1"/>
  <c r="E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F13D81-C91A-439C-A153-3ADFA9AC078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62A329-B94C-4D2E-9D3F-846BECC50D8E}" name="WorksheetConnection_Ejercicio Simulacion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EjercicioSimulacion.xlsxTabla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<sst xmlns="http://schemas.openxmlformats.org/spreadsheetml/2006/main" count="12" uniqueCount="12">
  <si>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Fecha</t>
  </si>
  <si>
    <t>Demanda Diaria</t>
  </si>
  <si>
    <t>Tiempo de entrega</t>
  </si>
  <si>
    <t>Inventario inicial</t>
  </si>
  <si>
    <t>Cantidad de pedidos</t>
  </si>
  <si>
    <t>Inventario Final</t>
  </si>
  <si>
    <t>Como afecta el tamaño del pedido al rendimiento del inventario?</t>
  </si>
  <si>
    <t>Significativamente cuando el pedido lleva por solicitud una gran cantidad de stock, lo cual lleva a la disminucion de ventas por inexistencia del producto en inventarios.</t>
  </si>
  <si>
    <t>Entre mayor sea la demanda, menor sera el rendimiento del inventario, por lo cual es necesario una evaluacion para determinar el promedio de stock a almacenar en inventarios.</t>
  </si>
  <si>
    <t>Que sucede si el tiempo de entrega es mayor o menor de lo esperado?</t>
  </si>
  <si>
    <t>Como varia el nivel de inventario a lo largo del tiempo para diferentes niveles de demandas?</t>
  </si>
  <si>
    <t>De ser menor el tiempo mayor efectividad habra en la entrega del pedido, por lo cual puede subir el indice de solicitudes o pedidos que afectaran el rendimiento del stock en inventarios, de taf forma que no podria suplir o dar abasto a la demanda. En su contraparte si el tiempo es menor, el inventario tiene buen rendimiento pero afectaria las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</si>
</sst>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Demanda Diaria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Hoja1!$C$5:$C$34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</c:numCache>
            </c:numRef>
          </c:cat>
          <c:val>
            <c:numRef>
              <c:f>Hoja1!$D$5:$D$34</c:f>
              <c:numCache>
                <c:formatCode>General</c:formatCode>
                <c:ptCount val="30"/>
                <c:pt idx="0">
                  <c:v>113</c:v>
                </c:pt>
                <c:pt idx="1">
                  <c:v>448</c:v>
                </c:pt>
                <c:pt idx="2">
                  <c:v>349</c:v>
                </c:pt>
                <c:pt idx="3">
                  <c:v>226</c:v>
                </c:pt>
                <c:pt idx="4">
                  <c:v>197</c:v>
                </c:pt>
                <c:pt idx="5">
                  <c:v>159</c:v>
                </c:pt>
                <c:pt idx="6">
                  <c:v>164</c:v>
                </c:pt>
                <c:pt idx="7">
                  <c:v>154</c:v>
                </c:pt>
                <c:pt idx="8">
                  <c:v>77</c:v>
                </c:pt>
                <c:pt idx="9">
                  <c:v>13</c:v>
                </c:pt>
                <c:pt idx="10">
                  <c:v>71</c:v>
                </c:pt>
                <c:pt idx="11">
                  <c:v>172</c:v>
                </c:pt>
                <c:pt idx="12">
                  <c:v>291</c:v>
                </c:pt>
                <c:pt idx="13">
                  <c:v>100</c:v>
                </c:pt>
                <c:pt idx="14">
                  <c:v>116</c:v>
                </c:pt>
                <c:pt idx="15">
                  <c:v>57</c:v>
                </c:pt>
                <c:pt idx="16">
                  <c:v>473</c:v>
                </c:pt>
                <c:pt idx="17">
                  <c:v>311</c:v>
                </c:pt>
                <c:pt idx="18">
                  <c:v>95</c:v>
                </c:pt>
                <c:pt idx="19">
                  <c:v>296</c:v>
                </c:pt>
                <c:pt idx="20">
                  <c:v>274</c:v>
                </c:pt>
                <c:pt idx="21">
                  <c:v>208</c:v>
                </c:pt>
                <c:pt idx="22">
                  <c:v>93</c:v>
                </c:pt>
                <c:pt idx="23">
                  <c:v>435</c:v>
                </c:pt>
                <c:pt idx="24">
                  <c:v>459</c:v>
                </c:pt>
                <c:pt idx="25">
                  <c:v>60</c:v>
                </c:pt>
                <c:pt idx="26">
                  <c:v>222</c:v>
                </c:pt>
                <c:pt idx="27">
                  <c:v>22</c:v>
                </c:pt>
                <c:pt idx="28">
                  <c:v>281</c:v>
                </c:pt>
                <c:pt idx="2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4D3-B859-00CC7E354A21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Tiempo de entrega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Hoja1!$C$5:$C$34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</c:numCache>
            </c:numRef>
          </c:cat>
          <c:val>
            <c:numRef>
              <c:f>Hoja1!$E$5:$E$34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44D3-B859-00CC7E354A21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Inventario inicial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Hoja1!$C$5:$C$34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</c:numCache>
            </c:numRef>
          </c:cat>
          <c:val>
            <c:numRef>
              <c:f>Hoja1!$F$5:$F$34</c:f>
              <c:numCache>
                <c:formatCode>General</c:formatCode>
                <c:ptCount val="30"/>
                <c:pt idx="0">
                  <c:v>227</c:v>
                </c:pt>
                <c:pt idx="1">
                  <c:v>451</c:v>
                </c:pt>
                <c:pt idx="2">
                  <c:v>415</c:v>
                </c:pt>
                <c:pt idx="3">
                  <c:v>594</c:v>
                </c:pt>
                <c:pt idx="4">
                  <c:v>227</c:v>
                </c:pt>
                <c:pt idx="5">
                  <c:v>375</c:v>
                </c:pt>
                <c:pt idx="6">
                  <c:v>477</c:v>
                </c:pt>
                <c:pt idx="7">
                  <c:v>186</c:v>
                </c:pt>
                <c:pt idx="8">
                  <c:v>138</c:v>
                </c:pt>
                <c:pt idx="9">
                  <c:v>155</c:v>
                </c:pt>
                <c:pt idx="10">
                  <c:v>366</c:v>
                </c:pt>
                <c:pt idx="11">
                  <c:v>279</c:v>
                </c:pt>
                <c:pt idx="12">
                  <c:v>332</c:v>
                </c:pt>
                <c:pt idx="13">
                  <c:v>127</c:v>
                </c:pt>
                <c:pt idx="14">
                  <c:v>135</c:v>
                </c:pt>
                <c:pt idx="15">
                  <c:v>110</c:v>
                </c:pt>
                <c:pt idx="16">
                  <c:v>559</c:v>
                </c:pt>
                <c:pt idx="17">
                  <c:v>340</c:v>
                </c:pt>
                <c:pt idx="18">
                  <c:v>285</c:v>
                </c:pt>
                <c:pt idx="19">
                  <c:v>353</c:v>
                </c:pt>
                <c:pt idx="20">
                  <c:v>422</c:v>
                </c:pt>
                <c:pt idx="21">
                  <c:v>437</c:v>
                </c:pt>
                <c:pt idx="22">
                  <c:v>312</c:v>
                </c:pt>
                <c:pt idx="23">
                  <c:v>531</c:v>
                </c:pt>
                <c:pt idx="24">
                  <c:v>531</c:v>
                </c:pt>
                <c:pt idx="25">
                  <c:v>238</c:v>
                </c:pt>
                <c:pt idx="26">
                  <c:v>277</c:v>
                </c:pt>
                <c:pt idx="27">
                  <c:v>138</c:v>
                </c:pt>
                <c:pt idx="28">
                  <c:v>545</c:v>
                </c:pt>
                <c:pt idx="2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A-44D3-B859-00CC7E354A21}"/>
            </c:ext>
          </c:extLst>
        </c:ser>
        <c:ser>
          <c:idx val="3"/>
          <c:order val="3"/>
          <c:tx>
            <c:strRef>
              <c:f>Hoja1!$G$4</c:f>
              <c:strCache>
                <c:ptCount val="1"/>
                <c:pt idx="0">
                  <c:v>Inventario Final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Hoja1!$C$5:$C$34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</c:numCache>
            </c:numRef>
          </c:cat>
          <c:val>
            <c:numRef>
              <c:f>Hoja1!$G$5:$G$34</c:f>
              <c:numCache>
                <c:formatCode>General</c:formatCode>
                <c:ptCount val="30"/>
                <c:pt idx="0">
                  <c:v>114</c:v>
                </c:pt>
                <c:pt idx="1">
                  <c:v>3</c:v>
                </c:pt>
                <c:pt idx="2">
                  <c:v>66</c:v>
                </c:pt>
                <c:pt idx="3">
                  <c:v>368</c:v>
                </c:pt>
                <c:pt idx="4">
                  <c:v>30</c:v>
                </c:pt>
                <c:pt idx="5">
                  <c:v>216</c:v>
                </c:pt>
                <c:pt idx="6">
                  <c:v>313</c:v>
                </c:pt>
                <c:pt idx="7">
                  <c:v>32</c:v>
                </c:pt>
                <c:pt idx="8">
                  <c:v>61</c:v>
                </c:pt>
                <c:pt idx="9">
                  <c:v>142</c:v>
                </c:pt>
                <c:pt idx="10">
                  <c:v>295</c:v>
                </c:pt>
                <c:pt idx="11">
                  <c:v>107</c:v>
                </c:pt>
                <c:pt idx="12">
                  <c:v>41</c:v>
                </c:pt>
                <c:pt idx="13">
                  <c:v>27</c:v>
                </c:pt>
                <c:pt idx="14">
                  <c:v>19</c:v>
                </c:pt>
                <c:pt idx="15">
                  <c:v>53</c:v>
                </c:pt>
                <c:pt idx="16">
                  <c:v>86</c:v>
                </c:pt>
                <c:pt idx="17">
                  <c:v>29</c:v>
                </c:pt>
                <c:pt idx="18">
                  <c:v>190</c:v>
                </c:pt>
                <c:pt idx="19">
                  <c:v>57</c:v>
                </c:pt>
                <c:pt idx="20">
                  <c:v>148</c:v>
                </c:pt>
                <c:pt idx="21">
                  <c:v>229</c:v>
                </c:pt>
                <c:pt idx="22">
                  <c:v>219</c:v>
                </c:pt>
                <c:pt idx="23">
                  <c:v>96</c:v>
                </c:pt>
                <c:pt idx="24">
                  <c:v>72</c:v>
                </c:pt>
                <c:pt idx="25">
                  <c:v>178</c:v>
                </c:pt>
                <c:pt idx="26">
                  <c:v>55</c:v>
                </c:pt>
                <c:pt idx="27">
                  <c:v>116</c:v>
                </c:pt>
                <c:pt idx="28">
                  <c:v>264</c:v>
                </c:pt>
                <c:pt idx="29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A-44D3-B859-00CC7E354A21}"/>
            </c:ext>
          </c:extLst>
        </c:ser>
        <c:ser>
          <c:idx val="4"/>
          <c:order val="4"/>
          <c:tx>
            <c:strRef>
              <c:f>Hoja1!$H$4</c:f>
              <c:strCache>
                <c:ptCount val="1"/>
                <c:pt idx="0">
                  <c:v>Cantidad de pedidos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Hoja1!$C$5:$C$34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</c:numCache>
            </c:numRef>
          </c:cat>
          <c:val>
            <c:numRef>
              <c:f>Hoja1!$H$5:$H$34</c:f>
              <c:numCache>
                <c:formatCode>General</c:formatCode>
                <c:ptCount val="30"/>
                <c:pt idx="0">
                  <c:v>18</c:v>
                </c:pt>
                <c:pt idx="1">
                  <c:v>63</c:v>
                </c:pt>
                <c:pt idx="2">
                  <c:v>90</c:v>
                </c:pt>
                <c:pt idx="3">
                  <c:v>45</c:v>
                </c:pt>
                <c:pt idx="4">
                  <c:v>181</c:v>
                </c:pt>
                <c:pt idx="5">
                  <c:v>10</c:v>
                </c:pt>
                <c:pt idx="6">
                  <c:v>92</c:v>
                </c:pt>
                <c:pt idx="7">
                  <c:v>67</c:v>
                </c:pt>
                <c:pt idx="8">
                  <c:v>6</c:v>
                </c:pt>
                <c:pt idx="9">
                  <c:v>5</c:v>
                </c:pt>
                <c:pt idx="10">
                  <c:v>36</c:v>
                </c:pt>
                <c:pt idx="11">
                  <c:v>41</c:v>
                </c:pt>
                <c:pt idx="12">
                  <c:v>18</c:v>
                </c:pt>
                <c:pt idx="13">
                  <c:v>50</c:v>
                </c:pt>
                <c:pt idx="14">
                  <c:v>65</c:v>
                </c:pt>
                <c:pt idx="15">
                  <c:v>54</c:v>
                </c:pt>
                <c:pt idx="16">
                  <c:v>317</c:v>
                </c:pt>
                <c:pt idx="17">
                  <c:v>216</c:v>
                </c:pt>
                <c:pt idx="18">
                  <c:v>82</c:v>
                </c:pt>
                <c:pt idx="19">
                  <c:v>55</c:v>
                </c:pt>
                <c:pt idx="20">
                  <c:v>146</c:v>
                </c:pt>
                <c:pt idx="21">
                  <c:v>148</c:v>
                </c:pt>
                <c:pt idx="22">
                  <c:v>1</c:v>
                </c:pt>
                <c:pt idx="23">
                  <c:v>236</c:v>
                </c:pt>
                <c:pt idx="24">
                  <c:v>173</c:v>
                </c:pt>
                <c:pt idx="25">
                  <c:v>31</c:v>
                </c:pt>
                <c:pt idx="26">
                  <c:v>182</c:v>
                </c:pt>
                <c:pt idx="27">
                  <c:v>9</c:v>
                </c:pt>
                <c:pt idx="28">
                  <c:v>176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A-44D3-B859-00CC7E35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2512"/>
        <c:axId val="1559517935"/>
      </c:lineChart>
      <c:dateAx>
        <c:axId val="4119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7935"/>
        <c:crosses val="autoZero"/>
        <c:auto val="1"/>
        <c:lblOffset val="100"/>
        <c:baseTimeUnit val="days"/>
      </c:dateAx>
      <c:valAx>
        <c:axId val="15595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176212</xdr:rowOff>
    </xdr:from>
    <xdr:to>
      <xdr:col>18</xdr:col>
      <xdr:colOff>447675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B3C77-45AE-2F71-9385-24EBB6CD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C144E-FE2A-49D1-B07F-79A37E2AD286}" name="Tabla1" displayName="Tabla1" ref="C4:H34" totalsRowShown="0" headerRowDxfId="7" dataDxfId="6">
  <autoFilter ref="C4:H34" xr:uid="{8D6C144E-FE2A-49D1-B07F-79A37E2AD286}"/>
  <tableColumns count="6">
    <tableColumn id="1" xr3:uid="{6FDCEA18-25F2-40DD-B381-C44EBE74BDEC}" name="Fecha" dataDxfId="5">
      <calculatedColumnFormula>+C4+1</calculatedColumnFormula>
    </tableColumn>
    <tableColumn id="2" xr3:uid="{1A9021B3-C1F2-4334-8DFE-08E629902B46}" name="Demanda Diaria" dataDxfId="4">
      <calculatedColumnFormula>+RANDBETWEEN(1,F5)</calculatedColumnFormula>
    </tableColumn>
    <tableColumn id="3" xr3:uid="{A362559B-36B0-4D1C-84A4-6E96AA32C74E}" name="Tiempo de entrega" dataDxfId="3">
      <calculatedColumnFormula>(RANDBETWEEN(C5,C5+5))-C5+1</calculatedColumnFormula>
    </tableColumn>
    <tableColumn id="4" xr3:uid="{33356B8F-9696-4801-92FA-9B2F98095EAF}" name="Inventario inicial" dataDxfId="2">
      <calculatedColumnFormula>+RANDBETWEEN(100,600)</calculatedColumnFormula>
    </tableColumn>
    <tableColumn id="6" xr3:uid="{66A16DCD-D124-4A20-A6A9-0357FAB10260}" name="Inventario Final" dataDxfId="1">
      <calculatedColumnFormula>+Tabla1[[#This Row],[Inventario inicial]]-Tabla1[[#This Row],[Demanda Diaria]]</calculatedColumnFormula>
    </tableColumn>
    <tableColumn id="5" xr3:uid="{3F5BFE1D-5A21-4B79-8437-AE785AF188C0}" name="Cantidad de pedidos" dataDxfId="0">
      <calculatedColumnFormula>+RANDBETWEEN(1,D5)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F6BF-087B-48EE-9D82-9E80809F1A94}">
  <dimension ref="C4:S34"/>
  <sheetViews>
    <sheetView showGridLines="0" tabSelected="1" workbookViewId="0">
      <selection activeCell="J30" sqref="J30:S32"/>
    </sheetView>
  </sheetViews>
  <sheetFormatPr baseColWidth="10" defaultRowHeight="15" x14ac:dyDescent="0.25"/>
  <cols>
    <col min="3" max="3" width="15.85546875" bestFit="1" customWidth="1"/>
    <col min="4" max="4" width="17.140625" customWidth="1"/>
    <col min="5" max="5" width="19.85546875" customWidth="1"/>
    <col min="6" max="7" width="18" customWidth="1"/>
    <col min="8" max="8" width="21.28515625" customWidth="1"/>
    <col min="9" max="9" width="1.7109375" customWidth="1"/>
  </cols>
  <sheetData>
    <row r="4" spans="3:8" s="1" customFormat="1" ht="27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  <c r="H4" s="1" t="s">
        <v>4</v>
      </c>
    </row>
    <row r="5" spans="3:8" x14ac:dyDescent="0.25">
      <c r="C5" s="3">
        <v>44562</v>
      </c>
      <c r="D5" s="2">
        <f ca="1">+RANDBETWEEN(1,F5)</f>
        <v>113</v>
      </c>
      <c r="E5" s="2">
        <f t="shared" ref="E5:E34" ca="1" si="0">(RANDBETWEEN(C5,C5+5))-C5+1</f>
        <v>2</v>
      </c>
      <c r="F5" s="2">
        <f ca="1">+RANDBETWEEN(100,600)</f>
        <v>227</v>
      </c>
      <c r="G5" s="2">
        <f ca="1">+Tabla1[[#This Row],[Inventario inicial]]-Tabla1[[#This Row],[Demanda Diaria]]</f>
        <v>114</v>
      </c>
      <c r="H5" s="2">
        <f t="shared" ref="H5:H34" ca="1" si="1">+RANDBETWEEN(1,D5)</f>
        <v>18</v>
      </c>
    </row>
    <row r="6" spans="3:8" x14ac:dyDescent="0.25">
      <c r="C6" s="3">
        <f>+C5+1</f>
        <v>44563</v>
      </c>
      <c r="D6" s="2">
        <f t="shared" ref="D6:D34" ca="1" si="2">+RANDBETWEEN(1,F6)</f>
        <v>448</v>
      </c>
      <c r="E6" s="2">
        <f t="shared" ca="1" si="0"/>
        <v>6</v>
      </c>
      <c r="F6" s="2">
        <f t="shared" ref="F6:F34" ca="1" si="3">+RANDBETWEEN(100,600)</f>
        <v>451</v>
      </c>
      <c r="G6" s="2">
        <f ca="1">+Tabla1[[#This Row],[Inventario inicial]]-Tabla1[[#This Row],[Demanda Diaria]]</f>
        <v>3</v>
      </c>
      <c r="H6" s="2">
        <f t="shared" ca="1" si="1"/>
        <v>63</v>
      </c>
    </row>
    <row r="7" spans="3:8" x14ac:dyDescent="0.25">
      <c r="C7" s="3">
        <f t="shared" ref="C7:C34" si="4">+C6+1</f>
        <v>44564</v>
      </c>
      <c r="D7" s="2">
        <f t="shared" ca="1" si="2"/>
        <v>349</v>
      </c>
      <c r="E7" s="2">
        <f t="shared" ca="1" si="0"/>
        <v>1</v>
      </c>
      <c r="F7" s="2">
        <f t="shared" ca="1" si="3"/>
        <v>415</v>
      </c>
      <c r="G7" s="2">
        <f ca="1">+Tabla1[[#This Row],[Inventario inicial]]-Tabla1[[#This Row],[Demanda Diaria]]</f>
        <v>66</v>
      </c>
      <c r="H7" s="2">
        <f t="shared" ca="1" si="1"/>
        <v>90</v>
      </c>
    </row>
    <row r="8" spans="3:8" x14ac:dyDescent="0.25">
      <c r="C8" s="3">
        <f t="shared" si="4"/>
        <v>44565</v>
      </c>
      <c r="D8" s="2">
        <f t="shared" ca="1" si="2"/>
        <v>226</v>
      </c>
      <c r="E8" s="2">
        <f t="shared" ca="1" si="0"/>
        <v>4</v>
      </c>
      <c r="F8" s="2">
        <f t="shared" ca="1" si="3"/>
        <v>594</v>
      </c>
      <c r="G8" s="2">
        <f ca="1">+Tabla1[[#This Row],[Inventario inicial]]-Tabla1[[#This Row],[Demanda Diaria]]</f>
        <v>368</v>
      </c>
      <c r="H8" s="2">
        <f t="shared" ca="1" si="1"/>
        <v>45</v>
      </c>
    </row>
    <row r="9" spans="3:8" x14ac:dyDescent="0.25">
      <c r="C9" s="3">
        <f t="shared" si="4"/>
        <v>44566</v>
      </c>
      <c r="D9" s="2">
        <f t="shared" ca="1" si="2"/>
        <v>197</v>
      </c>
      <c r="E9" s="2">
        <f t="shared" ca="1" si="0"/>
        <v>4</v>
      </c>
      <c r="F9" s="2">
        <f t="shared" ca="1" si="3"/>
        <v>227</v>
      </c>
      <c r="G9" s="2">
        <f ca="1">+Tabla1[[#This Row],[Inventario inicial]]-Tabla1[[#This Row],[Demanda Diaria]]</f>
        <v>30</v>
      </c>
      <c r="H9" s="2">
        <f t="shared" ca="1" si="1"/>
        <v>181</v>
      </c>
    </row>
    <row r="10" spans="3:8" x14ac:dyDescent="0.25">
      <c r="C10" s="3">
        <f t="shared" si="4"/>
        <v>44567</v>
      </c>
      <c r="D10" s="2">
        <f t="shared" ca="1" si="2"/>
        <v>159</v>
      </c>
      <c r="E10" s="2">
        <f t="shared" ca="1" si="0"/>
        <v>3</v>
      </c>
      <c r="F10" s="2">
        <f t="shared" ca="1" si="3"/>
        <v>375</v>
      </c>
      <c r="G10" s="2">
        <f ca="1">+Tabla1[[#This Row],[Inventario inicial]]-Tabla1[[#This Row],[Demanda Diaria]]</f>
        <v>216</v>
      </c>
      <c r="H10" s="2">
        <f t="shared" ca="1" si="1"/>
        <v>10</v>
      </c>
    </row>
    <row r="11" spans="3:8" x14ac:dyDescent="0.25">
      <c r="C11" s="3">
        <f t="shared" si="4"/>
        <v>44568</v>
      </c>
      <c r="D11" s="2">
        <f t="shared" ca="1" si="2"/>
        <v>164</v>
      </c>
      <c r="E11" s="2">
        <f t="shared" ca="1" si="0"/>
        <v>1</v>
      </c>
      <c r="F11" s="2">
        <f t="shared" ca="1" si="3"/>
        <v>477</v>
      </c>
      <c r="G11" s="2">
        <f ca="1">+Tabla1[[#This Row],[Inventario inicial]]-Tabla1[[#This Row],[Demanda Diaria]]</f>
        <v>313</v>
      </c>
      <c r="H11" s="2">
        <f t="shared" ca="1" si="1"/>
        <v>92</v>
      </c>
    </row>
    <row r="12" spans="3:8" x14ac:dyDescent="0.25">
      <c r="C12" s="3">
        <f t="shared" si="4"/>
        <v>44569</v>
      </c>
      <c r="D12" s="2">
        <f t="shared" ca="1" si="2"/>
        <v>154</v>
      </c>
      <c r="E12" s="2">
        <f t="shared" ca="1" si="0"/>
        <v>3</v>
      </c>
      <c r="F12" s="2">
        <f t="shared" ca="1" si="3"/>
        <v>186</v>
      </c>
      <c r="G12" s="2">
        <f ca="1">+Tabla1[[#This Row],[Inventario inicial]]-Tabla1[[#This Row],[Demanda Diaria]]</f>
        <v>32</v>
      </c>
      <c r="H12" s="2">
        <f t="shared" ca="1" si="1"/>
        <v>67</v>
      </c>
    </row>
    <row r="13" spans="3:8" x14ac:dyDescent="0.25">
      <c r="C13" s="3">
        <f t="shared" si="4"/>
        <v>44570</v>
      </c>
      <c r="D13" s="2">
        <f t="shared" ca="1" si="2"/>
        <v>77</v>
      </c>
      <c r="E13" s="2">
        <f t="shared" ca="1" si="0"/>
        <v>1</v>
      </c>
      <c r="F13" s="2">
        <f t="shared" ca="1" si="3"/>
        <v>138</v>
      </c>
      <c r="G13" s="2">
        <f ca="1">+Tabla1[[#This Row],[Inventario inicial]]-Tabla1[[#This Row],[Demanda Diaria]]</f>
        <v>61</v>
      </c>
      <c r="H13" s="2">
        <f t="shared" ca="1" si="1"/>
        <v>6</v>
      </c>
    </row>
    <row r="14" spans="3:8" x14ac:dyDescent="0.25">
      <c r="C14" s="3">
        <f t="shared" si="4"/>
        <v>44571</v>
      </c>
      <c r="D14" s="2">
        <f t="shared" ca="1" si="2"/>
        <v>13</v>
      </c>
      <c r="E14" s="2">
        <f t="shared" ca="1" si="0"/>
        <v>4</v>
      </c>
      <c r="F14" s="2">
        <f t="shared" ca="1" si="3"/>
        <v>155</v>
      </c>
      <c r="G14" s="2">
        <f ca="1">+Tabla1[[#This Row],[Inventario inicial]]-Tabla1[[#This Row],[Demanda Diaria]]</f>
        <v>142</v>
      </c>
      <c r="H14" s="2">
        <f t="shared" ca="1" si="1"/>
        <v>5</v>
      </c>
    </row>
    <row r="15" spans="3:8" x14ac:dyDescent="0.25">
      <c r="C15" s="3">
        <f t="shared" si="4"/>
        <v>44572</v>
      </c>
      <c r="D15" s="2">
        <f t="shared" ca="1" si="2"/>
        <v>71</v>
      </c>
      <c r="E15" s="2">
        <f t="shared" ca="1" si="0"/>
        <v>3</v>
      </c>
      <c r="F15" s="2">
        <f t="shared" ca="1" si="3"/>
        <v>366</v>
      </c>
      <c r="G15" s="2">
        <f ca="1">+Tabla1[[#This Row],[Inventario inicial]]-Tabla1[[#This Row],[Demanda Diaria]]</f>
        <v>295</v>
      </c>
      <c r="H15" s="2">
        <f t="shared" ca="1" si="1"/>
        <v>36</v>
      </c>
    </row>
    <row r="16" spans="3:8" x14ac:dyDescent="0.25">
      <c r="C16" s="3">
        <f t="shared" si="4"/>
        <v>44573</v>
      </c>
      <c r="D16" s="2">
        <f t="shared" ca="1" si="2"/>
        <v>172</v>
      </c>
      <c r="E16" s="2">
        <f t="shared" ca="1" si="0"/>
        <v>5</v>
      </c>
      <c r="F16" s="2">
        <f t="shared" ca="1" si="3"/>
        <v>279</v>
      </c>
      <c r="G16" s="2">
        <f ca="1">+Tabla1[[#This Row],[Inventario inicial]]-Tabla1[[#This Row],[Demanda Diaria]]</f>
        <v>107</v>
      </c>
      <c r="H16" s="2">
        <f t="shared" ca="1" si="1"/>
        <v>41</v>
      </c>
    </row>
    <row r="17" spans="3:19" x14ac:dyDescent="0.25">
      <c r="C17" s="3">
        <f t="shared" si="4"/>
        <v>44574</v>
      </c>
      <c r="D17" s="2">
        <f t="shared" ca="1" si="2"/>
        <v>291</v>
      </c>
      <c r="E17" s="2">
        <f t="shared" ca="1" si="0"/>
        <v>4</v>
      </c>
      <c r="F17" s="2">
        <f t="shared" ca="1" si="3"/>
        <v>332</v>
      </c>
      <c r="G17" s="2">
        <f ca="1">+Tabla1[[#This Row],[Inventario inicial]]-Tabla1[[#This Row],[Demanda Diaria]]</f>
        <v>41</v>
      </c>
      <c r="H17" s="2">
        <f t="shared" ca="1" si="1"/>
        <v>18</v>
      </c>
    </row>
    <row r="18" spans="3:19" x14ac:dyDescent="0.25">
      <c r="C18" s="3">
        <f t="shared" si="4"/>
        <v>44575</v>
      </c>
      <c r="D18" s="2">
        <f t="shared" ca="1" si="2"/>
        <v>100</v>
      </c>
      <c r="E18" s="2">
        <f t="shared" ca="1" si="0"/>
        <v>6</v>
      </c>
      <c r="F18" s="2">
        <f t="shared" ca="1" si="3"/>
        <v>127</v>
      </c>
      <c r="G18" s="2">
        <f ca="1">+Tabla1[[#This Row],[Inventario inicial]]-Tabla1[[#This Row],[Demanda Diaria]]</f>
        <v>27</v>
      </c>
      <c r="H18" s="2">
        <f t="shared" ca="1" si="1"/>
        <v>50</v>
      </c>
    </row>
    <row r="19" spans="3:19" x14ac:dyDescent="0.25">
      <c r="C19" s="3">
        <f t="shared" si="4"/>
        <v>44576</v>
      </c>
      <c r="D19" s="2">
        <f t="shared" ca="1" si="2"/>
        <v>116</v>
      </c>
      <c r="E19" s="2">
        <f t="shared" ca="1" si="0"/>
        <v>6</v>
      </c>
      <c r="F19" s="2">
        <f t="shared" ca="1" si="3"/>
        <v>135</v>
      </c>
      <c r="G19" s="2">
        <f ca="1">+Tabla1[[#This Row],[Inventario inicial]]-Tabla1[[#This Row],[Demanda Diaria]]</f>
        <v>19</v>
      </c>
      <c r="H19" s="2">
        <f t="shared" ca="1" si="1"/>
        <v>65</v>
      </c>
    </row>
    <row r="20" spans="3:19" x14ac:dyDescent="0.25">
      <c r="C20" s="3">
        <f t="shared" si="4"/>
        <v>44577</v>
      </c>
      <c r="D20" s="2">
        <f t="shared" ca="1" si="2"/>
        <v>57</v>
      </c>
      <c r="E20" s="2">
        <f t="shared" ca="1" si="0"/>
        <v>6</v>
      </c>
      <c r="F20" s="2">
        <f t="shared" ca="1" si="3"/>
        <v>110</v>
      </c>
      <c r="G20" s="2">
        <f ca="1">+Tabla1[[#This Row],[Inventario inicial]]-Tabla1[[#This Row],[Demanda Diaria]]</f>
        <v>53</v>
      </c>
      <c r="H20" s="2">
        <f t="shared" ca="1" si="1"/>
        <v>54</v>
      </c>
    </row>
    <row r="21" spans="3:19" x14ac:dyDescent="0.25">
      <c r="C21" s="3">
        <f t="shared" si="4"/>
        <v>44578</v>
      </c>
      <c r="D21" s="2">
        <f t="shared" ca="1" si="2"/>
        <v>473</v>
      </c>
      <c r="E21" s="2">
        <f t="shared" ca="1" si="0"/>
        <v>5</v>
      </c>
      <c r="F21" s="2">
        <f t="shared" ca="1" si="3"/>
        <v>559</v>
      </c>
      <c r="G21" s="2">
        <f ca="1">+Tabla1[[#This Row],[Inventario inicial]]-Tabla1[[#This Row],[Demanda Diaria]]</f>
        <v>86</v>
      </c>
      <c r="H21" s="2">
        <f t="shared" ca="1" si="1"/>
        <v>317</v>
      </c>
      <c r="J21" s="5" t="s">
        <v>6</v>
      </c>
      <c r="K21" s="5"/>
      <c r="L21" s="5"/>
      <c r="M21" s="5"/>
      <c r="N21" s="5"/>
      <c r="O21" s="5"/>
      <c r="P21" s="5"/>
      <c r="Q21" s="5"/>
      <c r="R21" s="5"/>
      <c r="S21" s="5"/>
    </row>
    <row r="22" spans="3:19" x14ac:dyDescent="0.25">
      <c r="C22" s="3">
        <f t="shared" si="4"/>
        <v>44579</v>
      </c>
      <c r="D22" s="2">
        <f t="shared" ca="1" si="2"/>
        <v>311</v>
      </c>
      <c r="E22" s="2">
        <f t="shared" ca="1" si="0"/>
        <v>2</v>
      </c>
      <c r="F22" s="2">
        <f t="shared" ca="1" si="3"/>
        <v>340</v>
      </c>
      <c r="G22" s="2">
        <f ca="1">+Tabla1[[#This Row],[Inventario inicial]]-Tabla1[[#This Row],[Demanda Diaria]]</f>
        <v>29</v>
      </c>
      <c r="H22" s="2">
        <f t="shared" ca="1" si="1"/>
        <v>216</v>
      </c>
      <c r="J22" s="4" t="s">
        <v>7</v>
      </c>
      <c r="K22" s="4"/>
      <c r="L22" s="4"/>
      <c r="M22" s="4"/>
      <c r="N22" s="4"/>
      <c r="O22" s="4"/>
      <c r="P22" s="4"/>
      <c r="Q22" s="4"/>
      <c r="R22" s="4"/>
      <c r="S22" s="4"/>
    </row>
    <row r="23" spans="3:19" x14ac:dyDescent="0.25">
      <c r="C23" s="3">
        <f t="shared" si="4"/>
        <v>44580</v>
      </c>
      <c r="D23" s="2">
        <f t="shared" ca="1" si="2"/>
        <v>95</v>
      </c>
      <c r="E23" s="2">
        <f t="shared" ca="1" si="0"/>
        <v>3</v>
      </c>
      <c r="F23" s="2">
        <f t="shared" ca="1" si="3"/>
        <v>285</v>
      </c>
      <c r="G23" s="2">
        <f ca="1">+Tabla1[[#This Row],[Inventario inicial]]-Tabla1[[#This Row],[Demanda Diaria]]</f>
        <v>190</v>
      </c>
      <c r="H23" s="2">
        <f t="shared" ca="1" si="1"/>
        <v>82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3:19" x14ac:dyDescent="0.25">
      <c r="C24" s="3">
        <f t="shared" si="4"/>
        <v>44581</v>
      </c>
      <c r="D24" s="2">
        <f t="shared" ca="1" si="2"/>
        <v>296</v>
      </c>
      <c r="E24" s="2">
        <f t="shared" ca="1" si="0"/>
        <v>4</v>
      </c>
      <c r="F24" s="2">
        <f t="shared" ca="1" si="3"/>
        <v>353</v>
      </c>
      <c r="G24" s="2">
        <f ca="1">+Tabla1[[#This Row],[Inventario inicial]]-Tabla1[[#This Row],[Demanda Diaria]]</f>
        <v>57</v>
      </c>
      <c r="H24" s="2">
        <f t="shared" ca="1" si="1"/>
        <v>55</v>
      </c>
    </row>
    <row r="25" spans="3:19" x14ac:dyDescent="0.25">
      <c r="C25" s="3">
        <f t="shared" si="4"/>
        <v>44582</v>
      </c>
      <c r="D25" s="2">
        <f t="shared" ca="1" si="2"/>
        <v>274</v>
      </c>
      <c r="E25" s="2">
        <f t="shared" ca="1" si="0"/>
        <v>1</v>
      </c>
      <c r="F25" s="2">
        <f t="shared" ca="1" si="3"/>
        <v>422</v>
      </c>
      <c r="G25" s="2">
        <f ca="1">+Tabla1[[#This Row],[Inventario inicial]]-Tabla1[[#This Row],[Demanda Diaria]]</f>
        <v>148</v>
      </c>
      <c r="H25" s="2">
        <f t="shared" ca="1" si="1"/>
        <v>146</v>
      </c>
      <c r="J25" s="5" t="s">
        <v>10</v>
      </c>
      <c r="K25" s="5"/>
      <c r="L25" s="5"/>
      <c r="M25" s="5"/>
      <c r="N25" s="5"/>
      <c r="O25" s="5"/>
      <c r="P25" s="5"/>
      <c r="Q25" s="5"/>
      <c r="R25" s="5"/>
      <c r="S25" s="5"/>
    </row>
    <row r="26" spans="3:19" x14ac:dyDescent="0.25">
      <c r="C26" s="3">
        <f t="shared" si="4"/>
        <v>44583</v>
      </c>
      <c r="D26" s="2">
        <f t="shared" ca="1" si="2"/>
        <v>208</v>
      </c>
      <c r="E26" s="2">
        <f t="shared" ca="1" si="0"/>
        <v>3</v>
      </c>
      <c r="F26" s="2">
        <f t="shared" ca="1" si="3"/>
        <v>437</v>
      </c>
      <c r="G26" s="2">
        <f ca="1">+Tabla1[[#This Row],[Inventario inicial]]-Tabla1[[#This Row],[Demanda Diaria]]</f>
        <v>229</v>
      </c>
      <c r="H26" s="2">
        <f t="shared" ca="1" si="1"/>
        <v>148</v>
      </c>
      <c r="J26" s="4" t="s">
        <v>8</v>
      </c>
      <c r="K26" s="4"/>
      <c r="L26" s="4"/>
      <c r="M26" s="4"/>
      <c r="N26" s="4"/>
      <c r="O26" s="4"/>
      <c r="P26" s="4"/>
      <c r="Q26" s="4"/>
      <c r="R26" s="4"/>
      <c r="S26" s="4"/>
    </row>
    <row r="27" spans="3:19" x14ac:dyDescent="0.25">
      <c r="C27" s="3">
        <f t="shared" si="4"/>
        <v>44584</v>
      </c>
      <c r="D27" s="2">
        <f t="shared" ca="1" si="2"/>
        <v>93</v>
      </c>
      <c r="E27" s="2">
        <f t="shared" ca="1" si="0"/>
        <v>3</v>
      </c>
      <c r="F27" s="2">
        <f t="shared" ca="1" si="3"/>
        <v>312</v>
      </c>
      <c r="G27" s="2">
        <f ca="1">+Tabla1[[#This Row],[Inventario inicial]]-Tabla1[[#This Row],[Demanda Diaria]]</f>
        <v>219</v>
      </c>
      <c r="H27" s="2">
        <f t="shared" ca="1" si="1"/>
        <v>1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3:19" x14ac:dyDescent="0.25">
      <c r="C28" s="3">
        <f t="shared" si="4"/>
        <v>44585</v>
      </c>
      <c r="D28" s="2">
        <f t="shared" ca="1" si="2"/>
        <v>435</v>
      </c>
      <c r="E28" s="2">
        <f t="shared" ca="1" si="0"/>
        <v>1</v>
      </c>
      <c r="F28" s="2">
        <f t="shared" ca="1" si="3"/>
        <v>531</v>
      </c>
      <c r="G28" s="2">
        <f ca="1">+Tabla1[[#This Row],[Inventario inicial]]-Tabla1[[#This Row],[Demanda Diaria]]</f>
        <v>96</v>
      </c>
      <c r="H28" s="2">
        <f t="shared" ca="1" si="1"/>
        <v>236</v>
      </c>
    </row>
    <row r="29" spans="3:19" x14ac:dyDescent="0.25">
      <c r="C29" s="3">
        <f t="shared" si="4"/>
        <v>44586</v>
      </c>
      <c r="D29" s="2">
        <f t="shared" ca="1" si="2"/>
        <v>459</v>
      </c>
      <c r="E29" s="2">
        <f t="shared" ca="1" si="0"/>
        <v>4</v>
      </c>
      <c r="F29" s="2">
        <f t="shared" ca="1" si="3"/>
        <v>531</v>
      </c>
      <c r="G29" s="2">
        <f ca="1">+Tabla1[[#This Row],[Inventario inicial]]-Tabla1[[#This Row],[Demanda Diaria]]</f>
        <v>72</v>
      </c>
      <c r="H29" s="2">
        <f t="shared" ca="1" si="1"/>
        <v>173</v>
      </c>
      <c r="J29" s="5" t="s">
        <v>9</v>
      </c>
      <c r="K29" s="5"/>
      <c r="L29" s="5"/>
      <c r="M29" s="5"/>
      <c r="N29" s="5"/>
      <c r="O29" s="5"/>
      <c r="P29" s="5"/>
      <c r="Q29" s="5"/>
      <c r="R29" s="5"/>
      <c r="S29" s="5"/>
    </row>
    <row r="30" spans="3:19" ht="15" customHeight="1" x14ac:dyDescent="0.25">
      <c r="C30" s="3">
        <f t="shared" si="4"/>
        <v>44587</v>
      </c>
      <c r="D30" s="2">
        <f t="shared" ca="1" si="2"/>
        <v>60</v>
      </c>
      <c r="E30" s="2">
        <f t="shared" ca="1" si="0"/>
        <v>1</v>
      </c>
      <c r="F30" s="2">
        <f t="shared" ca="1" si="3"/>
        <v>238</v>
      </c>
      <c r="G30" s="2">
        <f ca="1">+Tabla1[[#This Row],[Inventario inicial]]-Tabla1[[#This Row],[Demanda Diaria]]</f>
        <v>178</v>
      </c>
      <c r="H30" s="2">
        <f t="shared" ca="1" si="1"/>
        <v>31</v>
      </c>
      <c r="J30" s="4" t="s">
        <v>11</v>
      </c>
      <c r="K30" s="4"/>
      <c r="L30" s="4"/>
      <c r="M30" s="4"/>
      <c r="N30" s="4"/>
      <c r="O30" s="4"/>
      <c r="P30" s="4"/>
      <c r="Q30" s="4"/>
      <c r="R30" s="4"/>
      <c r="S30" s="4"/>
    </row>
    <row r="31" spans="3:19" x14ac:dyDescent="0.25">
      <c r="C31" s="3">
        <f t="shared" si="4"/>
        <v>44588</v>
      </c>
      <c r="D31" s="2">
        <f t="shared" ca="1" si="2"/>
        <v>222</v>
      </c>
      <c r="E31" s="2">
        <f t="shared" ca="1" si="0"/>
        <v>3</v>
      </c>
      <c r="F31" s="2">
        <f t="shared" ca="1" si="3"/>
        <v>277</v>
      </c>
      <c r="G31" s="2">
        <f ca="1">+Tabla1[[#This Row],[Inventario inicial]]-Tabla1[[#This Row],[Demanda Diaria]]</f>
        <v>55</v>
      </c>
      <c r="H31" s="2">
        <f t="shared" ca="1" si="1"/>
        <v>182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3:19" x14ac:dyDescent="0.25">
      <c r="C32" s="3">
        <f t="shared" si="4"/>
        <v>44589</v>
      </c>
      <c r="D32" s="2">
        <f t="shared" ca="1" si="2"/>
        <v>22</v>
      </c>
      <c r="E32" s="2">
        <f t="shared" ca="1" si="0"/>
        <v>4</v>
      </c>
      <c r="F32" s="2">
        <f t="shared" ca="1" si="3"/>
        <v>138</v>
      </c>
      <c r="G32" s="2">
        <f ca="1">+Tabla1[[#This Row],[Inventario inicial]]-Tabla1[[#This Row],[Demanda Diaria]]</f>
        <v>116</v>
      </c>
      <c r="H32" s="2">
        <f t="shared" ca="1" si="1"/>
        <v>9</v>
      </c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3:8" x14ac:dyDescent="0.25">
      <c r="C33" s="3">
        <f t="shared" si="4"/>
        <v>44590</v>
      </c>
      <c r="D33" s="2">
        <f t="shared" ca="1" si="2"/>
        <v>281</v>
      </c>
      <c r="E33" s="2">
        <f t="shared" ca="1" si="0"/>
        <v>5</v>
      </c>
      <c r="F33" s="2">
        <f t="shared" ca="1" si="3"/>
        <v>545</v>
      </c>
      <c r="G33" s="2">
        <f ca="1">+Tabla1[[#This Row],[Inventario inicial]]-Tabla1[[#This Row],[Demanda Diaria]]</f>
        <v>264</v>
      </c>
      <c r="H33" s="2">
        <f t="shared" ca="1" si="1"/>
        <v>176</v>
      </c>
    </row>
    <row r="34" spans="3:8" x14ac:dyDescent="0.25">
      <c r="C34" s="3">
        <f t="shared" si="4"/>
        <v>44591</v>
      </c>
      <c r="D34" s="2">
        <f t="shared" ca="1" si="2"/>
        <v>68</v>
      </c>
      <c r="E34" s="2">
        <f t="shared" ca="1" si="0"/>
        <v>3</v>
      </c>
      <c r="F34" s="2">
        <f t="shared" ca="1" si="3"/>
        <v>411</v>
      </c>
      <c r="G34" s="2">
        <f ca="1">+Tabla1[[#This Row],[Inventario inicial]]-Tabla1[[#This Row],[Demanda Diaria]]</f>
        <v>343</v>
      </c>
      <c r="H34" s="2">
        <f t="shared" ca="1" si="1"/>
        <v>19</v>
      </c>
    </row>
  </sheetData>
  <mergeCells count="6">
    <mergeCell ref="J22:S23"/>
    <mergeCell ref="J21:S21"/>
    <mergeCell ref="J25:S25"/>
    <mergeCell ref="J26:S27"/>
    <mergeCell ref="J29:S29"/>
    <mergeCell ref="J30:S3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 D e m a n d a   D i a r i a < / s t r i n g > < / k e y > < v a l u e > < i n t > 1 3 4 < / i n t > < / v a l u e > < / i t e m > < i t e m > < k e y > < s t r i n g > T i e m p o   d e   e n t r e g a < / s t r i n g > < / k e y > < v a l u e > < i n t > 1 5 3 < / i n t > < / v a l u e > < / i t e m > < i t e m > < k e y > < s t r i n g > I n v e n t a r i o   i n i c i a l < / s t r i n g > < / k e y > < v a l u e > < i n t > 1 4 0 < / i n t > < / v a l u e > < / i t e m > < i t e m > < k e y > < s t r i n g > C a n t i d a d   d e   p e d i d o s < / s t r i n g > < / k e y > < v a l u e > < i n t > 1 6 2 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 D e m a n d a   D i a r i a < / s t r i n g > < / k e y > < v a l u e > < i n t > 1 < / i n t > < / v a l u e > < / i t e m > < i t e m > < k e y > < s t r i n g > T i e m p o   d e   e n t r e g a < / s t r i n g > < / k e y > < v a l u e > < i n t > 2 < / i n t > < / v a l u e > < / i t e m > < i t e m > < k e y > < s t r i n g > I n v e n t a r i o   i n i c i a l < / s t r i n g > < / k e y > < v a l u e > < i n t > 3 < / i n t > < / v a l u e > < / i t e m > < i t e m > < k e y > < s t r i n g > C a n t i d a d   d e   p e d i d o s 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 C o l u m n s \ D e m a n d a   D i a r i a 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 C o l u m n s \ I n v e n t a r i o   i n i c i a l 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 d e   p e d i d o s 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 2 0 2 4 - 0 2 - 2 4 T 1 4 : 3 0 : 0 1 . 4 1 1 7 8 9 9 - 0 6 : 0 0 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 C o l u m n s \ D e m a n d a   D i a r i a < / K e y > < / D i a g r a m O b j e c t K e y > < D i a g r a m O b j e c t K e y > < K e y > C o l u m n s \ T i e m p o   d e   e n t r e g a < / K e y > < / D i a g r a m O b j e c t K e y > < D i a g r a m O b j e c t K e y > < K e y > C o l u m n s \ I n v e n t a r i o   i n i c i a l < / K e y > < / D i a g r a m O b j e c t K e y > < D i a g r a m O b j e c t K e y > < K e y > C o l u m n s \ C a n t i d a d   d e   p e d i d o s 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 C o l u m n s \ D e m a n d a   D i a r i a 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 e n t r e g a 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 C o l u m n s \ I n v e n t a r i o   i n i c i a l 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 d e   p e d i d o s 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59117C2-C570-44D0-910B-06B84B395CFE}">
  <ds:schemaRefs/>
</ds:datastoreItem>
</file>

<file path=customXml/itemProps10.xml><?xml version="1.0" encoding="utf-8"?>
<ds:datastoreItem xmlns:ds="http://schemas.openxmlformats.org/officeDocument/2006/customXml" ds:itemID="{5F85DE44-CDCC-4758-9AB8-2650869E1971}">
  <ds:schemaRefs/>
</ds:datastoreItem>
</file>

<file path=customXml/itemProps11.xml><?xml version="1.0" encoding="utf-8"?>
<ds:datastoreItem xmlns:ds="http://schemas.openxmlformats.org/officeDocument/2006/customXml" ds:itemID="{E2C93E32-688B-486A-BC0E-BD8512E93967}">
  <ds:schemaRefs/>
</ds:datastoreItem>
</file>

<file path=customXml/itemProps12.xml><?xml version="1.0" encoding="utf-8"?>
<ds:datastoreItem xmlns:ds="http://schemas.openxmlformats.org/officeDocument/2006/customXml" ds:itemID="{4F1ECCE8-DE40-4E02-95D0-51F68B7CEE5D}">
  <ds:schemaRefs/>
</ds:datastoreItem>
</file>

<file path=customXml/itemProps13.xml><?xml version="1.0" encoding="utf-8"?>
<ds:datastoreItem xmlns:ds="http://schemas.openxmlformats.org/officeDocument/2006/customXml" ds:itemID="{CFEDF5A9-D9FB-4959-88BE-6FEDC35BEAAC}">
  <ds:schemaRefs/>
</ds:datastoreItem>
</file>

<file path=customXml/itemProps14.xml><?xml version="1.0" encoding="utf-8"?>
<ds:datastoreItem xmlns:ds="http://schemas.openxmlformats.org/officeDocument/2006/customXml" ds:itemID="{D67BE2EC-8EC0-438B-AE12-385CFBF8ADFB}">
  <ds:schemaRefs/>
</ds:datastoreItem>
</file>

<file path=customXml/itemProps15.xml><?xml version="1.0" encoding="utf-8"?>
<ds:datastoreItem xmlns:ds="http://schemas.openxmlformats.org/officeDocument/2006/customXml" ds:itemID="{7DF5AB38-32C8-4FD6-BC56-D824EEC336B6}">
  <ds:schemaRefs/>
</ds:datastoreItem>
</file>

<file path=customXml/itemProps16.xml><?xml version="1.0" encoding="utf-8"?>
<ds:datastoreItem xmlns:ds="http://schemas.openxmlformats.org/officeDocument/2006/customXml" ds:itemID="{EF3CDEB1-50FC-4965-8620-0AF4023D7C3B}">
  <ds:schemaRefs/>
</ds:datastoreItem>
</file>

<file path=customXml/itemProps2.xml><?xml version="1.0" encoding="utf-8"?>
<ds:datastoreItem xmlns:ds="http://schemas.openxmlformats.org/officeDocument/2006/customXml" ds:itemID="{2281DF15-9F5A-4424-A2DF-B4D9B6C33AE1}">
  <ds:schemaRefs/>
</ds:datastoreItem>
</file>

<file path=customXml/itemProps3.xml><?xml version="1.0" encoding="utf-8"?>
<ds:datastoreItem xmlns:ds="http://schemas.openxmlformats.org/officeDocument/2006/customXml" ds:itemID="{AFF9A2A3-B994-4045-8942-CC3774E3AA8A}">
  <ds:schemaRefs/>
</ds:datastoreItem>
</file>

<file path=customXml/itemProps4.xml><?xml version="1.0" encoding="utf-8"?>
<ds:datastoreItem xmlns:ds="http://schemas.openxmlformats.org/officeDocument/2006/customXml" ds:itemID="{A29B3B60-D8F7-4BF4-AB8C-42BA776D3406}">
  <ds:schemaRefs/>
</ds:datastoreItem>
</file>

<file path=customXml/itemProps5.xml><?xml version="1.0" encoding="utf-8"?>
<ds:datastoreItem xmlns:ds="http://schemas.openxmlformats.org/officeDocument/2006/customXml" ds:itemID="{959131B2-C5DB-4E20-87FC-32A58179D9C6}">
  <ds:schemaRefs/>
</ds:datastoreItem>
</file>

<file path=customXml/itemProps6.xml><?xml version="1.0" encoding="utf-8"?>
<ds:datastoreItem xmlns:ds="http://schemas.openxmlformats.org/officeDocument/2006/customXml" ds:itemID="{841CAD53-6F7B-4516-8E03-8F768C7408B3}">
  <ds:schemaRefs/>
</ds:datastoreItem>
</file>

<file path=customXml/itemProps7.xml><?xml version="1.0" encoding="utf-8"?>
<ds:datastoreItem xmlns:ds="http://schemas.openxmlformats.org/officeDocument/2006/customXml" ds:itemID="{CB641585-7716-4D04-AB39-6EB1DA7DE7EC}">
  <ds:schemaRefs/>
</ds:datastoreItem>
</file>

<file path=customXml/itemProps8.xml><?xml version="1.0" encoding="utf-8"?>
<ds:datastoreItem xmlns:ds="http://schemas.openxmlformats.org/officeDocument/2006/customXml" ds:itemID="{44B1FAC0-D468-4046-ABBD-C2DE63CDCF36}">
  <ds:schemaRefs/>
</ds:datastoreItem>
</file>

<file path=customXml/itemProps9.xml><?xml version="1.0" encoding="utf-8"?>
<ds:datastoreItem xmlns:ds="http://schemas.openxmlformats.org/officeDocument/2006/customXml" ds:itemID="{16672065-A792-45FB-A8D4-9E1E6D1385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Contreras</dc:creator>
  <cp:lastModifiedBy>Blanca Contreras</cp:lastModifiedBy>
  <dcterms:created xsi:type="dcterms:W3CDTF">2024-02-24T19:51:44Z</dcterms:created>
  <dcterms:modified xsi:type="dcterms:W3CDTF">2024-02-24T20:41:53Z</dcterms:modified>
</cp:coreProperties>
</file>