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08E68FA-E05C-4781-AD2B-034FE8AEBA4E}" xr6:coauthVersionLast="40" xr6:coauthVersionMax="40" xr10:uidLastSave="{00000000-0000-0000-0000-000000000000}"/>
  <bookViews>
    <workbookView xWindow="0" yWindow="0" windowWidth="16410" windowHeight="6645" activeTab="1" xr2:uid="{00000000-000D-0000-FFFF-FFFF00000000}"/>
  </bookViews>
  <sheets>
    <sheet name="supermarket_sales - Sheet1" sheetId="1" r:id="rId1"/>
    <sheet name="CORRELATION ANALYSIS" sheetId="3" r:id="rId2"/>
    <sheet name="SUMIF etc Text Functions" sheetId="2" r:id="rId3"/>
  </sheets>
  <definedNames>
    <definedName name="_xlnm._FilterDatabase" localSheetId="0" hidden="1">'supermarket_sales - Sheet1'!$A$1:$M$1001</definedName>
  </definedNames>
  <calcPr calcId="181029"/>
</workbook>
</file>

<file path=xl/calcChain.xml><?xml version="1.0" encoding="utf-8"?>
<calcChain xmlns="http://schemas.openxmlformats.org/spreadsheetml/2006/main">
  <c r="B1001" i="3" l="1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21" i="2" l="1"/>
  <c r="A17" i="2"/>
  <c r="A1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O345" i="1" s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O361" i="1" s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O377" i="1" s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O393" i="1" s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O409" i="1" s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O425" i="1" s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O441" i="1" s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O457" i="1" s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O473" i="1" s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O489" i="1" s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O505" i="1" s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O521" i="1" s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O545" i="1" s="1"/>
  <c r="N546" i="1"/>
  <c r="N547" i="1"/>
  <c r="N548" i="1"/>
  <c r="N549" i="1"/>
  <c r="O549" i="1" s="1"/>
  <c r="N550" i="1"/>
  <c r="N551" i="1"/>
  <c r="N552" i="1"/>
  <c r="N553" i="1"/>
  <c r="O553" i="1" s="1"/>
  <c r="N554" i="1"/>
  <c r="N555" i="1"/>
  <c r="N556" i="1"/>
  <c r="N557" i="1"/>
  <c r="O557" i="1" s="1"/>
  <c r="N558" i="1"/>
  <c r="N559" i="1"/>
  <c r="N560" i="1"/>
  <c r="N561" i="1"/>
  <c r="O561" i="1" s="1"/>
  <c r="N562" i="1"/>
  <c r="N563" i="1"/>
  <c r="N564" i="1"/>
  <c r="N565" i="1"/>
  <c r="O565" i="1" s="1"/>
  <c r="N566" i="1"/>
  <c r="N567" i="1"/>
  <c r="N568" i="1"/>
  <c r="N569" i="1"/>
  <c r="O569" i="1" s="1"/>
  <c r="N570" i="1"/>
  <c r="N571" i="1"/>
  <c r="N572" i="1"/>
  <c r="N573" i="1"/>
  <c r="O573" i="1" s="1"/>
  <c r="N574" i="1"/>
  <c r="N575" i="1"/>
  <c r="N576" i="1"/>
  <c r="N577" i="1"/>
  <c r="O577" i="1" s="1"/>
  <c r="N578" i="1"/>
  <c r="N579" i="1"/>
  <c r="N580" i="1"/>
  <c r="N581" i="1"/>
  <c r="O581" i="1" s="1"/>
  <c r="N582" i="1"/>
  <c r="N583" i="1"/>
  <c r="N584" i="1"/>
  <c r="N585" i="1"/>
  <c r="O585" i="1" s="1"/>
  <c r="N586" i="1"/>
  <c r="N587" i="1"/>
  <c r="N588" i="1"/>
  <c r="N589" i="1"/>
  <c r="O589" i="1" s="1"/>
  <c r="N590" i="1"/>
  <c r="N591" i="1"/>
  <c r="N592" i="1"/>
  <c r="N593" i="1"/>
  <c r="O593" i="1" s="1"/>
  <c r="N594" i="1"/>
  <c r="N595" i="1"/>
  <c r="N596" i="1"/>
  <c r="N597" i="1"/>
  <c r="O597" i="1" s="1"/>
  <c r="N598" i="1"/>
  <c r="N599" i="1"/>
  <c r="N600" i="1"/>
  <c r="N601" i="1"/>
  <c r="O601" i="1" s="1"/>
  <c r="N602" i="1"/>
  <c r="N603" i="1"/>
  <c r="N604" i="1"/>
  <c r="N605" i="1"/>
  <c r="N606" i="1"/>
  <c r="N607" i="1"/>
  <c r="N608" i="1"/>
  <c r="N609" i="1"/>
  <c r="O609" i="1" s="1"/>
  <c r="N610" i="1"/>
  <c r="N611" i="1"/>
  <c r="N612" i="1"/>
  <c r="N613" i="1"/>
  <c r="O613" i="1" s="1"/>
  <c r="N614" i="1"/>
  <c r="N615" i="1"/>
  <c r="N616" i="1"/>
  <c r="N617" i="1"/>
  <c r="O617" i="1" s="1"/>
  <c r="N618" i="1"/>
  <c r="N619" i="1"/>
  <c r="N620" i="1"/>
  <c r="N621" i="1"/>
  <c r="O621" i="1" s="1"/>
  <c r="N622" i="1"/>
  <c r="N623" i="1"/>
  <c r="N624" i="1"/>
  <c r="N625" i="1"/>
  <c r="O625" i="1" s="1"/>
  <c r="N626" i="1"/>
  <c r="N627" i="1"/>
  <c r="N628" i="1"/>
  <c r="N629" i="1"/>
  <c r="O629" i="1" s="1"/>
  <c r="N630" i="1"/>
  <c r="N631" i="1"/>
  <c r="N632" i="1"/>
  <c r="N633" i="1"/>
  <c r="O633" i="1" s="1"/>
  <c r="N634" i="1"/>
  <c r="N635" i="1"/>
  <c r="N636" i="1"/>
  <c r="N637" i="1"/>
  <c r="O637" i="1" s="1"/>
  <c r="N638" i="1"/>
  <c r="N639" i="1"/>
  <c r="N640" i="1"/>
  <c r="N641" i="1"/>
  <c r="O641" i="1" s="1"/>
  <c r="N642" i="1"/>
  <c r="N643" i="1"/>
  <c r="N644" i="1"/>
  <c r="N645" i="1"/>
  <c r="O645" i="1" s="1"/>
  <c r="N646" i="1"/>
  <c r="N647" i="1"/>
  <c r="N648" i="1"/>
  <c r="N649" i="1"/>
  <c r="O649" i="1" s="1"/>
  <c r="N650" i="1"/>
  <c r="N651" i="1"/>
  <c r="N652" i="1"/>
  <c r="N653" i="1"/>
  <c r="O653" i="1" s="1"/>
  <c r="N654" i="1"/>
  <c r="N655" i="1"/>
  <c r="N656" i="1"/>
  <c r="N657" i="1"/>
  <c r="O657" i="1" s="1"/>
  <c r="N658" i="1"/>
  <c r="N659" i="1"/>
  <c r="N660" i="1"/>
  <c r="N661" i="1"/>
  <c r="O661" i="1" s="1"/>
  <c r="N662" i="1"/>
  <c r="N663" i="1"/>
  <c r="N664" i="1"/>
  <c r="N665" i="1"/>
  <c r="O665" i="1" s="1"/>
  <c r="N666" i="1"/>
  <c r="N667" i="1"/>
  <c r="N668" i="1"/>
  <c r="N669" i="1"/>
  <c r="O669" i="1" s="1"/>
  <c r="N670" i="1"/>
  <c r="N671" i="1"/>
  <c r="N672" i="1"/>
  <c r="N673" i="1"/>
  <c r="O673" i="1" s="1"/>
  <c r="N674" i="1"/>
  <c r="N675" i="1"/>
  <c r="N676" i="1"/>
  <c r="N677" i="1"/>
  <c r="O677" i="1" s="1"/>
  <c r="N678" i="1"/>
  <c r="N679" i="1"/>
  <c r="N680" i="1"/>
  <c r="N681" i="1"/>
  <c r="O681" i="1" s="1"/>
  <c r="N682" i="1"/>
  <c r="N683" i="1"/>
  <c r="N684" i="1"/>
  <c r="N685" i="1"/>
  <c r="O685" i="1" s="1"/>
  <c r="N686" i="1"/>
  <c r="N687" i="1"/>
  <c r="N688" i="1"/>
  <c r="N689" i="1"/>
  <c r="O689" i="1" s="1"/>
  <c r="N690" i="1"/>
  <c r="N691" i="1"/>
  <c r="N692" i="1"/>
  <c r="N693" i="1"/>
  <c r="O693" i="1" s="1"/>
  <c r="N694" i="1"/>
  <c r="N695" i="1"/>
  <c r="N696" i="1"/>
  <c r="N697" i="1"/>
  <c r="O697" i="1" s="1"/>
  <c r="N698" i="1"/>
  <c r="N699" i="1"/>
  <c r="N700" i="1"/>
  <c r="N701" i="1"/>
  <c r="O701" i="1" s="1"/>
  <c r="N702" i="1"/>
  <c r="N703" i="1"/>
  <c r="N704" i="1"/>
  <c r="N705" i="1"/>
  <c r="O705" i="1" s="1"/>
  <c r="N706" i="1"/>
  <c r="N707" i="1"/>
  <c r="N708" i="1"/>
  <c r="N709" i="1"/>
  <c r="O709" i="1" s="1"/>
  <c r="N710" i="1"/>
  <c r="N711" i="1"/>
  <c r="N712" i="1"/>
  <c r="N713" i="1"/>
  <c r="N714" i="1"/>
  <c r="N715" i="1"/>
  <c r="N716" i="1"/>
  <c r="N717" i="1"/>
  <c r="O717" i="1" s="1"/>
  <c r="N718" i="1"/>
  <c r="N719" i="1"/>
  <c r="N720" i="1"/>
  <c r="N721" i="1"/>
  <c r="O721" i="1" s="1"/>
  <c r="N722" i="1"/>
  <c r="N723" i="1"/>
  <c r="N724" i="1"/>
  <c r="N725" i="1"/>
  <c r="O725" i="1" s="1"/>
  <c r="N726" i="1"/>
  <c r="N727" i="1"/>
  <c r="N728" i="1"/>
  <c r="N729" i="1"/>
  <c r="O729" i="1" s="1"/>
  <c r="N730" i="1"/>
  <c r="N731" i="1"/>
  <c r="N732" i="1"/>
  <c r="N733" i="1"/>
  <c r="O733" i="1" s="1"/>
  <c r="N734" i="1"/>
  <c r="N735" i="1"/>
  <c r="N736" i="1"/>
  <c r="N737" i="1"/>
  <c r="O737" i="1" s="1"/>
  <c r="N738" i="1"/>
  <c r="N739" i="1"/>
  <c r="N740" i="1"/>
  <c r="N741" i="1"/>
  <c r="O741" i="1" s="1"/>
  <c r="N742" i="1"/>
  <c r="N743" i="1"/>
  <c r="N744" i="1"/>
  <c r="N745" i="1"/>
  <c r="O745" i="1" s="1"/>
  <c r="N746" i="1"/>
  <c r="N747" i="1"/>
  <c r="N748" i="1"/>
  <c r="N749" i="1"/>
  <c r="O749" i="1" s="1"/>
  <c r="N750" i="1"/>
  <c r="N751" i="1"/>
  <c r="N752" i="1"/>
  <c r="N753" i="1"/>
  <c r="O753" i="1" s="1"/>
  <c r="N754" i="1"/>
  <c r="N755" i="1"/>
  <c r="N756" i="1"/>
  <c r="N757" i="1"/>
  <c r="O757" i="1" s="1"/>
  <c r="N758" i="1"/>
  <c r="N759" i="1"/>
  <c r="N760" i="1"/>
  <c r="N761" i="1"/>
  <c r="O761" i="1" s="1"/>
  <c r="N762" i="1"/>
  <c r="N763" i="1"/>
  <c r="N764" i="1"/>
  <c r="N765" i="1"/>
  <c r="O765" i="1" s="1"/>
  <c r="N766" i="1"/>
  <c r="N767" i="1"/>
  <c r="N768" i="1"/>
  <c r="N769" i="1"/>
  <c r="O769" i="1" s="1"/>
  <c r="N770" i="1"/>
  <c r="N771" i="1"/>
  <c r="N772" i="1"/>
  <c r="N773" i="1"/>
  <c r="O773" i="1" s="1"/>
  <c r="N774" i="1"/>
  <c r="N775" i="1"/>
  <c r="N776" i="1"/>
  <c r="N777" i="1"/>
  <c r="N778" i="1"/>
  <c r="N779" i="1"/>
  <c r="N780" i="1"/>
  <c r="N781" i="1"/>
  <c r="O781" i="1" s="1"/>
  <c r="N782" i="1"/>
  <c r="N783" i="1"/>
  <c r="N784" i="1"/>
  <c r="N785" i="1"/>
  <c r="O785" i="1" s="1"/>
  <c r="N786" i="1"/>
  <c r="N787" i="1"/>
  <c r="N788" i="1"/>
  <c r="N789" i="1"/>
  <c r="O789" i="1" s="1"/>
  <c r="N790" i="1"/>
  <c r="N791" i="1"/>
  <c r="N792" i="1"/>
  <c r="N793" i="1"/>
  <c r="O793" i="1" s="1"/>
  <c r="N794" i="1"/>
  <c r="N795" i="1"/>
  <c r="N796" i="1"/>
  <c r="N797" i="1"/>
  <c r="O797" i="1" s="1"/>
  <c r="N798" i="1"/>
  <c r="N799" i="1"/>
  <c r="N800" i="1"/>
  <c r="N801" i="1"/>
  <c r="O801" i="1" s="1"/>
  <c r="N802" i="1"/>
  <c r="N803" i="1"/>
  <c r="N804" i="1"/>
  <c r="N805" i="1"/>
  <c r="O805" i="1" s="1"/>
  <c r="N806" i="1"/>
  <c r="N807" i="1"/>
  <c r="O807" i="1" s="1"/>
  <c r="N808" i="1"/>
  <c r="N809" i="1"/>
  <c r="O809" i="1" s="1"/>
  <c r="N810" i="1"/>
  <c r="N811" i="1"/>
  <c r="N812" i="1"/>
  <c r="N813" i="1"/>
  <c r="O813" i="1" s="1"/>
  <c r="N814" i="1"/>
  <c r="N815" i="1"/>
  <c r="O815" i="1" s="1"/>
  <c r="N816" i="1"/>
  <c r="N817" i="1"/>
  <c r="O817" i="1" s="1"/>
  <c r="N818" i="1"/>
  <c r="N819" i="1"/>
  <c r="O819" i="1" s="1"/>
  <c r="N820" i="1"/>
  <c r="N821" i="1"/>
  <c r="O821" i="1" s="1"/>
  <c r="N822" i="1"/>
  <c r="N823" i="1"/>
  <c r="N824" i="1"/>
  <c r="N825" i="1"/>
  <c r="O825" i="1" s="1"/>
  <c r="N826" i="1"/>
  <c r="N827" i="1"/>
  <c r="O827" i="1" s="1"/>
  <c r="N828" i="1"/>
  <c r="N829" i="1"/>
  <c r="O829" i="1" s="1"/>
  <c r="N830" i="1"/>
  <c r="N831" i="1"/>
  <c r="O831" i="1" s="1"/>
  <c r="N832" i="1"/>
  <c r="N833" i="1"/>
  <c r="O833" i="1" s="1"/>
  <c r="N834" i="1"/>
  <c r="N835" i="1"/>
  <c r="O835" i="1" s="1"/>
  <c r="N836" i="1"/>
  <c r="N837" i="1"/>
  <c r="O837" i="1" s="1"/>
  <c r="N838" i="1"/>
  <c r="N839" i="1"/>
  <c r="O839" i="1" s="1"/>
  <c r="N840" i="1"/>
  <c r="N841" i="1"/>
  <c r="O841" i="1" s="1"/>
  <c r="N842" i="1"/>
  <c r="N843" i="1"/>
  <c r="O843" i="1" s="1"/>
  <c r="N844" i="1"/>
  <c r="N845" i="1"/>
  <c r="O845" i="1" s="1"/>
  <c r="N846" i="1"/>
  <c r="N847" i="1"/>
  <c r="O847" i="1" s="1"/>
  <c r="N848" i="1"/>
  <c r="N849" i="1"/>
  <c r="O849" i="1" s="1"/>
  <c r="N850" i="1"/>
  <c r="N851" i="1"/>
  <c r="O851" i="1" s="1"/>
  <c r="N852" i="1"/>
  <c r="N853" i="1"/>
  <c r="O853" i="1" s="1"/>
  <c r="N854" i="1"/>
  <c r="N855" i="1"/>
  <c r="O855" i="1" s="1"/>
  <c r="N856" i="1"/>
  <c r="N857" i="1"/>
  <c r="O857" i="1" s="1"/>
  <c r="N858" i="1"/>
  <c r="N859" i="1"/>
  <c r="N860" i="1"/>
  <c r="N861" i="1"/>
  <c r="O861" i="1" s="1"/>
  <c r="N862" i="1"/>
  <c r="N863" i="1"/>
  <c r="N864" i="1"/>
  <c r="N865" i="1"/>
  <c r="O865" i="1" s="1"/>
  <c r="N866" i="1"/>
  <c r="N867" i="1"/>
  <c r="O867" i="1" s="1"/>
  <c r="N868" i="1"/>
  <c r="N869" i="1"/>
  <c r="O869" i="1" s="1"/>
  <c r="N870" i="1"/>
  <c r="N871" i="1"/>
  <c r="O871" i="1" s="1"/>
  <c r="N872" i="1"/>
  <c r="N873" i="1"/>
  <c r="O873" i="1" s="1"/>
  <c r="N874" i="1"/>
  <c r="N875" i="1"/>
  <c r="O875" i="1" s="1"/>
  <c r="N876" i="1"/>
  <c r="N877" i="1"/>
  <c r="O877" i="1" s="1"/>
  <c r="N878" i="1"/>
  <c r="N879" i="1"/>
  <c r="O879" i="1" s="1"/>
  <c r="N880" i="1"/>
  <c r="N881" i="1"/>
  <c r="O881" i="1" s="1"/>
  <c r="N882" i="1"/>
  <c r="N883" i="1"/>
  <c r="N884" i="1"/>
  <c r="N885" i="1"/>
  <c r="O885" i="1" s="1"/>
  <c r="N886" i="1"/>
  <c r="N887" i="1"/>
  <c r="O887" i="1" s="1"/>
  <c r="N888" i="1"/>
  <c r="N889" i="1"/>
  <c r="O889" i="1" s="1"/>
  <c r="N890" i="1"/>
  <c r="N891" i="1"/>
  <c r="O891" i="1" s="1"/>
  <c r="N892" i="1"/>
  <c r="N893" i="1"/>
  <c r="O893" i="1" s="1"/>
  <c r="N894" i="1"/>
  <c r="N895" i="1"/>
  <c r="O895" i="1" s="1"/>
  <c r="N896" i="1"/>
  <c r="N897" i="1"/>
  <c r="O897" i="1" s="1"/>
  <c r="N898" i="1"/>
  <c r="N899" i="1"/>
  <c r="O899" i="1" s="1"/>
  <c r="N900" i="1"/>
  <c r="N901" i="1"/>
  <c r="O901" i="1" s="1"/>
  <c r="N902" i="1"/>
  <c r="N903" i="1"/>
  <c r="O903" i="1" s="1"/>
  <c r="N904" i="1"/>
  <c r="N905" i="1"/>
  <c r="O905" i="1" s="1"/>
  <c r="N906" i="1"/>
  <c r="N907" i="1"/>
  <c r="N908" i="1"/>
  <c r="N909" i="1"/>
  <c r="N910" i="1"/>
  <c r="N911" i="1"/>
  <c r="O911" i="1" s="1"/>
  <c r="N912" i="1"/>
  <c r="N913" i="1"/>
  <c r="N914" i="1"/>
  <c r="N915" i="1"/>
  <c r="O915" i="1" s="1"/>
  <c r="N916" i="1"/>
  <c r="N917" i="1"/>
  <c r="N918" i="1"/>
  <c r="N919" i="1"/>
  <c r="O919" i="1" s="1"/>
  <c r="N920" i="1"/>
  <c r="N921" i="1"/>
  <c r="N922" i="1"/>
  <c r="N923" i="1"/>
  <c r="O923" i="1" s="1"/>
  <c r="N924" i="1"/>
  <c r="N925" i="1"/>
  <c r="N926" i="1"/>
  <c r="N927" i="1"/>
  <c r="O927" i="1" s="1"/>
  <c r="N928" i="1"/>
  <c r="N929" i="1"/>
  <c r="N930" i="1"/>
  <c r="N931" i="1"/>
  <c r="O931" i="1" s="1"/>
  <c r="N932" i="1"/>
  <c r="N933" i="1"/>
  <c r="N934" i="1"/>
  <c r="N935" i="1"/>
  <c r="O935" i="1" s="1"/>
  <c r="N936" i="1"/>
  <c r="N937" i="1"/>
  <c r="N938" i="1"/>
  <c r="N939" i="1"/>
  <c r="O939" i="1" s="1"/>
  <c r="N940" i="1"/>
  <c r="N941" i="1"/>
  <c r="N942" i="1"/>
  <c r="N943" i="1"/>
  <c r="O943" i="1" s="1"/>
  <c r="N944" i="1"/>
  <c r="N945" i="1"/>
  <c r="N946" i="1"/>
  <c r="N947" i="1"/>
  <c r="O947" i="1" s="1"/>
  <c r="N948" i="1"/>
  <c r="N949" i="1"/>
  <c r="N950" i="1"/>
  <c r="N951" i="1"/>
  <c r="O951" i="1" s="1"/>
  <c r="N952" i="1"/>
  <c r="N953" i="1"/>
  <c r="N954" i="1"/>
  <c r="N955" i="1"/>
  <c r="O955" i="1" s="1"/>
  <c r="N956" i="1"/>
  <c r="N957" i="1"/>
  <c r="N958" i="1"/>
  <c r="N959" i="1"/>
  <c r="O959" i="1" s="1"/>
  <c r="N960" i="1"/>
  <c r="N961" i="1"/>
  <c r="N962" i="1"/>
  <c r="N963" i="1"/>
  <c r="O963" i="1" s="1"/>
  <c r="N964" i="1"/>
  <c r="N965" i="1"/>
  <c r="N966" i="1"/>
  <c r="N967" i="1"/>
  <c r="O967" i="1" s="1"/>
  <c r="N968" i="1"/>
  <c r="N969" i="1"/>
  <c r="N970" i="1"/>
  <c r="N971" i="1"/>
  <c r="O971" i="1" s="1"/>
  <c r="N972" i="1"/>
  <c r="N973" i="1"/>
  <c r="N974" i="1"/>
  <c r="N975" i="1"/>
  <c r="O975" i="1" s="1"/>
  <c r="N976" i="1"/>
  <c r="N977" i="1"/>
  <c r="N978" i="1"/>
  <c r="N979" i="1"/>
  <c r="O979" i="1" s="1"/>
  <c r="P979" i="1" s="1"/>
  <c r="N980" i="1"/>
  <c r="N981" i="1"/>
  <c r="N982" i="1"/>
  <c r="N983" i="1"/>
  <c r="O983" i="1" s="1"/>
  <c r="N984" i="1"/>
  <c r="N985" i="1"/>
  <c r="N986" i="1"/>
  <c r="N987" i="1"/>
  <c r="O987" i="1" s="1"/>
  <c r="N988" i="1"/>
  <c r="N989" i="1"/>
  <c r="N990" i="1"/>
  <c r="N991" i="1"/>
  <c r="O991" i="1" s="1"/>
  <c r="N992" i="1"/>
  <c r="N993" i="1"/>
  <c r="N994" i="1"/>
  <c r="N995" i="1"/>
  <c r="O995" i="1" s="1"/>
  <c r="N996" i="1"/>
  <c r="N997" i="1"/>
  <c r="N998" i="1"/>
  <c r="N999" i="1"/>
  <c r="O999" i="1" s="1"/>
  <c r="N1000" i="1"/>
  <c r="N1001" i="1"/>
  <c r="O62" i="1"/>
  <c r="O863" i="1"/>
  <c r="O883" i="1"/>
  <c r="O907" i="1"/>
  <c r="O811" i="1"/>
  <c r="O859" i="1"/>
  <c r="N2" i="1"/>
  <c r="O537" i="1"/>
  <c r="O605" i="1"/>
  <c r="O713" i="1"/>
  <c r="O777" i="1"/>
  <c r="O823" i="1"/>
  <c r="P823" i="1" s="1"/>
  <c r="A26" i="2" l="1"/>
  <c r="A2" i="2"/>
  <c r="P855" i="1"/>
  <c r="P951" i="1"/>
  <c r="P919" i="1"/>
  <c r="P887" i="1"/>
  <c r="P577" i="1"/>
  <c r="O990" i="1"/>
  <c r="P990" i="1" s="1"/>
  <c r="O982" i="1"/>
  <c r="P982" i="1" s="1"/>
  <c r="O970" i="1"/>
  <c r="P970" i="1" s="1"/>
  <c r="O950" i="1"/>
  <c r="P950" i="1" s="1"/>
  <c r="O942" i="1"/>
  <c r="P942" i="1" s="1"/>
  <c r="O934" i="1"/>
  <c r="P934" i="1" s="1"/>
  <c r="O926" i="1"/>
  <c r="P926" i="1" s="1"/>
  <c r="O922" i="1"/>
  <c r="P922" i="1" s="1"/>
  <c r="O914" i="1"/>
  <c r="P914" i="1" s="1"/>
  <c r="O906" i="1"/>
  <c r="P906" i="1" s="1"/>
  <c r="O898" i="1"/>
  <c r="P898" i="1" s="1"/>
  <c r="O890" i="1"/>
  <c r="P890" i="1" s="1"/>
  <c r="O882" i="1"/>
  <c r="P882" i="1" s="1"/>
  <c r="O874" i="1"/>
  <c r="P874" i="1" s="1"/>
  <c r="O866" i="1"/>
  <c r="P866" i="1" s="1"/>
  <c r="O858" i="1"/>
  <c r="P858" i="1" s="1"/>
  <c r="O850" i="1"/>
  <c r="P850" i="1" s="1"/>
  <c r="O842" i="1"/>
  <c r="P842" i="1" s="1"/>
  <c r="O834" i="1"/>
  <c r="P834" i="1" s="1"/>
  <c r="O826" i="1"/>
  <c r="P826" i="1" s="1"/>
  <c r="O818" i="1"/>
  <c r="P818" i="1" s="1"/>
  <c r="O814" i="1"/>
  <c r="P814" i="1" s="1"/>
  <c r="O810" i="1"/>
  <c r="P810" i="1" s="1"/>
  <c r="O802" i="1"/>
  <c r="P802" i="1" s="1"/>
  <c r="O798" i="1"/>
  <c r="P798" i="1" s="1"/>
  <c r="O994" i="1"/>
  <c r="P994" i="1" s="1"/>
  <c r="O986" i="1"/>
  <c r="P986" i="1" s="1"/>
  <c r="O974" i="1"/>
  <c r="P974" i="1" s="1"/>
  <c r="O966" i="1"/>
  <c r="P966" i="1" s="1"/>
  <c r="O962" i="1"/>
  <c r="P962" i="1" s="1"/>
  <c r="O954" i="1"/>
  <c r="P954" i="1" s="1"/>
  <c r="O946" i="1"/>
  <c r="P946" i="1" s="1"/>
  <c r="O938" i="1"/>
  <c r="P938" i="1" s="1"/>
  <c r="O930" i="1"/>
  <c r="P930" i="1" s="1"/>
  <c r="O918" i="1"/>
  <c r="P918" i="1" s="1"/>
  <c r="O910" i="1"/>
  <c r="P910" i="1" s="1"/>
  <c r="O902" i="1"/>
  <c r="P902" i="1" s="1"/>
  <c r="O894" i="1"/>
  <c r="P894" i="1" s="1"/>
  <c r="O886" i="1"/>
  <c r="P886" i="1" s="1"/>
  <c r="O878" i="1"/>
  <c r="P878" i="1" s="1"/>
  <c r="O870" i="1"/>
  <c r="P870" i="1" s="1"/>
  <c r="O862" i="1"/>
  <c r="P862" i="1" s="1"/>
  <c r="O854" i="1"/>
  <c r="P854" i="1" s="1"/>
  <c r="O846" i="1"/>
  <c r="P846" i="1" s="1"/>
  <c r="O838" i="1"/>
  <c r="P838" i="1" s="1"/>
  <c r="O830" i="1"/>
  <c r="P830" i="1" s="1"/>
  <c r="O822" i="1"/>
  <c r="P822" i="1" s="1"/>
  <c r="O806" i="1"/>
  <c r="P806" i="1" s="1"/>
  <c r="O998" i="1"/>
  <c r="P998" i="1" s="1"/>
  <c r="O978" i="1"/>
  <c r="P978" i="1" s="1"/>
  <c r="O958" i="1"/>
  <c r="P958" i="1" s="1"/>
  <c r="P545" i="1"/>
  <c r="P999" i="1"/>
  <c r="P995" i="1"/>
  <c r="P991" i="1"/>
  <c r="P987" i="1"/>
  <c r="P983" i="1"/>
  <c r="P975" i="1"/>
  <c r="P971" i="1"/>
  <c r="P967" i="1"/>
  <c r="P963" i="1"/>
  <c r="P959" i="1"/>
  <c r="P955" i="1"/>
  <c r="P947" i="1"/>
  <c r="P943" i="1"/>
  <c r="P939" i="1"/>
  <c r="P935" i="1"/>
  <c r="P931" i="1"/>
  <c r="P927" i="1"/>
  <c r="P923" i="1"/>
  <c r="P915" i="1"/>
  <c r="P911" i="1"/>
  <c r="P907" i="1"/>
  <c r="P903" i="1"/>
  <c r="P899" i="1"/>
  <c r="P895" i="1"/>
  <c r="P891" i="1"/>
  <c r="P883" i="1"/>
  <c r="P879" i="1"/>
  <c r="P875" i="1"/>
  <c r="P871" i="1"/>
  <c r="P863" i="1"/>
  <c r="P847" i="1"/>
  <c r="P839" i="1"/>
  <c r="P831" i="1"/>
  <c r="P815" i="1"/>
  <c r="P807" i="1"/>
  <c r="O126" i="1"/>
  <c r="P126" i="1" s="1"/>
  <c r="P62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3" i="1"/>
  <c r="P569" i="1"/>
  <c r="P565" i="1"/>
  <c r="P561" i="1"/>
  <c r="P557" i="1"/>
  <c r="P553" i="1"/>
  <c r="P549" i="1"/>
  <c r="P537" i="1"/>
  <c r="P521" i="1"/>
  <c r="P505" i="1"/>
  <c r="P489" i="1"/>
  <c r="P473" i="1"/>
  <c r="P457" i="1"/>
  <c r="P441" i="1"/>
  <c r="P425" i="1"/>
  <c r="P409" i="1"/>
  <c r="P393" i="1"/>
  <c r="P377" i="1"/>
  <c r="P361" i="1"/>
  <c r="P345" i="1"/>
  <c r="P867" i="1"/>
  <c r="P859" i="1"/>
  <c r="P851" i="1"/>
  <c r="P843" i="1"/>
  <c r="P835" i="1"/>
  <c r="P827" i="1"/>
  <c r="P819" i="1"/>
  <c r="P811" i="1"/>
  <c r="O993" i="1"/>
  <c r="P993" i="1" s="1"/>
  <c r="O981" i="1"/>
  <c r="P981" i="1" s="1"/>
  <c r="O969" i="1"/>
  <c r="P969" i="1" s="1"/>
  <c r="O961" i="1"/>
  <c r="P961" i="1" s="1"/>
  <c r="O949" i="1"/>
  <c r="P949" i="1" s="1"/>
  <c r="O937" i="1"/>
  <c r="P937" i="1" s="1"/>
  <c r="O925" i="1"/>
  <c r="P925" i="1" s="1"/>
  <c r="O913" i="1"/>
  <c r="P913" i="1" s="1"/>
  <c r="O1000" i="1"/>
  <c r="P1000" i="1" s="1"/>
  <c r="O988" i="1"/>
  <c r="P988" i="1" s="1"/>
  <c r="O976" i="1"/>
  <c r="P976" i="1" s="1"/>
  <c r="O964" i="1"/>
  <c r="P964" i="1" s="1"/>
  <c r="O952" i="1"/>
  <c r="P952" i="1" s="1"/>
  <c r="O940" i="1"/>
  <c r="P940" i="1" s="1"/>
  <c r="O932" i="1"/>
  <c r="P932" i="1" s="1"/>
  <c r="O920" i="1"/>
  <c r="P920" i="1" s="1"/>
  <c r="O908" i="1"/>
  <c r="P908" i="1" s="1"/>
  <c r="O896" i="1"/>
  <c r="P896" i="1" s="1"/>
  <c r="O884" i="1"/>
  <c r="P884" i="1" s="1"/>
  <c r="O872" i="1"/>
  <c r="P872" i="1" s="1"/>
  <c r="O860" i="1"/>
  <c r="P860" i="1" s="1"/>
  <c r="O844" i="1"/>
  <c r="P844" i="1" s="1"/>
  <c r="O832" i="1"/>
  <c r="P832" i="1" s="1"/>
  <c r="O820" i="1"/>
  <c r="P820" i="1" s="1"/>
  <c r="O808" i="1"/>
  <c r="P808" i="1" s="1"/>
  <c r="O792" i="1"/>
  <c r="P792" i="1" s="1"/>
  <c r="O776" i="1"/>
  <c r="P776" i="1" s="1"/>
  <c r="O768" i="1"/>
  <c r="P768" i="1" s="1"/>
  <c r="O756" i="1"/>
  <c r="P756" i="1" s="1"/>
  <c r="O744" i="1"/>
  <c r="P744" i="1" s="1"/>
  <c r="O732" i="1"/>
  <c r="P732" i="1" s="1"/>
  <c r="O720" i="1"/>
  <c r="P720" i="1" s="1"/>
  <c r="O708" i="1"/>
  <c r="P708" i="1" s="1"/>
  <c r="O696" i="1"/>
  <c r="P696" i="1" s="1"/>
  <c r="O684" i="1"/>
  <c r="P684" i="1" s="1"/>
  <c r="O672" i="1"/>
  <c r="P672" i="1" s="1"/>
  <c r="O660" i="1"/>
  <c r="P660" i="1" s="1"/>
  <c r="O648" i="1"/>
  <c r="P648" i="1" s="1"/>
  <c r="O640" i="1"/>
  <c r="P640" i="1" s="1"/>
  <c r="O632" i="1"/>
  <c r="P632" i="1" s="1"/>
  <c r="O620" i="1"/>
  <c r="P620" i="1" s="1"/>
  <c r="O608" i="1"/>
  <c r="P608" i="1" s="1"/>
  <c r="O592" i="1"/>
  <c r="P592" i="1" s="1"/>
  <c r="O580" i="1"/>
  <c r="P580" i="1" s="1"/>
  <c r="O572" i="1"/>
  <c r="P572" i="1" s="1"/>
  <c r="O556" i="1"/>
  <c r="P556" i="1" s="1"/>
  <c r="O544" i="1"/>
  <c r="P544" i="1" s="1"/>
  <c r="O532" i="1"/>
  <c r="P532" i="1" s="1"/>
  <c r="O524" i="1"/>
  <c r="P524" i="1" s="1"/>
  <c r="O512" i="1"/>
  <c r="P512" i="1" s="1"/>
  <c r="O500" i="1"/>
  <c r="P500" i="1" s="1"/>
  <c r="O484" i="1"/>
  <c r="P484" i="1" s="1"/>
  <c r="O472" i="1"/>
  <c r="P472" i="1" s="1"/>
  <c r="O460" i="1"/>
  <c r="P460" i="1" s="1"/>
  <c r="O448" i="1"/>
  <c r="P448" i="1" s="1"/>
  <c r="O436" i="1"/>
  <c r="P436" i="1" s="1"/>
  <c r="O432" i="1"/>
  <c r="P432" i="1" s="1"/>
  <c r="O420" i="1"/>
  <c r="P420" i="1" s="1"/>
  <c r="O408" i="1"/>
  <c r="P408" i="1" s="1"/>
  <c r="O396" i="1"/>
  <c r="P396" i="1" s="1"/>
  <c r="O384" i="1"/>
  <c r="P384" i="1" s="1"/>
  <c r="O368" i="1"/>
  <c r="P368" i="1" s="1"/>
  <c r="O364" i="1"/>
  <c r="P364" i="1" s="1"/>
  <c r="O352" i="1"/>
  <c r="P352" i="1" s="1"/>
  <c r="O340" i="1"/>
  <c r="P340" i="1" s="1"/>
  <c r="O328" i="1"/>
  <c r="P328" i="1" s="1"/>
  <c r="O316" i="1"/>
  <c r="P316" i="1" s="1"/>
  <c r="O304" i="1"/>
  <c r="P304" i="1" s="1"/>
  <c r="O292" i="1"/>
  <c r="P292" i="1" s="1"/>
  <c r="O280" i="1"/>
  <c r="P280" i="1" s="1"/>
  <c r="O268" i="1"/>
  <c r="P268" i="1" s="1"/>
  <c r="O256" i="1"/>
  <c r="P256" i="1" s="1"/>
  <c r="O244" i="1"/>
  <c r="P244" i="1" s="1"/>
  <c r="O232" i="1"/>
  <c r="P232" i="1" s="1"/>
  <c r="O220" i="1"/>
  <c r="P220" i="1" s="1"/>
  <c r="O208" i="1"/>
  <c r="P208" i="1" s="1"/>
  <c r="O200" i="1"/>
  <c r="P200" i="1" s="1"/>
  <c r="O188" i="1"/>
  <c r="P188" i="1" s="1"/>
  <c r="O176" i="1"/>
  <c r="P176" i="1" s="1"/>
  <c r="O164" i="1"/>
  <c r="P164" i="1" s="1"/>
  <c r="O156" i="1"/>
  <c r="P156" i="1" s="1"/>
  <c r="O140" i="1"/>
  <c r="P140" i="1" s="1"/>
  <c r="O136" i="1"/>
  <c r="P136" i="1" s="1"/>
  <c r="O132" i="1"/>
  <c r="P132" i="1" s="1"/>
  <c r="O128" i="1"/>
  <c r="P128" i="1" s="1"/>
  <c r="O124" i="1"/>
  <c r="P124" i="1" s="1"/>
  <c r="O120" i="1"/>
  <c r="P120" i="1" s="1"/>
  <c r="O116" i="1"/>
  <c r="P116" i="1" s="1"/>
  <c r="O112" i="1"/>
  <c r="P112" i="1" s="1"/>
  <c r="O100" i="1"/>
  <c r="P100" i="1" s="1"/>
  <c r="O96" i="1"/>
  <c r="P96" i="1" s="1"/>
  <c r="O92" i="1"/>
  <c r="P92" i="1" s="1"/>
  <c r="O88" i="1"/>
  <c r="P88" i="1" s="1"/>
  <c r="O84" i="1"/>
  <c r="P84" i="1" s="1"/>
  <c r="O80" i="1"/>
  <c r="P80" i="1" s="1"/>
  <c r="O76" i="1"/>
  <c r="P76" i="1" s="1"/>
  <c r="O72" i="1"/>
  <c r="P72" i="1" s="1"/>
  <c r="O68" i="1"/>
  <c r="P68" i="1" s="1"/>
  <c r="O64" i="1"/>
  <c r="P64" i="1" s="1"/>
  <c r="O60" i="1"/>
  <c r="P60" i="1" s="1"/>
  <c r="O56" i="1"/>
  <c r="P56" i="1" s="1"/>
  <c r="O997" i="1"/>
  <c r="P997" i="1" s="1"/>
  <c r="O985" i="1"/>
  <c r="P985" i="1" s="1"/>
  <c r="O973" i="1"/>
  <c r="P973" i="1" s="1"/>
  <c r="O957" i="1"/>
  <c r="P957" i="1" s="1"/>
  <c r="O945" i="1"/>
  <c r="P945" i="1" s="1"/>
  <c r="O933" i="1"/>
  <c r="P933" i="1" s="1"/>
  <c r="O921" i="1"/>
  <c r="P921" i="1" s="1"/>
  <c r="O917" i="1"/>
  <c r="P917" i="1" s="1"/>
  <c r="O992" i="1"/>
  <c r="P992" i="1" s="1"/>
  <c r="O980" i="1"/>
  <c r="P980" i="1" s="1"/>
  <c r="O968" i="1"/>
  <c r="P968" i="1" s="1"/>
  <c r="O960" i="1"/>
  <c r="P960" i="1" s="1"/>
  <c r="O948" i="1"/>
  <c r="P948" i="1" s="1"/>
  <c r="O936" i="1"/>
  <c r="P936" i="1" s="1"/>
  <c r="O924" i="1"/>
  <c r="P924" i="1" s="1"/>
  <c r="O912" i="1"/>
  <c r="P912" i="1" s="1"/>
  <c r="O900" i="1"/>
  <c r="P900" i="1" s="1"/>
  <c r="O888" i="1"/>
  <c r="P888" i="1" s="1"/>
  <c r="O880" i="1"/>
  <c r="P880" i="1" s="1"/>
  <c r="O868" i="1"/>
  <c r="P868" i="1" s="1"/>
  <c r="O856" i="1"/>
  <c r="P856" i="1" s="1"/>
  <c r="O848" i="1"/>
  <c r="P848" i="1" s="1"/>
  <c r="O836" i="1"/>
  <c r="P836" i="1" s="1"/>
  <c r="O824" i="1"/>
  <c r="P824" i="1" s="1"/>
  <c r="O812" i="1"/>
  <c r="P812" i="1" s="1"/>
  <c r="O804" i="1"/>
  <c r="P804" i="1" s="1"/>
  <c r="O796" i="1"/>
  <c r="P796" i="1" s="1"/>
  <c r="O784" i="1"/>
  <c r="P784" i="1" s="1"/>
  <c r="O772" i="1"/>
  <c r="P772" i="1" s="1"/>
  <c r="O760" i="1"/>
  <c r="P760" i="1" s="1"/>
  <c r="O748" i="1"/>
  <c r="P748" i="1" s="1"/>
  <c r="O736" i="1"/>
  <c r="P736" i="1" s="1"/>
  <c r="O724" i="1"/>
  <c r="P724" i="1" s="1"/>
  <c r="O712" i="1"/>
  <c r="P712" i="1" s="1"/>
  <c r="O704" i="1"/>
  <c r="P704" i="1" s="1"/>
  <c r="O692" i="1"/>
  <c r="P692" i="1" s="1"/>
  <c r="O680" i="1"/>
  <c r="P680" i="1" s="1"/>
  <c r="O668" i="1"/>
  <c r="P668" i="1" s="1"/>
  <c r="O656" i="1"/>
  <c r="P656" i="1" s="1"/>
  <c r="O644" i="1"/>
  <c r="P644" i="1" s="1"/>
  <c r="O628" i="1"/>
  <c r="P628" i="1" s="1"/>
  <c r="O616" i="1"/>
  <c r="P616" i="1" s="1"/>
  <c r="O600" i="1"/>
  <c r="P600" i="1" s="1"/>
  <c r="O588" i="1"/>
  <c r="P588" i="1" s="1"/>
  <c r="O576" i="1"/>
  <c r="P576" i="1" s="1"/>
  <c r="O568" i="1"/>
  <c r="P568" i="1" s="1"/>
  <c r="O560" i="1"/>
  <c r="P560" i="1" s="1"/>
  <c r="O548" i="1"/>
  <c r="P548" i="1" s="1"/>
  <c r="O536" i="1"/>
  <c r="P536" i="1" s="1"/>
  <c r="O520" i="1"/>
  <c r="P520" i="1" s="1"/>
  <c r="O508" i="1"/>
  <c r="P508" i="1" s="1"/>
  <c r="O496" i="1"/>
  <c r="P496" i="1" s="1"/>
  <c r="O488" i="1"/>
  <c r="P488" i="1" s="1"/>
  <c r="O476" i="1"/>
  <c r="P476" i="1" s="1"/>
  <c r="O464" i="1"/>
  <c r="P464" i="1" s="1"/>
  <c r="O452" i="1"/>
  <c r="P452" i="1" s="1"/>
  <c r="O440" i="1"/>
  <c r="P440" i="1" s="1"/>
  <c r="O428" i="1"/>
  <c r="P428" i="1" s="1"/>
  <c r="O416" i="1"/>
  <c r="P416" i="1" s="1"/>
  <c r="O404" i="1"/>
  <c r="P404" i="1" s="1"/>
  <c r="O392" i="1"/>
  <c r="P392" i="1" s="1"/>
  <c r="O380" i="1"/>
  <c r="P380" i="1" s="1"/>
  <c r="O376" i="1"/>
  <c r="P376" i="1" s="1"/>
  <c r="O360" i="1"/>
  <c r="P360" i="1" s="1"/>
  <c r="O348" i="1"/>
  <c r="P348" i="1" s="1"/>
  <c r="O336" i="1"/>
  <c r="P336" i="1" s="1"/>
  <c r="O324" i="1"/>
  <c r="P324" i="1" s="1"/>
  <c r="O312" i="1"/>
  <c r="P312" i="1" s="1"/>
  <c r="O300" i="1"/>
  <c r="P300" i="1" s="1"/>
  <c r="O288" i="1"/>
  <c r="P288" i="1" s="1"/>
  <c r="O276" i="1"/>
  <c r="P276" i="1" s="1"/>
  <c r="O264" i="1"/>
  <c r="P264" i="1" s="1"/>
  <c r="O252" i="1"/>
  <c r="P252" i="1" s="1"/>
  <c r="O240" i="1"/>
  <c r="P240" i="1" s="1"/>
  <c r="O228" i="1"/>
  <c r="P228" i="1" s="1"/>
  <c r="O216" i="1"/>
  <c r="P216" i="1" s="1"/>
  <c r="O204" i="1"/>
  <c r="P204" i="1" s="1"/>
  <c r="O192" i="1"/>
  <c r="P192" i="1" s="1"/>
  <c r="O184" i="1"/>
  <c r="P184" i="1" s="1"/>
  <c r="O172" i="1"/>
  <c r="P172" i="1" s="1"/>
  <c r="O160" i="1"/>
  <c r="P160" i="1" s="1"/>
  <c r="O152" i="1"/>
  <c r="P152" i="1" s="1"/>
  <c r="O144" i="1"/>
  <c r="P144" i="1" s="1"/>
  <c r="O108" i="1"/>
  <c r="P108" i="1" s="1"/>
  <c r="O1001" i="1"/>
  <c r="P1001" i="1" s="1"/>
  <c r="O989" i="1"/>
  <c r="P989" i="1" s="1"/>
  <c r="O977" i="1"/>
  <c r="P977" i="1" s="1"/>
  <c r="O965" i="1"/>
  <c r="P965" i="1" s="1"/>
  <c r="O953" i="1"/>
  <c r="P953" i="1" s="1"/>
  <c r="O941" i="1"/>
  <c r="P941" i="1" s="1"/>
  <c r="O929" i="1"/>
  <c r="P929" i="1" s="1"/>
  <c r="O909" i="1"/>
  <c r="P909" i="1" s="1"/>
  <c r="O996" i="1"/>
  <c r="P996" i="1" s="1"/>
  <c r="O984" i="1"/>
  <c r="P984" i="1" s="1"/>
  <c r="O972" i="1"/>
  <c r="P972" i="1" s="1"/>
  <c r="O956" i="1"/>
  <c r="P956" i="1" s="1"/>
  <c r="O944" i="1"/>
  <c r="P944" i="1" s="1"/>
  <c r="O928" i="1"/>
  <c r="P928" i="1" s="1"/>
  <c r="O916" i="1"/>
  <c r="P916" i="1" s="1"/>
  <c r="O904" i="1"/>
  <c r="P904" i="1" s="1"/>
  <c r="O892" i="1"/>
  <c r="P892" i="1" s="1"/>
  <c r="O876" i="1"/>
  <c r="P876" i="1" s="1"/>
  <c r="O864" i="1"/>
  <c r="P864" i="1" s="1"/>
  <c r="O852" i="1"/>
  <c r="P852" i="1" s="1"/>
  <c r="O840" i="1"/>
  <c r="P840" i="1" s="1"/>
  <c r="O828" i="1"/>
  <c r="P828" i="1" s="1"/>
  <c r="O816" i="1"/>
  <c r="P816" i="1" s="1"/>
  <c r="O800" i="1"/>
  <c r="P800" i="1" s="1"/>
  <c r="O788" i="1"/>
  <c r="P788" i="1" s="1"/>
  <c r="O780" i="1"/>
  <c r="P780" i="1" s="1"/>
  <c r="O764" i="1"/>
  <c r="P764" i="1" s="1"/>
  <c r="O752" i="1"/>
  <c r="P752" i="1" s="1"/>
  <c r="O740" i="1"/>
  <c r="P740" i="1" s="1"/>
  <c r="O728" i="1"/>
  <c r="P728" i="1" s="1"/>
  <c r="O716" i="1"/>
  <c r="P716" i="1" s="1"/>
  <c r="O700" i="1"/>
  <c r="P700" i="1" s="1"/>
  <c r="O688" i="1"/>
  <c r="P688" i="1" s="1"/>
  <c r="O676" i="1"/>
  <c r="P676" i="1" s="1"/>
  <c r="O664" i="1"/>
  <c r="P664" i="1" s="1"/>
  <c r="O652" i="1"/>
  <c r="P652" i="1" s="1"/>
  <c r="O636" i="1"/>
  <c r="P636" i="1" s="1"/>
  <c r="O624" i="1"/>
  <c r="P624" i="1" s="1"/>
  <c r="O612" i="1"/>
  <c r="P612" i="1" s="1"/>
  <c r="O604" i="1"/>
  <c r="P604" i="1" s="1"/>
  <c r="O596" i="1"/>
  <c r="P596" i="1" s="1"/>
  <c r="O584" i="1"/>
  <c r="P584" i="1" s="1"/>
  <c r="O564" i="1"/>
  <c r="P564" i="1" s="1"/>
  <c r="O552" i="1"/>
  <c r="P552" i="1" s="1"/>
  <c r="O540" i="1"/>
  <c r="P540" i="1" s="1"/>
  <c r="O528" i="1"/>
  <c r="P528" i="1" s="1"/>
  <c r="O516" i="1"/>
  <c r="P516" i="1" s="1"/>
  <c r="O504" i="1"/>
  <c r="P504" i="1" s="1"/>
  <c r="O492" i="1"/>
  <c r="P492" i="1" s="1"/>
  <c r="O480" i="1"/>
  <c r="P480" i="1" s="1"/>
  <c r="O468" i="1"/>
  <c r="P468" i="1" s="1"/>
  <c r="O456" i="1"/>
  <c r="P456" i="1" s="1"/>
  <c r="O444" i="1"/>
  <c r="P444" i="1" s="1"/>
  <c r="O424" i="1"/>
  <c r="P424" i="1" s="1"/>
  <c r="O412" i="1"/>
  <c r="P412" i="1" s="1"/>
  <c r="O400" i="1"/>
  <c r="P400" i="1" s="1"/>
  <c r="O388" i="1"/>
  <c r="P388" i="1" s="1"/>
  <c r="O372" i="1"/>
  <c r="P372" i="1" s="1"/>
  <c r="O356" i="1"/>
  <c r="P356" i="1" s="1"/>
  <c r="O344" i="1"/>
  <c r="P344" i="1" s="1"/>
  <c r="O332" i="1"/>
  <c r="P332" i="1" s="1"/>
  <c r="O320" i="1"/>
  <c r="P320" i="1" s="1"/>
  <c r="O308" i="1"/>
  <c r="P308" i="1" s="1"/>
  <c r="O296" i="1"/>
  <c r="P296" i="1" s="1"/>
  <c r="O284" i="1"/>
  <c r="P284" i="1" s="1"/>
  <c r="O272" i="1"/>
  <c r="P272" i="1" s="1"/>
  <c r="O260" i="1"/>
  <c r="P260" i="1" s="1"/>
  <c r="O248" i="1"/>
  <c r="P248" i="1" s="1"/>
  <c r="O236" i="1"/>
  <c r="P236" i="1" s="1"/>
  <c r="O224" i="1"/>
  <c r="P224" i="1" s="1"/>
  <c r="O212" i="1"/>
  <c r="P212" i="1" s="1"/>
  <c r="O196" i="1"/>
  <c r="P196" i="1" s="1"/>
  <c r="O180" i="1"/>
  <c r="P180" i="1" s="1"/>
  <c r="O168" i="1"/>
  <c r="P168" i="1" s="1"/>
  <c r="O148" i="1"/>
  <c r="P148" i="1" s="1"/>
  <c r="O104" i="1"/>
  <c r="P104" i="1" s="1"/>
  <c r="O44" i="1"/>
  <c r="P44" i="1" s="1"/>
  <c r="O36" i="1"/>
  <c r="P36" i="1" s="1"/>
  <c r="O28" i="1"/>
  <c r="P28" i="1" s="1"/>
  <c r="O20" i="1"/>
  <c r="P20" i="1" s="1"/>
  <c r="O16" i="1"/>
  <c r="P16" i="1" s="1"/>
  <c r="O8" i="1"/>
  <c r="P8" i="1" s="1"/>
  <c r="O803" i="1"/>
  <c r="P803" i="1" s="1"/>
  <c r="O799" i="1"/>
  <c r="P799" i="1" s="1"/>
  <c r="O795" i="1"/>
  <c r="P795" i="1" s="1"/>
  <c r="O791" i="1"/>
  <c r="P791" i="1" s="1"/>
  <c r="O787" i="1"/>
  <c r="P787" i="1" s="1"/>
  <c r="O783" i="1"/>
  <c r="P783" i="1" s="1"/>
  <c r="O779" i="1"/>
  <c r="P779" i="1" s="1"/>
  <c r="O775" i="1"/>
  <c r="P775" i="1" s="1"/>
  <c r="O771" i="1"/>
  <c r="P771" i="1" s="1"/>
  <c r="O767" i="1"/>
  <c r="P767" i="1" s="1"/>
  <c r="O763" i="1"/>
  <c r="P763" i="1" s="1"/>
  <c r="O759" i="1"/>
  <c r="P759" i="1" s="1"/>
  <c r="O755" i="1"/>
  <c r="P755" i="1" s="1"/>
  <c r="O751" i="1"/>
  <c r="P751" i="1" s="1"/>
  <c r="O747" i="1"/>
  <c r="P747" i="1" s="1"/>
  <c r="O743" i="1"/>
  <c r="P743" i="1" s="1"/>
  <c r="O739" i="1"/>
  <c r="P739" i="1" s="1"/>
  <c r="O735" i="1"/>
  <c r="P735" i="1" s="1"/>
  <c r="O731" i="1"/>
  <c r="P731" i="1" s="1"/>
  <c r="O727" i="1"/>
  <c r="P727" i="1" s="1"/>
  <c r="O723" i="1"/>
  <c r="P723" i="1" s="1"/>
  <c r="O719" i="1"/>
  <c r="P719" i="1" s="1"/>
  <c r="O715" i="1"/>
  <c r="P715" i="1" s="1"/>
  <c r="O711" i="1"/>
  <c r="P711" i="1" s="1"/>
  <c r="O707" i="1"/>
  <c r="P707" i="1" s="1"/>
  <c r="O703" i="1"/>
  <c r="P703" i="1" s="1"/>
  <c r="O699" i="1"/>
  <c r="P699" i="1" s="1"/>
  <c r="O695" i="1"/>
  <c r="P695" i="1" s="1"/>
  <c r="O691" i="1"/>
  <c r="P691" i="1" s="1"/>
  <c r="O687" i="1"/>
  <c r="P687" i="1" s="1"/>
  <c r="O683" i="1"/>
  <c r="P683" i="1" s="1"/>
  <c r="O679" i="1"/>
  <c r="P679" i="1" s="1"/>
  <c r="O675" i="1"/>
  <c r="P675" i="1" s="1"/>
  <c r="O671" i="1"/>
  <c r="P671" i="1" s="1"/>
  <c r="O667" i="1"/>
  <c r="P667" i="1" s="1"/>
  <c r="O663" i="1"/>
  <c r="P663" i="1" s="1"/>
  <c r="O659" i="1"/>
  <c r="P659" i="1" s="1"/>
  <c r="O655" i="1"/>
  <c r="P655" i="1" s="1"/>
  <c r="O651" i="1"/>
  <c r="P651" i="1" s="1"/>
  <c r="O647" i="1"/>
  <c r="P647" i="1" s="1"/>
  <c r="O643" i="1"/>
  <c r="P643" i="1" s="1"/>
  <c r="O639" i="1"/>
  <c r="P639" i="1" s="1"/>
  <c r="O635" i="1"/>
  <c r="P635" i="1" s="1"/>
  <c r="O631" i="1"/>
  <c r="P631" i="1" s="1"/>
  <c r="O627" i="1"/>
  <c r="P627" i="1" s="1"/>
  <c r="O623" i="1"/>
  <c r="P623" i="1" s="1"/>
  <c r="O619" i="1"/>
  <c r="P619" i="1" s="1"/>
  <c r="O615" i="1"/>
  <c r="P615" i="1" s="1"/>
  <c r="O611" i="1"/>
  <c r="P611" i="1" s="1"/>
  <c r="O607" i="1"/>
  <c r="P607" i="1" s="1"/>
  <c r="O603" i="1"/>
  <c r="P603" i="1" s="1"/>
  <c r="O599" i="1"/>
  <c r="P599" i="1" s="1"/>
  <c r="O595" i="1"/>
  <c r="P595" i="1" s="1"/>
  <c r="O591" i="1"/>
  <c r="P591" i="1" s="1"/>
  <c r="O587" i="1"/>
  <c r="P587" i="1" s="1"/>
  <c r="O583" i="1"/>
  <c r="P583" i="1" s="1"/>
  <c r="O579" i="1"/>
  <c r="P579" i="1" s="1"/>
  <c r="O575" i="1"/>
  <c r="P575" i="1" s="1"/>
  <c r="O571" i="1"/>
  <c r="P571" i="1" s="1"/>
  <c r="O567" i="1"/>
  <c r="P567" i="1" s="1"/>
  <c r="O563" i="1"/>
  <c r="P563" i="1" s="1"/>
  <c r="O559" i="1"/>
  <c r="P559" i="1" s="1"/>
  <c r="O555" i="1"/>
  <c r="P555" i="1" s="1"/>
  <c r="O551" i="1"/>
  <c r="P551" i="1" s="1"/>
  <c r="O547" i="1"/>
  <c r="P547" i="1" s="1"/>
  <c r="O543" i="1"/>
  <c r="P543" i="1" s="1"/>
  <c r="O539" i="1"/>
  <c r="P539" i="1" s="1"/>
  <c r="O535" i="1"/>
  <c r="P535" i="1" s="1"/>
  <c r="O531" i="1"/>
  <c r="P531" i="1" s="1"/>
  <c r="O527" i="1"/>
  <c r="P527" i="1" s="1"/>
  <c r="O523" i="1"/>
  <c r="P523" i="1" s="1"/>
  <c r="O519" i="1"/>
  <c r="P519" i="1" s="1"/>
  <c r="O515" i="1"/>
  <c r="P515" i="1" s="1"/>
  <c r="O511" i="1"/>
  <c r="P511" i="1" s="1"/>
  <c r="O507" i="1"/>
  <c r="P507" i="1" s="1"/>
  <c r="O503" i="1"/>
  <c r="P503" i="1" s="1"/>
  <c r="O499" i="1"/>
  <c r="P499" i="1" s="1"/>
  <c r="O495" i="1"/>
  <c r="P495" i="1" s="1"/>
  <c r="O491" i="1"/>
  <c r="P491" i="1" s="1"/>
  <c r="O487" i="1"/>
  <c r="P487" i="1" s="1"/>
  <c r="O483" i="1"/>
  <c r="P483" i="1" s="1"/>
  <c r="O479" i="1"/>
  <c r="P479" i="1" s="1"/>
  <c r="O475" i="1"/>
  <c r="P475" i="1" s="1"/>
  <c r="O471" i="1"/>
  <c r="P471" i="1" s="1"/>
  <c r="O467" i="1"/>
  <c r="P467" i="1" s="1"/>
  <c r="O463" i="1"/>
  <c r="P463" i="1" s="1"/>
  <c r="O459" i="1"/>
  <c r="P459" i="1" s="1"/>
  <c r="O455" i="1"/>
  <c r="P455" i="1" s="1"/>
  <c r="O451" i="1"/>
  <c r="P451" i="1" s="1"/>
  <c r="O447" i="1"/>
  <c r="P447" i="1" s="1"/>
  <c r="O443" i="1"/>
  <c r="P443" i="1" s="1"/>
  <c r="O439" i="1"/>
  <c r="P439" i="1" s="1"/>
  <c r="O435" i="1"/>
  <c r="P435" i="1" s="1"/>
  <c r="O431" i="1"/>
  <c r="P431" i="1" s="1"/>
  <c r="O427" i="1"/>
  <c r="P427" i="1" s="1"/>
  <c r="O423" i="1"/>
  <c r="P423" i="1" s="1"/>
  <c r="O419" i="1"/>
  <c r="P419" i="1" s="1"/>
  <c r="O415" i="1"/>
  <c r="P415" i="1" s="1"/>
  <c r="O411" i="1"/>
  <c r="P411" i="1" s="1"/>
  <c r="O407" i="1"/>
  <c r="P407" i="1" s="1"/>
  <c r="O403" i="1"/>
  <c r="P403" i="1" s="1"/>
  <c r="O399" i="1"/>
  <c r="P399" i="1" s="1"/>
  <c r="O395" i="1"/>
  <c r="P395" i="1" s="1"/>
  <c r="O391" i="1"/>
  <c r="P391" i="1" s="1"/>
  <c r="O387" i="1"/>
  <c r="P387" i="1" s="1"/>
  <c r="O383" i="1"/>
  <c r="P383" i="1" s="1"/>
  <c r="O379" i="1"/>
  <c r="P379" i="1" s="1"/>
  <c r="O375" i="1"/>
  <c r="P375" i="1" s="1"/>
  <c r="O371" i="1"/>
  <c r="P371" i="1" s="1"/>
  <c r="O367" i="1"/>
  <c r="P367" i="1" s="1"/>
  <c r="O363" i="1"/>
  <c r="P363" i="1" s="1"/>
  <c r="O359" i="1"/>
  <c r="P359" i="1" s="1"/>
  <c r="O355" i="1"/>
  <c r="P355" i="1" s="1"/>
  <c r="O351" i="1"/>
  <c r="P351" i="1" s="1"/>
  <c r="O347" i="1"/>
  <c r="P347" i="1" s="1"/>
  <c r="O343" i="1"/>
  <c r="P343" i="1" s="1"/>
  <c r="O339" i="1"/>
  <c r="P339" i="1" s="1"/>
  <c r="O335" i="1"/>
  <c r="P335" i="1" s="1"/>
  <c r="O331" i="1"/>
  <c r="P331" i="1" s="1"/>
  <c r="O327" i="1"/>
  <c r="P327" i="1" s="1"/>
  <c r="O323" i="1"/>
  <c r="P323" i="1" s="1"/>
  <c r="O319" i="1"/>
  <c r="P319" i="1" s="1"/>
  <c r="O315" i="1"/>
  <c r="P315" i="1" s="1"/>
  <c r="O311" i="1"/>
  <c r="P311" i="1" s="1"/>
  <c r="O307" i="1"/>
  <c r="P307" i="1" s="1"/>
  <c r="O303" i="1"/>
  <c r="P303" i="1" s="1"/>
  <c r="O299" i="1"/>
  <c r="P299" i="1" s="1"/>
  <c r="O295" i="1"/>
  <c r="P295" i="1" s="1"/>
  <c r="O291" i="1"/>
  <c r="P291" i="1" s="1"/>
  <c r="O287" i="1"/>
  <c r="P287" i="1" s="1"/>
  <c r="O283" i="1"/>
  <c r="P283" i="1" s="1"/>
  <c r="O279" i="1"/>
  <c r="P279" i="1" s="1"/>
  <c r="O275" i="1"/>
  <c r="P275" i="1" s="1"/>
  <c r="O271" i="1"/>
  <c r="P271" i="1" s="1"/>
  <c r="O267" i="1"/>
  <c r="P267" i="1" s="1"/>
  <c r="O263" i="1"/>
  <c r="P263" i="1" s="1"/>
  <c r="O259" i="1"/>
  <c r="P259" i="1" s="1"/>
  <c r="O255" i="1"/>
  <c r="P255" i="1" s="1"/>
  <c r="O251" i="1"/>
  <c r="P251" i="1" s="1"/>
  <c r="O247" i="1"/>
  <c r="P247" i="1" s="1"/>
  <c r="O243" i="1"/>
  <c r="P243" i="1" s="1"/>
  <c r="O239" i="1"/>
  <c r="P239" i="1" s="1"/>
  <c r="O235" i="1"/>
  <c r="P235" i="1" s="1"/>
  <c r="O231" i="1"/>
  <c r="P231" i="1" s="1"/>
  <c r="O227" i="1"/>
  <c r="P227" i="1" s="1"/>
  <c r="O223" i="1"/>
  <c r="P223" i="1" s="1"/>
  <c r="O219" i="1"/>
  <c r="P219" i="1" s="1"/>
  <c r="O215" i="1"/>
  <c r="P215" i="1" s="1"/>
  <c r="O211" i="1"/>
  <c r="P211" i="1" s="1"/>
  <c r="O207" i="1"/>
  <c r="P207" i="1" s="1"/>
  <c r="O203" i="1"/>
  <c r="P203" i="1" s="1"/>
  <c r="O199" i="1"/>
  <c r="P199" i="1" s="1"/>
  <c r="O195" i="1"/>
  <c r="P195" i="1" s="1"/>
  <c r="O191" i="1"/>
  <c r="P191" i="1" s="1"/>
  <c r="O187" i="1"/>
  <c r="P187" i="1" s="1"/>
  <c r="O183" i="1"/>
  <c r="P183" i="1" s="1"/>
  <c r="O179" i="1"/>
  <c r="P179" i="1" s="1"/>
  <c r="O175" i="1"/>
  <c r="P175" i="1" s="1"/>
  <c r="O171" i="1"/>
  <c r="P171" i="1" s="1"/>
  <c r="O167" i="1"/>
  <c r="P167" i="1" s="1"/>
  <c r="O163" i="1"/>
  <c r="P163" i="1" s="1"/>
  <c r="O159" i="1"/>
  <c r="P159" i="1" s="1"/>
  <c r="O155" i="1"/>
  <c r="P155" i="1" s="1"/>
  <c r="O151" i="1"/>
  <c r="P151" i="1" s="1"/>
  <c r="O147" i="1"/>
  <c r="P147" i="1" s="1"/>
  <c r="O143" i="1"/>
  <c r="P143" i="1" s="1"/>
  <c r="O139" i="1"/>
  <c r="P139" i="1" s="1"/>
  <c r="O135" i="1"/>
  <c r="P135" i="1" s="1"/>
  <c r="O131" i="1"/>
  <c r="P131" i="1" s="1"/>
  <c r="O127" i="1"/>
  <c r="P127" i="1" s="1"/>
  <c r="O123" i="1"/>
  <c r="P123" i="1" s="1"/>
  <c r="O119" i="1"/>
  <c r="P119" i="1" s="1"/>
  <c r="O115" i="1"/>
  <c r="P115" i="1" s="1"/>
  <c r="O111" i="1"/>
  <c r="P111" i="1" s="1"/>
  <c r="O107" i="1"/>
  <c r="P107" i="1" s="1"/>
  <c r="O103" i="1"/>
  <c r="P103" i="1" s="1"/>
  <c r="O99" i="1"/>
  <c r="P99" i="1" s="1"/>
  <c r="O95" i="1"/>
  <c r="P95" i="1" s="1"/>
  <c r="O91" i="1"/>
  <c r="P91" i="1" s="1"/>
  <c r="O87" i="1"/>
  <c r="P87" i="1" s="1"/>
  <c r="O83" i="1"/>
  <c r="P83" i="1" s="1"/>
  <c r="O79" i="1"/>
  <c r="P79" i="1" s="1"/>
  <c r="O75" i="1"/>
  <c r="P75" i="1" s="1"/>
  <c r="O71" i="1"/>
  <c r="P71" i="1" s="1"/>
  <c r="O67" i="1"/>
  <c r="P67" i="1" s="1"/>
  <c r="O63" i="1"/>
  <c r="P63" i="1" s="1"/>
  <c r="O59" i="1"/>
  <c r="P59" i="1" s="1"/>
  <c r="O55" i="1"/>
  <c r="P55" i="1" s="1"/>
  <c r="O51" i="1"/>
  <c r="P51" i="1" s="1"/>
  <c r="O47" i="1"/>
  <c r="P47" i="1" s="1"/>
  <c r="O43" i="1"/>
  <c r="P43" i="1" s="1"/>
  <c r="O39" i="1"/>
  <c r="P39" i="1" s="1"/>
  <c r="O35" i="1"/>
  <c r="P35" i="1" s="1"/>
  <c r="O31" i="1"/>
  <c r="P31" i="1" s="1"/>
  <c r="O27" i="1"/>
  <c r="P27" i="1" s="1"/>
  <c r="O23" i="1"/>
  <c r="P23" i="1" s="1"/>
  <c r="O19" i="1"/>
  <c r="P19" i="1" s="1"/>
  <c r="O15" i="1"/>
  <c r="P15" i="1" s="1"/>
  <c r="O11" i="1"/>
  <c r="P11" i="1" s="1"/>
  <c r="O7" i="1"/>
  <c r="P7" i="1" s="1"/>
  <c r="O3" i="1"/>
  <c r="P3" i="1" s="1"/>
  <c r="O52" i="1"/>
  <c r="P52" i="1" s="1"/>
  <c r="O48" i="1"/>
  <c r="P48" i="1" s="1"/>
  <c r="O40" i="1"/>
  <c r="P40" i="1" s="1"/>
  <c r="O32" i="1"/>
  <c r="P32" i="1" s="1"/>
  <c r="O24" i="1"/>
  <c r="P24" i="1" s="1"/>
  <c r="O12" i="1"/>
  <c r="P12" i="1" s="1"/>
  <c r="O4" i="1"/>
  <c r="P4" i="1" s="1"/>
  <c r="O794" i="1"/>
  <c r="P794" i="1" s="1"/>
  <c r="O790" i="1"/>
  <c r="P790" i="1" s="1"/>
  <c r="O786" i="1"/>
  <c r="P786" i="1" s="1"/>
  <c r="O782" i="1"/>
  <c r="P782" i="1" s="1"/>
  <c r="O778" i="1"/>
  <c r="P778" i="1" s="1"/>
  <c r="O774" i="1"/>
  <c r="P774" i="1" s="1"/>
  <c r="O770" i="1"/>
  <c r="P770" i="1" s="1"/>
  <c r="O766" i="1"/>
  <c r="P766" i="1" s="1"/>
  <c r="O762" i="1"/>
  <c r="P762" i="1" s="1"/>
  <c r="O758" i="1"/>
  <c r="P758" i="1" s="1"/>
  <c r="O754" i="1"/>
  <c r="P754" i="1" s="1"/>
  <c r="O750" i="1"/>
  <c r="P750" i="1" s="1"/>
  <c r="O746" i="1"/>
  <c r="P746" i="1" s="1"/>
  <c r="O742" i="1"/>
  <c r="P742" i="1" s="1"/>
  <c r="O738" i="1"/>
  <c r="P738" i="1" s="1"/>
  <c r="O734" i="1"/>
  <c r="P734" i="1" s="1"/>
  <c r="O730" i="1"/>
  <c r="P730" i="1" s="1"/>
  <c r="O726" i="1"/>
  <c r="P726" i="1" s="1"/>
  <c r="O722" i="1"/>
  <c r="P722" i="1" s="1"/>
  <c r="O718" i="1"/>
  <c r="P718" i="1" s="1"/>
  <c r="O714" i="1"/>
  <c r="P714" i="1" s="1"/>
  <c r="O710" i="1"/>
  <c r="P710" i="1" s="1"/>
  <c r="O706" i="1"/>
  <c r="P706" i="1" s="1"/>
  <c r="O702" i="1"/>
  <c r="P702" i="1" s="1"/>
  <c r="O698" i="1"/>
  <c r="P698" i="1" s="1"/>
  <c r="O694" i="1"/>
  <c r="P694" i="1" s="1"/>
  <c r="O690" i="1"/>
  <c r="P690" i="1" s="1"/>
  <c r="O686" i="1"/>
  <c r="P686" i="1" s="1"/>
  <c r="O682" i="1"/>
  <c r="P682" i="1" s="1"/>
  <c r="O678" i="1"/>
  <c r="P678" i="1" s="1"/>
  <c r="O674" i="1"/>
  <c r="P674" i="1" s="1"/>
  <c r="O670" i="1"/>
  <c r="P670" i="1" s="1"/>
  <c r="O666" i="1"/>
  <c r="P666" i="1" s="1"/>
  <c r="O662" i="1"/>
  <c r="P662" i="1" s="1"/>
  <c r="O658" i="1"/>
  <c r="P658" i="1" s="1"/>
  <c r="O654" i="1"/>
  <c r="P654" i="1" s="1"/>
  <c r="O650" i="1"/>
  <c r="P650" i="1" s="1"/>
  <c r="O646" i="1"/>
  <c r="P646" i="1" s="1"/>
  <c r="O642" i="1"/>
  <c r="P642" i="1" s="1"/>
  <c r="O638" i="1"/>
  <c r="P638" i="1" s="1"/>
  <c r="O634" i="1"/>
  <c r="P634" i="1" s="1"/>
  <c r="O630" i="1"/>
  <c r="P630" i="1" s="1"/>
  <c r="O626" i="1"/>
  <c r="P626" i="1" s="1"/>
  <c r="O622" i="1"/>
  <c r="P622" i="1" s="1"/>
  <c r="O618" i="1"/>
  <c r="P618" i="1" s="1"/>
  <c r="O614" i="1"/>
  <c r="P614" i="1" s="1"/>
  <c r="O610" i="1"/>
  <c r="P610" i="1" s="1"/>
  <c r="O606" i="1"/>
  <c r="P606" i="1" s="1"/>
  <c r="O602" i="1"/>
  <c r="P602" i="1" s="1"/>
  <c r="O598" i="1"/>
  <c r="P598" i="1" s="1"/>
  <c r="O594" i="1"/>
  <c r="P594" i="1" s="1"/>
  <c r="O590" i="1"/>
  <c r="P590" i="1" s="1"/>
  <c r="O586" i="1"/>
  <c r="P586" i="1" s="1"/>
  <c r="O582" i="1"/>
  <c r="P582" i="1" s="1"/>
  <c r="O578" i="1"/>
  <c r="P578" i="1" s="1"/>
  <c r="O574" i="1"/>
  <c r="P574" i="1" s="1"/>
  <c r="O570" i="1"/>
  <c r="P570" i="1" s="1"/>
  <c r="O566" i="1"/>
  <c r="P566" i="1" s="1"/>
  <c r="O562" i="1"/>
  <c r="P562" i="1" s="1"/>
  <c r="O558" i="1"/>
  <c r="P558" i="1" s="1"/>
  <c r="O554" i="1"/>
  <c r="P554" i="1" s="1"/>
  <c r="O550" i="1"/>
  <c r="P550" i="1" s="1"/>
  <c r="O546" i="1"/>
  <c r="P546" i="1" s="1"/>
  <c r="O542" i="1"/>
  <c r="P542" i="1" s="1"/>
  <c r="O538" i="1"/>
  <c r="P538" i="1" s="1"/>
  <c r="O534" i="1"/>
  <c r="P534" i="1" s="1"/>
  <c r="O530" i="1"/>
  <c r="P530" i="1" s="1"/>
  <c r="O526" i="1"/>
  <c r="P526" i="1" s="1"/>
  <c r="O522" i="1"/>
  <c r="P522" i="1" s="1"/>
  <c r="O518" i="1"/>
  <c r="P518" i="1" s="1"/>
  <c r="O514" i="1"/>
  <c r="P514" i="1" s="1"/>
  <c r="O510" i="1"/>
  <c r="P510" i="1" s="1"/>
  <c r="O506" i="1"/>
  <c r="P506" i="1" s="1"/>
  <c r="O502" i="1"/>
  <c r="P502" i="1" s="1"/>
  <c r="O498" i="1"/>
  <c r="P498" i="1" s="1"/>
  <c r="O494" i="1"/>
  <c r="P494" i="1" s="1"/>
  <c r="O490" i="1"/>
  <c r="P490" i="1" s="1"/>
  <c r="O486" i="1"/>
  <c r="P486" i="1" s="1"/>
  <c r="O482" i="1"/>
  <c r="P482" i="1" s="1"/>
  <c r="O478" i="1"/>
  <c r="P478" i="1" s="1"/>
  <c r="O474" i="1"/>
  <c r="P474" i="1" s="1"/>
  <c r="O470" i="1"/>
  <c r="P470" i="1" s="1"/>
  <c r="O466" i="1"/>
  <c r="P466" i="1" s="1"/>
  <c r="O462" i="1"/>
  <c r="P462" i="1" s="1"/>
  <c r="O458" i="1"/>
  <c r="P458" i="1" s="1"/>
  <c r="O454" i="1"/>
  <c r="P454" i="1" s="1"/>
  <c r="O450" i="1"/>
  <c r="P450" i="1" s="1"/>
  <c r="O446" i="1"/>
  <c r="P446" i="1" s="1"/>
  <c r="O442" i="1"/>
  <c r="P442" i="1" s="1"/>
  <c r="O438" i="1"/>
  <c r="P438" i="1" s="1"/>
  <c r="O434" i="1"/>
  <c r="P434" i="1" s="1"/>
  <c r="O430" i="1"/>
  <c r="P430" i="1" s="1"/>
  <c r="O426" i="1"/>
  <c r="P426" i="1" s="1"/>
  <c r="O422" i="1"/>
  <c r="P422" i="1" s="1"/>
  <c r="O418" i="1"/>
  <c r="P418" i="1" s="1"/>
  <c r="O414" i="1"/>
  <c r="P414" i="1" s="1"/>
  <c r="O410" i="1"/>
  <c r="P410" i="1" s="1"/>
  <c r="O406" i="1"/>
  <c r="P406" i="1" s="1"/>
  <c r="O402" i="1"/>
  <c r="P402" i="1" s="1"/>
  <c r="O398" i="1"/>
  <c r="P398" i="1" s="1"/>
  <c r="O394" i="1"/>
  <c r="P394" i="1" s="1"/>
  <c r="O390" i="1"/>
  <c r="P390" i="1" s="1"/>
  <c r="O386" i="1"/>
  <c r="P386" i="1" s="1"/>
  <c r="O382" i="1"/>
  <c r="P382" i="1" s="1"/>
  <c r="O378" i="1"/>
  <c r="P378" i="1" s="1"/>
  <c r="O374" i="1"/>
  <c r="P374" i="1" s="1"/>
  <c r="O370" i="1"/>
  <c r="P370" i="1" s="1"/>
  <c r="O366" i="1"/>
  <c r="P366" i="1" s="1"/>
  <c r="O362" i="1"/>
  <c r="P362" i="1" s="1"/>
  <c r="O358" i="1"/>
  <c r="P358" i="1" s="1"/>
  <c r="O354" i="1"/>
  <c r="P354" i="1" s="1"/>
  <c r="O350" i="1"/>
  <c r="P350" i="1" s="1"/>
  <c r="O346" i="1"/>
  <c r="P346" i="1" s="1"/>
  <c r="O342" i="1"/>
  <c r="P342" i="1" s="1"/>
  <c r="O338" i="1"/>
  <c r="P338" i="1" s="1"/>
  <c r="O334" i="1"/>
  <c r="P334" i="1" s="1"/>
  <c r="O330" i="1"/>
  <c r="P330" i="1" s="1"/>
  <c r="O326" i="1"/>
  <c r="P326" i="1" s="1"/>
  <c r="O318" i="1"/>
  <c r="P318" i="1" s="1"/>
  <c r="O314" i="1"/>
  <c r="P314" i="1" s="1"/>
  <c r="O310" i="1"/>
  <c r="P310" i="1" s="1"/>
  <c r="O306" i="1"/>
  <c r="P306" i="1" s="1"/>
  <c r="O302" i="1"/>
  <c r="P302" i="1" s="1"/>
  <c r="O298" i="1"/>
  <c r="P298" i="1" s="1"/>
  <c r="O294" i="1"/>
  <c r="P294" i="1" s="1"/>
  <c r="O290" i="1"/>
  <c r="P290" i="1" s="1"/>
  <c r="O286" i="1"/>
  <c r="P286" i="1" s="1"/>
  <c r="O282" i="1"/>
  <c r="P282" i="1" s="1"/>
  <c r="O278" i="1"/>
  <c r="P278" i="1" s="1"/>
  <c r="O274" i="1"/>
  <c r="P274" i="1" s="1"/>
  <c r="O270" i="1"/>
  <c r="P270" i="1" s="1"/>
  <c r="O266" i="1"/>
  <c r="P266" i="1" s="1"/>
  <c r="O262" i="1"/>
  <c r="P262" i="1" s="1"/>
  <c r="O258" i="1"/>
  <c r="P258" i="1" s="1"/>
  <c r="O254" i="1"/>
  <c r="P254" i="1" s="1"/>
  <c r="O250" i="1"/>
  <c r="P250" i="1" s="1"/>
  <c r="O246" i="1"/>
  <c r="P246" i="1" s="1"/>
  <c r="O242" i="1"/>
  <c r="P242" i="1" s="1"/>
  <c r="O238" i="1"/>
  <c r="P238" i="1" s="1"/>
  <c r="O234" i="1"/>
  <c r="P234" i="1" s="1"/>
  <c r="O230" i="1"/>
  <c r="P230" i="1" s="1"/>
  <c r="O226" i="1"/>
  <c r="P226" i="1" s="1"/>
  <c r="O222" i="1"/>
  <c r="P222" i="1" s="1"/>
  <c r="O218" i="1"/>
  <c r="P218" i="1" s="1"/>
  <c r="O214" i="1"/>
  <c r="P214" i="1" s="1"/>
  <c r="O210" i="1"/>
  <c r="P210" i="1" s="1"/>
  <c r="O206" i="1"/>
  <c r="P206" i="1" s="1"/>
  <c r="O202" i="1"/>
  <c r="P202" i="1" s="1"/>
  <c r="O198" i="1"/>
  <c r="P198" i="1" s="1"/>
  <c r="O194" i="1"/>
  <c r="P194" i="1" s="1"/>
  <c r="O190" i="1"/>
  <c r="P190" i="1" s="1"/>
  <c r="O186" i="1"/>
  <c r="P186" i="1" s="1"/>
  <c r="O182" i="1"/>
  <c r="P182" i="1" s="1"/>
  <c r="O178" i="1"/>
  <c r="P178" i="1" s="1"/>
  <c r="O174" i="1"/>
  <c r="P174" i="1" s="1"/>
  <c r="O170" i="1"/>
  <c r="P170" i="1" s="1"/>
  <c r="O166" i="1"/>
  <c r="P166" i="1" s="1"/>
  <c r="O162" i="1"/>
  <c r="P162" i="1" s="1"/>
  <c r="O158" i="1"/>
  <c r="P158" i="1" s="1"/>
  <c r="O154" i="1"/>
  <c r="P154" i="1" s="1"/>
  <c r="O150" i="1"/>
  <c r="P150" i="1" s="1"/>
  <c r="O146" i="1"/>
  <c r="P146" i="1" s="1"/>
  <c r="O142" i="1"/>
  <c r="P142" i="1" s="1"/>
  <c r="O138" i="1"/>
  <c r="P138" i="1" s="1"/>
  <c r="O134" i="1"/>
  <c r="P134" i="1" s="1"/>
  <c r="O130" i="1"/>
  <c r="P130" i="1" s="1"/>
  <c r="O122" i="1"/>
  <c r="P122" i="1" s="1"/>
  <c r="O118" i="1"/>
  <c r="P118" i="1" s="1"/>
  <c r="O114" i="1"/>
  <c r="P114" i="1" s="1"/>
  <c r="O110" i="1"/>
  <c r="P110" i="1" s="1"/>
  <c r="O106" i="1"/>
  <c r="P106" i="1" s="1"/>
  <c r="O102" i="1"/>
  <c r="P102" i="1" s="1"/>
  <c r="O98" i="1"/>
  <c r="P98" i="1" s="1"/>
  <c r="O94" i="1"/>
  <c r="P94" i="1" s="1"/>
  <c r="O90" i="1"/>
  <c r="P90" i="1" s="1"/>
  <c r="O86" i="1"/>
  <c r="P86" i="1" s="1"/>
  <c r="O82" i="1"/>
  <c r="P82" i="1" s="1"/>
  <c r="O78" i="1"/>
  <c r="P78" i="1" s="1"/>
  <c r="O74" i="1"/>
  <c r="P74" i="1" s="1"/>
  <c r="O70" i="1"/>
  <c r="P70" i="1" s="1"/>
  <c r="O66" i="1"/>
  <c r="P66" i="1" s="1"/>
  <c r="O58" i="1"/>
  <c r="P58" i="1" s="1"/>
  <c r="O54" i="1"/>
  <c r="P54" i="1" s="1"/>
  <c r="O50" i="1"/>
  <c r="P50" i="1" s="1"/>
  <c r="O46" i="1"/>
  <c r="P46" i="1" s="1"/>
  <c r="O42" i="1"/>
  <c r="P42" i="1" s="1"/>
  <c r="O38" i="1"/>
  <c r="P38" i="1" s="1"/>
  <c r="O34" i="1"/>
  <c r="P34" i="1" s="1"/>
  <c r="O30" i="1"/>
  <c r="P30" i="1" s="1"/>
  <c r="O26" i="1"/>
  <c r="P26" i="1" s="1"/>
  <c r="O22" i="1"/>
  <c r="P22" i="1" s="1"/>
  <c r="O18" i="1"/>
  <c r="P18" i="1" s="1"/>
  <c r="O14" i="1"/>
  <c r="P14" i="1" s="1"/>
  <c r="O10" i="1"/>
  <c r="P10" i="1" s="1"/>
  <c r="O6" i="1"/>
  <c r="P6" i="1" s="1"/>
  <c r="O2" i="1"/>
  <c r="P2" i="1" s="1"/>
  <c r="O322" i="1"/>
  <c r="P322" i="1" s="1"/>
  <c r="O541" i="1"/>
  <c r="P541" i="1" s="1"/>
  <c r="O533" i="1"/>
  <c r="P533" i="1" s="1"/>
  <c r="O529" i="1"/>
  <c r="P529" i="1" s="1"/>
  <c r="O525" i="1"/>
  <c r="P525" i="1" s="1"/>
  <c r="O517" i="1"/>
  <c r="P517" i="1" s="1"/>
  <c r="O513" i="1"/>
  <c r="P513" i="1" s="1"/>
  <c r="O509" i="1"/>
  <c r="P509" i="1" s="1"/>
  <c r="O501" i="1"/>
  <c r="P501" i="1" s="1"/>
  <c r="O497" i="1"/>
  <c r="P497" i="1" s="1"/>
  <c r="O493" i="1"/>
  <c r="P493" i="1" s="1"/>
  <c r="O485" i="1"/>
  <c r="P485" i="1" s="1"/>
  <c r="O481" i="1"/>
  <c r="P481" i="1" s="1"/>
  <c r="O477" i="1"/>
  <c r="P477" i="1" s="1"/>
  <c r="O469" i="1"/>
  <c r="P469" i="1" s="1"/>
  <c r="O465" i="1"/>
  <c r="P465" i="1" s="1"/>
  <c r="O461" i="1"/>
  <c r="P461" i="1" s="1"/>
  <c r="O453" i="1"/>
  <c r="P453" i="1" s="1"/>
  <c r="O449" i="1"/>
  <c r="P449" i="1" s="1"/>
  <c r="O445" i="1"/>
  <c r="P445" i="1" s="1"/>
  <c r="O437" i="1"/>
  <c r="P437" i="1" s="1"/>
  <c r="O433" i="1"/>
  <c r="P433" i="1" s="1"/>
  <c r="O429" i="1"/>
  <c r="P429" i="1" s="1"/>
  <c r="O421" i="1"/>
  <c r="P421" i="1" s="1"/>
  <c r="O417" i="1"/>
  <c r="P417" i="1" s="1"/>
  <c r="O413" i="1"/>
  <c r="P413" i="1" s="1"/>
  <c r="O405" i="1"/>
  <c r="P405" i="1" s="1"/>
  <c r="O401" i="1"/>
  <c r="P401" i="1" s="1"/>
  <c r="O397" i="1"/>
  <c r="P397" i="1" s="1"/>
  <c r="O389" i="1"/>
  <c r="P389" i="1" s="1"/>
  <c r="O385" i="1"/>
  <c r="P385" i="1" s="1"/>
  <c r="O381" i="1"/>
  <c r="P381" i="1" s="1"/>
  <c r="O373" i="1"/>
  <c r="P373" i="1" s="1"/>
  <c r="O369" i="1"/>
  <c r="P369" i="1" s="1"/>
  <c r="O365" i="1"/>
  <c r="P365" i="1" s="1"/>
  <c r="O357" i="1"/>
  <c r="P357" i="1" s="1"/>
  <c r="O353" i="1"/>
  <c r="P353" i="1" s="1"/>
  <c r="O349" i="1"/>
  <c r="P349" i="1" s="1"/>
  <c r="O341" i="1"/>
  <c r="P341" i="1" s="1"/>
  <c r="O337" i="1"/>
  <c r="P337" i="1" s="1"/>
  <c r="O333" i="1"/>
  <c r="P333" i="1" s="1"/>
  <c r="O329" i="1"/>
  <c r="P329" i="1" s="1"/>
  <c r="O325" i="1"/>
  <c r="P325" i="1" s="1"/>
  <c r="O321" i="1"/>
  <c r="P321" i="1" s="1"/>
  <c r="O317" i="1"/>
  <c r="P317" i="1" s="1"/>
  <c r="O313" i="1"/>
  <c r="P313" i="1" s="1"/>
  <c r="O309" i="1"/>
  <c r="P309" i="1" s="1"/>
  <c r="O305" i="1"/>
  <c r="P305" i="1" s="1"/>
  <c r="O301" i="1"/>
  <c r="P301" i="1" s="1"/>
  <c r="O297" i="1"/>
  <c r="P297" i="1" s="1"/>
  <c r="O293" i="1"/>
  <c r="P293" i="1" s="1"/>
  <c r="O289" i="1"/>
  <c r="P289" i="1" s="1"/>
  <c r="O285" i="1"/>
  <c r="P285" i="1" s="1"/>
  <c r="O281" i="1"/>
  <c r="P281" i="1" s="1"/>
  <c r="O277" i="1"/>
  <c r="P277" i="1" s="1"/>
  <c r="O273" i="1"/>
  <c r="P273" i="1" s="1"/>
  <c r="O269" i="1"/>
  <c r="P269" i="1" s="1"/>
  <c r="O265" i="1"/>
  <c r="P265" i="1" s="1"/>
  <c r="O261" i="1"/>
  <c r="P261" i="1" s="1"/>
  <c r="O257" i="1"/>
  <c r="P257" i="1" s="1"/>
  <c r="O253" i="1"/>
  <c r="P253" i="1" s="1"/>
  <c r="O249" i="1"/>
  <c r="P249" i="1" s="1"/>
  <c r="O245" i="1"/>
  <c r="P245" i="1" s="1"/>
  <c r="O241" i="1"/>
  <c r="P241" i="1" s="1"/>
  <c r="O237" i="1"/>
  <c r="P237" i="1" s="1"/>
  <c r="O233" i="1"/>
  <c r="P233" i="1" s="1"/>
  <c r="O229" i="1"/>
  <c r="P229" i="1" s="1"/>
  <c r="O225" i="1"/>
  <c r="P225" i="1" s="1"/>
  <c r="O221" i="1"/>
  <c r="P221" i="1" s="1"/>
  <c r="O217" i="1"/>
  <c r="P217" i="1" s="1"/>
  <c r="O213" i="1"/>
  <c r="P213" i="1" s="1"/>
  <c r="O209" i="1"/>
  <c r="P209" i="1" s="1"/>
  <c r="O205" i="1"/>
  <c r="P205" i="1" s="1"/>
  <c r="O201" i="1"/>
  <c r="P201" i="1" s="1"/>
  <c r="O197" i="1"/>
  <c r="P197" i="1" s="1"/>
  <c r="O193" i="1"/>
  <c r="P193" i="1" s="1"/>
  <c r="O189" i="1"/>
  <c r="P189" i="1" s="1"/>
  <c r="O185" i="1"/>
  <c r="P185" i="1" s="1"/>
  <c r="O181" i="1"/>
  <c r="P181" i="1" s="1"/>
  <c r="O177" i="1"/>
  <c r="P177" i="1" s="1"/>
  <c r="O173" i="1"/>
  <c r="P173" i="1" s="1"/>
  <c r="O169" i="1"/>
  <c r="P169" i="1" s="1"/>
  <c r="O165" i="1"/>
  <c r="P165" i="1" s="1"/>
  <c r="O161" i="1"/>
  <c r="P161" i="1" s="1"/>
  <c r="O157" i="1"/>
  <c r="P157" i="1" s="1"/>
  <c r="O153" i="1"/>
  <c r="P153" i="1" s="1"/>
  <c r="O149" i="1"/>
  <c r="P149" i="1" s="1"/>
  <c r="O145" i="1"/>
  <c r="P145" i="1" s="1"/>
  <c r="O141" i="1"/>
  <c r="P141" i="1" s="1"/>
  <c r="O137" i="1"/>
  <c r="P137" i="1" s="1"/>
  <c r="O133" i="1"/>
  <c r="P133" i="1" s="1"/>
  <c r="O129" i="1"/>
  <c r="P129" i="1" s="1"/>
  <c r="O125" i="1"/>
  <c r="P125" i="1" s="1"/>
  <c r="O121" i="1"/>
  <c r="P121" i="1" s="1"/>
  <c r="O117" i="1"/>
  <c r="P117" i="1" s="1"/>
  <c r="O113" i="1"/>
  <c r="P113" i="1" s="1"/>
  <c r="O109" i="1"/>
  <c r="P109" i="1" s="1"/>
  <c r="O105" i="1"/>
  <c r="P105" i="1" s="1"/>
  <c r="O101" i="1"/>
  <c r="P101" i="1" s="1"/>
  <c r="O97" i="1"/>
  <c r="P97" i="1" s="1"/>
  <c r="O93" i="1"/>
  <c r="P93" i="1" s="1"/>
  <c r="O89" i="1"/>
  <c r="P89" i="1" s="1"/>
  <c r="O85" i="1"/>
  <c r="P85" i="1" s="1"/>
  <c r="O81" i="1"/>
  <c r="P81" i="1" s="1"/>
  <c r="O77" i="1"/>
  <c r="P77" i="1" s="1"/>
  <c r="O73" i="1"/>
  <c r="P73" i="1" s="1"/>
  <c r="O69" i="1"/>
  <c r="P69" i="1" s="1"/>
  <c r="O65" i="1"/>
  <c r="P65" i="1" s="1"/>
  <c r="O61" i="1"/>
  <c r="P61" i="1" s="1"/>
  <c r="O57" i="1"/>
  <c r="P57" i="1" s="1"/>
  <c r="O53" i="1"/>
  <c r="P53" i="1" s="1"/>
  <c r="O49" i="1"/>
  <c r="P49" i="1" s="1"/>
  <c r="O45" i="1"/>
  <c r="P45" i="1" s="1"/>
  <c r="O41" i="1"/>
  <c r="P41" i="1" s="1"/>
  <c r="O37" i="1"/>
  <c r="P37" i="1" s="1"/>
  <c r="O33" i="1"/>
  <c r="P33" i="1" s="1"/>
  <c r="O29" i="1"/>
  <c r="P29" i="1" s="1"/>
  <c r="O25" i="1"/>
  <c r="P25" i="1" s="1"/>
  <c r="O21" i="1"/>
  <c r="P21" i="1" s="1"/>
  <c r="O17" i="1"/>
  <c r="P17" i="1" s="1"/>
  <c r="O13" i="1"/>
  <c r="P13" i="1" s="1"/>
  <c r="O9" i="1"/>
  <c r="P9" i="1" s="1"/>
  <c r="O5" i="1"/>
  <c r="P5" i="1" s="1"/>
  <c r="A7" i="2" l="1"/>
</calcChain>
</file>

<file path=xl/sharedStrings.xml><?xml version="1.0" encoding="utf-8"?>
<sst xmlns="http://schemas.openxmlformats.org/spreadsheetml/2006/main" count="7059" uniqueCount="1071">
  <si>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</si>
  <si>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</si>
  <si>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</si>
  <si>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</si>
  <si>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</si>
  <si>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</si>
  <si>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</si>
  <si>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</si>
  <si>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</si>
  <si>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</si>
  <si>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</si>
  <si>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</si>
  <si>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</si>
  <si>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</si>
  <si>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</si>
  <si>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</si>
  <si>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</si>
  <si>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</si>
  <si>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</si>
  <si>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</si>
  <si>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</si>
  <si>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</si>
  <si>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</si>
  <si>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</si>
  <si>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</si>
  <si>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</si>
  <si>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</si>
  <si>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</si>
  <si>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</si>
  <si>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</si>
  <si>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</si>
  <si>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</si>
  <si>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</si>
  <si>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</si>
  <si>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</si>
  <si>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</si>
  <si>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</si>
  <si>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</si>
  <si>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</si>
  <si>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</si>
  <si>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</si>
  <si>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</si>
  <si>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</si>
  <si>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</si>
  <si>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</si>
  <si>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</si>
  <si>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</si>
  <si>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</si>
  <si>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</si>
  <si>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</si>
  <si>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</si>
  <si>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</si>
  <si>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</si>
  <si>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</si>
  <si>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</si>
  <si>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</si>
  <si>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</si>
  <si>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</si>
  <si>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</si>
  <si>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</si>
  <si>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</si>
  <si>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</si>
  <si>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</si>
  <si>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</si>
  <si>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</si>
  <si>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</si>
  <si>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</si>
  <si>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</si>
  <si>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</si>
  <si>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</si>
  <si>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</si>
  <si>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</si>
  <si>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</si>
  <si>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</si>
  <si>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</si>
  <si>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</si>
  <si>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</si>
  <si>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</si>
  <si>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</si>
  <si>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</si>
  <si>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</si>
  <si>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</si>
  <si>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</si>
  <si>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</si>
  <si>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</si>
  <si>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</si>
  <si>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</si>
  <si>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</si>
  <si>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</si>
  <si>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</si>
  <si>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</si>
  <si>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</si>
  <si>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</si>
  <si>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</si>
  <si>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</si>
  <si>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</si>
  <si>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</si>
  <si>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</si>
  <si>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</si>
  <si>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</si>
  <si>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</si>
  <si>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</si>
  <si>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</si>
  <si>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</si>
  <si>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</si>
  <si>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</si>
  <si>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</si>
  <si>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</si>
  <si>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</si>
  <si>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</si>
  <si>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</si>
  <si>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</si>
  <si>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</si>
  <si>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</si>
  <si>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</si>
  <si>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</si>
  <si>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</si>
  <si>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</si>
  <si>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</si>
  <si>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</si>
  <si>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</si>
  <si>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</si>
  <si>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</si>
  <si>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</si>
  <si>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</si>
  <si>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</si>
  <si>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</si>
  <si>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</si>
  <si>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</si>
  <si>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</si>
  <si>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</si>
  <si>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</si>
  <si>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</si>
  <si>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</si>
  <si>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</si>
  <si>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</si>
  <si>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</si>
  <si>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</si>
  <si>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</si>
  <si>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</si>
  <si>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</si>
  <si>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</si>
  <si>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</si>
  <si>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</si>
  <si>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</si>
  <si>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</si>
  <si>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</si>
  <si>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</si>
  <si>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</si>
  <si>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</si>
  <si>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</si>
  <si>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</si>
  <si>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</si>
  <si>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</si>
  <si>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</si>
  <si>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</si>
  <si>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</si>
  <si>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</si>
  <si>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</si>
  <si>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</si>
  <si>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</si>
  <si>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</si>
  <si>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</si>
  <si>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</si>
  <si>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</si>
  <si>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</si>
  <si>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</si>
  <si>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</si>
  <si>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</si>
  <si>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</si>
  <si>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</si>
  <si>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</si>
  <si>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</si>
  <si>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</si>
  <si>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</si>
  <si>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</si>
  <si>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</si>
  <si>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</si>
  <si>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</si>
  <si>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</si>
  <si>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</si>
  <si>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</si>
  <si>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</si>
  <si>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</si>
  <si>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</si>
  <si>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</si>
  <si>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</si>
  <si>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</si>
  <si>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</si>
  <si>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</si>
  <si>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</si>
  <si>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</si>
  <si>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</si>
  <si>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</si>
  <si>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</si>
  <si>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</si>
  <si>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</si>
  <si>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</si>
  <si>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</si>
  <si>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</si>
  <si>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</si>
  <si>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</si>
  <si>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</si>
  <si>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</si>
  <si>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</si>
  <si>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</si>
  <si>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</si>
  <si>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</si>
  <si>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</si>
  <si>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</si>
  <si>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</si>
  <si>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</si>
  <si>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</si>
  <si>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</si>
  <si>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</si>
  <si>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</si>
  <si>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</si>
  <si>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</si>
  <si>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</si>
  <si>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</si>
  <si>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</si>
  <si>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</si>
  <si>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</si>
  <si>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</si>
  <si>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</si>
  <si>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</si>
  <si>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</si>
  <si>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</si>
  <si>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</si>
  <si>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</si>
  <si>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</si>
  <si>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</si>
  <si>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</si>
  <si>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</si>
  <si>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</si>
  <si>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</si>
  <si>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</si>
  <si>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</si>
  <si>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</si>
  <si>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</si>
  <si>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</si>
  <si>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</si>
  <si>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</si>
  <si>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</si>
  <si>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</si>
  <si>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</si>
  <si>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</si>
  <si>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</si>
  <si>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</si>
  <si>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</si>
  <si>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</si>
  <si>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</si>
  <si>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</si>
  <si>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</si>
  <si>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</si>
  <si>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</si>
  <si>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</si>
  <si>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</si>
  <si>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</si>
  <si>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</si>
  <si>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</si>
  <si>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</si>
  <si>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</si>
  <si>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</si>
  <si>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</si>
  <si>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</si>
  <si>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</si>
  <si>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</si>
  <si>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</si>
  <si>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</si>
  <si>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</si>
  <si>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</si>
  <si>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</si>
  <si>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</si>
  <si>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</si>
  <si>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</si>
  <si>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</si>
  <si>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</si>
  <si>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</si>
  <si>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</si>
  <si>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</si>
  <si>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</si>
  <si>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</si>
  <si>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</si>
  <si>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</si>
  <si>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</si>
  <si>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</si>
  <si>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</si>
  <si>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</si>
  <si>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</si>
  <si>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</si>
  <si>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</si>
  <si>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</si>
  <si>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</si>
  <si>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</si>
  <si>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</si>
  <si>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</si>
  <si>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</si>
  <si>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</si>
  <si>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</si>
  <si>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</si>
  <si>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</si>
  <si>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</si>
  <si>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</si>
  <si>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</si>
  <si>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</si>
  <si>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</si>
  <si>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</si>
  <si>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</si>
  <si>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</si>
  <si>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</si>
  <si>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</si>
  <si>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</si>
  <si>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</si>
  <si>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</si>
  <si>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</si>
  <si>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</si>
  <si>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</si>
  <si>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</si>
  <si>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</si>
  <si>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</si>
  <si>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</si>
  <si>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</si>
  <si>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</si>
  <si>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</si>
  <si>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</si>
  <si>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</si>
  <si>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</si>
  <si>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</si>
  <si>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</si>
  <si>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</si>
  <si>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</si>
  <si>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</si>
  <si>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</si>
  <si>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</si>
  <si>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</si>
  <si>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</si>
  <si>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</si>
  <si>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</si>
  <si>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</si>
  <si>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</si>
  <si>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</si>
  <si>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</si>
  <si>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</si>
  <si>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</si>
  <si>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</si>
  <si>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</si>
  <si>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</si>
  <si>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</si>
  <si>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</si>
  <si>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</si>
  <si>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</si>
  <si>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</si>
  <si>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</si>
  <si>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</si>
  <si>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</si>
  <si>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</si>
  <si>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</si>
  <si>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</si>
  <si>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</si>
  <si>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</si>
  <si>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</si>
  <si>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</si>
  <si>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</si>
  <si>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</si>
  <si>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</si>
  <si>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</si>
  <si>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</si>
  <si>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</si>
  <si>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</si>
  <si>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</si>
  <si>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</si>
  <si>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</si>
  <si>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</si>
  <si>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</si>
  <si>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</si>
  <si>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</si>
  <si>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</si>
  <si>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</si>
  <si>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</si>
  <si>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</si>
  <si>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</si>
  <si>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</si>
  <si>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</si>
  <si>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</si>
  <si>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</si>
  <si>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</si>
  <si>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</si>
  <si>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</si>
  <si>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</si>
  <si>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</si>
  <si>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</si>
  <si>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</si>
  <si>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</si>
  <si>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</si>
  <si>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</si>
  <si>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</si>
  <si>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</si>
  <si>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</si>
  <si>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</si>
  <si>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</si>
  <si>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</si>
  <si>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</si>
  <si>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</si>
  <si>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</si>
  <si>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</si>
  <si>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</si>
  <si>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</si>
  <si>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</si>
  <si>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</si>
  <si>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</si>
  <si>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</si>
  <si>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</si>
  <si>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</si>
  <si>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</si>
  <si>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</si>
  <si>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</si>
  <si>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</si>
  <si>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</si>
  <si>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</si>
  <si>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</si>
  <si>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</si>
  <si>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</si>
  <si>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</si>
  <si>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</si>
  <si>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</si>
  <si>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</si>
  <si>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</si>
  <si>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</si>
  <si>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</si>
  <si>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</si>
  <si>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</si>
  <si>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</si>
  <si>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</si>
  <si>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</si>
  <si>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</si>
  <si>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</si>
  <si>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</si>
  <si>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</si>
  <si>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</si>
  <si>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</si>
  <si>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</si>
  <si>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</si>
  <si>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</si>
  <si>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</si>
  <si>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</si>
  <si>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</si>
  <si>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</si>
  <si>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</si>
  <si>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</si>
  <si>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</si>
  <si>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</si>
  <si>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</si>
  <si>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</si>
  <si>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</si>
  <si>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</si>
  <si>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</si>
  <si>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</si>
  <si>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</si>
  <si>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</si>
  <si>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</si>
  <si>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</si>
  <si>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</si>
  <si>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</si>
  <si>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</si>
  <si>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</si>
  <si>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</si>
  <si>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</si>
  <si>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</si>
  <si>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</si>
  <si>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</si>
  <si>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</si>
  <si>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</si>
  <si>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</si>
  <si>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</si>
  <si>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</si>
  <si>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</si>
  <si>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</si>
  <si>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</si>
  <si>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</si>
  <si>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</si>
  <si>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</si>
  <si>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</si>
  <si>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</si>
  <si>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</si>
  <si>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</si>
  <si>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</si>
  <si>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</si>
  <si>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</si>
  <si>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</si>
  <si>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</si>
  <si>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</si>
  <si>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</si>
  <si>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</si>
  <si>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</si>
  <si>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</si>
  <si>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</si>
  <si>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</si>
  <si>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</si>
  <si>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</si>
  <si>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</si>
  <si>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</si>
  <si>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</si>
  <si>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</si>
  <si>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</si>
  <si>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</si>
  <si>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</si>
  <si>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</si>
  <si>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</si>
  <si>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</si>
  <si>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</si>
  <si>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</si>
  <si>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</si>
  <si>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</si>
  <si>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</si>
  <si>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</si>
  <si>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</si>
  <si>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</si>
  <si>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</si>
  <si>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</si>
  <si>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</si>
  <si>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</si>
  <si>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</si>
  <si>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</si>
  <si>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</si>
  <si>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</si>
  <si>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</si>
  <si>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</si>
  <si>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</si>
  <si>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</si>
  <si>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</si>
  <si>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</si>
  <si>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</si>
  <si>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</si>
  <si>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</si>
  <si>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</si>
  <si>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</si>
  <si>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</si>
  <si>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</si>
  <si>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</si>
  <si>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</si>
  <si>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</si>
  <si>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</si>
  <si>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</si>
  <si>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</si>
  <si>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</si>
  <si>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</si>
  <si>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</si>
  <si>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</si>
  <si>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</si>
  <si>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</si>
  <si>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</si>
  <si>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</si>
  <si>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</si>
  <si>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</si>
  <si>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</si>
  <si>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</si>
  <si>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</si>
  <si>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</si>
  <si>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</si>
  <si>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</si>
  <si>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</si>
  <si>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</si>
  <si>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</si>
  <si>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</si>
  <si>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</si>
  <si>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</si>
  <si>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</si>
  <si>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</si>
  <si>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</si>
  <si>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</si>
  <si>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</si>
  <si>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</si>
  <si>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</si>
  <si>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</si>
  <si>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</si>
  <si>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</si>
  <si>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</si>
  <si>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</si>
  <si>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</si>
  <si>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</si>
  <si>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</si>
  <si>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</si>
  <si>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</si>
  <si>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</si>
  <si>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</si>
  <si>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</si>
  <si>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</si>
  <si>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</si>
  <si>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</si>
  <si>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</si>
  <si>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</si>
  <si>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</si>
  <si>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</si>
  <si>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</si>
  <si>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</si>
  <si>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</si>
  <si>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</si>
  <si>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</si>
  <si>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</si>
  <si>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</si>
  <si>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</si>
  <si>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</si>
  <si>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</si>
  <si>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</si>
  <si>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</si>
  <si>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</si>
  <si>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</si>
  <si>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</si>
  <si>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</si>
  <si>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</si>
  <si>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</si>
  <si>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</si>
  <si>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</si>
  <si>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</si>
  <si>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</si>
  <si>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</si>
  <si>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</si>
  <si>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</si>
  <si>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</si>
  <si>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</si>
  <si>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</si>
  <si>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</si>
  <si>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</si>
  <si>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</si>
  <si>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</si>
  <si>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</si>
  <si>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</si>
  <si>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</si>
  <si>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</si>
  <si>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</si>
  <si>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</si>
  <si>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</si>
  <si>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</si>
  <si>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</si>
  <si>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</si>
  <si>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</si>
  <si>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</si>
  <si>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</si>
  <si>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</si>
  <si>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</si>
  <si>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</si>
  <si>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</si>
  <si>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</si>
  <si>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</si>
  <si>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</si>
  <si>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</si>
  <si>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</si>
  <si>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</si>
  <si>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</si>
  <si>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</si>
  <si>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</si>
  <si>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</si>
  <si>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</si>
  <si>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</si>
  <si>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</si>
  <si>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</si>
  <si>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</si>
  <si>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</si>
  <si>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</si>
  <si>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</si>
  <si>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</si>
  <si>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</si>
  <si>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</si>
  <si>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</si>
  <si>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</si>
  <si>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</si>
  <si>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</si>
  <si>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</si>
  <si>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</si>
  <si>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</si>
  <si>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</si>
  <si>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</si>
  <si>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</si>
  <si>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</si>
  <si>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</si>
  <si>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</si>
  <si>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</si>
  <si>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</si>
  <si>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</si>
  <si>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</si>
  <si>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</si>
  <si>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</si>
  <si>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</si>
  <si>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</si>
  <si>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</si>
  <si>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</si>
  <si>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</si>
  <si>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</si>
  <si>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</si>
  <si>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</si>
  <si>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</si>
  <si>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</si>
  <si>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</si>
  <si>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</si>
  <si>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</si>
  <si>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</si>
  <si>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</si>
  <si>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</si>
  <si>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</si>
  <si>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</si>
  <si>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</si>
  <si>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</si>
  <si>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</si>
  <si>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</si>
  <si>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</si>
  <si>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</si>
  <si>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</si>
  <si>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</si>
  <si>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</si>
  <si>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</si>
  <si>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</si>
  <si>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</si>
  <si>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</si>
  <si>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</si>
  <si>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</si>
  <si>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</si>
  <si>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</si>
  <si>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</si>
  <si>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</si>
  <si>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</si>
  <si>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</si>
  <si>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</si>
  <si>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</si>
  <si>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</si>
  <si>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</si>
  <si>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</si>
  <si>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</si>
  <si>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</si>
  <si>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</si>
  <si>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</si>
  <si>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</si>
  <si>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</si>
  <si>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</si>
  <si>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</si>
  <si>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</si>
  <si>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</si>
  <si>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</si>
  <si>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</si>
  <si>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</si>
  <si>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</si>
  <si>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</si>
  <si>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</si>
  <si>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</si>
  <si>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</si>
  <si>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</si>
  <si>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</si>
  <si>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</si>
  <si>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</si>
  <si>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</si>
  <si>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</si>
  <si>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</si>
  <si>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</si>
  <si>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</si>
  <si>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</si>
  <si>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</si>
  <si>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</si>
  <si>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</si>
  <si>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</si>
  <si>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</si>
  <si>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</si>
  <si>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</si>
  <si>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</si>
  <si>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</si>
  <si>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</si>
  <si>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</si>
  <si>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</si>
  <si>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</si>
  <si>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</si>
  <si>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</si>
  <si>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</si>
  <si>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</si>
  <si>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</si>
  <si>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</si>
  <si>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</si>
  <si>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</si>
  <si>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</si>
  <si>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</si>
  <si>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</si>
  <si>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</si>
  <si>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</si>
  <si>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</si>
  <si>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</si>
  <si>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</si>
  <si>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</si>
  <si>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</si>
  <si>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</si>
  <si>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</si>
  <si>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</si>
  <si>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</si>
  <si>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</si>
  <si>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</si>
  <si>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</si>
  <si>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</si>
  <si>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</si>
  <si>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</si>
  <si>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</si>
  <si>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</si>
  <si>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</si>
  <si>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</si>
  <si>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</si>
  <si>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</si>
  <si>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</si>
  <si>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</si>
  <si>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</si>
  <si>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</si>
  <si>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</si>
  <si>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</si>
  <si>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</si>
  <si>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</si>
  <si>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</si>
  <si>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</si>
  <si>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</si>
  <si>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</si>
  <si>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</si>
  <si>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</si>
  <si>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</si>
  <si>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</si>
  <si>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</si>
  <si>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</si>
  <si>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</si>
  <si>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</si>
  <si>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</si>
  <si>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</si>
  <si>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</si>
  <si>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</si>
  <si>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</si>
  <si>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</si>
  <si>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</si>
  <si>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</si>
  <si>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</si>
  <si>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</si>
  <si>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</si>
  <si>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</si>
  <si>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</si>
  <si>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</si>
  <si>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</si>
  <si>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</si>
  <si>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</si>
  <si>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</si>
  <si>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</si>
  <si>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</si>
  <si>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</si>
  <si>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</si>
  <si>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</si>
  <si>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</si>
  <si>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</si>
  <si>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</si>
  <si>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</si>
  <si>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</si>
  <si>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</si>
  <si>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</si>
  <si>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</si>
  <si>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</si>
  <si>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</si>
  <si>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</si>
  <si>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</si>
  <si>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</si>
  <si>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</si>
  <si>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</si>
  <si>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</si>
  <si>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</si>
  <si>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</si>
  <si>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</si>
  <si>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</si>
  <si>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</si>
  <si>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</si>
  <si>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</si>
  <si>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</si>
  <si>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</si>
  <si>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</si>
  <si>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</si>
  <si>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</si>
  <si>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</si>
  <si>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</si>
  <si>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</si>
  <si>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</si>
  <si>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</si>
  <si>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</si>
  <si>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</si>
  <si>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</si>
  <si>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</si>
  <si>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</si>
  <si>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</si>
  <si>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</si>
  <si>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</si>
  <si>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</si>
  <si>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</si>
  <si>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</si>
  <si>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</si>
  <si>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</si>
  <si>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</si>
  <si>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</si>
  <si>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</si>
  <si>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</si>
  <si>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</si>
  <si>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</si>
  <si>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</si>
  <si>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</si>
  <si>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</si>
  <si>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</si>
  <si>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</si>
  <si>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</si>
  <si>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</si>
  <si>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</si>
  <si>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</si>
  <si>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</si>
  <si>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</si>
  <si>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</si>
  <si>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</si>
  <si>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</si>
  <si>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</si>
  <si>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</si>
  <si>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</si>
  <si>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</si>
  <si>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</si>
  <si>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</si>
  <si>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</si>
  <si>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</si>
  <si>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</si>
  <si>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</si>
  <si>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</si>
  <si>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</si>
  <si>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</si>
  <si>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</si>
  <si>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</si>
  <si>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</si>
  <si>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</si>
  <si>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</si>
  <si>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</si>
  <si>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</si>
  <si>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</si>
  <si>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</si>
  <si>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</si>
  <si>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</si>
  <si>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</si>
  <si>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</si>
  <si>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</si>
  <si>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</si>
  <si>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</si>
  <si>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</si>
  <si>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</si>
  <si>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</si>
  <si>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</si>
  <si>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</si>
  <si>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</si>
  <si>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</si>
  <si>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</si>
  <si>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</si>
  <si>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</si>
  <si>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</si>
  <si>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</si>
  <si>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</si>
  <si>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</si>
  <si>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</si>
  <si>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</si>
  <si>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</si>
  <si>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</si>
  <si>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</si>
  <si>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</si>
  <si>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</si>
  <si>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</si>
  <si>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</si>
  <si>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</si>
  <si>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</si>
  <si>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</si>
  <si>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</si>
  <si>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</si>
  <si>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</si>
  <si>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</si>
  <si>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</si>
  <si>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</si>
  <si>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</si>
  <si>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</si>
  <si>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</si>
  <si>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</si>
  <si>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</si>
  <si>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</si>
  <si>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</si>
  <si>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</si>
  <si>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</si>
  <si>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</si>
  <si>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</si>
  <si>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</si>
  <si>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</si>
  <si>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</si>
  <si>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</si>
  <si>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</si>
  <si>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</si>
  <si>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</si>
  <si>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</si>
  <si>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</si>
  <si>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</si>
  <si>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</si>
  <si>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</si>
  <si>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</si>
  <si>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</si>
  <si>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</si>
  <si>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</si>
  <si>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</si>
  <si>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</si>
  <si>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</si>
  <si>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</si>
  <si>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</si>
  <si>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</si>
  <si>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</si>
  <si>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</si>
  <si>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</si>
  <si>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</si>
  <si>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</si>
  <si>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</si>
  <si>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</si>
  <si>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</si>
  <si>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</si>
  <si>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</si>
  <si>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</si>
  <si>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</si>
  <si>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</si>
  <si>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</si>
  <si>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</si>
  <si>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</si>
  <si>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</si>
  <si>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</si>
  <si>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</si>
  <si>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</si>
  <si>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</si>
  <si>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</si>
  <si>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</si>
  <si>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</si>
  <si>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</si>
  <si>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Gross Margin Percentage</t>
  </si>
  <si>
    <t>Revenue</t>
  </si>
  <si>
    <t>Total Cost</t>
  </si>
  <si>
    <t>Profit</t>
  </si>
  <si>
    <t>Sales ID</t>
  </si>
  <si>
    <t># SUMIF(To calculate the total revenue for Electronic accessories)</t>
  </si>
  <si>
    <t># SUMIFS(To calculate the total profit for Electronic accessories in Branch B)</t>
  </si>
  <si>
    <t># COUNTIF(To count the number of transactions for "Members")</t>
  </si>
  <si>
    <t># COUNTIFS(To calculate the number of sales transactions for "Normal" in Branch "A")</t>
  </si>
  <si>
    <t># AVERAGEIF(To calculate the average unit price for the "Fashion accessories" product line)</t>
  </si>
  <si>
    <t># AVERAGEIFS(To calculate the average revenue for "Member" in Branch "A")</t>
  </si>
  <si>
    <t xml:space="preserve"># Correlation Analysis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</si>
  <si>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</si>
  <si>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</si>
  <si>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</si>
  <si>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</si>
  <si>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</si>
  <si>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</si>
  <si>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</si>
  <si>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</si>
  <si>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</si>
  <si>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</si>
  <si>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</si>
  <si>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</si>
  <si>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</si>
  <si>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</si>
  <si>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</si>
  <si>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</si>
  <si>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</si>
  <si>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</si>
  <si>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</si>
  <si>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</si>
  <si>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</si>
  <si>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</si>
  <si>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</si>
  <si>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</si>
  <si>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</si>
  <si>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</si>
  <si>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432.090909092409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</si>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</sst>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Font="1" applyBorder="1"/>
    <xf numFmtId="14" fontId="0" fillId="0" borderId="10" xfId="0" applyNumberFormat="1" applyFont="1" applyBorder="1"/>
    <xf numFmtId="20" fontId="0" fillId="0" borderId="10" xfId="0" applyNumberFormat="1" applyFont="1" applyBorder="1"/>
    <xf numFmtId="0" fontId="0" fillId="0" borderId="11" xfId="0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ont="1" applyFill="1" applyBorder="1"/>
    <xf numFmtId="14" fontId="0" fillId="34" borderId="12" xfId="0" applyNumberFormat="1" applyFont="1" applyFill="1" applyBorder="1"/>
    <xf numFmtId="20" fontId="0" fillId="34" borderId="12" xfId="0" applyNumberFormat="1" applyFont="1" applyFill="1" applyBorder="1"/>
    <xf numFmtId="0" fontId="0" fillId="34" borderId="13" xfId="0" applyFont="1" applyFill="1" applyBorder="1"/>
    <xf numFmtId="0" fontId="0" fillId="0" borderId="12" xfId="0" applyFont="1" applyBorder="1"/>
    <xf numFmtId="14" fontId="0" fillId="0" borderId="12" xfId="0" applyNumberFormat="1" applyFont="1" applyBorder="1"/>
    <xf numFmtId="20" fontId="0" fillId="0" borderId="12" xfId="0" applyNumberFormat="1" applyFont="1" applyBorder="1"/>
    <xf numFmtId="0" fontId="0" fillId="0" borderId="13" xfId="0" applyFont="1" applyBorder="1"/>
    <xf numFmtId="0" fontId="0" fillId="0" borderId="0" xfId="0" applyFont="1" applyBorder="1"/>
    <xf numFmtId="0" fontId="13" fillId="33" borderId="14" xfId="0" applyFont="1" applyFill="1" applyBorder="1"/>
    <xf numFmtId="0" fontId="0" fillId="0" borderId="0" xfId="0" applyFont="1"/>
    <xf numFmtId="0" fontId="0" fillId="0" borderId="0" xfId="0" applyFill="1" applyBorder="1" applyAlignment="1"/>
    <xf numFmtId="0" fontId="0" fillId="0" borderId="15" xfId="0" applyFill="1" applyBorder="1" applyAlignment="1"/>
    <xf numFmtId="0" fontId="18" fillId="0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522.83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ANALYSIS'!$A$3:$A$1001</c:f>
              <c:numCache>
                <c:formatCode>General</c:formatCode>
                <c:ptCount val="999"/>
                <c:pt idx="0">
                  <c:v>76.399999999999991</c:v>
                </c:pt>
                <c:pt idx="1">
                  <c:v>324.31</c:v>
                </c:pt>
                <c:pt idx="2">
                  <c:v>465.76</c:v>
                </c:pt>
                <c:pt idx="3">
                  <c:v>604.17000000000007</c:v>
                </c:pt>
                <c:pt idx="4">
                  <c:v>597.73</c:v>
                </c:pt>
                <c:pt idx="5">
                  <c:v>413.04</c:v>
                </c:pt>
                <c:pt idx="6">
                  <c:v>735.6</c:v>
                </c:pt>
                <c:pt idx="7">
                  <c:v>72.52</c:v>
                </c:pt>
                <c:pt idx="8">
                  <c:v>164.52</c:v>
                </c:pt>
                <c:pt idx="9">
                  <c:v>57.92</c:v>
                </c:pt>
                <c:pt idx="10">
                  <c:v>102.04</c:v>
                </c:pt>
                <c:pt idx="11">
                  <c:v>234.75</c:v>
                </c:pt>
                <c:pt idx="12">
                  <c:v>431.9</c:v>
                </c:pt>
                <c:pt idx="13">
                  <c:v>713.8</c:v>
                </c:pt>
                <c:pt idx="14">
                  <c:v>562.31999999999994</c:v>
                </c:pt>
                <c:pt idx="15">
                  <c:v>482.51000000000005</c:v>
                </c:pt>
                <c:pt idx="16">
                  <c:v>435.65999999999997</c:v>
                </c:pt>
                <c:pt idx="17">
                  <c:v>164.01</c:v>
                </c:pt>
                <c:pt idx="18">
                  <c:v>80.599999999999994</c:v>
                </c:pt>
                <c:pt idx="19">
                  <c:v>430.20000000000005</c:v>
                </c:pt>
                <c:pt idx="20">
                  <c:v>263.94</c:v>
                </c:pt>
                <c:pt idx="21">
                  <c:v>66.400000000000006</c:v>
                </c:pt>
                <c:pt idx="22">
                  <c:v>172.8</c:v>
                </c:pt>
                <c:pt idx="23">
                  <c:v>265.89</c:v>
                </c:pt>
                <c:pt idx="24">
                  <c:v>420.72</c:v>
                </c:pt>
                <c:pt idx="25">
                  <c:v>33.520000000000003</c:v>
                </c:pt>
                <c:pt idx="26">
                  <c:v>175.34</c:v>
                </c:pt>
                <c:pt idx="27">
                  <c:v>441.8</c:v>
                </c:pt>
                <c:pt idx="28">
                  <c:v>224.01</c:v>
                </c:pt>
                <c:pt idx="29">
                  <c:v>470.65</c:v>
                </c:pt>
                <c:pt idx="30">
                  <c:v>702.62999999999988</c:v>
                </c:pt>
                <c:pt idx="31">
                  <c:v>670.24</c:v>
                </c:pt>
                <c:pt idx="32">
                  <c:v>193.16</c:v>
                </c:pt>
                <c:pt idx="33">
                  <c:v>397.68</c:v>
                </c:pt>
                <c:pt idx="34">
                  <c:v>68.12</c:v>
                </c:pt>
                <c:pt idx="35">
                  <c:v>313.09999999999997</c:v>
                </c:pt>
                <c:pt idx="36">
                  <c:v>547.92000000000007</c:v>
                </c:pt>
                <c:pt idx="37">
                  <c:v>439.36</c:v>
                </c:pt>
                <c:pt idx="38">
                  <c:v>240.96</c:v>
                </c:pt>
                <c:pt idx="39">
                  <c:v>86.72</c:v>
                </c:pt>
                <c:pt idx="40">
                  <c:v>112.22</c:v>
                </c:pt>
                <c:pt idx="41">
                  <c:v>414.72</c:v>
                </c:pt>
                <c:pt idx="42">
                  <c:v>789.6</c:v>
                </c:pt>
                <c:pt idx="43">
                  <c:v>30.74</c:v>
                </c:pt>
                <c:pt idx="44">
                  <c:v>375.84</c:v>
                </c:pt>
                <c:pt idx="45">
                  <c:v>510.21</c:v>
                </c:pt>
                <c:pt idx="46">
                  <c:v>180.09</c:v>
                </c:pt>
                <c:pt idx="47">
                  <c:v>113.58</c:v>
                </c:pt>
                <c:pt idx="48">
                  <c:v>826.3</c:v>
                </c:pt>
                <c:pt idx="49">
                  <c:v>639.80000000000007</c:v>
                </c:pt>
                <c:pt idx="50">
                  <c:v>222.95000000000002</c:v>
                </c:pt>
                <c:pt idx="51">
                  <c:v>71.48</c:v>
                </c:pt>
                <c:pt idx="52">
                  <c:v>15.43</c:v>
                </c:pt>
                <c:pt idx="53">
                  <c:v>32.32</c:v>
                </c:pt>
                <c:pt idx="54">
                  <c:v>687.84</c:v>
                </c:pt>
                <c:pt idx="55">
                  <c:v>88.68</c:v>
                </c:pt>
                <c:pt idx="56">
                  <c:v>716.8</c:v>
                </c:pt>
                <c:pt idx="57">
                  <c:v>723.5</c:v>
                </c:pt>
                <c:pt idx="58">
                  <c:v>183.66</c:v>
                </c:pt>
                <c:pt idx="59">
                  <c:v>74.22</c:v>
                </c:pt>
                <c:pt idx="60">
                  <c:v>334.38</c:v>
                </c:pt>
                <c:pt idx="61">
                  <c:v>495.63</c:v>
                </c:pt>
                <c:pt idx="62">
                  <c:v>158.1</c:v>
                </c:pt>
                <c:pt idx="63">
                  <c:v>302.95999999999998</c:v>
                </c:pt>
                <c:pt idx="64">
                  <c:v>158.69999999999999</c:v>
                </c:pt>
                <c:pt idx="65">
                  <c:v>66.94</c:v>
                </c:pt>
                <c:pt idx="66">
                  <c:v>585.66</c:v>
                </c:pt>
                <c:pt idx="67">
                  <c:v>787.69999999999993</c:v>
                </c:pt>
                <c:pt idx="68">
                  <c:v>18.329999999999998</c:v>
                </c:pt>
                <c:pt idx="69">
                  <c:v>894.80000000000007</c:v>
                </c:pt>
                <c:pt idx="70">
                  <c:v>621.19999999999993</c:v>
                </c:pt>
                <c:pt idx="71">
                  <c:v>145.56</c:v>
                </c:pt>
                <c:pt idx="72">
                  <c:v>455.46</c:v>
                </c:pt>
                <c:pt idx="73">
                  <c:v>672.03</c:v>
                </c:pt>
                <c:pt idx="74">
                  <c:v>416.5</c:v>
                </c:pt>
                <c:pt idx="75">
                  <c:v>441.36</c:v>
                </c:pt>
                <c:pt idx="76">
                  <c:v>180.09</c:v>
                </c:pt>
                <c:pt idx="77">
                  <c:v>783.1</c:v>
                </c:pt>
                <c:pt idx="78">
                  <c:v>101.89999999999999</c:v>
                </c:pt>
                <c:pt idx="79">
                  <c:v>595.14</c:v>
                </c:pt>
                <c:pt idx="80">
                  <c:v>290.04000000000002</c:v>
                </c:pt>
                <c:pt idx="81">
                  <c:v>154</c:v>
                </c:pt>
                <c:pt idx="82">
                  <c:v>321.44</c:v>
                </c:pt>
                <c:pt idx="83">
                  <c:v>244.54999999999998</c:v>
                </c:pt>
                <c:pt idx="84">
                  <c:v>581.42000000000007</c:v>
                </c:pt>
                <c:pt idx="85">
                  <c:v>382.59999999999997</c:v>
                </c:pt>
                <c:pt idx="86">
                  <c:v>345.66</c:v>
                </c:pt>
                <c:pt idx="87">
                  <c:v>42.47</c:v>
                </c:pt>
                <c:pt idx="88">
                  <c:v>461.93999999999994</c:v>
                </c:pt>
                <c:pt idx="89">
                  <c:v>189.52</c:v>
                </c:pt>
                <c:pt idx="90">
                  <c:v>448.6</c:v>
                </c:pt>
                <c:pt idx="91">
                  <c:v>153.86000000000001</c:v>
                </c:pt>
                <c:pt idx="92">
                  <c:v>579.24</c:v>
                </c:pt>
                <c:pt idx="93">
                  <c:v>89.75</c:v>
                </c:pt>
                <c:pt idx="94">
                  <c:v>97.16</c:v>
                </c:pt>
                <c:pt idx="95">
                  <c:v>878.7</c:v>
                </c:pt>
                <c:pt idx="96">
                  <c:v>74.699999999999989</c:v>
                </c:pt>
                <c:pt idx="97">
                  <c:v>158.25</c:v>
                </c:pt>
                <c:pt idx="98">
                  <c:v>496.20000000000005</c:v>
                </c:pt>
                <c:pt idx="99">
                  <c:v>48.71</c:v>
                </c:pt>
                <c:pt idx="100">
                  <c:v>706.94999999999993</c:v>
                </c:pt>
                <c:pt idx="101">
                  <c:v>207.63</c:v>
                </c:pt>
                <c:pt idx="102">
                  <c:v>349.56</c:v>
                </c:pt>
                <c:pt idx="103">
                  <c:v>212.45000000000002</c:v>
                </c:pt>
                <c:pt idx="104">
                  <c:v>886.7</c:v>
                </c:pt>
                <c:pt idx="105">
                  <c:v>164.28</c:v>
                </c:pt>
                <c:pt idx="106">
                  <c:v>372.78000000000003</c:v>
                </c:pt>
                <c:pt idx="107">
                  <c:v>305.82</c:v>
                </c:pt>
                <c:pt idx="108">
                  <c:v>819.7</c:v>
                </c:pt>
                <c:pt idx="109">
                  <c:v>32.979999999999997</c:v>
                </c:pt>
                <c:pt idx="110">
                  <c:v>294.63</c:v>
                </c:pt>
                <c:pt idx="111">
                  <c:v>509.88</c:v>
                </c:pt>
                <c:pt idx="112">
                  <c:v>522.63</c:v>
                </c:pt>
                <c:pt idx="113">
                  <c:v>727.11</c:v>
                </c:pt>
                <c:pt idx="114">
                  <c:v>81.06</c:v>
                </c:pt>
                <c:pt idx="115">
                  <c:v>109.7</c:v>
                </c:pt>
                <c:pt idx="116">
                  <c:v>51.36</c:v>
                </c:pt>
                <c:pt idx="117">
                  <c:v>109.60000000000001</c:v>
                </c:pt>
                <c:pt idx="118">
                  <c:v>106.88</c:v>
                </c:pt>
                <c:pt idx="119">
                  <c:v>796.48</c:v>
                </c:pt>
                <c:pt idx="120">
                  <c:v>399.84</c:v>
                </c:pt>
                <c:pt idx="121">
                  <c:v>899.64</c:v>
                </c:pt>
                <c:pt idx="122">
                  <c:v>511.28</c:v>
                </c:pt>
                <c:pt idx="123">
                  <c:v>451.76</c:v>
                </c:pt>
                <c:pt idx="124">
                  <c:v>655.82999999999993</c:v>
                </c:pt>
                <c:pt idx="125">
                  <c:v>161.25</c:v>
                </c:pt>
                <c:pt idx="126">
                  <c:v>285.57</c:v>
                </c:pt>
                <c:pt idx="127">
                  <c:v>548.32000000000005</c:v>
                </c:pt>
                <c:pt idx="128">
                  <c:v>812.52</c:v>
                </c:pt>
                <c:pt idx="129">
                  <c:v>277.33999999999997</c:v>
                </c:pt>
                <c:pt idx="130">
                  <c:v>552.78</c:v>
                </c:pt>
                <c:pt idx="131">
                  <c:v>139.36000000000001</c:v>
                </c:pt>
                <c:pt idx="132">
                  <c:v>524.70000000000005</c:v>
                </c:pt>
                <c:pt idx="133">
                  <c:v>487.79999999999995</c:v>
                </c:pt>
                <c:pt idx="134">
                  <c:v>270.65999999999997</c:v>
                </c:pt>
                <c:pt idx="135">
                  <c:v>131.54999999999998</c:v>
                </c:pt>
                <c:pt idx="136">
                  <c:v>206.52</c:v>
                </c:pt>
                <c:pt idx="137">
                  <c:v>519.09999999999991</c:v>
                </c:pt>
                <c:pt idx="138">
                  <c:v>580</c:v>
                </c:pt>
                <c:pt idx="139">
                  <c:v>898</c:v>
                </c:pt>
                <c:pt idx="140">
                  <c:v>905</c:v>
                </c:pt>
                <c:pt idx="141">
                  <c:v>686</c:v>
                </c:pt>
                <c:pt idx="142">
                  <c:v>30.41</c:v>
                </c:pt>
                <c:pt idx="143">
                  <c:v>467.70000000000005</c:v>
                </c:pt>
                <c:pt idx="144">
                  <c:v>277.56</c:v>
                </c:pt>
                <c:pt idx="145">
                  <c:v>301.39999999999998</c:v>
                </c:pt>
                <c:pt idx="146">
                  <c:v>264.56</c:v>
                </c:pt>
                <c:pt idx="147">
                  <c:v>574.88</c:v>
                </c:pt>
                <c:pt idx="148">
                  <c:v>259.68</c:v>
                </c:pt>
                <c:pt idx="149">
                  <c:v>366.16</c:v>
                </c:pt>
                <c:pt idx="150">
                  <c:v>241.92000000000002</c:v>
                </c:pt>
                <c:pt idx="151">
                  <c:v>749.16</c:v>
                </c:pt>
                <c:pt idx="152">
                  <c:v>98.88</c:v>
                </c:pt>
                <c:pt idx="153">
                  <c:v>647.76</c:v>
                </c:pt>
                <c:pt idx="154">
                  <c:v>461.45000000000005</c:v>
                </c:pt>
                <c:pt idx="155">
                  <c:v>72.17</c:v>
                </c:pt>
                <c:pt idx="156">
                  <c:v>251.4</c:v>
                </c:pt>
                <c:pt idx="157">
                  <c:v>874.98</c:v>
                </c:pt>
                <c:pt idx="158">
                  <c:v>560.34</c:v>
                </c:pt>
                <c:pt idx="159">
                  <c:v>345.44</c:v>
                </c:pt>
                <c:pt idx="160">
                  <c:v>63.69</c:v>
                </c:pt>
                <c:pt idx="161">
                  <c:v>320.52999999999997</c:v>
                </c:pt>
                <c:pt idx="162">
                  <c:v>152.80000000000001</c:v>
                </c:pt>
                <c:pt idx="163">
                  <c:v>399</c:v>
                </c:pt>
                <c:pt idx="164">
                  <c:v>340.56</c:v>
                </c:pt>
                <c:pt idx="165">
                  <c:v>955.8</c:v>
                </c:pt>
                <c:pt idx="166">
                  <c:v>989.80000000000007</c:v>
                </c:pt>
                <c:pt idx="167">
                  <c:v>307.68</c:v>
                </c:pt>
                <c:pt idx="168">
                  <c:v>486.64</c:v>
                </c:pt>
                <c:pt idx="169">
                  <c:v>350.05</c:v>
                </c:pt>
                <c:pt idx="170">
                  <c:v>400.25</c:v>
                </c:pt>
                <c:pt idx="171">
                  <c:v>166.8</c:v>
                </c:pt>
                <c:pt idx="172">
                  <c:v>317.34000000000003</c:v>
                </c:pt>
                <c:pt idx="173">
                  <c:v>158.32</c:v>
                </c:pt>
                <c:pt idx="174">
                  <c:v>304.56000000000006</c:v>
                </c:pt>
                <c:pt idx="175">
                  <c:v>177.36</c:v>
                </c:pt>
                <c:pt idx="176">
                  <c:v>157.57000000000002</c:v>
                </c:pt>
                <c:pt idx="177">
                  <c:v>443.28</c:v>
                </c:pt>
                <c:pt idx="178">
                  <c:v>260.39999999999998</c:v>
                </c:pt>
                <c:pt idx="179">
                  <c:v>449.82000000000005</c:v>
                </c:pt>
                <c:pt idx="180">
                  <c:v>307.76</c:v>
                </c:pt>
                <c:pt idx="181">
                  <c:v>155</c:v>
                </c:pt>
                <c:pt idx="182">
                  <c:v>274.48</c:v>
                </c:pt>
                <c:pt idx="183">
                  <c:v>86.38</c:v>
                </c:pt>
                <c:pt idx="184">
                  <c:v>54.239999999999995</c:v>
                </c:pt>
                <c:pt idx="185">
                  <c:v>755.92</c:v>
                </c:pt>
                <c:pt idx="186">
                  <c:v>185.88</c:v>
                </c:pt>
                <c:pt idx="187">
                  <c:v>74.069999999999993</c:v>
                </c:pt>
                <c:pt idx="188">
                  <c:v>279.24</c:v>
                </c:pt>
                <c:pt idx="189">
                  <c:v>231.12</c:v>
                </c:pt>
                <c:pt idx="190">
                  <c:v>147.04</c:v>
                </c:pt>
                <c:pt idx="191">
                  <c:v>790.19999999999993</c:v>
                </c:pt>
                <c:pt idx="192">
                  <c:v>102.2</c:v>
                </c:pt>
                <c:pt idx="193">
                  <c:v>163.55000000000001</c:v>
                </c:pt>
                <c:pt idx="194">
                  <c:v>74.290000000000006</c:v>
                </c:pt>
                <c:pt idx="195">
                  <c:v>87.4</c:v>
                </c:pt>
                <c:pt idx="196">
                  <c:v>25.29</c:v>
                </c:pt>
                <c:pt idx="197">
                  <c:v>166</c:v>
                </c:pt>
                <c:pt idx="198">
                  <c:v>356.95</c:v>
                </c:pt>
                <c:pt idx="199">
                  <c:v>114.89999999999999</c:v>
                </c:pt>
                <c:pt idx="200">
                  <c:v>229.96</c:v>
                </c:pt>
                <c:pt idx="201">
                  <c:v>429.87</c:v>
                </c:pt>
                <c:pt idx="202">
                  <c:v>259</c:v>
                </c:pt>
                <c:pt idx="203">
                  <c:v>88.85</c:v>
                </c:pt>
                <c:pt idx="204">
                  <c:v>207.27</c:v>
                </c:pt>
                <c:pt idx="205">
                  <c:v>599.85</c:v>
                </c:pt>
                <c:pt idx="206">
                  <c:v>285.3</c:v>
                </c:pt>
                <c:pt idx="207">
                  <c:v>91.11</c:v>
                </c:pt>
                <c:pt idx="208">
                  <c:v>897.57</c:v>
                </c:pt>
                <c:pt idx="209">
                  <c:v>236.07</c:v>
                </c:pt>
                <c:pt idx="210">
                  <c:v>839.34</c:v>
                </c:pt>
                <c:pt idx="211">
                  <c:v>461.8</c:v>
                </c:pt>
                <c:pt idx="212">
                  <c:v>139.26</c:v>
                </c:pt>
                <c:pt idx="213">
                  <c:v>207.26999999999998</c:v>
                </c:pt>
                <c:pt idx="214">
                  <c:v>18.28</c:v>
                </c:pt>
                <c:pt idx="215">
                  <c:v>123.85</c:v>
                </c:pt>
                <c:pt idx="216">
                  <c:v>283.92</c:v>
                </c:pt>
                <c:pt idx="217">
                  <c:v>758.96</c:v>
                </c:pt>
                <c:pt idx="218">
                  <c:v>172.02</c:v>
                </c:pt>
                <c:pt idx="219">
                  <c:v>272.10000000000002</c:v>
                </c:pt>
                <c:pt idx="220">
                  <c:v>434.56</c:v>
                </c:pt>
                <c:pt idx="221">
                  <c:v>59.050000000000004</c:v>
                </c:pt>
                <c:pt idx="222">
                  <c:v>12.54</c:v>
                </c:pt>
                <c:pt idx="223">
                  <c:v>86.5</c:v>
                </c:pt>
                <c:pt idx="224">
                  <c:v>174.32</c:v>
                </c:pt>
                <c:pt idx="225">
                  <c:v>624.33000000000004</c:v>
                </c:pt>
                <c:pt idx="226">
                  <c:v>148.24</c:v>
                </c:pt>
                <c:pt idx="227">
                  <c:v>544.20000000000005</c:v>
                </c:pt>
                <c:pt idx="228">
                  <c:v>507.36</c:v>
                </c:pt>
                <c:pt idx="229">
                  <c:v>162.74</c:v>
                </c:pt>
                <c:pt idx="230">
                  <c:v>31.77</c:v>
                </c:pt>
                <c:pt idx="231">
                  <c:v>756.81000000000006</c:v>
                </c:pt>
                <c:pt idx="232">
                  <c:v>295.27999999999997</c:v>
                </c:pt>
                <c:pt idx="233">
                  <c:v>519.4</c:v>
                </c:pt>
                <c:pt idx="234">
                  <c:v>186.28</c:v>
                </c:pt>
                <c:pt idx="235">
                  <c:v>87.05</c:v>
                </c:pt>
                <c:pt idx="236">
                  <c:v>221.1</c:v>
                </c:pt>
                <c:pt idx="237">
                  <c:v>66.100000000000009</c:v>
                </c:pt>
                <c:pt idx="238">
                  <c:v>89.69</c:v>
                </c:pt>
                <c:pt idx="239">
                  <c:v>224.46</c:v>
                </c:pt>
                <c:pt idx="240">
                  <c:v>119.54</c:v>
                </c:pt>
                <c:pt idx="241">
                  <c:v>186.4</c:v>
                </c:pt>
                <c:pt idx="242">
                  <c:v>250.6</c:v>
                </c:pt>
                <c:pt idx="243">
                  <c:v>750.96</c:v>
                </c:pt>
                <c:pt idx="244">
                  <c:v>380.72</c:v>
                </c:pt>
                <c:pt idx="245">
                  <c:v>244.20000000000002</c:v>
                </c:pt>
                <c:pt idx="246">
                  <c:v>89.7</c:v>
                </c:pt>
                <c:pt idx="247">
                  <c:v>310.88</c:v>
                </c:pt>
                <c:pt idx="248">
                  <c:v>511.42</c:v>
                </c:pt>
                <c:pt idx="249">
                  <c:v>418.95</c:v>
                </c:pt>
                <c:pt idx="250">
                  <c:v>351.9</c:v>
                </c:pt>
                <c:pt idx="251">
                  <c:v>28.78</c:v>
                </c:pt>
                <c:pt idx="252">
                  <c:v>95</c:v>
                </c:pt>
                <c:pt idx="253">
                  <c:v>471.2</c:v>
                </c:pt>
                <c:pt idx="254">
                  <c:v>130.47999999999999</c:v>
                </c:pt>
                <c:pt idx="255">
                  <c:v>66.349999999999994</c:v>
                </c:pt>
                <c:pt idx="256">
                  <c:v>155.46</c:v>
                </c:pt>
                <c:pt idx="257">
                  <c:v>129</c:v>
                </c:pt>
                <c:pt idx="258">
                  <c:v>263.76</c:v>
                </c:pt>
                <c:pt idx="259">
                  <c:v>675.54</c:v>
                </c:pt>
                <c:pt idx="260">
                  <c:v>65.8</c:v>
                </c:pt>
                <c:pt idx="261">
                  <c:v>153.19999999999999</c:v>
                </c:pt>
                <c:pt idx="262">
                  <c:v>222.39999999999998</c:v>
                </c:pt>
                <c:pt idx="263">
                  <c:v>54.45</c:v>
                </c:pt>
                <c:pt idx="264">
                  <c:v>688.80000000000007</c:v>
                </c:pt>
                <c:pt idx="265">
                  <c:v>141.88</c:v>
                </c:pt>
                <c:pt idx="266">
                  <c:v>746</c:v>
                </c:pt>
                <c:pt idx="267">
                  <c:v>282.95999999999998</c:v>
                </c:pt>
                <c:pt idx="268">
                  <c:v>355.4</c:v>
                </c:pt>
                <c:pt idx="269">
                  <c:v>337.15000000000003</c:v>
                </c:pt>
                <c:pt idx="270">
                  <c:v>42.24</c:v>
                </c:pt>
                <c:pt idx="271">
                  <c:v>193.85999999999999</c:v>
                </c:pt>
                <c:pt idx="272">
                  <c:v>24.06</c:v>
                </c:pt>
                <c:pt idx="273">
                  <c:v>598.26</c:v>
                </c:pt>
                <c:pt idx="274">
                  <c:v>335.78999999999996</c:v>
                </c:pt>
                <c:pt idx="275">
                  <c:v>218.2</c:v>
                </c:pt>
                <c:pt idx="276">
                  <c:v>381.68</c:v>
                </c:pt>
                <c:pt idx="277">
                  <c:v>709.9</c:v>
                </c:pt>
                <c:pt idx="278">
                  <c:v>440.20000000000005</c:v>
                </c:pt>
                <c:pt idx="279">
                  <c:v>559.67999999999995</c:v>
                </c:pt>
                <c:pt idx="280">
                  <c:v>37</c:v>
                </c:pt>
                <c:pt idx="281">
                  <c:v>15.34</c:v>
                </c:pt>
                <c:pt idx="282">
                  <c:v>598.98</c:v>
                </c:pt>
                <c:pt idx="283">
                  <c:v>190.68</c:v>
                </c:pt>
                <c:pt idx="284">
                  <c:v>333.40000000000003</c:v>
                </c:pt>
                <c:pt idx="285">
                  <c:v>74.86</c:v>
                </c:pt>
                <c:pt idx="286">
                  <c:v>213.75</c:v>
                </c:pt>
                <c:pt idx="287">
                  <c:v>339.57</c:v>
                </c:pt>
                <c:pt idx="288">
                  <c:v>664.16</c:v>
                </c:pt>
                <c:pt idx="289">
                  <c:v>403</c:v>
                </c:pt>
                <c:pt idx="290">
                  <c:v>194.95000000000002</c:v>
                </c:pt>
                <c:pt idx="291">
                  <c:v>62.48</c:v>
                </c:pt>
                <c:pt idx="292">
                  <c:v>72.72</c:v>
                </c:pt>
                <c:pt idx="293">
                  <c:v>181.1</c:v>
                </c:pt>
                <c:pt idx="294">
                  <c:v>259.60000000000002</c:v>
                </c:pt>
                <c:pt idx="295">
                  <c:v>115.36</c:v>
                </c:pt>
                <c:pt idx="296">
                  <c:v>470.28</c:v>
                </c:pt>
                <c:pt idx="297">
                  <c:v>240.04</c:v>
                </c:pt>
                <c:pt idx="298">
                  <c:v>88.61</c:v>
                </c:pt>
                <c:pt idx="299">
                  <c:v>199.64</c:v>
                </c:pt>
                <c:pt idx="300">
                  <c:v>39.01</c:v>
                </c:pt>
                <c:pt idx="301">
                  <c:v>48.61</c:v>
                </c:pt>
                <c:pt idx="302">
                  <c:v>204.76</c:v>
                </c:pt>
                <c:pt idx="303">
                  <c:v>119.68</c:v>
                </c:pt>
                <c:pt idx="304">
                  <c:v>505.40000000000003</c:v>
                </c:pt>
                <c:pt idx="305">
                  <c:v>281.60999999999996</c:v>
                </c:pt>
                <c:pt idx="306">
                  <c:v>710.32</c:v>
                </c:pt>
                <c:pt idx="307">
                  <c:v>79.44</c:v>
                </c:pt>
                <c:pt idx="308">
                  <c:v>163.82</c:v>
                </c:pt>
                <c:pt idx="309">
                  <c:v>479.58000000000004</c:v>
                </c:pt>
                <c:pt idx="310">
                  <c:v>138.66</c:v>
                </c:pt>
                <c:pt idx="311">
                  <c:v>71.150000000000006</c:v>
                </c:pt>
                <c:pt idx="312">
                  <c:v>139.95000000000002</c:v>
                </c:pt>
                <c:pt idx="313">
                  <c:v>781.3</c:v>
                </c:pt>
                <c:pt idx="314">
                  <c:v>198.74</c:v>
                </c:pt>
                <c:pt idx="315">
                  <c:v>63.239999999999995</c:v>
                </c:pt>
                <c:pt idx="316">
                  <c:v>373.95000000000005</c:v>
                </c:pt>
                <c:pt idx="317">
                  <c:v>207.69</c:v>
                </c:pt>
                <c:pt idx="318">
                  <c:v>176.28</c:v>
                </c:pt>
                <c:pt idx="319">
                  <c:v>206.37</c:v>
                </c:pt>
                <c:pt idx="320">
                  <c:v>39.42</c:v>
                </c:pt>
                <c:pt idx="321">
                  <c:v>91.56</c:v>
                </c:pt>
                <c:pt idx="322">
                  <c:v>308.85000000000002</c:v>
                </c:pt>
                <c:pt idx="323">
                  <c:v>129.12</c:v>
                </c:pt>
                <c:pt idx="324">
                  <c:v>390.96</c:v>
                </c:pt>
                <c:pt idx="325">
                  <c:v>498.9</c:v>
                </c:pt>
                <c:pt idx="326">
                  <c:v>377.04</c:v>
                </c:pt>
                <c:pt idx="327">
                  <c:v>204.52</c:v>
                </c:pt>
                <c:pt idx="328">
                  <c:v>145.44</c:v>
                </c:pt>
                <c:pt idx="329">
                  <c:v>198.18</c:v>
                </c:pt>
                <c:pt idx="330">
                  <c:v>98.699999999999989</c:v>
                </c:pt>
                <c:pt idx="331">
                  <c:v>385.09999999999997</c:v>
                </c:pt>
                <c:pt idx="332">
                  <c:v>46.96</c:v>
                </c:pt>
                <c:pt idx="333">
                  <c:v>73.5</c:v>
                </c:pt>
                <c:pt idx="334">
                  <c:v>142.25</c:v>
                </c:pt>
                <c:pt idx="335">
                  <c:v>687.6</c:v>
                </c:pt>
                <c:pt idx="336">
                  <c:v>347.70000000000005</c:v>
                </c:pt>
                <c:pt idx="337">
                  <c:v>142.94999999999999</c:v>
                </c:pt>
                <c:pt idx="338">
                  <c:v>385.38</c:v>
                </c:pt>
                <c:pt idx="339">
                  <c:v>144.27000000000001</c:v>
                </c:pt>
                <c:pt idx="340">
                  <c:v>391.78999999999996</c:v>
                </c:pt>
                <c:pt idx="341">
                  <c:v>538.30000000000007</c:v>
                </c:pt>
                <c:pt idx="342">
                  <c:v>485.15</c:v>
                </c:pt>
                <c:pt idx="343">
                  <c:v>133.94999999999999</c:v>
                </c:pt>
                <c:pt idx="344">
                  <c:v>701.37000000000012</c:v>
                </c:pt>
                <c:pt idx="345">
                  <c:v>71.95</c:v>
                </c:pt>
                <c:pt idx="346">
                  <c:v>714</c:v>
                </c:pt>
                <c:pt idx="347">
                  <c:v>182.14</c:v>
                </c:pt>
                <c:pt idx="348">
                  <c:v>135</c:v>
                </c:pt>
                <c:pt idx="349">
                  <c:v>993</c:v>
                </c:pt>
                <c:pt idx="350">
                  <c:v>361.83</c:v>
                </c:pt>
                <c:pt idx="351">
                  <c:v>383.10999999999996</c:v>
                </c:pt>
                <c:pt idx="352">
                  <c:v>243</c:v>
                </c:pt>
                <c:pt idx="353">
                  <c:v>30.24</c:v>
                </c:pt>
                <c:pt idx="354">
                  <c:v>356.56</c:v>
                </c:pt>
                <c:pt idx="355">
                  <c:v>375.5</c:v>
                </c:pt>
                <c:pt idx="356">
                  <c:v>954.4</c:v>
                </c:pt>
                <c:pt idx="357">
                  <c:v>82.5</c:v>
                </c:pt>
                <c:pt idx="358">
                  <c:v>74.97</c:v>
                </c:pt>
                <c:pt idx="359">
                  <c:v>647.67999999999995</c:v>
                </c:pt>
                <c:pt idx="360">
                  <c:v>755.76</c:v>
                </c:pt>
                <c:pt idx="361">
                  <c:v>199.58</c:v>
                </c:pt>
                <c:pt idx="362">
                  <c:v>439.32</c:v>
                </c:pt>
                <c:pt idx="363">
                  <c:v>164.96</c:v>
                </c:pt>
                <c:pt idx="364">
                  <c:v>326.72000000000003</c:v>
                </c:pt>
                <c:pt idx="365">
                  <c:v>461.88</c:v>
                </c:pt>
                <c:pt idx="366">
                  <c:v>263.76</c:v>
                </c:pt>
                <c:pt idx="367">
                  <c:v>143.6</c:v>
                </c:pt>
                <c:pt idx="368">
                  <c:v>193.5</c:v>
                </c:pt>
                <c:pt idx="369">
                  <c:v>183.82000000000002</c:v>
                </c:pt>
                <c:pt idx="370">
                  <c:v>121.92</c:v>
                </c:pt>
                <c:pt idx="371">
                  <c:v>420.65999999999997</c:v>
                </c:pt>
                <c:pt idx="372">
                  <c:v>252.48</c:v>
                </c:pt>
                <c:pt idx="373">
                  <c:v>335.45000000000005</c:v>
                </c:pt>
                <c:pt idx="374">
                  <c:v>483.5</c:v>
                </c:pt>
                <c:pt idx="375">
                  <c:v>318.42</c:v>
                </c:pt>
                <c:pt idx="376">
                  <c:v>668.43</c:v>
                </c:pt>
                <c:pt idx="377">
                  <c:v>387.92</c:v>
                </c:pt>
                <c:pt idx="378">
                  <c:v>94.6</c:v>
                </c:pt>
                <c:pt idx="379">
                  <c:v>329.32</c:v>
                </c:pt>
                <c:pt idx="380">
                  <c:v>53.22</c:v>
                </c:pt>
                <c:pt idx="381">
                  <c:v>498.45</c:v>
                </c:pt>
                <c:pt idx="382">
                  <c:v>299.56</c:v>
                </c:pt>
                <c:pt idx="383">
                  <c:v>204.7</c:v>
                </c:pt>
                <c:pt idx="384">
                  <c:v>75.819999999999993</c:v>
                </c:pt>
                <c:pt idx="385">
                  <c:v>280.62</c:v>
                </c:pt>
                <c:pt idx="386">
                  <c:v>323.2</c:v>
                </c:pt>
                <c:pt idx="387">
                  <c:v>486.63</c:v>
                </c:pt>
                <c:pt idx="388">
                  <c:v>127.53999999999999</c:v>
                </c:pt>
                <c:pt idx="389">
                  <c:v>241.44</c:v>
                </c:pt>
                <c:pt idx="390">
                  <c:v>379.5</c:v>
                </c:pt>
                <c:pt idx="391">
                  <c:v>76.819999999999993</c:v>
                </c:pt>
                <c:pt idx="392">
                  <c:v>522.6</c:v>
                </c:pt>
                <c:pt idx="393">
                  <c:v>79.739999999999995</c:v>
                </c:pt>
                <c:pt idx="394">
                  <c:v>387.5</c:v>
                </c:pt>
                <c:pt idx="395">
                  <c:v>271.35000000000002</c:v>
                </c:pt>
                <c:pt idx="396">
                  <c:v>122.31</c:v>
                </c:pt>
                <c:pt idx="397">
                  <c:v>246.36</c:v>
                </c:pt>
                <c:pt idx="398">
                  <c:v>173.16</c:v>
                </c:pt>
                <c:pt idx="399">
                  <c:v>236.57999999999998</c:v>
                </c:pt>
                <c:pt idx="400">
                  <c:v>184.88</c:v>
                </c:pt>
                <c:pt idx="401">
                  <c:v>13.98</c:v>
                </c:pt>
                <c:pt idx="402">
                  <c:v>198.75</c:v>
                </c:pt>
                <c:pt idx="403">
                  <c:v>684.53000000000009</c:v>
                </c:pt>
                <c:pt idx="404">
                  <c:v>269.04000000000002</c:v>
                </c:pt>
                <c:pt idx="405">
                  <c:v>68.949999999999989</c:v>
                </c:pt>
                <c:pt idx="406">
                  <c:v>274.83999999999997</c:v>
                </c:pt>
                <c:pt idx="407">
                  <c:v>226.12</c:v>
                </c:pt>
                <c:pt idx="408">
                  <c:v>119.1</c:v>
                </c:pt>
                <c:pt idx="409">
                  <c:v>342.1</c:v>
                </c:pt>
                <c:pt idx="410">
                  <c:v>43.74</c:v>
                </c:pt>
                <c:pt idx="411">
                  <c:v>104.85</c:v>
                </c:pt>
                <c:pt idx="412">
                  <c:v>77.52</c:v>
                </c:pt>
                <c:pt idx="413">
                  <c:v>407.44</c:v>
                </c:pt>
                <c:pt idx="414">
                  <c:v>96.11</c:v>
                </c:pt>
                <c:pt idx="415">
                  <c:v>181.52</c:v>
                </c:pt>
                <c:pt idx="416">
                  <c:v>81.510000000000005</c:v>
                </c:pt>
                <c:pt idx="417">
                  <c:v>114.44</c:v>
                </c:pt>
                <c:pt idx="418">
                  <c:v>176.54</c:v>
                </c:pt>
                <c:pt idx="419">
                  <c:v>115.80000000000001</c:v>
                </c:pt>
                <c:pt idx="420">
                  <c:v>252.14999999999998</c:v>
                </c:pt>
                <c:pt idx="421">
                  <c:v>972.09999999999991</c:v>
                </c:pt>
                <c:pt idx="422">
                  <c:v>203.36</c:v>
                </c:pt>
                <c:pt idx="423">
                  <c:v>16.28</c:v>
                </c:pt>
                <c:pt idx="424">
                  <c:v>365.49</c:v>
                </c:pt>
                <c:pt idx="425">
                  <c:v>372.19</c:v>
                </c:pt>
                <c:pt idx="426">
                  <c:v>62.61</c:v>
                </c:pt>
                <c:pt idx="427">
                  <c:v>336.34999999999997</c:v>
                </c:pt>
                <c:pt idx="428">
                  <c:v>906.5</c:v>
                </c:pt>
                <c:pt idx="429">
                  <c:v>138.16</c:v>
                </c:pt>
                <c:pt idx="430">
                  <c:v>86.54</c:v>
                </c:pt>
                <c:pt idx="431">
                  <c:v>140.76</c:v>
                </c:pt>
                <c:pt idx="432">
                  <c:v>668.78000000000009</c:v>
                </c:pt>
                <c:pt idx="433">
                  <c:v>47.44</c:v>
                </c:pt>
                <c:pt idx="434">
                  <c:v>893.16</c:v>
                </c:pt>
                <c:pt idx="435">
                  <c:v>331.72</c:v>
                </c:pt>
                <c:pt idx="436">
                  <c:v>203.94</c:v>
                </c:pt>
                <c:pt idx="437">
                  <c:v>68.16</c:v>
                </c:pt>
                <c:pt idx="438">
                  <c:v>326.88</c:v>
                </c:pt>
                <c:pt idx="439">
                  <c:v>87.2</c:v>
                </c:pt>
                <c:pt idx="440">
                  <c:v>707.44</c:v>
                </c:pt>
                <c:pt idx="441">
                  <c:v>802.89</c:v>
                </c:pt>
                <c:pt idx="442">
                  <c:v>12.78</c:v>
                </c:pt>
                <c:pt idx="443">
                  <c:v>133.70000000000002</c:v>
                </c:pt>
                <c:pt idx="444">
                  <c:v>19.149999999999999</c:v>
                </c:pt>
                <c:pt idx="445">
                  <c:v>276.60000000000002</c:v>
                </c:pt>
                <c:pt idx="446">
                  <c:v>137.22</c:v>
                </c:pt>
                <c:pt idx="447">
                  <c:v>27.07</c:v>
                </c:pt>
                <c:pt idx="448">
                  <c:v>39.119999999999997</c:v>
                </c:pt>
                <c:pt idx="449">
                  <c:v>448.26</c:v>
                </c:pt>
                <c:pt idx="450">
                  <c:v>132.06</c:v>
                </c:pt>
                <c:pt idx="451">
                  <c:v>318.05</c:v>
                </c:pt>
                <c:pt idx="452">
                  <c:v>25</c:v>
                </c:pt>
                <c:pt idx="453">
                  <c:v>83.08</c:v>
                </c:pt>
                <c:pt idx="454">
                  <c:v>147.79999999999998</c:v>
                </c:pt>
                <c:pt idx="455">
                  <c:v>696.6</c:v>
                </c:pt>
                <c:pt idx="456">
                  <c:v>793.9</c:v>
                </c:pt>
                <c:pt idx="457">
                  <c:v>465.7</c:v>
                </c:pt>
                <c:pt idx="458">
                  <c:v>35.89</c:v>
                </c:pt>
                <c:pt idx="459">
                  <c:v>202.60000000000002</c:v>
                </c:pt>
                <c:pt idx="460">
                  <c:v>730.5</c:v>
                </c:pt>
                <c:pt idx="461">
                  <c:v>295.8</c:v>
                </c:pt>
                <c:pt idx="462">
                  <c:v>22.62</c:v>
                </c:pt>
                <c:pt idx="463">
                  <c:v>256.70000000000005</c:v>
                </c:pt>
                <c:pt idx="464">
                  <c:v>545.5</c:v>
                </c:pt>
                <c:pt idx="465">
                  <c:v>260.05</c:v>
                </c:pt>
                <c:pt idx="466">
                  <c:v>222.12</c:v>
                </c:pt>
                <c:pt idx="467">
                  <c:v>21.58</c:v>
                </c:pt>
                <c:pt idx="468">
                  <c:v>98.84</c:v>
                </c:pt>
                <c:pt idx="469">
                  <c:v>502.62</c:v>
                </c:pt>
                <c:pt idx="470">
                  <c:v>160.19999999999999</c:v>
                </c:pt>
                <c:pt idx="471">
                  <c:v>431.3</c:v>
                </c:pt>
                <c:pt idx="472">
                  <c:v>580.55999999999995</c:v>
                </c:pt>
                <c:pt idx="473">
                  <c:v>322.2</c:v>
                </c:pt>
                <c:pt idx="474">
                  <c:v>195.54000000000002</c:v>
                </c:pt>
                <c:pt idx="475">
                  <c:v>166.29999999999998</c:v>
                </c:pt>
                <c:pt idx="476">
                  <c:v>336.28</c:v>
                </c:pt>
                <c:pt idx="477">
                  <c:v>343.7</c:v>
                </c:pt>
                <c:pt idx="478">
                  <c:v>38.6</c:v>
                </c:pt>
                <c:pt idx="479">
                  <c:v>527.76</c:v>
                </c:pt>
                <c:pt idx="480">
                  <c:v>328</c:v>
                </c:pt>
                <c:pt idx="481">
                  <c:v>185.7</c:v>
                </c:pt>
                <c:pt idx="482">
                  <c:v>603.80000000000007</c:v>
                </c:pt>
                <c:pt idx="483">
                  <c:v>369.79999999999995</c:v>
                </c:pt>
                <c:pt idx="484">
                  <c:v>197.96</c:v>
                </c:pt>
                <c:pt idx="485">
                  <c:v>410.90000000000003</c:v>
                </c:pt>
                <c:pt idx="486">
                  <c:v>148.6</c:v>
                </c:pt>
                <c:pt idx="487">
                  <c:v>22.96</c:v>
                </c:pt>
                <c:pt idx="488">
                  <c:v>699.12000000000012</c:v>
                </c:pt>
                <c:pt idx="489">
                  <c:v>69.400000000000006</c:v>
                </c:pt>
                <c:pt idx="490">
                  <c:v>196.6</c:v>
                </c:pt>
                <c:pt idx="491">
                  <c:v>202.56</c:v>
                </c:pt>
                <c:pt idx="492">
                  <c:v>121.19999999999999</c:v>
                </c:pt>
                <c:pt idx="493">
                  <c:v>199.78</c:v>
                </c:pt>
                <c:pt idx="494">
                  <c:v>607.36</c:v>
                </c:pt>
                <c:pt idx="495">
                  <c:v>126.44</c:v>
                </c:pt>
                <c:pt idx="496">
                  <c:v>541.43999999999994</c:v>
                </c:pt>
                <c:pt idx="497">
                  <c:v>98.13</c:v>
                </c:pt>
                <c:pt idx="498">
                  <c:v>412.16</c:v>
                </c:pt>
                <c:pt idx="499">
                  <c:v>73.97</c:v>
                </c:pt>
                <c:pt idx="500">
                  <c:v>31.9</c:v>
                </c:pt>
                <c:pt idx="501">
                  <c:v>138.80000000000001</c:v>
                </c:pt>
                <c:pt idx="502">
                  <c:v>186.62</c:v>
                </c:pt>
                <c:pt idx="503">
                  <c:v>88.45</c:v>
                </c:pt>
                <c:pt idx="504">
                  <c:v>193.44</c:v>
                </c:pt>
                <c:pt idx="505">
                  <c:v>145.5</c:v>
                </c:pt>
                <c:pt idx="506">
                  <c:v>504.29999999999995</c:v>
                </c:pt>
                <c:pt idx="507">
                  <c:v>306.45</c:v>
                </c:pt>
                <c:pt idx="508">
                  <c:v>95.699999999999989</c:v>
                </c:pt>
                <c:pt idx="509">
                  <c:v>635.17999999999995</c:v>
                </c:pt>
                <c:pt idx="510">
                  <c:v>214.54999999999998</c:v>
                </c:pt>
                <c:pt idx="511">
                  <c:v>379.96000000000004</c:v>
                </c:pt>
                <c:pt idx="512">
                  <c:v>696.85</c:v>
                </c:pt>
                <c:pt idx="513">
                  <c:v>408.73</c:v>
                </c:pt>
                <c:pt idx="514">
                  <c:v>51.47</c:v>
                </c:pt>
                <c:pt idx="515">
                  <c:v>274.3</c:v>
                </c:pt>
                <c:pt idx="516">
                  <c:v>196.95</c:v>
                </c:pt>
                <c:pt idx="517">
                  <c:v>69.459999999999994</c:v>
                </c:pt>
                <c:pt idx="518">
                  <c:v>359.6</c:v>
                </c:pt>
                <c:pt idx="519">
                  <c:v>137.13</c:v>
                </c:pt>
                <c:pt idx="520">
                  <c:v>499.02</c:v>
                </c:pt>
                <c:pt idx="521">
                  <c:v>224.64</c:v>
                </c:pt>
                <c:pt idx="522">
                  <c:v>125.74</c:v>
                </c:pt>
                <c:pt idx="523">
                  <c:v>490.26</c:v>
                </c:pt>
                <c:pt idx="524">
                  <c:v>457.04999999999995</c:v>
                </c:pt>
                <c:pt idx="525">
                  <c:v>156.84</c:v>
                </c:pt>
                <c:pt idx="526">
                  <c:v>119.72</c:v>
                </c:pt>
                <c:pt idx="527">
                  <c:v>543.6</c:v>
                </c:pt>
                <c:pt idx="528">
                  <c:v>882.81000000000006</c:v>
                </c:pt>
                <c:pt idx="529">
                  <c:v>152.57999999999998</c:v>
                </c:pt>
                <c:pt idx="530">
                  <c:v>693.44</c:v>
                </c:pt>
                <c:pt idx="531">
                  <c:v>229.5</c:v>
                </c:pt>
                <c:pt idx="532">
                  <c:v>146.79</c:v>
                </c:pt>
                <c:pt idx="533">
                  <c:v>141.6</c:v>
                </c:pt>
                <c:pt idx="534">
                  <c:v>116.69000000000001</c:v>
                </c:pt>
                <c:pt idx="535">
                  <c:v>73.959999999999994</c:v>
                </c:pt>
                <c:pt idx="536">
                  <c:v>97.94</c:v>
                </c:pt>
                <c:pt idx="537">
                  <c:v>292.2</c:v>
                </c:pt>
                <c:pt idx="538">
                  <c:v>524.88</c:v>
                </c:pt>
                <c:pt idx="539">
                  <c:v>92.039999999999992</c:v>
                </c:pt>
                <c:pt idx="540">
                  <c:v>75.88</c:v>
                </c:pt>
                <c:pt idx="541">
                  <c:v>80.72</c:v>
                </c:pt>
                <c:pt idx="542">
                  <c:v>112.62</c:v>
                </c:pt>
                <c:pt idx="543">
                  <c:v>71.2</c:v>
                </c:pt>
                <c:pt idx="544">
                  <c:v>155.24</c:v>
                </c:pt>
                <c:pt idx="545">
                  <c:v>294.20000000000005</c:v>
                </c:pt>
                <c:pt idx="546">
                  <c:v>548.55000000000007</c:v>
                </c:pt>
                <c:pt idx="547">
                  <c:v>257.7</c:v>
                </c:pt>
                <c:pt idx="548">
                  <c:v>396.36</c:v>
                </c:pt>
                <c:pt idx="549">
                  <c:v>171.81</c:v>
                </c:pt>
                <c:pt idx="550">
                  <c:v>488.79</c:v>
                </c:pt>
                <c:pt idx="551">
                  <c:v>524.16</c:v>
                </c:pt>
                <c:pt idx="552">
                  <c:v>133.26</c:v>
                </c:pt>
                <c:pt idx="553">
                  <c:v>135.24</c:v>
                </c:pt>
                <c:pt idx="554">
                  <c:v>112.44</c:v>
                </c:pt>
                <c:pt idx="555">
                  <c:v>144.08000000000001</c:v>
                </c:pt>
                <c:pt idx="556">
                  <c:v>985.19999999999993</c:v>
                </c:pt>
                <c:pt idx="557">
                  <c:v>249.95999999999998</c:v>
                </c:pt>
                <c:pt idx="558">
                  <c:v>217.26</c:v>
                </c:pt>
                <c:pt idx="559">
                  <c:v>194.21999999999997</c:v>
                </c:pt>
                <c:pt idx="560">
                  <c:v>892</c:v>
                </c:pt>
                <c:pt idx="561">
                  <c:v>339.36</c:v>
                </c:pt>
                <c:pt idx="562">
                  <c:v>447.06000000000006</c:v>
                </c:pt>
                <c:pt idx="563">
                  <c:v>198.5</c:v>
                </c:pt>
                <c:pt idx="564">
                  <c:v>812.09999999999991</c:v>
                </c:pt>
                <c:pt idx="565">
                  <c:v>493.29999999999995</c:v>
                </c:pt>
                <c:pt idx="566">
                  <c:v>591.66</c:v>
                </c:pt>
                <c:pt idx="567">
                  <c:v>559.02</c:v>
                </c:pt>
                <c:pt idx="568">
                  <c:v>517.86</c:v>
                </c:pt>
                <c:pt idx="569">
                  <c:v>410.20000000000005</c:v>
                </c:pt>
                <c:pt idx="570">
                  <c:v>266.70000000000005</c:v>
                </c:pt>
                <c:pt idx="571">
                  <c:v>70.910000000000011</c:v>
                </c:pt>
                <c:pt idx="572">
                  <c:v>144.78</c:v>
                </c:pt>
                <c:pt idx="573">
                  <c:v>429.54999999999995</c:v>
                </c:pt>
                <c:pt idx="574">
                  <c:v>569.17000000000007</c:v>
                </c:pt>
                <c:pt idx="575">
                  <c:v>241.2</c:v>
                </c:pt>
                <c:pt idx="576">
                  <c:v>127.08</c:v>
                </c:pt>
                <c:pt idx="577">
                  <c:v>257.08</c:v>
                </c:pt>
                <c:pt idx="578">
                  <c:v>139.02000000000001</c:v>
                </c:pt>
                <c:pt idx="579">
                  <c:v>81.66</c:v>
                </c:pt>
                <c:pt idx="580">
                  <c:v>310.72000000000003</c:v>
                </c:pt>
                <c:pt idx="581">
                  <c:v>185.96</c:v>
                </c:pt>
                <c:pt idx="582">
                  <c:v>72.319999999999993</c:v>
                </c:pt>
                <c:pt idx="583">
                  <c:v>189.18</c:v>
                </c:pt>
                <c:pt idx="584">
                  <c:v>206.84</c:v>
                </c:pt>
                <c:pt idx="585">
                  <c:v>157.02000000000001</c:v>
                </c:pt>
                <c:pt idx="586">
                  <c:v>215.3</c:v>
                </c:pt>
                <c:pt idx="587">
                  <c:v>596.1</c:v>
                </c:pt>
                <c:pt idx="588">
                  <c:v>73.099999999999994</c:v>
                </c:pt>
                <c:pt idx="589">
                  <c:v>279.18</c:v>
                </c:pt>
                <c:pt idx="590">
                  <c:v>169.67999999999998</c:v>
                </c:pt>
                <c:pt idx="591">
                  <c:v>45.58</c:v>
                </c:pt>
                <c:pt idx="592">
                  <c:v>225.60000000000002</c:v>
                </c:pt>
                <c:pt idx="593">
                  <c:v>290.39999999999998</c:v>
                </c:pt>
                <c:pt idx="594">
                  <c:v>44.46</c:v>
                </c:pt>
                <c:pt idx="595">
                  <c:v>156.60000000000002</c:v>
                </c:pt>
                <c:pt idx="596">
                  <c:v>419.93999999999994</c:v>
                </c:pt>
                <c:pt idx="597">
                  <c:v>184.25</c:v>
                </c:pt>
                <c:pt idx="598">
                  <c:v>140.63999999999999</c:v>
                </c:pt>
                <c:pt idx="599">
                  <c:v>83.08</c:v>
                </c:pt>
                <c:pt idx="600">
                  <c:v>64.989999999999995</c:v>
                </c:pt>
                <c:pt idx="601">
                  <c:v>775.6</c:v>
                </c:pt>
                <c:pt idx="602">
                  <c:v>327.06</c:v>
                </c:pt>
                <c:pt idx="603">
                  <c:v>363.23</c:v>
                </c:pt>
                <c:pt idx="604">
                  <c:v>127</c:v>
                </c:pt>
                <c:pt idx="605">
                  <c:v>375.55</c:v>
                </c:pt>
                <c:pt idx="606">
                  <c:v>199.16</c:v>
                </c:pt>
                <c:pt idx="607">
                  <c:v>30.61</c:v>
                </c:pt>
                <c:pt idx="608">
                  <c:v>115.78</c:v>
                </c:pt>
                <c:pt idx="609">
                  <c:v>28.96</c:v>
                </c:pt>
                <c:pt idx="610">
                  <c:v>890.73</c:v>
                </c:pt>
                <c:pt idx="611">
                  <c:v>279.65999999999997</c:v>
                </c:pt>
                <c:pt idx="612">
                  <c:v>80.930000000000007</c:v>
                </c:pt>
                <c:pt idx="613">
                  <c:v>674.5</c:v>
                </c:pt>
                <c:pt idx="614">
                  <c:v>348.48</c:v>
                </c:pt>
                <c:pt idx="615">
                  <c:v>435.59999999999997</c:v>
                </c:pt>
                <c:pt idx="616">
                  <c:v>439.54999999999995</c:v>
                </c:pt>
                <c:pt idx="617">
                  <c:v>591.18000000000006</c:v>
                </c:pt>
                <c:pt idx="618">
                  <c:v>260.76</c:v>
                </c:pt>
                <c:pt idx="619">
                  <c:v>215.04000000000002</c:v>
                </c:pt>
                <c:pt idx="620">
                  <c:v>91.61</c:v>
                </c:pt>
                <c:pt idx="621">
                  <c:v>662.13</c:v>
                </c:pt>
                <c:pt idx="622">
                  <c:v>832.5</c:v>
                </c:pt>
                <c:pt idx="623">
                  <c:v>91.35</c:v>
                </c:pt>
                <c:pt idx="624">
                  <c:v>157.76</c:v>
                </c:pt>
                <c:pt idx="625">
                  <c:v>121.74</c:v>
                </c:pt>
                <c:pt idx="626">
                  <c:v>825.8</c:v>
                </c:pt>
                <c:pt idx="627">
                  <c:v>159.89999999999998</c:v>
                </c:pt>
                <c:pt idx="628">
                  <c:v>12.09</c:v>
                </c:pt>
                <c:pt idx="629">
                  <c:v>641.9</c:v>
                </c:pt>
                <c:pt idx="630">
                  <c:v>234.93</c:v>
                </c:pt>
                <c:pt idx="631">
                  <c:v>167.54</c:v>
                </c:pt>
                <c:pt idx="632">
                  <c:v>299.10000000000002</c:v>
                </c:pt>
                <c:pt idx="633">
                  <c:v>239.73</c:v>
                </c:pt>
                <c:pt idx="634">
                  <c:v>664.7</c:v>
                </c:pt>
                <c:pt idx="635">
                  <c:v>202.65</c:v>
                </c:pt>
                <c:pt idx="636">
                  <c:v>46.2</c:v>
                </c:pt>
                <c:pt idx="637">
                  <c:v>88.149999999999991</c:v>
                </c:pt>
                <c:pt idx="638">
                  <c:v>157.26</c:v>
                </c:pt>
                <c:pt idx="639">
                  <c:v>296.37</c:v>
                </c:pt>
                <c:pt idx="640">
                  <c:v>708.4</c:v>
                </c:pt>
                <c:pt idx="641">
                  <c:v>111.34</c:v>
                </c:pt>
                <c:pt idx="642">
                  <c:v>580.16</c:v>
                </c:pt>
                <c:pt idx="643">
                  <c:v>60.25</c:v>
                </c:pt>
                <c:pt idx="644">
                  <c:v>174.24</c:v>
                </c:pt>
                <c:pt idx="645">
                  <c:v>421.26</c:v>
                </c:pt>
                <c:pt idx="646">
                  <c:v>33.630000000000003</c:v>
                </c:pt>
                <c:pt idx="647">
                  <c:v>30.98</c:v>
                </c:pt>
                <c:pt idx="648">
                  <c:v>247.39999999999998</c:v>
                </c:pt>
                <c:pt idx="649">
                  <c:v>378.29999999999995</c:v>
                </c:pt>
                <c:pt idx="650">
                  <c:v>334.86</c:v>
                </c:pt>
                <c:pt idx="651">
                  <c:v>727.8</c:v>
                </c:pt>
                <c:pt idx="652">
                  <c:v>335.88</c:v>
                </c:pt>
                <c:pt idx="653">
                  <c:v>240.72</c:v>
                </c:pt>
                <c:pt idx="654">
                  <c:v>47.07</c:v>
                </c:pt>
                <c:pt idx="655">
                  <c:v>99.69</c:v>
                </c:pt>
                <c:pt idx="656">
                  <c:v>264.45000000000005</c:v>
                </c:pt>
                <c:pt idx="657">
                  <c:v>139.65</c:v>
                </c:pt>
                <c:pt idx="658">
                  <c:v>55.45</c:v>
                </c:pt>
                <c:pt idx="659">
                  <c:v>128.91</c:v>
                </c:pt>
                <c:pt idx="660">
                  <c:v>119.98</c:v>
                </c:pt>
                <c:pt idx="661">
                  <c:v>352.5</c:v>
                </c:pt>
                <c:pt idx="662">
                  <c:v>871</c:v>
                </c:pt>
                <c:pt idx="663">
                  <c:v>197.6</c:v>
                </c:pt>
                <c:pt idx="664">
                  <c:v>194.52</c:v>
                </c:pt>
                <c:pt idx="665">
                  <c:v>173.22</c:v>
                </c:pt>
                <c:pt idx="666">
                  <c:v>71.88</c:v>
                </c:pt>
                <c:pt idx="667">
                  <c:v>286.26</c:v>
                </c:pt>
                <c:pt idx="668">
                  <c:v>81.239999999999995</c:v>
                </c:pt>
                <c:pt idx="669">
                  <c:v>560.4</c:v>
                </c:pt>
                <c:pt idx="670">
                  <c:v>186.8</c:v>
                </c:pt>
                <c:pt idx="671">
                  <c:v>220.23</c:v>
                </c:pt>
                <c:pt idx="672">
                  <c:v>269.12</c:v>
                </c:pt>
                <c:pt idx="673">
                  <c:v>454.79999999999995</c:v>
                </c:pt>
                <c:pt idx="674">
                  <c:v>167.54</c:v>
                </c:pt>
                <c:pt idx="675">
                  <c:v>448.56</c:v>
                </c:pt>
                <c:pt idx="676">
                  <c:v>293.88</c:v>
                </c:pt>
                <c:pt idx="677">
                  <c:v>589.5</c:v>
                </c:pt>
                <c:pt idx="678">
                  <c:v>291</c:v>
                </c:pt>
                <c:pt idx="679">
                  <c:v>39.479999999999997</c:v>
                </c:pt>
                <c:pt idx="680">
                  <c:v>34.81</c:v>
                </c:pt>
                <c:pt idx="681">
                  <c:v>295.92</c:v>
                </c:pt>
                <c:pt idx="682">
                  <c:v>42.96</c:v>
                </c:pt>
                <c:pt idx="683">
                  <c:v>138.47999999999999</c:v>
                </c:pt>
                <c:pt idx="684">
                  <c:v>98.2</c:v>
                </c:pt>
                <c:pt idx="685">
                  <c:v>129.66</c:v>
                </c:pt>
                <c:pt idx="686">
                  <c:v>635.6</c:v>
                </c:pt>
                <c:pt idx="687">
                  <c:v>145.76</c:v>
                </c:pt>
                <c:pt idx="688">
                  <c:v>201.29999999999998</c:v>
                </c:pt>
                <c:pt idx="689">
                  <c:v>631.71</c:v>
                </c:pt>
                <c:pt idx="690">
                  <c:v>385.28</c:v>
                </c:pt>
                <c:pt idx="691">
                  <c:v>486.3</c:v>
                </c:pt>
                <c:pt idx="692">
                  <c:v>513.66</c:v>
                </c:pt>
                <c:pt idx="693">
                  <c:v>473.40000000000003</c:v>
                </c:pt>
                <c:pt idx="694">
                  <c:v>436.85</c:v>
                </c:pt>
                <c:pt idx="695">
                  <c:v>108.16</c:v>
                </c:pt>
                <c:pt idx="696">
                  <c:v>248.76</c:v>
                </c:pt>
                <c:pt idx="697">
                  <c:v>626.22</c:v>
                </c:pt>
                <c:pt idx="698">
                  <c:v>975</c:v>
                </c:pt>
                <c:pt idx="699">
                  <c:v>483.28</c:v>
                </c:pt>
                <c:pt idx="700">
                  <c:v>96.960000000000008</c:v>
                </c:pt>
                <c:pt idx="701">
                  <c:v>197.7</c:v>
                </c:pt>
                <c:pt idx="702">
                  <c:v>724.23</c:v>
                </c:pt>
                <c:pt idx="703">
                  <c:v>795.51</c:v>
                </c:pt>
                <c:pt idx="704">
                  <c:v>502.39</c:v>
                </c:pt>
                <c:pt idx="705">
                  <c:v>172</c:v>
                </c:pt>
                <c:pt idx="706">
                  <c:v>68.98</c:v>
                </c:pt>
                <c:pt idx="707">
                  <c:v>124.96</c:v>
                </c:pt>
                <c:pt idx="708">
                  <c:v>77.099999999999994</c:v>
                </c:pt>
                <c:pt idx="709">
                  <c:v>483.72</c:v>
                </c:pt>
                <c:pt idx="710">
                  <c:v>302.12</c:v>
                </c:pt>
                <c:pt idx="711">
                  <c:v>698.67</c:v>
                </c:pt>
                <c:pt idx="712">
                  <c:v>124.64999999999999</c:v>
                </c:pt>
                <c:pt idx="713">
                  <c:v>789.6</c:v>
                </c:pt>
                <c:pt idx="714">
                  <c:v>178.4</c:v>
                </c:pt>
                <c:pt idx="715">
                  <c:v>500.21999999999997</c:v>
                </c:pt>
                <c:pt idx="716">
                  <c:v>35.82</c:v>
                </c:pt>
                <c:pt idx="717">
                  <c:v>136.14000000000001</c:v>
                </c:pt>
                <c:pt idx="718">
                  <c:v>104.88</c:v>
                </c:pt>
                <c:pt idx="719">
                  <c:v>178.92</c:v>
                </c:pt>
                <c:pt idx="720">
                  <c:v>815.67</c:v>
                </c:pt>
                <c:pt idx="721">
                  <c:v>132.35999999999999</c:v>
                </c:pt>
                <c:pt idx="722">
                  <c:v>257.39000000000004</c:v>
                </c:pt>
                <c:pt idx="723">
                  <c:v>93.36</c:v>
                </c:pt>
                <c:pt idx="724">
                  <c:v>228</c:v>
                </c:pt>
                <c:pt idx="725">
                  <c:v>166.71</c:v>
                </c:pt>
                <c:pt idx="726">
                  <c:v>697.4</c:v>
                </c:pt>
                <c:pt idx="727">
                  <c:v>389.04</c:v>
                </c:pt>
                <c:pt idx="728">
                  <c:v>365.26</c:v>
                </c:pt>
                <c:pt idx="729">
                  <c:v>89.28</c:v>
                </c:pt>
                <c:pt idx="730">
                  <c:v>168</c:v>
                </c:pt>
                <c:pt idx="731">
                  <c:v>19.7</c:v>
                </c:pt>
                <c:pt idx="732">
                  <c:v>531.16</c:v>
                </c:pt>
                <c:pt idx="733">
                  <c:v>53.72</c:v>
                </c:pt>
                <c:pt idx="734">
                  <c:v>819.5</c:v>
                </c:pt>
                <c:pt idx="735">
                  <c:v>568.4</c:v>
                </c:pt>
                <c:pt idx="736">
                  <c:v>587.6</c:v>
                </c:pt>
                <c:pt idx="737">
                  <c:v>732.48</c:v>
                </c:pt>
                <c:pt idx="738">
                  <c:v>845.64</c:v>
                </c:pt>
                <c:pt idx="739">
                  <c:v>389.27</c:v>
                </c:pt>
                <c:pt idx="740">
                  <c:v>84.83</c:v>
                </c:pt>
                <c:pt idx="741">
                  <c:v>143.26</c:v>
                </c:pt>
                <c:pt idx="742">
                  <c:v>75.38</c:v>
                </c:pt>
                <c:pt idx="743">
                  <c:v>253.36</c:v>
                </c:pt>
                <c:pt idx="744">
                  <c:v>38.42</c:v>
                </c:pt>
                <c:pt idx="745">
                  <c:v>652.30000000000007</c:v>
                </c:pt>
                <c:pt idx="746">
                  <c:v>52.65</c:v>
                </c:pt>
                <c:pt idx="747">
                  <c:v>110.60999999999999</c:v>
                </c:pt>
                <c:pt idx="748">
                  <c:v>568.61</c:v>
                </c:pt>
                <c:pt idx="749">
                  <c:v>89.28</c:v>
                </c:pt>
                <c:pt idx="750">
                  <c:v>136.4</c:v>
                </c:pt>
                <c:pt idx="751">
                  <c:v>174.20000000000002</c:v>
                </c:pt>
                <c:pt idx="752">
                  <c:v>366.4</c:v>
                </c:pt>
                <c:pt idx="753">
                  <c:v>254.61</c:v>
                </c:pt>
                <c:pt idx="754">
                  <c:v>778.32</c:v>
                </c:pt>
                <c:pt idx="755">
                  <c:v>285.92</c:v>
                </c:pt>
                <c:pt idx="756">
                  <c:v>579.12</c:v>
                </c:pt>
                <c:pt idx="757">
                  <c:v>188.5</c:v>
                </c:pt>
                <c:pt idx="758">
                  <c:v>221.56</c:v>
                </c:pt>
                <c:pt idx="759">
                  <c:v>772</c:v>
                </c:pt>
                <c:pt idx="760">
                  <c:v>721.3</c:v>
                </c:pt>
                <c:pt idx="761">
                  <c:v>511.04</c:v>
                </c:pt>
                <c:pt idx="762">
                  <c:v>53.449999999999996</c:v>
                </c:pt>
                <c:pt idx="763">
                  <c:v>222</c:v>
                </c:pt>
                <c:pt idx="764">
                  <c:v>763.68</c:v>
                </c:pt>
                <c:pt idx="765">
                  <c:v>228.18</c:v>
                </c:pt>
                <c:pt idx="766">
                  <c:v>82.14</c:v>
                </c:pt>
                <c:pt idx="767">
                  <c:v>382.56</c:v>
                </c:pt>
                <c:pt idx="768">
                  <c:v>68.58</c:v>
                </c:pt>
                <c:pt idx="769">
                  <c:v>382.16</c:v>
                </c:pt>
                <c:pt idx="770">
                  <c:v>601.09</c:v>
                </c:pt>
                <c:pt idx="771">
                  <c:v>475.92999999999995</c:v>
                </c:pt>
                <c:pt idx="772">
                  <c:v>52.42</c:v>
                </c:pt>
                <c:pt idx="773">
                  <c:v>131.30000000000001</c:v>
                </c:pt>
                <c:pt idx="774">
                  <c:v>144.30000000000001</c:v>
                </c:pt>
                <c:pt idx="775">
                  <c:v>457.17</c:v>
                </c:pt>
                <c:pt idx="776">
                  <c:v>93.38</c:v>
                </c:pt>
                <c:pt idx="777">
                  <c:v>126.25</c:v>
                </c:pt>
                <c:pt idx="778">
                  <c:v>790.83</c:v>
                </c:pt>
                <c:pt idx="779">
                  <c:v>174.4</c:v>
                </c:pt>
                <c:pt idx="780">
                  <c:v>379.04</c:v>
                </c:pt>
                <c:pt idx="781">
                  <c:v>30.62</c:v>
                </c:pt>
                <c:pt idx="782">
                  <c:v>352.08</c:v>
                </c:pt>
                <c:pt idx="783">
                  <c:v>50.8</c:v>
                </c:pt>
                <c:pt idx="784">
                  <c:v>522.05999999999995</c:v>
                </c:pt>
                <c:pt idx="785">
                  <c:v>575.12</c:v>
                </c:pt>
                <c:pt idx="786">
                  <c:v>54.95</c:v>
                </c:pt>
                <c:pt idx="787">
                  <c:v>181.41</c:v>
                </c:pt>
                <c:pt idx="788">
                  <c:v>412.37</c:v>
                </c:pt>
                <c:pt idx="789">
                  <c:v>46.41</c:v>
                </c:pt>
                <c:pt idx="790">
                  <c:v>274.2</c:v>
                </c:pt>
                <c:pt idx="791">
                  <c:v>973.7</c:v>
                </c:pt>
                <c:pt idx="792">
                  <c:v>648.19999999999993</c:v>
                </c:pt>
                <c:pt idx="793">
                  <c:v>93.22</c:v>
                </c:pt>
                <c:pt idx="794">
                  <c:v>54.36</c:v>
                </c:pt>
                <c:pt idx="795">
                  <c:v>60.87</c:v>
                </c:pt>
                <c:pt idx="796">
                  <c:v>244.89999999999998</c:v>
                </c:pt>
                <c:pt idx="797">
                  <c:v>92.78</c:v>
                </c:pt>
                <c:pt idx="798">
                  <c:v>433.45</c:v>
                </c:pt>
                <c:pt idx="799">
                  <c:v>138.06</c:v>
                </c:pt>
                <c:pt idx="800">
                  <c:v>241.6</c:v>
                </c:pt>
                <c:pt idx="801">
                  <c:v>471.73</c:v>
                </c:pt>
                <c:pt idx="802">
                  <c:v>440.64</c:v>
                </c:pt>
                <c:pt idx="803">
                  <c:v>680.31000000000006</c:v>
                </c:pt>
                <c:pt idx="804">
                  <c:v>309.88</c:v>
                </c:pt>
                <c:pt idx="805">
                  <c:v>186.36</c:v>
                </c:pt>
                <c:pt idx="806">
                  <c:v>200.92</c:v>
                </c:pt>
                <c:pt idx="807">
                  <c:v>17.75</c:v>
                </c:pt>
                <c:pt idx="808">
                  <c:v>621.79999999999995</c:v>
                </c:pt>
                <c:pt idx="809">
                  <c:v>86</c:v>
                </c:pt>
                <c:pt idx="810">
                  <c:v>402.59999999999997</c:v>
                </c:pt>
                <c:pt idx="811">
                  <c:v>324.85000000000002</c:v>
                </c:pt>
                <c:pt idx="812">
                  <c:v>95.15</c:v>
                </c:pt>
                <c:pt idx="813">
                  <c:v>388.96</c:v>
                </c:pt>
                <c:pt idx="814">
                  <c:v>425.68</c:v>
                </c:pt>
                <c:pt idx="815">
                  <c:v>318.08</c:v>
                </c:pt>
                <c:pt idx="816">
                  <c:v>271.04000000000002</c:v>
                </c:pt>
                <c:pt idx="817">
                  <c:v>384.64</c:v>
                </c:pt>
                <c:pt idx="818">
                  <c:v>235.79999999999998</c:v>
                </c:pt>
                <c:pt idx="819">
                  <c:v>211.56</c:v>
                </c:pt>
                <c:pt idx="820">
                  <c:v>95.36</c:v>
                </c:pt>
                <c:pt idx="821">
                  <c:v>10.17</c:v>
                </c:pt>
                <c:pt idx="822">
                  <c:v>206.13</c:v>
                </c:pt>
                <c:pt idx="823">
                  <c:v>420.56</c:v>
                </c:pt>
                <c:pt idx="824">
                  <c:v>88.04</c:v>
                </c:pt>
                <c:pt idx="825">
                  <c:v>648.99</c:v>
                </c:pt>
                <c:pt idx="826">
                  <c:v>123.84</c:v>
                </c:pt>
                <c:pt idx="827">
                  <c:v>649.5</c:v>
                </c:pt>
                <c:pt idx="828">
                  <c:v>742.2</c:v>
                </c:pt>
                <c:pt idx="829">
                  <c:v>84.48</c:v>
                </c:pt>
                <c:pt idx="830">
                  <c:v>250.28</c:v>
                </c:pt>
                <c:pt idx="831">
                  <c:v>94.8</c:v>
                </c:pt>
                <c:pt idx="832">
                  <c:v>91.3</c:v>
                </c:pt>
                <c:pt idx="833">
                  <c:v>285.10999999999996</c:v>
                </c:pt>
                <c:pt idx="834">
                  <c:v>52.38</c:v>
                </c:pt>
                <c:pt idx="835">
                  <c:v>192.7</c:v>
                </c:pt>
                <c:pt idx="836">
                  <c:v>267.78000000000003</c:v>
                </c:pt>
                <c:pt idx="837">
                  <c:v>558.69999999999993</c:v>
                </c:pt>
                <c:pt idx="838">
                  <c:v>175.32</c:v>
                </c:pt>
                <c:pt idx="839">
                  <c:v>155.82</c:v>
                </c:pt>
                <c:pt idx="840">
                  <c:v>60.3</c:v>
                </c:pt>
                <c:pt idx="841">
                  <c:v>78.94</c:v>
                </c:pt>
                <c:pt idx="842">
                  <c:v>29.74</c:v>
                </c:pt>
                <c:pt idx="843">
                  <c:v>21.32</c:v>
                </c:pt>
                <c:pt idx="844">
                  <c:v>281.34000000000003</c:v>
                </c:pt>
                <c:pt idx="845">
                  <c:v>73.260000000000005</c:v>
                </c:pt>
                <c:pt idx="846">
                  <c:v>22.38</c:v>
                </c:pt>
                <c:pt idx="847">
                  <c:v>655.92</c:v>
                </c:pt>
                <c:pt idx="848">
                  <c:v>594.59999999999991</c:v>
                </c:pt>
                <c:pt idx="849">
                  <c:v>74.099999999999994</c:v>
                </c:pt>
                <c:pt idx="850">
                  <c:v>196.96</c:v>
                </c:pt>
                <c:pt idx="851">
                  <c:v>372.33</c:v>
                </c:pt>
                <c:pt idx="852">
                  <c:v>527.9</c:v>
                </c:pt>
                <c:pt idx="853">
                  <c:v>479.75</c:v>
                </c:pt>
                <c:pt idx="854">
                  <c:v>328.59</c:v>
                </c:pt>
                <c:pt idx="855">
                  <c:v>168.96</c:v>
                </c:pt>
                <c:pt idx="856">
                  <c:v>113.24</c:v>
                </c:pt>
                <c:pt idx="857">
                  <c:v>345.54</c:v>
                </c:pt>
                <c:pt idx="858">
                  <c:v>428.67</c:v>
                </c:pt>
                <c:pt idx="859">
                  <c:v>86.27</c:v>
                </c:pt>
                <c:pt idx="860">
                  <c:v>25.52</c:v>
                </c:pt>
                <c:pt idx="861">
                  <c:v>101.52</c:v>
                </c:pt>
                <c:pt idx="862">
                  <c:v>357.49</c:v>
                </c:pt>
                <c:pt idx="863">
                  <c:v>238.77</c:v>
                </c:pt>
                <c:pt idx="864">
                  <c:v>101.43</c:v>
                </c:pt>
                <c:pt idx="865">
                  <c:v>724.24</c:v>
                </c:pt>
                <c:pt idx="866">
                  <c:v>125.64</c:v>
                </c:pt>
                <c:pt idx="867">
                  <c:v>72.929999999999993</c:v>
                </c:pt>
                <c:pt idx="868">
                  <c:v>258.36</c:v>
                </c:pt>
                <c:pt idx="869">
                  <c:v>173.74</c:v>
                </c:pt>
                <c:pt idx="870">
                  <c:v>56.5</c:v>
                </c:pt>
                <c:pt idx="871">
                  <c:v>214.3</c:v>
                </c:pt>
                <c:pt idx="872">
                  <c:v>534.36</c:v>
                </c:pt>
                <c:pt idx="873">
                  <c:v>93.16</c:v>
                </c:pt>
                <c:pt idx="874">
                  <c:v>522.08000000000004</c:v>
                </c:pt>
                <c:pt idx="875">
                  <c:v>52.35</c:v>
                </c:pt>
                <c:pt idx="876">
                  <c:v>39.75</c:v>
                </c:pt>
                <c:pt idx="877">
                  <c:v>720.16</c:v>
                </c:pt>
                <c:pt idx="878">
                  <c:v>96.8</c:v>
                </c:pt>
                <c:pt idx="879">
                  <c:v>332.1</c:v>
                </c:pt>
                <c:pt idx="880">
                  <c:v>81.44</c:v>
                </c:pt>
                <c:pt idx="881">
                  <c:v>319.89999999999998</c:v>
                </c:pt>
                <c:pt idx="882">
                  <c:v>206.52</c:v>
                </c:pt>
                <c:pt idx="883">
                  <c:v>166.68</c:v>
                </c:pt>
                <c:pt idx="884">
                  <c:v>319.06</c:v>
                </c:pt>
                <c:pt idx="885">
                  <c:v>87.9</c:v>
                </c:pt>
                <c:pt idx="886">
                  <c:v>734.7</c:v>
                </c:pt>
                <c:pt idx="887">
                  <c:v>97.52</c:v>
                </c:pt>
                <c:pt idx="888">
                  <c:v>769.2</c:v>
                </c:pt>
                <c:pt idx="889">
                  <c:v>418.29999999999995</c:v>
                </c:pt>
                <c:pt idx="890">
                  <c:v>463.28</c:v>
                </c:pt>
                <c:pt idx="891">
                  <c:v>462.45</c:v>
                </c:pt>
                <c:pt idx="892">
                  <c:v>141.9</c:v>
                </c:pt>
                <c:pt idx="893">
                  <c:v>302.70000000000005</c:v>
                </c:pt>
                <c:pt idx="894">
                  <c:v>793.28</c:v>
                </c:pt>
                <c:pt idx="895">
                  <c:v>425.18</c:v>
                </c:pt>
                <c:pt idx="896">
                  <c:v>283.62</c:v>
                </c:pt>
                <c:pt idx="897">
                  <c:v>599.19999999999993</c:v>
                </c:pt>
                <c:pt idx="898">
                  <c:v>315.36</c:v>
                </c:pt>
                <c:pt idx="899">
                  <c:v>403.56000000000006</c:v>
                </c:pt>
                <c:pt idx="900">
                  <c:v>183.88</c:v>
                </c:pt>
                <c:pt idx="901">
                  <c:v>138.65</c:v>
                </c:pt>
                <c:pt idx="902">
                  <c:v>80.709999999999994</c:v>
                </c:pt>
                <c:pt idx="903">
                  <c:v>116.64</c:v>
                </c:pt>
                <c:pt idx="904">
                  <c:v>313.52</c:v>
                </c:pt>
                <c:pt idx="905">
                  <c:v>846.1</c:v>
                </c:pt>
                <c:pt idx="906">
                  <c:v>414.4</c:v>
                </c:pt>
                <c:pt idx="907">
                  <c:v>159.08000000000001</c:v>
                </c:pt>
                <c:pt idx="908">
                  <c:v>490.09999999999997</c:v>
                </c:pt>
                <c:pt idx="909">
                  <c:v>87.449999999999989</c:v>
                </c:pt>
                <c:pt idx="910">
                  <c:v>224.52</c:v>
                </c:pt>
                <c:pt idx="911">
                  <c:v>744.96</c:v>
                </c:pt>
                <c:pt idx="912">
                  <c:v>410.72</c:v>
                </c:pt>
                <c:pt idx="913">
                  <c:v>298.79999999999995</c:v>
                </c:pt>
                <c:pt idx="914">
                  <c:v>212.94</c:v>
                </c:pt>
                <c:pt idx="915">
                  <c:v>42.85</c:v>
                </c:pt>
                <c:pt idx="916">
                  <c:v>378.68</c:v>
                </c:pt>
                <c:pt idx="917">
                  <c:v>206.91</c:v>
                </c:pt>
                <c:pt idx="918">
                  <c:v>78.78</c:v>
                </c:pt>
                <c:pt idx="919">
                  <c:v>322.11</c:v>
                </c:pt>
                <c:pt idx="920">
                  <c:v>98.22</c:v>
                </c:pt>
                <c:pt idx="921">
                  <c:v>25.46</c:v>
                </c:pt>
                <c:pt idx="922">
                  <c:v>581.98</c:v>
                </c:pt>
                <c:pt idx="923">
                  <c:v>211.32</c:v>
                </c:pt>
                <c:pt idx="924">
                  <c:v>55.12</c:v>
                </c:pt>
                <c:pt idx="925">
                  <c:v>88.31</c:v>
                </c:pt>
                <c:pt idx="926">
                  <c:v>356.58</c:v>
                </c:pt>
                <c:pt idx="927">
                  <c:v>794.25</c:v>
                </c:pt>
                <c:pt idx="928">
                  <c:v>50.62</c:v>
                </c:pt>
                <c:pt idx="929">
                  <c:v>599.52</c:v>
                </c:pt>
                <c:pt idx="930">
                  <c:v>166.7</c:v>
                </c:pt>
                <c:pt idx="931">
                  <c:v>744.4</c:v>
                </c:pt>
                <c:pt idx="932">
                  <c:v>448.56</c:v>
                </c:pt>
                <c:pt idx="933">
                  <c:v>378.9</c:v>
                </c:pt>
                <c:pt idx="934">
                  <c:v>257.15999999999997</c:v>
                </c:pt>
                <c:pt idx="935">
                  <c:v>552.23</c:v>
                </c:pt>
                <c:pt idx="936">
                  <c:v>447.40000000000003</c:v>
                </c:pt>
                <c:pt idx="937">
                  <c:v>276.27</c:v>
                </c:pt>
                <c:pt idx="938">
                  <c:v>343.74</c:v>
                </c:pt>
                <c:pt idx="939">
                  <c:v>266.08</c:v>
                </c:pt>
                <c:pt idx="940">
                  <c:v>898.37999999999988</c:v>
                </c:pt>
                <c:pt idx="941">
                  <c:v>456.8</c:v>
                </c:pt>
                <c:pt idx="942">
                  <c:v>253.95</c:v>
                </c:pt>
                <c:pt idx="943">
                  <c:v>70.56</c:v>
                </c:pt>
                <c:pt idx="944">
                  <c:v>657.16</c:v>
                </c:pt>
                <c:pt idx="945">
                  <c:v>168.5</c:v>
                </c:pt>
                <c:pt idx="946">
                  <c:v>53.78</c:v>
                </c:pt>
                <c:pt idx="947">
                  <c:v>179.05</c:v>
                </c:pt>
                <c:pt idx="948">
                  <c:v>211.44</c:v>
                </c:pt>
                <c:pt idx="949">
                  <c:v>119.72999999999999</c:v>
                </c:pt>
                <c:pt idx="950">
                  <c:v>65.699999999999989</c:v>
                </c:pt>
                <c:pt idx="951">
                  <c:v>251.4</c:v>
                </c:pt>
                <c:pt idx="952">
                  <c:v>84.16</c:v>
                </c:pt>
                <c:pt idx="953">
                  <c:v>395.46</c:v>
                </c:pt>
                <c:pt idx="954">
                  <c:v>297.99</c:v>
                </c:pt>
                <c:pt idx="955">
                  <c:v>454.41</c:v>
                </c:pt>
                <c:pt idx="956">
                  <c:v>276.12</c:v>
                </c:pt>
                <c:pt idx="957">
                  <c:v>158</c:v>
                </c:pt>
                <c:pt idx="958">
                  <c:v>887.93999999999994</c:v>
                </c:pt>
                <c:pt idx="959">
                  <c:v>91.98</c:v>
                </c:pt>
                <c:pt idx="960">
                  <c:v>41.78</c:v>
                </c:pt>
                <c:pt idx="961">
                  <c:v>15.5</c:v>
                </c:pt>
                <c:pt idx="962">
                  <c:v>290.45999999999998</c:v>
                </c:pt>
                <c:pt idx="963">
                  <c:v>66.66</c:v>
                </c:pt>
                <c:pt idx="964">
                  <c:v>76.540000000000006</c:v>
                </c:pt>
                <c:pt idx="965">
                  <c:v>299.7</c:v>
                </c:pt>
                <c:pt idx="966">
                  <c:v>243.03000000000003</c:v>
                </c:pt>
                <c:pt idx="967">
                  <c:v>47.400000000000006</c:v>
                </c:pt>
                <c:pt idx="968">
                  <c:v>172.45000000000002</c:v>
                </c:pt>
                <c:pt idx="969">
                  <c:v>846.3</c:v>
                </c:pt>
                <c:pt idx="970">
                  <c:v>258.37</c:v>
                </c:pt>
                <c:pt idx="971">
                  <c:v>609.55999999999995</c:v>
                </c:pt>
                <c:pt idx="972">
                  <c:v>240.24</c:v>
                </c:pt>
                <c:pt idx="973">
                  <c:v>172.26</c:v>
                </c:pt>
                <c:pt idx="974">
                  <c:v>99.84</c:v>
                </c:pt>
                <c:pt idx="975">
                  <c:v>298.64</c:v>
                </c:pt>
                <c:pt idx="976">
                  <c:v>159.60000000000002</c:v>
                </c:pt>
                <c:pt idx="977">
                  <c:v>25.45</c:v>
                </c:pt>
                <c:pt idx="978">
                  <c:v>67.77</c:v>
                </c:pt>
                <c:pt idx="979">
                  <c:v>238.36</c:v>
                </c:pt>
                <c:pt idx="980">
                  <c:v>232.6</c:v>
                </c:pt>
                <c:pt idx="981">
                  <c:v>877.32</c:v>
                </c:pt>
                <c:pt idx="982">
                  <c:v>699.71999999999991</c:v>
                </c:pt>
                <c:pt idx="983">
                  <c:v>674.59</c:v>
                </c:pt>
                <c:pt idx="984">
                  <c:v>318.55</c:v>
                </c:pt>
                <c:pt idx="985">
                  <c:v>29.52</c:v>
                </c:pt>
                <c:pt idx="986">
                  <c:v>496</c:v>
                </c:pt>
                <c:pt idx="987">
                  <c:v>823.40000000000009</c:v>
                </c:pt>
                <c:pt idx="988">
                  <c:v>602.96</c:v>
                </c:pt>
                <c:pt idx="989">
                  <c:v>282.8</c:v>
                </c:pt>
                <c:pt idx="990">
                  <c:v>766</c:v>
                </c:pt>
                <c:pt idx="991">
                  <c:v>116.06</c:v>
                </c:pt>
                <c:pt idx="992">
                  <c:v>174.89999999999998</c:v>
                </c:pt>
                <c:pt idx="993">
                  <c:v>60.95</c:v>
                </c:pt>
                <c:pt idx="994">
                  <c:v>40.35</c:v>
                </c:pt>
                <c:pt idx="995">
                  <c:v>973.8</c:v>
                </c:pt>
                <c:pt idx="996">
                  <c:v>31.84</c:v>
                </c:pt>
                <c:pt idx="997">
                  <c:v>65.819999999999993</c:v>
                </c:pt>
                <c:pt idx="998">
                  <c:v>618.38</c:v>
                </c:pt>
              </c:numCache>
            </c:numRef>
          </c:xVal>
          <c:yVal>
            <c:numRef>
              <c:f>'CORRELATION ANALYSIS'!$G$34:$G$1032</c:f>
              <c:numCache>
                <c:formatCode>General</c:formatCode>
                <c:ptCount val="999"/>
                <c:pt idx="0">
                  <c:v>9.0949470177292824E-13</c:v>
                </c:pt>
                <c:pt idx="1">
                  <c:v>2.2737367544323206E-13</c:v>
                </c:pt>
                <c:pt idx="2">
                  <c:v>-1.1368683772161603E-13</c:v>
                </c:pt>
                <c:pt idx="3">
                  <c:v>-4.5474735088646412E-13</c:v>
                </c:pt>
                <c:pt idx="4">
                  <c:v>-4.5474735088646412E-13</c:v>
                </c:pt>
                <c:pt idx="5">
                  <c:v>1.1368683772161603E-13</c:v>
                </c:pt>
                <c:pt idx="6">
                  <c:v>-7.9580786405131221E-13</c:v>
                </c:pt>
                <c:pt idx="7">
                  <c:v>9.2370555648813024E-13</c:v>
                </c:pt>
                <c:pt idx="8">
                  <c:v>6.8212102632969618E-13</c:v>
                </c:pt>
                <c:pt idx="9">
                  <c:v>9.5923269327613525E-13</c:v>
                </c:pt>
                <c:pt idx="10">
                  <c:v>8.3844042819691822E-13</c:v>
                </c:pt>
                <c:pt idx="11">
                  <c:v>4.8316906031686813E-13</c:v>
                </c:pt>
                <c:pt idx="12">
                  <c:v>0</c:v>
                </c:pt>
                <c:pt idx="13">
                  <c:v>-6.8212102632969618E-13</c:v>
                </c:pt>
                <c:pt idx="14">
                  <c:v>-3.979039320256561E-13</c:v>
                </c:pt>
                <c:pt idx="15">
                  <c:v>-1.7053025658242404E-13</c:v>
                </c:pt>
                <c:pt idx="16">
                  <c:v>-5.6843418860808015E-14</c:v>
                </c:pt>
                <c:pt idx="17">
                  <c:v>6.8212102632969618E-13</c:v>
                </c:pt>
                <c:pt idx="18">
                  <c:v>8.9528384705772623E-13</c:v>
                </c:pt>
                <c:pt idx="19">
                  <c:v>5.6843418860808015E-14</c:v>
                </c:pt>
                <c:pt idx="20">
                  <c:v>4.2632564145606011E-13</c:v>
                </c:pt>
                <c:pt idx="21">
                  <c:v>9.3791641120333225E-13</c:v>
                </c:pt>
                <c:pt idx="22">
                  <c:v>6.5369931689929217E-13</c:v>
                </c:pt>
                <c:pt idx="23">
                  <c:v>4.2632564145606011E-13</c:v>
                </c:pt>
                <c:pt idx="24">
                  <c:v>0</c:v>
                </c:pt>
                <c:pt idx="25">
                  <c:v>1.0196288258157438E-12</c:v>
                </c:pt>
                <c:pt idx="26">
                  <c:v>6.5369931689929217E-13</c:v>
                </c:pt>
                <c:pt idx="27">
                  <c:v>-1.1368683772161603E-13</c:v>
                </c:pt>
                <c:pt idx="28">
                  <c:v>5.4001247917767614E-13</c:v>
                </c:pt>
                <c:pt idx="29">
                  <c:v>-5.6843418860808015E-14</c:v>
                </c:pt>
                <c:pt idx="30">
                  <c:v>-7.9580786405131221E-13</c:v>
                </c:pt>
                <c:pt idx="31">
                  <c:v>-6.8212102632969618E-13</c:v>
                </c:pt>
                <c:pt idx="32">
                  <c:v>5.9685589803848416E-13</c:v>
                </c:pt>
                <c:pt idx="33">
                  <c:v>5.6843418860808015E-14</c:v>
                </c:pt>
                <c:pt idx="34">
                  <c:v>9.3081098384573124E-13</c:v>
                </c:pt>
                <c:pt idx="35">
                  <c:v>2.8421709430404007E-13</c:v>
                </c:pt>
                <c:pt idx="36">
                  <c:v>-2.8421709430404007E-13</c:v>
                </c:pt>
                <c:pt idx="37">
                  <c:v>-5.6843418860808015E-14</c:v>
                </c:pt>
                <c:pt idx="38">
                  <c:v>4.5474735088646412E-13</c:v>
                </c:pt>
                <c:pt idx="39">
                  <c:v>8.8107299234252423E-13</c:v>
                </c:pt>
                <c:pt idx="40">
                  <c:v>8.2422957348171622E-13</c:v>
                </c:pt>
                <c:pt idx="41">
                  <c:v>0</c:v>
                </c:pt>
                <c:pt idx="42">
                  <c:v>-9.0949470177292824E-13</c:v>
                </c:pt>
                <c:pt idx="43">
                  <c:v>1.0302869668521453E-12</c:v>
                </c:pt>
                <c:pt idx="44">
                  <c:v>5.6843418860808015E-14</c:v>
                </c:pt>
                <c:pt idx="45">
                  <c:v>-2.2737367544323206E-13</c:v>
                </c:pt>
                <c:pt idx="46">
                  <c:v>6.2527760746888816E-13</c:v>
                </c:pt>
                <c:pt idx="47">
                  <c:v>8.2422957348171622E-13</c:v>
                </c:pt>
                <c:pt idx="48">
                  <c:v>-1.0231815394945443E-12</c:v>
                </c:pt>
                <c:pt idx="49">
                  <c:v>-5.6843418860808015E-13</c:v>
                </c:pt>
                <c:pt idx="50">
                  <c:v>5.1159076974727213E-13</c:v>
                </c:pt>
                <c:pt idx="51">
                  <c:v>9.2370555648813024E-13</c:v>
                </c:pt>
                <c:pt idx="52">
                  <c:v>1.0675904604795505E-12</c:v>
                </c:pt>
                <c:pt idx="53">
                  <c:v>1.0231815394945443E-12</c:v>
                </c:pt>
                <c:pt idx="54">
                  <c:v>-6.8212102632969618E-13</c:v>
                </c:pt>
                <c:pt idx="55">
                  <c:v>8.8107299234252423E-13</c:v>
                </c:pt>
                <c:pt idx="56">
                  <c:v>-7.9580786405131221E-13</c:v>
                </c:pt>
                <c:pt idx="57">
                  <c:v>-7.9580786405131221E-13</c:v>
                </c:pt>
                <c:pt idx="58">
                  <c:v>6.5369931689929217E-13</c:v>
                </c:pt>
                <c:pt idx="59">
                  <c:v>9.1660012913052924E-13</c:v>
                </c:pt>
                <c:pt idx="60">
                  <c:v>2.2737367544323206E-13</c:v>
                </c:pt>
                <c:pt idx="61">
                  <c:v>-1.7053025658242404E-13</c:v>
                </c:pt>
                <c:pt idx="62">
                  <c:v>7.1054273576010019E-13</c:v>
                </c:pt>
                <c:pt idx="63">
                  <c:v>3.1263880373444408E-13</c:v>
                </c:pt>
                <c:pt idx="64">
                  <c:v>6.8212102632969618E-13</c:v>
                </c:pt>
                <c:pt idx="65">
                  <c:v>9.3081098384573124E-13</c:v>
                </c:pt>
                <c:pt idx="66">
                  <c:v>-4.5474735088646412E-13</c:v>
                </c:pt>
                <c:pt idx="67">
                  <c:v>-9.0949470177292824E-13</c:v>
                </c:pt>
                <c:pt idx="68">
                  <c:v>1.0604850331219495E-12</c:v>
                </c:pt>
                <c:pt idx="69">
                  <c:v>-1.2505552149377763E-12</c:v>
                </c:pt>
                <c:pt idx="70">
                  <c:v>-4.5474735088646412E-13</c:v>
                </c:pt>
                <c:pt idx="71">
                  <c:v>7.3896444519050419E-13</c:v>
                </c:pt>
                <c:pt idx="72">
                  <c:v>-1.1368683772161603E-13</c:v>
                </c:pt>
                <c:pt idx="73">
                  <c:v>-6.8212102632969618E-13</c:v>
                </c:pt>
                <c:pt idx="74">
                  <c:v>5.6843418860808015E-14</c:v>
                </c:pt>
                <c:pt idx="75">
                  <c:v>-1.1368683772161603E-13</c:v>
                </c:pt>
                <c:pt idx="76">
                  <c:v>6.2527760746888816E-13</c:v>
                </c:pt>
                <c:pt idx="77">
                  <c:v>-9.0949470177292824E-13</c:v>
                </c:pt>
                <c:pt idx="78">
                  <c:v>8.5265128291212022E-13</c:v>
                </c:pt>
                <c:pt idx="79">
                  <c:v>-4.5474735088646412E-13</c:v>
                </c:pt>
                <c:pt idx="80">
                  <c:v>3.4106051316484809E-13</c:v>
                </c:pt>
                <c:pt idx="81">
                  <c:v>6.9633188104489818E-13</c:v>
                </c:pt>
                <c:pt idx="82">
                  <c:v>2.2737367544323206E-13</c:v>
                </c:pt>
                <c:pt idx="83">
                  <c:v>4.5474735088646412E-13</c:v>
                </c:pt>
                <c:pt idx="84">
                  <c:v>-3.979039320256561E-13</c:v>
                </c:pt>
                <c:pt idx="85">
                  <c:v>5.6843418860808015E-14</c:v>
                </c:pt>
                <c:pt idx="86">
                  <c:v>2.2737367544323206E-13</c:v>
                </c:pt>
                <c:pt idx="87">
                  <c:v>1.0018652574217413E-12</c:v>
                </c:pt>
                <c:pt idx="88">
                  <c:v>-5.6843418860808015E-14</c:v>
                </c:pt>
                <c:pt idx="89">
                  <c:v>6.2527760746888816E-13</c:v>
                </c:pt>
                <c:pt idx="90">
                  <c:v>0</c:v>
                </c:pt>
                <c:pt idx="91">
                  <c:v>6.9633188104489818E-13</c:v>
                </c:pt>
                <c:pt idx="92">
                  <c:v>-3.979039320256561E-13</c:v>
                </c:pt>
                <c:pt idx="93">
                  <c:v>8.6686213762732223E-13</c:v>
                </c:pt>
                <c:pt idx="94">
                  <c:v>8.5265128291212022E-13</c:v>
                </c:pt>
                <c:pt idx="95">
                  <c:v>-1.2505552149377763E-12</c:v>
                </c:pt>
                <c:pt idx="96">
                  <c:v>9.0949470177292824E-13</c:v>
                </c:pt>
                <c:pt idx="97">
                  <c:v>7.1054273576010019E-13</c:v>
                </c:pt>
                <c:pt idx="98">
                  <c:v>-2.2737367544323206E-13</c:v>
                </c:pt>
                <c:pt idx="99">
                  <c:v>9.8054897534893826E-13</c:v>
                </c:pt>
                <c:pt idx="100">
                  <c:v>-6.8212102632969618E-13</c:v>
                </c:pt>
                <c:pt idx="101">
                  <c:v>5.4001247917767614E-13</c:v>
                </c:pt>
                <c:pt idx="102">
                  <c:v>1.7053025658242404E-13</c:v>
                </c:pt>
                <c:pt idx="103">
                  <c:v>5.6843418860808015E-13</c:v>
                </c:pt>
                <c:pt idx="104">
                  <c:v>-1.2505552149377763E-12</c:v>
                </c:pt>
                <c:pt idx="105">
                  <c:v>6.8212102632969618E-13</c:v>
                </c:pt>
                <c:pt idx="106">
                  <c:v>1.1368683772161603E-13</c:v>
                </c:pt>
                <c:pt idx="107">
                  <c:v>3.1263880373444408E-13</c:v>
                </c:pt>
                <c:pt idx="108">
                  <c:v>-1.0231815394945443E-12</c:v>
                </c:pt>
                <c:pt idx="109">
                  <c:v>1.0231815394945443E-12</c:v>
                </c:pt>
                <c:pt idx="110">
                  <c:v>3.4106051316484809E-13</c:v>
                </c:pt>
                <c:pt idx="111">
                  <c:v>-2.8421709430404007E-13</c:v>
                </c:pt>
                <c:pt idx="112">
                  <c:v>-2.2737367544323206E-13</c:v>
                </c:pt>
                <c:pt idx="113">
                  <c:v>-7.9580786405131221E-13</c:v>
                </c:pt>
                <c:pt idx="114">
                  <c:v>8.9528384705772623E-13</c:v>
                </c:pt>
                <c:pt idx="115">
                  <c:v>8.2422957348171622E-13</c:v>
                </c:pt>
                <c:pt idx="116">
                  <c:v>9.7344354799133725E-13</c:v>
                </c:pt>
                <c:pt idx="117">
                  <c:v>8.2422957348171622E-13</c:v>
                </c:pt>
                <c:pt idx="118">
                  <c:v>8.3844042819691822E-13</c:v>
                </c:pt>
                <c:pt idx="119">
                  <c:v>-9.0949470177292824E-13</c:v>
                </c:pt>
                <c:pt idx="120">
                  <c:v>1.1368683772161603E-13</c:v>
                </c:pt>
                <c:pt idx="121">
                  <c:v>-1.2505552149377763E-12</c:v>
                </c:pt>
                <c:pt idx="122">
                  <c:v>-1.7053025658242404E-13</c:v>
                </c:pt>
                <c:pt idx="123">
                  <c:v>-5.6843418860808015E-14</c:v>
                </c:pt>
                <c:pt idx="124">
                  <c:v>-5.6843418860808015E-13</c:v>
                </c:pt>
                <c:pt idx="125">
                  <c:v>7.1054273576010019E-13</c:v>
                </c:pt>
                <c:pt idx="126">
                  <c:v>3.694822225952521E-13</c:v>
                </c:pt>
                <c:pt idx="127">
                  <c:v>-3.4106051316484809E-13</c:v>
                </c:pt>
                <c:pt idx="128">
                  <c:v>-9.0949470177292824E-13</c:v>
                </c:pt>
                <c:pt idx="129">
                  <c:v>3.979039320256561E-13</c:v>
                </c:pt>
                <c:pt idx="130">
                  <c:v>-2.8421709430404007E-13</c:v>
                </c:pt>
                <c:pt idx="131">
                  <c:v>7.3896444519050419E-13</c:v>
                </c:pt>
                <c:pt idx="132">
                  <c:v>-3.4106051316484809E-13</c:v>
                </c:pt>
                <c:pt idx="133">
                  <c:v>-1.1368683772161603E-13</c:v>
                </c:pt>
                <c:pt idx="134">
                  <c:v>3.979039320256561E-13</c:v>
                </c:pt>
                <c:pt idx="135">
                  <c:v>7.673861546209082E-13</c:v>
                </c:pt>
                <c:pt idx="136">
                  <c:v>5.9685589803848416E-13</c:v>
                </c:pt>
                <c:pt idx="137">
                  <c:v>-2.8421709430404007E-13</c:v>
                </c:pt>
                <c:pt idx="138">
                  <c:v>-4.5474735088646412E-13</c:v>
                </c:pt>
                <c:pt idx="139">
                  <c:v>-1.2505552149377763E-12</c:v>
                </c:pt>
                <c:pt idx="140">
                  <c:v>-1.2505552149377763E-12</c:v>
                </c:pt>
                <c:pt idx="141">
                  <c:v>-5.6843418860808015E-13</c:v>
                </c:pt>
                <c:pt idx="142">
                  <c:v>1.0302869668521453E-12</c:v>
                </c:pt>
                <c:pt idx="143">
                  <c:v>-1.1368683772161603E-13</c:v>
                </c:pt>
                <c:pt idx="144">
                  <c:v>3.979039320256561E-13</c:v>
                </c:pt>
                <c:pt idx="145">
                  <c:v>3.1263880373444408E-13</c:v>
                </c:pt>
                <c:pt idx="146">
                  <c:v>4.2632564145606011E-13</c:v>
                </c:pt>
                <c:pt idx="147">
                  <c:v>-3.4106051316484809E-13</c:v>
                </c:pt>
                <c:pt idx="148">
                  <c:v>4.2632564145606011E-13</c:v>
                </c:pt>
                <c:pt idx="149">
                  <c:v>2.2737367544323206E-13</c:v>
                </c:pt>
                <c:pt idx="150">
                  <c:v>4.5474735088646412E-13</c:v>
                </c:pt>
                <c:pt idx="151">
                  <c:v>-7.9580786405131221E-13</c:v>
                </c:pt>
                <c:pt idx="152">
                  <c:v>8.5265128291212022E-13</c:v>
                </c:pt>
                <c:pt idx="153">
                  <c:v>-5.6843418860808015E-13</c:v>
                </c:pt>
                <c:pt idx="154">
                  <c:v>-1.1368683772161603E-13</c:v>
                </c:pt>
                <c:pt idx="155">
                  <c:v>9.1660012913052924E-13</c:v>
                </c:pt>
                <c:pt idx="156">
                  <c:v>4.5474735088646412E-13</c:v>
                </c:pt>
                <c:pt idx="157">
                  <c:v>-1.1368683772161603E-12</c:v>
                </c:pt>
                <c:pt idx="158">
                  <c:v>-3.4106051316484809E-13</c:v>
                </c:pt>
                <c:pt idx="159">
                  <c:v>1.7053025658242404E-13</c:v>
                </c:pt>
                <c:pt idx="160">
                  <c:v>9.4502183856093325E-13</c:v>
                </c:pt>
                <c:pt idx="161">
                  <c:v>2.8421709430404007E-13</c:v>
                </c:pt>
                <c:pt idx="162">
                  <c:v>7.1054273576010019E-13</c:v>
                </c:pt>
                <c:pt idx="163">
                  <c:v>5.6843418860808015E-14</c:v>
                </c:pt>
                <c:pt idx="164">
                  <c:v>2.2737367544323206E-13</c:v>
                </c:pt>
                <c:pt idx="165">
                  <c:v>-1.3642420526593924E-12</c:v>
                </c:pt>
                <c:pt idx="166">
                  <c:v>-1.3642420526593924E-12</c:v>
                </c:pt>
                <c:pt idx="167">
                  <c:v>2.8421709430404007E-13</c:v>
                </c:pt>
                <c:pt idx="168">
                  <c:v>-1.1368683772161603E-13</c:v>
                </c:pt>
                <c:pt idx="169">
                  <c:v>2.2737367544323206E-13</c:v>
                </c:pt>
                <c:pt idx="170">
                  <c:v>5.6843418860808015E-14</c:v>
                </c:pt>
                <c:pt idx="171">
                  <c:v>6.8212102632969618E-13</c:v>
                </c:pt>
                <c:pt idx="172">
                  <c:v>2.2737367544323206E-13</c:v>
                </c:pt>
                <c:pt idx="173">
                  <c:v>7.1054273576010019E-13</c:v>
                </c:pt>
                <c:pt idx="174">
                  <c:v>3.1263880373444408E-13</c:v>
                </c:pt>
                <c:pt idx="175">
                  <c:v>6.5369931689929217E-13</c:v>
                </c:pt>
                <c:pt idx="176">
                  <c:v>7.1054273576010019E-13</c:v>
                </c:pt>
                <c:pt idx="177">
                  <c:v>0</c:v>
                </c:pt>
                <c:pt idx="178">
                  <c:v>4.2632564145606011E-13</c:v>
                </c:pt>
                <c:pt idx="179">
                  <c:v>-5.6843418860808015E-14</c:v>
                </c:pt>
                <c:pt idx="180">
                  <c:v>3.1263880373444408E-13</c:v>
                </c:pt>
                <c:pt idx="181">
                  <c:v>7.1054273576010019E-13</c:v>
                </c:pt>
                <c:pt idx="182">
                  <c:v>3.979039320256561E-13</c:v>
                </c:pt>
                <c:pt idx="183">
                  <c:v>8.8107299234252423E-13</c:v>
                </c:pt>
                <c:pt idx="184">
                  <c:v>9.6633812063373625E-13</c:v>
                </c:pt>
                <c:pt idx="185">
                  <c:v>-7.9580786405131221E-13</c:v>
                </c:pt>
                <c:pt idx="186">
                  <c:v>5.9685589803848416E-13</c:v>
                </c:pt>
                <c:pt idx="187">
                  <c:v>9.1660012913052924E-13</c:v>
                </c:pt>
                <c:pt idx="188">
                  <c:v>3.694822225952521E-13</c:v>
                </c:pt>
                <c:pt idx="189">
                  <c:v>5.1159076974727213E-13</c:v>
                </c:pt>
                <c:pt idx="190">
                  <c:v>7.2475359047530219E-13</c:v>
                </c:pt>
                <c:pt idx="191">
                  <c:v>-9.0949470177292824E-13</c:v>
                </c:pt>
                <c:pt idx="192">
                  <c:v>8.3844042819691822E-13</c:v>
                </c:pt>
                <c:pt idx="193">
                  <c:v>6.8212102632969618E-13</c:v>
                </c:pt>
                <c:pt idx="194">
                  <c:v>9.1660012913052924E-13</c:v>
                </c:pt>
                <c:pt idx="195">
                  <c:v>8.8107299234252423E-13</c:v>
                </c:pt>
                <c:pt idx="196">
                  <c:v>1.0444978215673473E-12</c:v>
                </c:pt>
                <c:pt idx="197">
                  <c:v>6.8212102632969618E-13</c:v>
                </c:pt>
                <c:pt idx="198">
                  <c:v>2.2737367544323206E-13</c:v>
                </c:pt>
                <c:pt idx="199">
                  <c:v>8.1001871876651421E-13</c:v>
                </c:pt>
                <c:pt idx="200">
                  <c:v>5.1159076974727213E-13</c:v>
                </c:pt>
                <c:pt idx="201">
                  <c:v>-5.6843418860808015E-14</c:v>
                </c:pt>
                <c:pt idx="202">
                  <c:v>4.2632564145606011E-13</c:v>
                </c:pt>
                <c:pt idx="203">
                  <c:v>8.8107299234252423E-13</c:v>
                </c:pt>
                <c:pt idx="204">
                  <c:v>5.4001247917767614E-13</c:v>
                </c:pt>
                <c:pt idx="205">
                  <c:v>-4.5474735088646412E-13</c:v>
                </c:pt>
                <c:pt idx="206">
                  <c:v>3.694822225952521E-13</c:v>
                </c:pt>
                <c:pt idx="207">
                  <c:v>8.6686213762732223E-13</c:v>
                </c:pt>
                <c:pt idx="208">
                  <c:v>-1.1368683772161603E-12</c:v>
                </c:pt>
                <c:pt idx="209">
                  <c:v>4.8316906031686813E-13</c:v>
                </c:pt>
                <c:pt idx="210">
                  <c:v>-1.0231815394945443E-12</c:v>
                </c:pt>
                <c:pt idx="211">
                  <c:v>-1.1368683772161603E-13</c:v>
                </c:pt>
                <c:pt idx="212">
                  <c:v>7.3896444519050419E-13</c:v>
                </c:pt>
                <c:pt idx="213">
                  <c:v>5.6843418860808015E-13</c:v>
                </c:pt>
                <c:pt idx="214">
                  <c:v>1.0604850331219495E-12</c:v>
                </c:pt>
                <c:pt idx="215">
                  <c:v>7.815970093361102E-13</c:v>
                </c:pt>
                <c:pt idx="216">
                  <c:v>3.694822225952521E-13</c:v>
                </c:pt>
                <c:pt idx="217">
                  <c:v>-7.9580786405131221E-13</c:v>
                </c:pt>
                <c:pt idx="218">
                  <c:v>6.8212102632969618E-13</c:v>
                </c:pt>
                <c:pt idx="219">
                  <c:v>3.979039320256561E-13</c:v>
                </c:pt>
                <c:pt idx="220">
                  <c:v>0</c:v>
                </c:pt>
                <c:pt idx="221">
                  <c:v>9.5212726591853425E-13</c:v>
                </c:pt>
                <c:pt idx="222">
                  <c:v>1.0764722446765518E-12</c:v>
                </c:pt>
                <c:pt idx="223">
                  <c:v>8.8107299234252423E-13</c:v>
                </c:pt>
                <c:pt idx="224">
                  <c:v>6.5369931689929217E-13</c:v>
                </c:pt>
                <c:pt idx="225">
                  <c:v>-5.6843418860808015E-13</c:v>
                </c:pt>
                <c:pt idx="226">
                  <c:v>7.1054273576010019E-13</c:v>
                </c:pt>
                <c:pt idx="227">
                  <c:v>-3.4106051316484809E-13</c:v>
                </c:pt>
                <c:pt idx="228">
                  <c:v>-2.2737367544323206E-13</c:v>
                </c:pt>
                <c:pt idx="229">
                  <c:v>6.8212102632969618E-13</c:v>
                </c:pt>
                <c:pt idx="230">
                  <c:v>1.0267342531733448E-12</c:v>
                </c:pt>
                <c:pt idx="231">
                  <c:v>-9.0949470177292824E-13</c:v>
                </c:pt>
                <c:pt idx="232">
                  <c:v>3.4106051316484809E-13</c:v>
                </c:pt>
                <c:pt idx="233">
                  <c:v>-2.2737367544323206E-13</c:v>
                </c:pt>
                <c:pt idx="234">
                  <c:v>6.2527760746888816E-13</c:v>
                </c:pt>
                <c:pt idx="235">
                  <c:v>8.8107299234252423E-13</c:v>
                </c:pt>
                <c:pt idx="236">
                  <c:v>5.1159076974727213E-13</c:v>
                </c:pt>
                <c:pt idx="237">
                  <c:v>9.3791641120333225E-13</c:v>
                </c:pt>
                <c:pt idx="238">
                  <c:v>8.6686213762732223E-13</c:v>
                </c:pt>
                <c:pt idx="239">
                  <c:v>5.4001247917767614E-13</c:v>
                </c:pt>
                <c:pt idx="240">
                  <c:v>7.9580786405131221E-13</c:v>
                </c:pt>
                <c:pt idx="241">
                  <c:v>5.9685589803848416E-13</c:v>
                </c:pt>
                <c:pt idx="242">
                  <c:v>4.5474735088646412E-13</c:v>
                </c:pt>
                <c:pt idx="243">
                  <c:v>-7.9580786405131221E-13</c:v>
                </c:pt>
                <c:pt idx="244">
                  <c:v>5.6843418860808015E-14</c:v>
                </c:pt>
                <c:pt idx="245">
                  <c:v>4.5474735088646412E-13</c:v>
                </c:pt>
                <c:pt idx="246">
                  <c:v>8.8107299234252423E-13</c:v>
                </c:pt>
                <c:pt idx="247">
                  <c:v>3.4106051316484809E-13</c:v>
                </c:pt>
                <c:pt idx="248">
                  <c:v>-2.2737367544323206E-13</c:v>
                </c:pt>
                <c:pt idx="249">
                  <c:v>0</c:v>
                </c:pt>
                <c:pt idx="250">
                  <c:v>1.7053025658242404E-13</c:v>
                </c:pt>
                <c:pt idx="251">
                  <c:v>1.0338396805309458E-12</c:v>
                </c:pt>
                <c:pt idx="252">
                  <c:v>8.5265128291212022E-13</c:v>
                </c:pt>
                <c:pt idx="253">
                  <c:v>-1.1368683772161603E-13</c:v>
                </c:pt>
                <c:pt idx="254">
                  <c:v>7.673861546209082E-13</c:v>
                </c:pt>
                <c:pt idx="255">
                  <c:v>9.3791641120333225E-13</c:v>
                </c:pt>
                <c:pt idx="256">
                  <c:v>7.1054273576010019E-13</c:v>
                </c:pt>
                <c:pt idx="257">
                  <c:v>7.673861546209082E-13</c:v>
                </c:pt>
                <c:pt idx="258">
                  <c:v>4.2632564145606011E-13</c:v>
                </c:pt>
                <c:pt idx="259">
                  <c:v>-5.6843418860808015E-13</c:v>
                </c:pt>
                <c:pt idx="260">
                  <c:v>9.3791641120333225E-13</c:v>
                </c:pt>
                <c:pt idx="261">
                  <c:v>7.1054273576010019E-13</c:v>
                </c:pt>
                <c:pt idx="262">
                  <c:v>5.4001247917767614E-13</c:v>
                </c:pt>
                <c:pt idx="263">
                  <c:v>9.6633812063373625E-13</c:v>
                </c:pt>
                <c:pt idx="264">
                  <c:v>-6.8212102632969618E-13</c:v>
                </c:pt>
                <c:pt idx="265">
                  <c:v>7.3896444519050419E-13</c:v>
                </c:pt>
                <c:pt idx="266">
                  <c:v>-7.9580786405131221E-13</c:v>
                </c:pt>
                <c:pt idx="267">
                  <c:v>3.694822225952521E-13</c:v>
                </c:pt>
                <c:pt idx="268">
                  <c:v>2.2737367544323206E-13</c:v>
                </c:pt>
                <c:pt idx="269">
                  <c:v>1.7053025658242404E-13</c:v>
                </c:pt>
                <c:pt idx="270">
                  <c:v>9.9475983006414026E-13</c:v>
                </c:pt>
                <c:pt idx="271">
                  <c:v>5.9685589803848416E-13</c:v>
                </c:pt>
                <c:pt idx="272">
                  <c:v>1.0444978215673473E-12</c:v>
                </c:pt>
                <c:pt idx="273">
                  <c:v>-5.1159076974727213E-13</c:v>
                </c:pt>
                <c:pt idx="274">
                  <c:v>1.7053025658242404E-13</c:v>
                </c:pt>
                <c:pt idx="275">
                  <c:v>5.4001247917767614E-13</c:v>
                </c:pt>
                <c:pt idx="276">
                  <c:v>1.7053025658242404E-13</c:v>
                </c:pt>
                <c:pt idx="277">
                  <c:v>-6.8212102632969618E-13</c:v>
                </c:pt>
                <c:pt idx="278">
                  <c:v>-1.1368683772161603E-13</c:v>
                </c:pt>
                <c:pt idx="279">
                  <c:v>-3.979039320256561E-13</c:v>
                </c:pt>
                <c:pt idx="280">
                  <c:v>1.0125233984581428E-12</c:v>
                </c:pt>
                <c:pt idx="281">
                  <c:v>1.0675904604795505E-12</c:v>
                </c:pt>
                <c:pt idx="282">
                  <c:v>-4.5474735088646412E-13</c:v>
                </c:pt>
                <c:pt idx="283">
                  <c:v>6.2527760746888816E-13</c:v>
                </c:pt>
                <c:pt idx="284">
                  <c:v>1.7053025658242404E-13</c:v>
                </c:pt>
                <c:pt idx="285">
                  <c:v>9.0949470177292824E-13</c:v>
                </c:pt>
                <c:pt idx="286">
                  <c:v>5.6843418860808015E-13</c:v>
                </c:pt>
                <c:pt idx="287">
                  <c:v>2.8421709430404007E-13</c:v>
                </c:pt>
                <c:pt idx="288">
                  <c:v>-5.6843418860808015E-13</c:v>
                </c:pt>
                <c:pt idx="289">
                  <c:v>0</c:v>
                </c:pt>
                <c:pt idx="290">
                  <c:v>6.2527760746888816E-13</c:v>
                </c:pt>
                <c:pt idx="291">
                  <c:v>9.4502183856093325E-13</c:v>
                </c:pt>
                <c:pt idx="292">
                  <c:v>9.1660012913052924E-13</c:v>
                </c:pt>
                <c:pt idx="293">
                  <c:v>6.5369931689929217E-13</c:v>
                </c:pt>
                <c:pt idx="294">
                  <c:v>4.2632564145606011E-13</c:v>
                </c:pt>
                <c:pt idx="295">
                  <c:v>8.1001871876651421E-13</c:v>
                </c:pt>
                <c:pt idx="296">
                  <c:v>-5.6843418860808015E-14</c:v>
                </c:pt>
                <c:pt idx="297">
                  <c:v>4.8316906031686813E-13</c:v>
                </c:pt>
                <c:pt idx="298">
                  <c:v>8.8107299234252423E-13</c:v>
                </c:pt>
                <c:pt idx="299">
                  <c:v>5.6843418860808015E-13</c:v>
                </c:pt>
                <c:pt idx="300">
                  <c:v>1.0089706847793423E-12</c:v>
                </c:pt>
                <c:pt idx="301">
                  <c:v>9.8054897534893826E-13</c:v>
                </c:pt>
                <c:pt idx="302">
                  <c:v>5.6843418860808015E-13</c:v>
                </c:pt>
                <c:pt idx="303">
                  <c:v>7.9580786405131221E-13</c:v>
                </c:pt>
                <c:pt idx="304">
                  <c:v>-2.2737367544323206E-13</c:v>
                </c:pt>
                <c:pt idx="305">
                  <c:v>3.694822225952521E-13</c:v>
                </c:pt>
                <c:pt idx="306">
                  <c:v>-6.8212102632969618E-13</c:v>
                </c:pt>
                <c:pt idx="307">
                  <c:v>8.9528384705772623E-13</c:v>
                </c:pt>
                <c:pt idx="308">
                  <c:v>6.8212102632969618E-13</c:v>
                </c:pt>
                <c:pt idx="309">
                  <c:v>-2.2737367544323206E-13</c:v>
                </c:pt>
                <c:pt idx="310">
                  <c:v>7.3896444519050419E-13</c:v>
                </c:pt>
                <c:pt idx="311">
                  <c:v>9.2370555648813024E-13</c:v>
                </c:pt>
                <c:pt idx="312">
                  <c:v>7.3896444519050419E-13</c:v>
                </c:pt>
                <c:pt idx="313">
                  <c:v>-9.0949470177292824E-13</c:v>
                </c:pt>
                <c:pt idx="314">
                  <c:v>5.9685589803848416E-13</c:v>
                </c:pt>
                <c:pt idx="315">
                  <c:v>9.3791641120333225E-13</c:v>
                </c:pt>
                <c:pt idx="316">
                  <c:v>1.1368683772161603E-13</c:v>
                </c:pt>
                <c:pt idx="317">
                  <c:v>5.6843418860808015E-13</c:v>
                </c:pt>
                <c:pt idx="318">
                  <c:v>6.2527760746888816E-13</c:v>
                </c:pt>
                <c:pt idx="319">
                  <c:v>5.9685589803848416E-13</c:v>
                </c:pt>
                <c:pt idx="320">
                  <c:v>1.0018652574217413E-12</c:v>
                </c:pt>
                <c:pt idx="321">
                  <c:v>8.6686213762732223E-13</c:v>
                </c:pt>
                <c:pt idx="322">
                  <c:v>3.1263880373444408E-13</c:v>
                </c:pt>
                <c:pt idx="323">
                  <c:v>7.673861546209082E-13</c:v>
                </c:pt>
                <c:pt idx="324">
                  <c:v>1.1368683772161603E-13</c:v>
                </c:pt>
                <c:pt idx="325">
                  <c:v>-2.2737367544323206E-13</c:v>
                </c:pt>
                <c:pt idx="326">
                  <c:v>5.6843418860808015E-14</c:v>
                </c:pt>
                <c:pt idx="327">
                  <c:v>5.6843418860808015E-13</c:v>
                </c:pt>
                <c:pt idx="328">
                  <c:v>7.2475359047530219E-13</c:v>
                </c:pt>
                <c:pt idx="329">
                  <c:v>5.6843418860808015E-13</c:v>
                </c:pt>
                <c:pt idx="330">
                  <c:v>8.5265128291212022E-13</c:v>
                </c:pt>
                <c:pt idx="331">
                  <c:v>5.6843418860808015E-14</c:v>
                </c:pt>
                <c:pt idx="332">
                  <c:v>9.8765440270653926E-13</c:v>
                </c:pt>
                <c:pt idx="333">
                  <c:v>9.1660012913052924E-13</c:v>
                </c:pt>
                <c:pt idx="334">
                  <c:v>7.3896444519050419E-13</c:v>
                </c:pt>
                <c:pt idx="335">
                  <c:v>-6.8212102632969618E-13</c:v>
                </c:pt>
                <c:pt idx="336">
                  <c:v>2.2737367544323206E-13</c:v>
                </c:pt>
                <c:pt idx="337">
                  <c:v>7.3896444519050419E-13</c:v>
                </c:pt>
                <c:pt idx="338">
                  <c:v>1.1368683772161603E-13</c:v>
                </c:pt>
                <c:pt idx="339">
                  <c:v>7.2475359047530219E-13</c:v>
                </c:pt>
                <c:pt idx="340">
                  <c:v>5.6843418860808015E-14</c:v>
                </c:pt>
                <c:pt idx="341">
                  <c:v>-3.4106051316484809E-13</c:v>
                </c:pt>
                <c:pt idx="342">
                  <c:v>-1.1368683772161603E-13</c:v>
                </c:pt>
                <c:pt idx="343">
                  <c:v>7.531752999057062E-13</c:v>
                </c:pt>
                <c:pt idx="344">
                  <c:v>-6.8212102632969618E-13</c:v>
                </c:pt>
                <c:pt idx="345">
                  <c:v>9.1660012913052924E-13</c:v>
                </c:pt>
                <c:pt idx="346">
                  <c:v>-7.9580786405131221E-13</c:v>
                </c:pt>
                <c:pt idx="347">
                  <c:v>6.2527760746888816E-13</c:v>
                </c:pt>
                <c:pt idx="348">
                  <c:v>7.531752999057062E-13</c:v>
                </c:pt>
                <c:pt idx="349">
                  <c:v>-1.4779288903810084E-12</c:v>
                </c:pt>
                <c:pt idx="350">
                  <c:v>1.7053025658242404E-13</c:v>
                </c:pt>
                <c:pt idx="351">
                  <c:v>5.6843418860808015E-14</c:v>
                </c:pt>
                <c:pt idx="352">
                  <c:v>4.5474735088646412E-13</c:v>
                </c:pt>
                <c:pt idx="353">
                  <c:v>1.0302869668521453E-12</c:v>
                </c:pt>
                <c:pt idx="354">
                  <c:v>1.1368683772161603E-13</c:v>
                </c:pt>
                <c:pt idx="355">
                  <c:v>1.7053025658242404E-13</c:v>
                </c:pt>
                <c:pt idx="356">
                  <c:v>-1.3642420526593924E-12</c:v>
                </c:pt>
                <c:pt idx="357">
                  <c:v>8.9528384705772623E-13</c:v>
                </c:pt>
                <c:pt idx="358">
                  <c:v>9.0949470177292824E-13</c:v>
                </c:pt>
                <c:pt idx="359">
                  <c:v>-5.6843418860808015E-13</c:v>
                </c:pt>
                <c:pt idx="360">
                  <c:v>-7.9580786405131221E-13</c:v>
                </c:pt>
                <c:pt idx="361">
                  <c:v>5.6843418860808015E-13</c:v>
                </c:pt>
                <c:pt idx="362">
                  <c:v>0</c:v>
                </c:pt>
                <c:pt idx="363">
                  <c:v>6.8212102632969618E-13</c:v>
                </c:pt>
                <c:pt idx="364">
                  <c:v>2.8421709430404007E-13</c:v>
                </c:pt>
                <c:pt idx="365">
                  <c:v>-1.1368683772161603E-13</c:v>
                </c:pt>
                <c:pt idx="366">
                  <c:v>4.2632564145606011E-13</c:v>
                </c:pt>
                <c:pt idx="367">
                  <c:v>7.2475359047530219E-13</c:v>
                </c:pt>
                <c:pt idx="368">
                  <c:v>5.9685589803848416E-13</c:v>
                </c:pt>
                <c:pt idx="369">
                  <c:v>6.5369931689929217E-13</c:v>
                </c:pt>
                <c:pt idx="370">
                  <c:v>7.9580786405131221E-13</c:v>
                </c:pt>
                <c:pt idx="371">
                  <c:v>-5.6843418860808015E-14</c:v>
                </c:pt>
                <c:pt idx="372">
                  <c:v>4.5474735088646412E-13</c:v>
                </c:pt>
                <c:pt idx="373">
                  <c:v>2.2737367544323206E-13</c:v>
                </c:pt>
                <c:pt idx="374">
                  <c:v>-1.7053025658242404E-13</c:v>
                </c:pt>
                <c:pt idx="375">
                  <c:v>2.8421709430404007E-13</c:v>
                </c:pt>
                <c:pt idx="376">
                  <c:v>-6.8212102632969618E-13</c:v>
                </c:pt>
                <c:pt idx="377">
                  <c:v>5.6843418860808015E-14</c:v>
                </c:pt>
                <c:pt idx="378">
                  <c:v>8.6686213762732223E-13</c:v>
                </c:pt>
                <c:pt idx="379">
                  <c:v>2.2737367544323206E-13</c:v>
                </c:pt>
                <c:pt idx="380">
                  <c:v>9.7344354799133725E-13</c:v>
                </c:pt>
                <c:pt idx="381">
                  <c:v>-2.2737367544323206E-13</c:v>
                </c:pt>
                <c:pt idx="382">
                  <c:v>3.1263880373444408E-13</c:v>
                </c:pt>
                <c:pt idx="383">
                  <c:v>5.6843418860808015E-13</c:v>
                </c:pt>
                <c:pt idx="384">
                  <c:v>9.0949470177292824E-13</c:v>
                </c:pt>
                <c:pt idx="385">
                  <c:v>3.694822225952521E-13</c:v>
                </c:pt>
                <c:pt idx="386">
                  <c:v>2.2737367544323206E-13</c:v>
                </c:pt>
                <c:pt idx="387">
                  <c:v>-1.1368683772161603E-13</c:v>
                </c:pt>
                <c:pt idx="388">
                  <c:v>7.673861546209082E-13</c:v>
                </c:pt>
                <c:pt idx="389">
                  <c:v>4.8316906031686813E-13</c:v>
                </c:pt>
                <c:pt idx="390">
                  <c:v>1.1368683772161603E-13</c:v>
                </c:pt>
                <c:pt idx="391">
                  <c:v>9.0949470177292824E-13</c:v>
                </c:pt>
                <c:pt idx="392">
                  <c:v>-2.8421709430404007E-13</c:v>
                </c:pt>
                <c:pt idx="393">
                  <c:v>9.0949470177292824E-13</c:v>
                </c:pt>
                <c:pt idx="394">
                  <c:v>1.1368683772161603E-13</c:v>
                </c:pt>
                <c:pt idx="395">
                  <c:v>3.979039320256561E-13</c:v>
                </c:pt>
                <c:pt idx="396">
                  <c:v>7.815970093361102E-13</c:v>
                </c:pt>
                <c:pt idx="397">
                  <c:v>4.8316906031686813E-13</c:v>
                </c:pt>
                <c:pt idx="398">
                  <c:v>6.5369931689929217E-13</c:v>
                </c:pt>
                <c:pt idx="399">
                  <c:v>4.8316906031686813E-13</c:v>
                </c:pt>
                <c:pt idx="400">
                  <c:v>6.2527760746888816E-13</c:v>
                </c:pt>
                <c:pt idx="401">
                  <c:v>1.071143174158351E-12</c:v>
                </c:pt>
                <c:pt idx="402">
                  <c:v>5.9685589803848416E-13</c:v>
                </c:pt>
                <c:pt idx="403">
                  <c:v>-6.8212102632969618E-13</c:v>
                </c:pt>
                <c:pt idx="404">
                  <c:v>3.979039320256561E-13</c:v>
                </c:pt>
                <c:pt idx="405">
                  <c:v>9.2370555648813024E-13</c:v>
                </c:pt>
                <c:pt idx="406">
                  <c:v>3.979039320256561E-13</c:v>
                </c:pt>
                <c:pt idx="407">
                  <c:v>5.1159076974727213E-13</c:v>
                </c:pt>
                <c:pt idx="408">
                  <c:v>7.9580786405131221E-13</c:v>
                </c:pt>
                <c:pt idx="409">
                  <c:v>2.2737367544323206E-13</c:v>
                </c:pt>
                <c:pt idx="410">
                  <c:v>9.9475983006414026E-13</c:v>
                </c:pt>
                <c:pt idx="411">
                  <c:v>8.3844042819691822E-13</c:v>
                </c:pt>
                <c:pt idx="412">
                  <c:v>9.0949470177292824E-13</c:v>
                </c:pt>
                <c:pt idx="413">
                  <c:v>1.1368683772161603E-13</c:v>
                </c:pt>
                <c:pt idx="414">
                  <c:v>8.6686213762732223E-13</c:v>
                </c:pt>
                <c:pt idx="415">
                  <c:v>6.2527760746888816E-13</c:v>
                </c:pt>
                <c:pt idx="416">
                  <c:v>8.9528384705772623E-13</c:v>
                </c:pt>
                <c:pt idx="417">
                  <c:v>8.1001871876651421E-13</c:v>
                </c:pt>
                <c:pt idx="418">
                  <c:v>6.5369931689929217E-13</c:v>
                </c:pt>
                <c:pt idx="419">
                  <c:v>7.9580786405131221E-13</c:v>
                </c:pt>
                <c:pt idx="420">
                  <c:v>4.2632564145606011E-13</c:v>
                </c:pt>
                <c:pt idx="421">
                  <c:v>-1.3642420526593924E-12</c:v>
                </c:pt>
                <c:pt idx="422">
                  <c:v>5.9685589803848416E-13</c:v>
                </c:pt>
                <c:pt idx="423">
                  <c:v>1.0658141036401503E-12</c:v>
                </c:pt>
                <c:pt idx="424">
                  <c:v>2.2737367544323206E-13</c:v>
                </c:pt>
                <c:pt idx="425">
                  <c:v>1.7053025658242404E-13</c:v>
                </c:pt>
                <c:pt idx="426">
                  <c:v>9.4502183856093325E-13</c:v>
                </c:pt>
                <c:pt idx="427">
                  <c:v>2.2737367544323206E-13</c:v>
                </c:pt>
                <c:pt idx="428">
                  <c:v>-1.2505552149377763E-12</c:v>
                </c:pt>
                <c:pt idx="429">
                  <c:v>7.531752999057062E-13</c:v>
                </c:pt>
                <c:pt idx="430">
                  <c:v>8.8107299234252423E-13</c:v>
                </c:pt>
                <c:pt idx="431">
                  <c:v>7.3896444519050419E-13</c:v>
                </c:pt>
                <c:pt idx="432">
                  <c:v>-5.6843418860808015E-13</c:v>
                </c:pt>
                <c:pt idx="433">
                  <c:v>9.8054897534893826E-13</c:v>
                </c:pt>
                <c:pt idx="434">
                  <c:v>-1.1368683772161603E-12</c:v>
                </c:pt>
                <c:pt idx="435">
                  <c:v>2.8421709430404007E-13</c:v>
                </c:pt>
                <c:pt idx="436">
                  <c:v>5.9685589803848416E-13</c:v>
                </c:pt>
                <c:pt idx="437">
                  <c:v>9.3081098384573124E-13</c:v>
                </c:pt>
                <c:pt idx="438">
                  <c:v>2.2737367544323206E-13</c:v>
                </c:pt>
                <c:pt idx="439">
                  <c:v>8.8107299234252423E-13</c:v>
                </c:pt>
                <c:pt idx="440">
                  <c:v>-6.8212102632969618E-13</c:v>
                </c:pt>
                <c:pt idx="441">
                  <c:v>-9.0949470177292824E-13</c:v>
                </c:pt>
                <c:pt idx="442">
                  <c:v>1.0746958878371515E-12</c:v>
                </c:pt>
                <c:pt idx="443">
                  <c:v>7.673861546209082E-13</c:v>
                </c:pt>
                <c:pt idx="444">
                  <c:v>1.0587086762825493E-12</c:v>
                </c:pt>
                <c:pt idx="445">
                  <c:v>3.979039320256561E-13</c:v>
                </c:pt>
                <c:pt idx="446">
                  <c:v>7.531752999057062E-13</c:v>
                </c:pt>
                <c:pt idx="447">
                  <c:v>1.0338396805309458E-12</c:v>
                </c:pt>
                <c:pt idx="448">
                  <c:v>1.0089706847793423E-12</c:v>
                </c:pt>
                <c:pt idx="449">
                  <c:v>-1.1368683772161603E-13</c:v>
                </c:pt>
                <c:pt idx="450">
                  <c:v>7.673861546209082E-13</c:v>
                </c:pt>
                <c:pt idx="451">
                  <c:v>2.8421709430404007E-13</c:v>
                </c:pt>
                <c:pt idx="452">
                  <c:v>1.0444978215673473E-12</c:v>
                </c:pt>
                <c:pt idx="453">
                  <c:v>8.9528384705772623E-13</c:v>
                </c:pt>
                <c:pt idx="454">
                  <c:v>7.2475359047530219E-13</c:v>
                </c:pt>
                <c:pt idx="455">
                  <c:v>-6.8212102632969618E-13</c:v>
                </c:pt>
                <c:pt idx="456">
                  <c:v>-9.0949470177292824E-13</c:v>
                </c:pt>
                <c:pt idx="457">
                  <c:v>-1.1368683772161603E-13</c:v>
                </c:pt>
                <c:pt idx="458">
                  <c:v>1.0160761121369433E-12</c:v>
                </c:pt>
                <c:pt idx="459">
                  <c:v>5.6843418860808015E-13</c:v>
                </c:pt>
                <c:pt idx="460">
                  <c:v>-7.9580786405131221E-13</c:v>
                </c:pt>
                <c:pt idx="461">
                  <c:v>3.4106051316484809E-13</c:v>
                </c:pt>
                <c:pt idx="462">
                  <c:v>1.0516032489249483E-12</c:v>
                </c:pt>
                <c:pt idx="463">
                  <c:v>4.5474735088646412E-13</c:v>
                </c:pt>
                <c:pt idx="464">
                  <c:v>-3.4106051316484809E-13</c:v>
                </c:pt>
                <c:pt idx="465">
                  <c:v>4.2632564145606011E-13</c:v>
                </c:pt>
                <c:pt idx="466">
                  <c:v>5.4001247917767614E-13</c:v>
                </c:pt>
                <c:pt idx="467">
                  <c:v>1.0516032489249483E-12</c:v>
                </c:pt>
                <c:pt idx="468">
                  <c:v>8.3844042819691822E-13</c:v>
                </c:pt>
                <c:pt idx="469">
                  <c:v>-1.7053025658242404E-13</c:v>
                </c:pt>
                <c:pt idx="470">
                  <c:v>6.8212102632969618E-13</c:v>
                </c:pt>
                <c:pt idx="471">
                  <c:v>0</c:v>
                </c:pt>
                <c:pt idx="472">
                  <c:v>-4.5474735088646412E-13</c:v>
                </c:pt>
                <c:pt idx="473">
                  <c:v>3.4106051316484809E-13</c:v>
                </c:pt>
                <c:pt idx="474">
                  <c:v>6.2527760746888816E-13</c:v>
                </c:pt>
                <c:pt idx="475">
                  <c:v>6.8212102632969618E-13</c:v>
                </c:pt>
                <c:pt idx="476">
                  <c:v>2.2737367544323206E-13</c:v>
                </c:pt>
                <c:pt idx="477">
                  <c:v>2.2737367544323206E-13</c:v>
                </c:pt>
                <c:pt idx="478">
                  <c:v>1.0054179711005418E-12</c:v>
                </c:pt>
                <c:pt idx="479">
                  <c:v>-3.4106051316484809E-13</c:v>
                </c:pt>
                <c:pt idx="480">
                  <c:v>2.2737367544323206E-13</c:v>
                </c:pt>
                <c:pt idx="481">
                  <c:v>6.2527760746888816E-13</c:v>
                </c:pt>
                <c:pt idx="482">
                  <c:v>-4.5474735088646412E-13</c:v>
                </c:pt>
                <c:pt idx="483">
                  <c:v>2.2737367544323206E-13</c:v>
                </c:pt>
                <c:pt idx="484">
                  <c:v>5.6843418860808015E-13</c:v>
                </c:pt>
                <c:pt idx="485">
                  <c:v>0</c:v>
                </c:pt>
                <c:pt idx="486">
                  <c:v>7.1054273576010019E-13</c:v>
                </c:pt>
                <c:pt idx="487">
                  <c:v>1.0480505352461478E-12</c:v>
                </c:pt>
                <c:pt idx="488">
                  <c:v>-6.8212102632969618E-13</c:v>
                </c:pt>
                <c:pt idx="489">
                  <c:v>9.2370555648813024E-13</c:v>
                </c:pt>
                <c:pt idx="490">
                  <c:v>5.9685589803848416E-13</c:v>
                </c:pt>
                <c:pt idx="491">
                  <c:v>5.9685589803848416E-13</c:v>
                </c:pt>
                <c:pt idx="492">
                  <c:v>7.9580786405131221E-13</c:v>
                </c:pt>
                <c:pt idx="493">
                  <c:v>5.9685589803848416E-13</c:v>
                </c:pt>
                <c:pt idx="494">
                  <c:v>-4.5474735088646412E-13</c:v>
                </c:pt>
                <c:pt idx="495">
                  <c:v>7.815970093361102E-13</c:v>
                </c:pt>
                <c:pt idx="496">
                  <c:v>-2.8421709430404007E-13</c:v>
                </c:pt>
                <c:pt idx="497">
                  <c:v>8.6686213762732223E-13</c:v>
                </c:pt>
                <c:pt idx="498">
                  <c:v>1.1368683772161603E-13</c:v>
                </c:pt>
                <c:pt idx="499">
                  <c:v>9.1660012913052924E-13</c:v>
                </c:pt>
                <c:pt idx="500">
                  <c:v>1.0267342531733448E-12</c:v>
                </c:pt>
                <c:pt idx="501">
                  <c:v>7.3896444519050419E-13</c:v>
                </c:pt>
                <c:pt idx="502">
                  <c:v>5.9685589803848416E-13</c:v>
                </c:pt>
                <c:pt idx="503">
                  <c:v>8.8107299234252423E-13</c:v>
                </c:pt>
                <c:pt idx="504">
                  <c:v>5.9685589803848416E-13</c:v>
                </c:pt>
                <c:pt idx="505">
                  <c:v>7.2475359047530219E-13</c:v>
                </c:pt>
                <c:pt idx="506">
                  <c:v>-2.2737367544323206E-13</c:v>
                </c:pt>
                <c:pt idx="507">
                  <c:v>3.1263880373444408E-13</c:v>
                </c:pt>
                <c:pt idx="508">
                  <c:v>8.6686213762732223E-13</c:v>
                </c:pt>
                <c:pt idx="509">
                  <c:v>-5.6843418860808015E-13</c:v>
                </c:pt>
                <c:pt idx="510">
                  <c:v>5.6843418860808015E-13</c:v>
                </c:pt>
                <c:pt idx="511">
                  <c:v>1.1368683772161603E-13</c:v>
                </c:pt>
                <c:pt idx="512">
                  <c:v>-6.8212102632969618E-13</c:v>
                </c:pt>
                <c:pt idx="513">
                  <c:v>5.6843418860808015E-14</c:v>
                </c:pt>
                <c:pt idx="514">
                  <c:v>9.7344354799133725E-13</c:v>
                </c:pt>
                <c:pt idx="515">
                  <c:v>3.979039320256561E-13</c:v>
                </c:pt>
                <c:pt idx="516">
                  <c:v>5.9685589803848416E-13</c:v>
                </c:pt>
                <c:pt idx="517">
                  <c:v>9.3081098384573124E-13</c:v>
                </c:pt>
                <c:pt idx="518">
                  <c:v>1.1368683772161603E-13</c:v>
                </c:pt>
                <c:pt idx="519">
                  <c:v>7.531752999057062E-13</c:v>
                </c:pt>
                <c:pt idx="520">
                  <c:v>-2.2737367544323206E-13</c:v>
                </c:pt>
                <c:pt idx="521">
                  <c:v>5.1159076974727213E-13</c:v>
                </c:pt>
                <c:pt idx="522">
                  <c:v>7.815970093361102E-13</c:v>
                </c:pt>
                <c:pt idx="523">
                  <c:v>-1.7053025658242404E-13</c:v>
                </c:pt>
                <c:pt idx="524">
                  <c:v>-1.1368683772161603E-13</c:v>
                </c:pt>
                <c:pt idx="525">
                  <c:v>7.1054273576010019E-13</c:v>
                </c:pt>
                <c:pt idx="526">
                  <c:v>7.9580786405131221E-13</c:v>
                </c:pt>
                <c:pt idx="527">
                  <c:v>-3.4106051316484809E-13</c:v>
                </c:pt>
                <c:pt idx="528">
                  <c:v>-1.2505552149377763E-12</c:v>
                </c:pt>
                <c:pt idx="529">
                  <c:v>7.1054273576010019E-13</c:v>
                </c:pt>
                <c:pt idx="530">
                  <c:v>-6.8212102632969618E-13</c:v>
                </c:pt>
                <c:pt idx="531">
                  <c:v>5.1159076974727213E-13</c:v>
                </c:pt>
                <c:pt idx="532">
                  <c:v>7.2475359047530219E-13</c:v>
                </c:pt>
                <c:pt idx="533">
                  <c:v>7.3896444519050419E-13</c:v>
                </c:pt>
                <c:pt idx="534">
                  <c:v>8.1001871876651421E-13</c:v>
                </c:pt>
                <c:pt idx="535">
                  <c:v>9.1660012913052924E-13</c:v>
                </c:pt>
                <c:pt idx="536">
                  <c:v>8.5265128291212022E-13</c:v>
                </c:pt>
                <c:pt idx="537">
                  <c:v>3.4106051316484809E-13</c:v>
                </c:pt>
                <c:pt idx="538">
                  <c:v>-2.8421709430404007E-13</c:v>
                </c:pt>
                <c:pt idx="539">
                  <c:v>8.6686213762732223E-13</c:v>
                </c:pt>
                <c:pt idx="540">
                  <c:v>9.0949470177292824E-13</c:v>
                </c:pt>
                <c:pt idx="541">
                  <c:v>8.9528384705772623E-13</c:v>
                </c:pt>
                <c:pt idx="542">
                  <c:v>8.1001871876651421E-13</c:v>
                </c:pt>
                <c:pt idx="543">
                  <c:v>9.2370555648813024E-13</c:v>
                </c:pt>
                <c:pt idx="544">
                  <c:v>7.1054273576010019E-13</c:v>
                </c:pt>
                <c:pt idx="545">
                  <c:v>3.4106051316484809E-13</c:v>
                </c:pt>
                <c:pt idx="546">
                  <c:v>-3.4106051316484809E-13</c:v>
                </c:pt>
                <c:pt idx="547">
                  <c:v>4.2632564145606011E-13</c:v>
                </c:pt>
                <c:pt idx="548">
                  <c:v>5.6843418860808015E-14</c:v>
                </c:pt>
                <c:pt idx="549">
                  <c:v>6.5369931689929217E-13</c:v>
                </c:pt>
                <c:pt idx="550">
                  <c:v>-1.1368683772161603E-13</c:v>
                </c:pt>
                <c:pt idx="551">
                  <c:v>-2.2737367544323206E-13</c:v>
                </c:pt>
                <c:pt idx="552">
                  <c:v>7.531752999057062E-13</c:v>
                </c:pt>
                <c:pt idx="553">
                  <c:v>7.531752999057062E-13</c:v>
                </c:pt>
                <c:pt idx="554">
                  <c:v>8.2422957348171622E-13</c:v>
                </c:pt>
                <c:pt idx="555">
                  <c:v>7.3896444519050419E-13</c:v>
                </c:pt>
                <c:pt idx="556">
                  <c:v>-1.4779288903810084E-12</c:v>
                </c:pt>
                <c:pt idx="557">
                  <c:v>4.5474735088646412E-13</c:v>
                </c:pt>
                <c:pt idx="558">
                  <c:v>5.4001247917767614E-13</c:v>
                </c:pt>
                <c:pt idx="559">
                  <c:v>5.9685589803848416E-13</c:v>
                </c:pt>
                <c:pt idx="560">
                  <c:v>-1.1368683772161603E-12</c:v>
                </c:pt>
                <c:pt idx="561">
                  <c:v>2.8421709430404007E-13</c:v>
                </c:pt>
                <c:pt idx="562">
                  <c:v>-1.1368683772161603E-13</c:v>
                </c:pt>
                <c:pt idx="563">
                  <c:v>5.9685589803848416E-13</c:v>
                </c:pt>
                <c:pt idx="564">
                  <c:v>-9.0949470177292824E-13</c:v>
                </c:pt>
                <c:pt idx="565">
                  <c:v>-1.1368683772161603E-13</c:v>
                </c:pt>
                <c:pt idx="566">
                  <c:v>-3.979039320256561E-13</c:v>
                </c:pt>
                <c:pt idx="567">
                  <c:v>-3.979039320256561E-13</c:v>
                </c:pt>
                <c:pt idx="568">
                  <c:v>-2.2737367544323206E-13</c:v>
                </c:pt>
                <c:pt idx="569">
                  <c:v>5.6843418860808015E-14</c:v>
                </c:pt>
                <c:pt idx="570">
                  <c:v>3.979039320256561E-13</c:v>
                </c:pt>
                <c:pt idx="571">
                  <c:v>9.2370555648813024E-13</c:v>
                </c:pt>
                <c:pt idx="572">
                  <c:v>7.2475359047530219E-13</c:v>
                </c:pt>
                <c:pt idx="573">
                  <c:v>-5.6843418860808015E-14</c:v>
                </c:pt>
                <c:pt idx="574">
                  <c:v>-4.5474735088646412E-13</c:v>
                </c:pt>
                <c:pt idx="575">
                  <c:v>4.8316906031686813E-13</c:v>
                </c:pt>
                <c:pt idx="576">
                  <c:v>7.815970093361102E-13</c:v>
                </c:pt>
                <c:pt idx="577">
                  <c:v>4.2632564145606011E-13</c:v>
                </c:pt>
                <c:pt idx="578">
                  <c:v>7.3896444519050419E-13</c:v>
                </c:pt>
                <c:pt idx="579">
                  <c:v>8.9528384705772623E-13</c:v>
                </c:pt>
                <c:pt idx="580">
                  <c:v>2.8421709430404007E-13</c:v>
                </c:pt>
                <c:pt idx="581">
                  <c:v>6.2527760746888816E-13</c:v>
                </c:pt>
                <c:pt idx="582">
                  <c:v>9.1660012913052924E-13</c:v>
                </c:pt>
                <c:pt idx="583">
                  <c:v>5.9685589803848416E-13</c:v>
                </c:pt>
                <c:pt idx="584">
                  <c:v>5.6843418860808015E-13</c:v>
                </c:pt>
                <c:pt idx="585">
                  <c:v>6.8212102632969618E-13</c:v>
                </c:pt>
                <c:pt idx="586">
                  <c:v>5.6843418860808015E-13</c:v>
                </c:pt>
                <c:pt idx="587">
                  <c:v>-4.5474735088646412E-13</c:v>
                </c:pt>
                <c:pt idx="588">
                  <c:v>9.1660012913052924E-13</c:v>
                </c:pt>
                <c:pt idx="589">
                  <c:v>3.979039320256561E-13</c:v>
                </c:pt>
                <c:pt idx="590">
                  <c:v>6.5369931689929217E-13</c:v>
                </c:pt>
                <c:pt idx="591">
                  <c:v>9.8765440270653926E-13</c:v>
                </c:pt>
                <c:pt idx="592">
                  <c:v>5.1159076974727213E-13</c:v>
                </c:pt>
                <c:pt idx="593">
                  <c:v>3.4106051316484809E-13</c:v>
                </c:pt>
                <c:pt idx="594">
                  <c:v>9.8765440270653926E-13</c:v>
                </c:pt>
                <c:pt idx="595">
                  <c:v>6.8212102632969618E-13</c:v>
                </c:pt>
                <c:pt idx="596">
                  <c:v>0</c:v>
                </c:pt>
                <c:pt idx="597">
                  <c:v>6.5369931689929217E-13</c:v>
                </c:pt>
                <c:pt idx="598">
                  <c:v>7.3896444519050419E-13</c:v>
                </c:pt>
                <c:pt idx="599">
                  <c:v>8.9528384705772623E-13</c:v>
                </c:pt>
                <c:pt idx="600">
                  <c:v>9.3791641120333225E-13</c:v>
                </c:pt>
                <c:pt idx="601">
                  <c:v>-9.0949470177292824E-13</c:v>
                </c:pt>
                <c:pt idx="602">
                  <c:v>2.2737367544323206E-13</c:v>
                </c:pt>
                <c:pt idx="603">
                  <c:v>1.7053025658242404E-13</c:v>
                </c:pt>
                <c:pt idx="604">
                  <c:v>7.673861546209082E-13</c:v>
                </c:pt>
                <c:pt idx="605">
                  <c:v>1.1368683772161603E-13</c:v>
                </c:pt>
                <c:pt idx="606">
                  <c:v>5.9685589803848416E-13</c:v>
                </c:pt>
                <c:pt idx="607">
                  <c:v>1.0302869668521453E-12</c:v>
                </c:pt>
                <c:pt idx="608">
                  <c:v>8.1001871876651421E-13</c:v>
                </c:pt>
                <c:pt idx="609">
                  <c:v>1.0338396805309458E-12</c:v>
                </c:pt>
                <c:pt idx="610">
                  <c:v>-1.2505552149377763E-12</c:v>
                </c:pt>
                <c:pt idx="611">
                  <c:v>3.694822225952521E-13</c:v>
                </c:pt>
                <c:pt idx="612">
                  <c:v>8.9528384705772623E-13</c:v>
                </c:pt>
                <c:pt idx="613">
                  <c:v>-6.8212102632969618E-13</c:v>
                </c:pt>
                <c:pt idx="614">
                  <c:v>1.7053025658242404E-13</c:v>
                </c:pt>
                <c:pt idx="615">
                  <c:v>-1.1368683772161603E-13</c:v>
                </c:pt>
                <c:pt idx="616">
                  <c:v>-5.6843418860808015E-14</c:v>
                </c:pt>
                <c:pt idx="617">
                  <c:v>-3.979039320256561E-13</c:v>
                </c:pt>
                <c:pt idx="618">
                  <c:v>4.2632564145606011E-13</c:v>
                </c:pt>
                <c:pt idx="619">
                  <c:v>5.4001247917767614E-13</c:v>
                </c:pt>
                <c:pt idx="620">
                  <c:v>8.8107299234252423E-13</c:v>
                </c:pt>
                <c:pt idx="621">
                  <c:v>-6.8212102632969618E-13</c:v>
                </c:pt>
                <c:pt idx="622">
                  <c:v>-1.0231815394945443E-12</c:v>
                </c:pt>
                <c:pt idx="623">
                  <c:v>8.8107299234252423E-13</c:v>
                </c:pt>
                <c:pt idx="624">
                  <c:v>6.8212102632969618E-13</c:v>
                </c:pt>
                <c:pt idx="625">
                  <c:v>7.9580786405131221E-13</c:v>
                </c:pt>
                <c:pt idx="626">
                  <c:v>-1.1368683772161603E-12</c:v>
                </c:pt>
                <c:pt idx="627">
                  <c:v>6.8212102632969618E-13</c:v>
                </c:pt>
                <c:pt idx="628">
                  <c:v>1.0764722446765518E-12</c:v>
                </c:pt>
                <c:pt idx="629">
                  <c:v>-4.5474735088646412E-13</c:v>
                </c:pt>
                <c:pt idx="630">
                  <c:v>5.1159076974727213E-13</c:v>
                </c:pt>
                <c:pt idx="631">
                  <c:v>6.8212102632969618E-13</c:v>
                </c:pt>
                <c:pt idx="632">
                  <c:v>3.4106051316484809E-13</c:v>
                </c:pt>
                <c:pt idx="633">
                  <c:v>4.8316906031686813E-13</c:v>
                </c:pt>
                <c:pt idx="634">
                  <c:v>-5.6843418860808015E-13</c:v>
                </c:pt>
                <c:pt idx="635">
                  <c:v>5.6843418860808015E-13</c:v>
                </c:pt>
                <c:pt idx="636">
                  <c:v>9.8765440270653926E-13</c:v>
                </c:pt>
                <c:pt idx="637">
                  <c:v>8.8107299234252423E-13</c:v>
                </c:pt>
                <c:pt idx="638">
                  <c:v>6.8212102632969618E-13</c:v>
                </c:pt>
                <c:pt idx="639">
                  <c:v>3.4106051316484809E-13</c:v>
                </c:pt>
                <c:pt idx="640">
                  <c:v>-6.8212102632969618E-13</c:v>
                </c:pt>
                <c:pt idx="641">
                  <c:v>8.2422957348171622E-13</c:v>
                </c:pt>
                <c:pt idx="642">
                  <c:v>-3.4106051316484809E-13</c:v>
                </c:pt>
                <c:pt idx="643">
                  <c:v>9.5212726591853425E-13</c:v>
                </c:pt>
                <c:pt idx="644">
                  <c:v>6.5369931689929217E-13</c:v>
                </c:pt>
                <c:pt idx="645">
                  <c:v>-5.6843418860808015E-14</c:v>
                </c:pt>
                <c:pt idx="646">
                  <c:v>1.0196288258157438E-12</c:v>
                </c:pt>
                <c:pt idx="647">
                  <c:v>1.0267342531733448E-12</c:v>
                </c:pt>
                <c:pt idx="648">
                  <c:v>4.5474735088646412E-13</c:v>
                </c:pt>
                <c:pt idx="649">
                  <c:v>1.1368683772161603E-13</c:v>
                </c:pt>
                <c:pt idx="650">
                  <c:v>1.7053025658242404E-13</c:v>
                </c:pt>
                <c:pt idx="651">
                  <c:v>-7.9580786405131221E-13</c:v>
                </c:pt>
                <c:pt idx="652">
                  <c:v>1.7053025658242404E-13</c:v>
                </c:pt>
                <c:pt idx="653">
                  <c:v>4.8316906031686813E-13</c:v>
                </c:pt>
                <c:pt idx="654">
                  <c:v>9.8765440270653926E-13</c:v>
                </c:pt>
                <c:pt idx="655">
                  <c:v>8.5265128291212022E-13</c:v>
                </c:pt>
                <c:pt idx="656">
                  <c:v>4.2632564145606011E-13</c:v>
                </c:pt>
                <c:pt idx="657">
                  <c:v>7.3896444519050419E-13</c:v>
                </c:pt>
                <c:pt idx="658">
                  <c:v>9.6633812063373625E-13</c:v>
                </c:pt>
                <c:pt idx="659">
                  <c:v>7.673861546209082E-13</c:v>
                </c:pt>
                <c:pt idx="660">
                  <c:v>7.9580786405131221E-13</c:v>
                </c:pt>
                <c:pt idx="661">
                  <c:v>1.7053025658242404E-13</c:v>
                </c:pt>
                <c:pt idx="662">
                  <c:v>-1.1368683772161603E-12</c:v>
                </c:pt>
                <c:pt idx="663">
                  <c:v>5.6843418860808015E-13</c:v>
                </c:pt>
                <c:pt idx="664">
                  <c:v>5.9685589803848416E-13</c:v>
                </c:pt>
                <c:pt idx="665">
                  <c:v>6.5369931689929217E-13</c:v>
                </c:pt>
                <c:pt idx="666">
                  <c:v>9.2370555648813024E-13</c:v>
                </c:pt>
                <c:pt idx="667">
                  <c:v>3.694822225952521E-13</c:v>
                </c:pt>
                <c:pt idx="668">
                  <c:v>8.9528384705772623E-13</c:v>
                </c:pt>
                <c:pt idx="669">
                  <c:v>-3.4106051316484809E-13</c:v>
                </c:pt>
                <c:pt idx="670">
                  <c:v>6.2527760746888816E-13</c:v>
                </c:pt>
                <c:pt idx="671">
                  <c:v>5.1159076974727213E-13</c:v>
                </c:pt>
                <c:pt idx="672">
                  <c:v>3.979039320256561E-13</c:v>
                </c:pt>
                <c:pt idx="673">
                  <c:v>-1.1368683772161603E-13</c:v>
                </c:pt>
                <c:pt idx="674">
                  <c:v>6.8212102632969618E-13</c:v>
                </c:pt>
                <c:pt idx="675">
                  <c:v>-1.1368683772161603E-13</c:v>
                </c:pt>
                <c:pt idx="676">
                  <c:v>3.4106051316484809E-13</c:v>
                </c:pt>
                <c:pt idx="677">
                  <c:v>-4.5474735088646412E-13</c:v>
                </c:pt>
                <c:pt idx="678">
                  <c:v>3.4106051316484809E-13</c:v>
                </c:pt>
                <c:pt idx="679">
                  <c:v>1.0018652574217413E-12</c:v>
                </c:pt>
                <c:pt idx="680">
                  <c:v>1.0160761121369433E-12</c:v>
                </c:pt>
                <c:pt idx="681">
                  <c:v>3.4106051316484809E-13</c:v>
                </c:pt>
                <c:pt idx="682">
                  <c:v>9.9475983006414026E-13</c:v>
                </c:pt>
                <c:pt idx="683">
                  <c:v>7.531752999057062E-13</c:v>
                </c:pt>
                <c:pt idx="684">
                  <c:v>8.5265128291212022E-13</c:v>
                </c:pt>
                <c:pt idx="685">
                  <c:v>7.673861546209082E-13</c:v>
                </c:pt>
                <c:pt idx="686">
                  <c:v>-4.5474735088646412E-13</c:v>
                </c:pt>
                <c:pt idx="687">
                  <c:v>7.2475359047530219E-13</c:v>
                </c:pt>
                <c:pt idx="688">
                  <c:v>5.9685589803848416E-13</c:v>
                </c:pt>
                <c:pt idx="689">
                  <c:v>-4.5474735088646412E-13</c:v>
                </c:pt>
                <c:pt idx="690">
                  <c:v>1.1368683772161603E-13</c:v>
                </c:pt>
                <c:pt idx="691">
                  <c:v>-1.7053025658242404E-13</c:v>
                </c:pt>
                <c:pt idx="692">
                  <c:v>-2.2737367544323206E-13</c:v>
                </c:pt>
                <c:pt idx="693">
                  <c:v>-5.6843418860808015E-14</c:v>
                </c:pt>
                <c:pt idx="694">
                  <c:v>-5.6843418860808015E-14</c:v>
                </c:pt>
                <c:pt idx="695">
                  <c:v>8.3844042819691822E-13</c:v>
                </c:pt>
                <c:pt idx="696">
                  <c:v>4.5474735088646412E-13</c:v>
                </c:pt>
                <c:pt idx="697">
                  <c:v>-5.6843418860808015E-13</c:v>
                </c:pt>
                <c:pt idx="698">
                  <c:v>-1.4779288903810084E-12</c:v>
                </c:pt>
                <c:pt idx="699">
                  <c:v>-1.7053025658242404E-13</c:v>
                </c:pt>
                <c:pt idx="700">
                  <c:v>8.6686213762732223E-13</c:v>
                </c:pt>
                <c:pt idx="701">
                  <c:v>5.9685589803848416E-13</c:v>
                </c:pt>
                <c:pt idx="702">
                  <c:v>-7.9580786405131221E-13</c:v>
                </c:pt>
                <c:pt idx="703">
                  <c:v>-9.0949470177292824E-13</c:v>
                </c:pt>
                <c:pt idx="704">
                  <c:v>-1.7053025658242404E-13</c:v>
                </c:pt>
                <c:pt idx="705">
                  <c:v>6.5369931689929217E-13</c:v>
                </c:pt>
                <c:pt idx="706">
                  <c:v>9.3081098384573124E-13</c:v>
                </c:pt>
                <c:pt idx="707">
                  <c:v>7.815970093361102E-13</c:v>
                </c:pt>
                <c:pt idx="708">
                  <c:v>9.0238927441532724E-13</c:v>
                </c:pt>
                <c:pt idx="709">
                  <c:v>-1.1368683772161603E-13</c:v>
                </c:pt>
                <c:pt idx="710">
                  <c:v>3.1263880373444408E-13</c:v>
                </c:pt>
                <c:pt idx="711">
                  <c:v>-6.8212102632969618E-13</c:v>
                </c:pt>
                <c:pt idx="712">
                  <c:v>7.815970093361102E-13</c:v>
                </c:pt>
                <c:pt idx="713">
                  <c:v>-9.0949470177292824E-13</c:v>
                </c:pt>
                <c:pt idx="714">
                  <c:v>6.2527760746888816E-13</c:v>
                </c:pt>
                <c:pt idx="715">
                  <c:v>-2.2737367544323206E-13</c:v>
                </c:pt>
                <c:pt idx="716">
                  <c:v>1.0160761121369433E-12</c:v>
                </c:pt>
                <c:pt idx="717">
                  <c:v>7.531752999057062E-13</c:v>
                </c:pt>
                <c:pt idx="718">
                  <c:v>8.2422957348171622E-13</c:v>
                </c:pt>
                <c:pt idx="719">
                  <c:v>6.2527760746888816E-13</c:v>
                </c:pt>
                <c:pt idx="720">
                  <c:v>-9.0949470177292824E-13</c:v>
                </c:pt>
                <c:pt idx="721">
                  <c:v>7.673861546209082E-13</c:v>
                </c:pt>
                <c:pt idx="722">
                  <c:v>4.2632564145606011E-13</c:v>
                </c:pt>
                <c:pt idx="723">
                  <c:v>8.6686213762732223E-13</c:v>
                </c:pt>
                <c:pt idx="724">
                  <c:v>5.1159076974727213E-13</c:v>
                </c:pt>
                <c:pt idx="725">
                  <c:v>6.8212102632969618E-13</c:v>
                </c:pt>
                <c:pt idx="726">
                  <c:v>-6.8212102632969618E-13</c:v>
                </c:pt>
                <c:pt idx="727">
                  <c:v>5.6843418860808015E-14</c:v>
                </c:pt>
                <c:pt idx="728">
                  <c:v>2.2737367544323206E-13</c:v>
                </c:pt>
                <c:pt idx="729">
                  <c:v>8.6686213762732223E-13</c:v>
                </c:pt>
                <c:pt idx="730">
                  <c:v>6.5369931689929217E-13</c:v>
                </c:pt>
                <c:pt idx="731">
                  <c:v>1.0551559626037488E-12</c:v>
                </c:pt>
                <c:pt idx="732">
                  <c:v>-2.2737367544323206E-13</c:v>
                </c:pt>
                <c:pt idx="733">
                  <c:v>9.6633812063373625E-13</c:v>
                </c:pt>
                <c:pt idx="734">
                  <c:v>-1.0231815394945443E-12</c:v>
                </c:pt>
                <c:pt idx="735">
                  <c:v>-3.4106051316484809E-13</c:v>
                </c:pt>
                <c:pt idx="736">
                  <c:v>-4.5474735088646412E-13</c:v>
                </c:pt>
                <c:pt idx="737">
                  <c:v>-7.9580786405131221E-13</c:v>
                </c:pt>
                <c:pt idx="738">
                  <c:v>-1.0231815394945443E-12</c:v>
                </c:pt>
                <c:pt idx="739">
                  <c:v>1.1368683772161603E-13</c:v>
                </c:pt>
                <c:pt idx="740">
                  <c:v>8.9528384705772623E-13</c:v>
                </c:pt>
                <c:pt idx="741">
                  <c:v>7.3896444519050419E-13</c:v>
                </c:pt>
                <c:pt idx="742">
                  <c:v>9.0949470177292824E-13</c:v>
                </c:pt>
                <c:pt idx="743">
                  <c:v>4.5474735088646412E-13</c:v>
                </c:pt>
                <c:pt idx="744">
                  <c:v>1.0089706847793423E-12</c:v>
                </c:pt>
                <c:pt idx="745">
                  <c:v>-5.6843418860808015E-13</c:v>
                </c:pt>
                <c:pt idx="746">
                  <c:v>9.7344354799133725E-13</c:v>
                </c:pt>
                <c:pt idx="747">
                  <c:v>8.2422957348171622E-13</c:v>
                </c:pt>
                <c:pt idx="748">
                  <c:v>-3.979039320256561E-13</c:v>
                </c:pt>
                <c:pt idx="749">
                  <c:v>8.6686213762732223E-13</c:v>
                </c:pt>
                <c:pt idx="750">
                  <c:v>7.531752999057062E-13</c:v>
                </c:pt>
                <c:pt idx="751">
                  <c:v>6.5369931689929217E-13</c:v>
                </c:pt>
                <c:pt idx="752">
                  <c:v>1.1368683772161603E-13</c:v>
                </c:pt>
                <c:pt idx="753">
                  <c:v>4.5474735088646412E-13</c:v>
                </c:pt>
                <c:pt idx="754">
                  <c:v>-7.9580786405131221E-13</c:v>
                </c:pt>
                <c:pt idx="755">
                  <c:v>3.694822225952521E-13</c:v>
                </c:pt>
                <c:pt idx="756">
                  <c:v>-4.5474735088646412E-13</c:v>
                </c:pt>
                <c:pt idx="757">
                  <c:v>6.2527760746888816E-13</c:v>
                </c:pt>
                <c:pt idx="758">
                  <c:v>5.1159076974727213E-13</c:v>
                </c:pt>
                <c:pt idx="759">
                  <c:v>-9.0949470177292824E-13</c:v>
                </c:pt>
                <c:pt idx="760">
                  <c:v>-6.8212102632969618E-13</c:v>
                </c:pt>
                <c:pt idx="761">
                  <c:v>-2.2737367544323206E-13</c:v>
                </c:pt>
                <c:pt idx="762">
                  <c:v>9.6633812063373625E-13</c:v>
                </c:pt>
                <c:pt idx="763">
                  <c:v>5.1159076974727213E-13</c:v>
                </c:pt>
                <c:pt idx="764">
                  <c:v>-9.0949470177292824E-13</c:v>
                </c:pt>
                <c:pt idx="765">
                  <c:v>5.1159076974727213E-13</c:v>
                </c:pt>
                <c:pt idx="766">
                  <c:v>8.9528384705772623E-13</c:v>
                </c:pt>
                <c:pt idx="767">
                  <c:v>1.7053025658242404E-13</c:v>
                </c:pt>
                <c:pt idx="768">
                  <c:v>9.3081098384573124E-13</c:v>
                </c:pt>
                <c:pt idx="769">
                  <c:v>1.1368683772161603E-13</c:v>
                </c:pt>
                <c:pt idx="770">
                  <c:v>-5.1159076974727213E-13</c:v>
                </c:pt>
                <c:pt idx="771">
                  <c:v>-1.1368683772161603E-13</c:v>
                </c:pt>
                <c:pt idx="772">
                  <c:v>9.6633812063373625E-13</c:v>
                </c:pt>
                <c:pt idx="773">
                  <c:v>7.673861546209082E-13</c:v>
                </c:pt>
                <c:pt idx="774">
                  <c:v>7.3896444519050419E-13</c:v>
                </c:pt>
                <c:pt idx="775">
                  <c:v>-1.1368683772161603E-13</c:v>
                </c:pt>
                <c:pt idx="776">
                  <c:v>8.5265128291212022E-13</c:v>
                </c:pt>
                <c:pt idx="777">
                  <c:v>7.815970093361102E-13</c:v>
                </c:pt>
                <c:pt idx="778">
                  <c:v>-9.0949470177292824E-13</c:v>
                </c:pt>
                <c:pt idx="779">
                  <c:v>6.5369931689929217E-13</c:v>
                </c:pt>
                <c:pt idx="780">
                  <c:v>1.7053025658242404E-13</c:v>
                </c:pt>
                <c:pt idx="781">
                  <c:v>1.0302869668521453E-12</c:v>
                </c:pt>
                <c:pt idx="782">
                  <c:v>2.2737367544323206E-13</c:v>
                </c:pt>
                <c:pt idx="783">
                  <c:v>9.8054897534893826E-13</c:v>
                </c:pt>
                <c:pt idx="784">
                  <c:v>-2.8421709430404007E-13</c:v>
                </c:pt>
                <c:pt idx="785">
                  <c:v>-3.4106051316484809E-13</c:v>
                </c:pt>
                <c:pt idx="786">
                  <c:v>9.5923269327613525E-13</c:v>
                </c:pt>
                <c:pt idx="787">
                  <c:v>6.2527760746888816E-13</c:v>
                </c:pt>
                <c:pt idx="788">
                  <c:v>1.1368683772161603E-13</c:v>
                </c:pt>
                <c:pt idx="789">
                  <c:v>9.8765440270653926E-13</c:v>
                </c:pt>
                <c:pt idx="790">
                  <c:v>3.694822225952521E-13</c:v>
                </c:pt>
                <c:pt idx="791">
                  <c:v>-1.4779288903810084E-12</c:v>
                </c:pt>
                <c:pt idx="792">
                  <c:v>-4.5474735088646412E-13</c:v>
                </c:pt>
                <c:pt idx="793">
                  <c:v>8.6686213762732223E-13</c:v>
                </c:pt>
                <c:pt idx="794">
                  <c:v>9.5923269327613525E-13</c:v>
                </c:pt>
                <c:pt idx="795">
                  <c:v>9.5212726591853425E-13</c:v>
                </c:pt>
                <c:pt idx="796">
                  <c:v>4.5474735088646412E-13</c:v>
                </c:pt>
                <c:pt idx="797">
                  <c:v>8.6686213762732223E-13</c:v>
                </c:pt>
                <c:pt idx="798">
                  <c:v>0</c:v>
                </c:pt>
                <c:pt idx="799">
                  <c:v>7.3896444519050419E-13</c:v>
                </c:pt>
                <c:pt idx="800">
                  <c:v>4.8316906031686813E-13</c:v>
                </c:pt>
                <c:pt idx="801">
                  <c:v>-1.1368683772161603E-13</c:v>
                </c:pt>
                <c:pt idx="802">
                  <c:v>0</c:v>
                </c:pt>
                <c:pt idx="803">
                  <c:v>-6.8212102632969618E-13</c:v>
                </c:pt>
                <c:pt idx="804">
                  <c:v>2.8421709430404007E-13</c:v>
                </c:pt>
                <c:pt idx="805">
                  <c:v>6.2527760746888816E-13</c:v>
                </c:pt>
                <c:pt idx="806">
                  <c:v>5.9685589803848416E-13</c:v>
                </c:pt>
                <c:pt idx="807">
                  <c:v>1.0622613899613498E-12</c:v>
                </c:pt>
                <c:pt idx="808">
                  <c:v>-4.5474735088646412E-13</c:v>
                </c:pt>
                <c:pt idx="809">
                  <c:v>8.8107299234252423E-13</c:v>
                </c:pt>
                <c:pt idx="810">
                  <c:v>5.6843418860808015E-14</c:v>
                </c:pt>
                <c:pt idx="811">
                  <c:v>2.2737367544323206E-13</c:v>
                </c:pt>
                <c:pt idx="812">
                  <c:v>8.5265128291212022E-13</c:v>
                </c:pt>
                <c:pt idx="813">
                  <c:v>1.1368683772161603E-13</c:v>
                </c:pt>
                <c:pt idx="814">
                  <c:v>-5.6843418860808015E-14</c:v>
                </c:pt>
                <c:pt idx="815">
                  <c:v>3.4106051316484809E-13</c:v>
                </c:pt>
                <c:pt idx="816">
                  <c:v>3.979039320256561E-13</c:v>
                </c:pt>
                <c:pt idx="817">
                  <c:v>1.1368683772161603E-13</c:v>
                </c:pt>
                <c:pt idx="818">
                  <c:v>5.1159076974727213E-13</c:v>
                </c:pt>
                <c:pt idx="819">
                  <c:v>5.6843418860808015E-13</c:v>
                </c:pt>
                <c:pt idx="820">
                  <c:v>8.5265128291212022E-13</c:v>
                </c:pt>
                <c:pt idx="821">
                  <c:v>1.0818013151947525E-12</c:v>
                </c:pt>
                <c:pt idx="822">
                  <c:v>5.6843418860808015E-13</c:v>
                </c:pt>
                <c:pt idx="823">
                  <c:v>0</c:v>
                </c:pt>
                <c:pt idx="824">
                  <c:v>8.8107299234252423E-13</c:v>
                </c:pt>
                <c:pt idx="825">
                  <c:v>-5.6843418860808015E-13</c:v>
                </c:pt>
                <c:pt idx="826">
                  <c:v>7.815970093361102E-13</c:v>
                </c:pt>
                <c:pt idx="827">
                  <c:v>-5.6843418860808015E-13</c:v>
                </c:pt>
                <c:pt idx="828">
                  <c:v>-7.9580786405131221E-13</c:v>
                </c:pt>
                <c:pt idx="829">
                  <c:v>8.8107299234252423E-13</c:v>
                </c:pt>
                <c:pt idx="830">
                  <c:v>4.5474735088646412E-13</c:v>
                </c:pt>
                <c:pt idx="831">
                  <c:v>8.5265128291212022E-13</c:v>
                </c:pt>
                <c:pt idx="832">
                  <c:v>8.6686213762732223E-13</c:v>
                </c:pt>
                <c:pt idx="833">
                  <c:v>3.694822225952521E-13</c:v>
                </c:pt>
                <c:pt idx="834">
                  <c:v>9.7344354799133725E-13</c:v>
                </c:pt>
                <c:pt idx="835">
                  <c:v>5.9685589803848416E-13</c:v>
                </c:pt>
                <c:pt idx="836">
                  <c:v>3.979039320256561E-13</c:v>
                </c:pt>
                <c:pt idx="837">
                  <c:v>-3.979039320256561E-13</c:v>
                </c:pt>
                <c:pt idx="838">
                  <c:v>6.5369931689929217E-13</c:v>
                </c:pt>
                <c:pt idx="839">
                  <c:v>7.1054273576010019E-13</c:v>
                </c:pt>
                <c:pt idx="840">
                  <c:v>9.5212726591853425E-13</c:v>
                </c:pt>
                <c:pt idx="841">
                  <c:v>9.0949470177292824E-13</c:v>
                </c:pt>
                <c:pt idx="842">
                  <c:v>1.0302869668521453E-12</c:v>
                </c:pt>
                <c:pt idx="843">
                  <c:v>1.0516032489249483E-12</c:v>
                </c:pt>
                <c:pt idx="844">
                  <c:v>3.694822225952521E-13</c:v>
                </c:pt>
                <c:pt idx="845">
                  <c:v>9.1660012913052924E-13</c:v>
                </c:pt>
                <c:pt idx="846">
                  <c:v>1.0516032489249483E-12</c:v>
                </c:pt>
                <c:pt idx="847">
                  <c:v>-5.6843418860808015E-13</c:v>
                </c:pt>
                <c:pt idx="848">
                  <c:v>-4.5474735088646412E-13</c:v>
                </c:pt>
                <c:pt idx="849">
                  <c:v>9.1660012913052924E-13</c:v>
                </c:pt>
                <c:pt idx="850">
                  <c:v>5.9685589803848416E-13</c:v>
                </c:pt>
                <c:pt idx="851">
                  <c:v>1.7053025658242404E-13</c:v>
                </c:pt>
                <c:pt idx="852">
                  <c:v>-3.4106051316484809E-13</c:v>
                </c:pt>
                <c:pt idx="853">
                  <c:v>-1.7053025658242404E-13</c:v>
                </c:pt>
                <c:pt idx="854">
                  <c:v>2.2737367544323206E-13</c:v>
                </c:pt>
                <c:pt idx="855">
                  <c:v>6.5369931689929217E-13</c:v>
                </c:pt>
                <c:pt idx="856">
                  <c:v>8.1001871876651421E-13</c:v>
                </c:pt>
                <c:pt idx="857">
                  <c:v>1.7053025658242404E-13</c:v>
                </c:pt>
                <c:pt idx="858">
                  <c:v>0</c:v>
                </c:pt>
                <c:pt idx="859">
                  <c:v>8.8107299234252423E-13</c:v>
                </c:pt>
                <c:pt idx="860">
                  <c:v>1.0444978215673473E-12</c:v>
                </c:pt>
                <c:pt idx="861">
                  <c:v>8.3844042819691822E-13</c:v>
                </c:pt>
                <c:pt idx="862">
                  <c:v>1.7053025658242404E-13</c:v>
                </c:pt>
                <c:pt idx="863">
                  <c:v>4.8316906031686813E-13</c:v>
                </c:pt>
                <c:pt idx="864">
                  <c:v>8.5265128291212022E-13</c:v>
                </c:pt>
                <c:pt idx="865">
                  <c:v>-7.9580786405131221E-13</c:v>
                </c:pt>
                <c:pt idx="866">
                  <c:v>7.673861546209082E-13</c:v>
                </c:pt>
                <c:pt idx="867">
                  <c:v>9.1660012913052924E-13</c:v>
                </c:pt>
                <c:pt idx="868">
                  <c:v>4.2632564145606011E-13</c:v>
                </c:pt>
                <c:pt idx="869">
                  <c:v>6.5369931689929217E-13</c:v>
                </c:pt>
                <c:pt idx="870">
                  <c:v>9.6633812063373625E-13</c:v>
                </c:pt>
                <c:pt idx="871">
                  <c:v>5.4001247917767614E-13</c:v>
                </c:pt>
                <c:pt idx="872">
                  <c:v>-2.8421709430404007E-13</c:v>
                </c:pt>
                <c:pt idx="873">
                  <c:v>8.5265128291212022E-13</c:v>
                </c:pt>
                <c:pt idx="874">
                  <c:v>-2.2737367544323206E-13</c:v>
                </c:pt>
                <c:pt idx="875">
                  <c:v>9.6633812063373625E-13</c:v>
                </c:pt>
                <c:pt idx="876">
                  <c:v>1.0018652574217413E-12</c:v>
                </c:pt>
                <c:pt idx="877">
                  <c:v>-7.9580786405131221E-13</c:v>
                </c:pt>
                <c:pt idx="878">
                  <c:v>8.5265128291212022E-13</c:v>
                </c:pt>
                <c:pt idx="879">
                  <c:v>2.8421709430404007E-13</c:v>
                </c:pt>
                <c:pt idx="880">
                  <c:v>8.9528384705772623E-13</c:v>
                </c:pt>
                <c:pt idx="881">
                  <c:v>2.2737367544323206E-13</c:v>
                </c:pt>
                <c:pt idx="882">
                  <c:v>5.9685589803848416E-13</c:v>
                </c:pt>
                <c:pt idx="883">
                  <c:v>6.5369931689929217E-13</c:v>
                </c:pt>
                <c:pt idx="884">
                  <c:v>2.8421709430404007E-13</c:v>
                </c:pt>
                <c:pt idx="885">
                  <c:v>8.8107299234252423E-13</c:v>
                </c:pt>
                <c:pt idx="886">
                  <c:v>-7.9580786405131221E-13</c:v>
                </c:pt>
                <c:pt idx="887">
                  <c:v>8.5265128291212022E-13</c:v>
                </c:pt>
                <c:pt idx="888">
                  <c:v>-7.9580786405131221E-13</c:v>
                </c:pt>
                <c:pt idx="889">
                  <c:v>-5.6843418860808015E-14</c:v>
                </c:pt>
                <c:pt idx="890">
                  <c:v>-1.7053025658242404E-13</c:v>
                </c:pt>
                <c:pt idx="891">
                  <c:v>-1.1368683772161603E-13</c:v>
                </c:pt>
                <c:pt idx="892">
                  <c:v>7.3896444519050419E-13</c:v>
                </c:pt>
                <c:pt idx="893">
                  <c:v>3.1263880373444408E-13</c:v>
                </c:pt>
                <c:pt idx="894">
                  <c:v>-1.0231815394945443E-12</c:v>
                </c:pt>
                <c:pt idx="895">
                  <c:v>5.6843418860808015E-14</c:v>
                </c:pt>
                <c:pt idx="896">
                  <c:v>3.694822225952521E-13</c:v>
                </c:pt>
                <c:pt idx="897">
                  <c:v>-3.979039320256561E-13</c:v>
                </c:pt>
                <c:pt idx="898">
                  <c:v>2.2737367544323206E-13</c:v>
                </c:pt>
                <c:pt idx="899">
                  <c:v>0</c:v>
                </c:pt>
                <c:pt idx="900">
                  <c:v>6.5369931689929217E-13</c:v>
                </c:pt>
                <c:pt idx="901">
                  <c:v>7.3896444519050419E-13</c:v>
                </c:pt>
                <c:pt idx="902">
                  <c:v>8.9528384705772623E-13</c:v>
                </c:pt>
                <c:pt idx="903">
                  <c:v>7.9580786405131221E-13</c:v>
                </c:pt>
                <c:pt idx="904">
                  <c:v>3.4106051316484809E-13</c:v>
                </c:pt>
                <c:pt idx="905">
                  <c:v>-1.0231815394945443E-12</c:v>
                </c:pt>
                <c:pt idx="906">
                  <c:v>0</c:v>
                </c:pt>
                <c:pt idx="907">
                  <c:v>6.8212102632969618E-13</c:v>
                </c:pt>
                <c:pt idx="908">
                  <c:v>-1.7053025658242404E-13</c:v>
                </c:pt>
                <c:pt idx="909">
                  <c:v>8.8107299234252423E-13</c:v>
                </c:pt>
                <c:pt idx="910">
                  <c:v>5.4001247917767614E-13</c:v>
                </c:pt>
                <c:pt idx="911">
                  <c:v>-7.9580786405131221E-13</c:v>
                </c:pt>
                <c:pt idx="912">
                  <c:v>5.6843418860808015E-14</c:v>
                </c:pt>
                <c:pt idx="913">
                  <c:v>3.1263880373444408E-13</c:v>
                </c:pt>
                <c:pt idx="914">
                  <c:v>5.6843418860808015E-13</c:v>
                </c:pt>
                <c:pt idx="915">
                  <c:v>9.9475983006414026E-13</c:v>
                </c:pt>
                <c:pt idx="916">
                  <c:v>1.1368683772161603E-13</c:v>
                </c:pt>
                <c:pt idx="917">
                  <c:v>5.6843418860808015E-13</c:v>
                </c:pt>
                <c:pt idx="918">
                  <c:v>8.9528384705772623E-13</c:v>
                </c:pt>
                <c:pt idx="919">
                  <c:v>2.2737367544323206E-13</c:v>
                </c:pt>
                <c:pt idx="920">
                  <c:v>8.5265128291212022E-13</c:v>
                </c:pt>
                <c:pt idx="921">
                  <c:v>1.0409451078885468E-12</c:v>
                </c:pt>
                <c:pt idx="922">
                  <c:v>-3.979039320256561E-13</c:v>
                </c:pt>
                <c:pt idx="923">
                  <c:v>5.6843418860808015E-13</c:v>
                </c:pt>
                <c:pt idx="924">
                  <c:v>9.6633812063373625E-13</c:v>
                </c:pt>
                <c:pt idx="925">
                  <c:v>8.8107299234252423E-13</c:v>
                </c:pt>
                <c:pt idx="926">
                  <c:v>2.2737367544323206E-13</c:v>
                </c:pt>
                <c:pt idx="927">
                  <c:v>-1.0231815394945443E-12</c:v>
                </c:pt>
                <c:pt idx="928">
                  <c:v>9.8054897534893826E-13</c:v>
                </c:pt>
                <c:pt idx="929">
                  <c:v>-3.979039320256561E-13</c:v>
                </c:pt>
                <c:pt idx="930">
                  <c:v>6.8212102632969618E-13</c:v>
                </c:pt>
                <c:pt idx="931">
                  <c:v>-9.0949470177292824E-13</c:v>
                </c:pt>
                <c:pt idx="932">
                  <c:v>-1.1368683772161603E-13</c:v>
                </c:pt>
                <c:pt idx="933">
                  <c:v>1.1368683772161603E-13</c:v>
                </c:pt>
                <c:pt idx="934">
                  <c:v>4.2632564145606011E-13</c:v>
                </c:pt>
                <c:pt idx="935">
                  <c:v>-2.8421709430404007E-13</c:v>
                </c:pt>
                <c:pt idx="936">
                  <c:v>-1.1368683772161603E-13</c:v>
                </c:pt>
                <c:pt idx="937">
                  <c:v>3.979039320256561E-13</c:v>
                </c:pt>
                <c:pt idx="938">
                  <c:v>2.2737367544323206E-13</c:v>
                </c:pt>
                <c:pt idx="939">
                  <c:v>3.979039320256561E-13</c:v>
                </c:pt>
                <c:pt idx="940">
                  <c:v>-1.2505552149377763E-12</c:v>
                </c:pt>
                <c:pt idx="941">
                  <c:v>-1.1368683772161603E-13</c:v>
                </c:pt>
                <c:pt idx="942">
                  <c:v>4.5474735088646412E-13</c:v>
                </c:pt>
                <c:pt idx="943">
                  <c:v>9.2370555648813024E-13</c:v>
                </c:pt>
                <c:pt idx="944">
                  <c:v>-5.6843418860808015E-13</c:v>
                </c:pt>
                <c:pt idx="945">
                  <c:v>6.8212102632969618E-13</c:v>
                </c:pt>
                <c:pt idx="946">
                  <c:v>9.6633812063373625E-13</c:v>
                </c:pt>
                <c:pt idx="947">
                  <c:v>6.5369931689929217E-13</c:v>
                </c:pt>
                <c:pt idx="948">
                  <c:v>5.4001247917767614E-13</c:v>
                </c:pt>
                <c:pt idx="949">
                  <c:v>7.9580786405131221E-13</c:v>
                </c:pt>
                <c:pt idx="950">
                  <c:v>9.3791641120333225E-13</c:v>
                </c:pt>
                <c:pt idx="951">
                  <c:v>4.5474735088646412E-13</c:v>
                </c:pt>
                <c:pt idx="952">
                  <c:v>8.8107299234252423E-13</c:v>
                </c:pt>
                <c:pt idx="953">
                  <c:v>5.6843418860808015E-14</c:v>
                </c:pt>
                <c:pt idx="954">
                  <c:v>3.4106051316484809E-13</c:v>
                </c:pt>
                <c:pt idx="955">
                  <c:v>0</c:v>
                </c:pt>
                <c:pt idx="956">
                  <c:v>3.694822225952521E-13</c:v>
                </c:pt>
                <c:pt idx="957">
                  <c:v>6.8212102632969618E-13</c:v>
                </c:pt>
                <c:pt idx="958">
                  <c:v>-1.1368683772161603E-12</c:v>
                </c:pt>
                <c:pt idx="959">
                  <c:v>8.8107299234252423E-13</c:v>
                </c:pt>
                <c:pt idx="960">
                  <c:v>9.9475983006414026E-13</c:v>
                </c:pt>
                <c:pt idx="961">
                  <c:v>1.0675904604795505E-12</c:v>
                </c:pt>
                <c:pt idx="962">
                  <c:v>3.4106051316484809E-13</c:v>
                </c:pt>
                <c:pt idx="963">
                  <c:v>9.3791641120333225E-13</c:v>
                </c:pt>
                <c:pt idx="964">
                  <c:v>9.0949470177292824E-13</c:v>
                </c:pt>
                <c:pt idx="965">
                  <c:v>3.1263880373444408E-13</c:v>
                </c:pt>
                <c:pt idx="966">
                  <c:v>4.5474735088646412E-13</c:v>
                </c:pt>
                <c:pt idx="967">
                  <c:v>9.8765440270653926E-13</c:v>
                </c:pt>
                <c:pt idx="968">
                  <c:v>6.5369931689929217E-13</c:v>
                </c:pt>
                <c:pt idx="969">
                  <c:v>-1.0231815394945443E-12</c:v>
                </c:pt>
                <c:pt idx="970">
                  <c:v>4.2632564145606011E-13</c:v>
                </c:pt>
                <c:pt idx="971">
                  <c:v>-5.1159076974727213E-13</c:v>
                </c:pt>
                <c:pt idx="972">
                  <c:v>4.8316906031686813E-13</c:v>
                </c:pt>
                <c:pt idx="973">
                  <c:v>6.5369931689929217E-13</c:v>
                </c:pt>
                <c:pt idx="974">
                  <c:v>8.5265128291212022E-13</c:v>
                </c:pt>
                <c:pt idx="975">
                  <c:v>3.4106051316484809E-13</c:v>
                </c:pt>
                <c:pt idx="976">
                  <c:v>6.8212102632969618E-13</c:v>
                </c:pt>
                <c:pt idx="977">
                  <c:v>1.0409451078885468E-12</c:v>
                </c:pt>
                <c:pt idx="978">
                  <c:v>9.3081098384573124E-13</c:v>
                </c:pt>
                <c:pt idx="979">
                  <c:v>4.8316906031686813E-13</c:v>
                </c:pt>
                <c:pt idx="980">
                  <c:v>4.8316906031686813E-13</c:v>
                </c:pt>
                <c:pt idx="981">
                  <c:v>-1.1368683772161603E-12</c:v>
                </c:pt>
                <c:pt idx="982">
                  <c:v>-6.8212102632969618E-13</c:v>
                </c:pt>
                <c:pt idx="983">
                  <c:v>-6.8212102632969618E-13</c:v>
                </c:pt>
                <c:pt idx="984">
                  <c:v>2.8421709430404007E-13</c:v>
                </c:pt>
                <c:pt idx="985">
                  <c:v>1.0338396805309458E-12</c:v>
                </c:pt>
                <c:pt idx="986">
                  <c:v>-1.7053025658242404E-13</c:v>
                </c:pt>
                <c:pt idx="987">
                  <c:v>-1.0231815394945443E-12</c:v>
                </c:pt>
                <c:pt idx="988">
                  <c:v>-4.5474735088646412E-13</c:v>
                </c:pt>
                <c:pt idx="989">
                  <c:v>3.694822225952521E-13</c:v>
                </c:pt>
                <c:pt idx="990">
                  <c:v>-7.9580786405131221E-13</c:v>
                </c:pt>
                <c:pt idx="991">
                  <c:v>8.1001871876651421E-13</c:v>
                </c:pt>
                <c:pt idx="992">
                  <c:v>6.5369931689929217E-13</c:v>
                </c:pt>
                <c:pt idx="993">
                  <c:v>9.5212726591853425E-13</c:v>
                </c:pt>
                <c:pt idx="994">
                  <c:v>1.0089706847793423E-12</c:v>
                </c:pt>
                <c:pt idx="995">
                  <c:v>-1.4779288903810084E-12</c:v>
                </c:pt>
                <c:pt idx="996">
                  <c:v>1.0231815394945443E-12</c:v>
                </c:pt>
                <c:pt idx="997">
                  <c:v>9.3081098384573124E-13</c:v>
                </c:pt>
                <c:pt idx="998">
                  <c:v>-4.5474735088646412E-13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E-4887-8B04-CF0555C0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09872"/>
        <c:axId val="1712216800"/>
      </c:scatterChart>
      <c:valAx>
        <c:axId val="205240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522.83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216800"/>
        <c:crosses val="autoZero"/>
        <c:crossBetween val="midCat"/>
      </c:valAx>
      <c:valAx>
        <c:axId val="171221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40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522.83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ANALYSIS'!$A$3:$A$1001</c:f>
              <c:numCache>
                <c:formatCode>General</c:formatCode>
                <c:ptCount val="999"/>
                <c:pt idx="0">
                  <c:v>76.399999999999991</c:v>
                </c:pt>
                <c:pt idx="1">
                  <c:v>324.31</c:v>
                </c:pt>
                <c:pt idx="2">
                  <c:v>465.76</c:v>
                </c:pt>
                <c:pt idx="3">
                  <c:v>604.17000000000007</c:v>
                </c:pt>
                <c:pt idx="4">
                  <c:v>597.73</c:v>
                </c:pt>
                <c:pt idx="5">
                  <c:v>413.04</c:v>
                </c:pt>
                <c:pt idx="6">
                  <c:v>735.6</c:v>
                </c:pt>
                <c:pt idx="7">
                  <c:v>72.52</c:v>
                </c:pt>
                <c:pt idx="8">
                  <c:v>164.52</c:v>
                </c:pt>
                <c:pt idx="9">
                  <c:v>57.92</c:v>
                </c:pt>
                <c:pt idx="10">
                  <c:v>102.04</c:v>
                </c:pt>
                <c:pt idx="11">
                  <c:v>234.75</c:v>
                </c:pt>
                <c:pt idx="12">
                  <c:v>431.9</c:v>
                </c:pt>
                <c:pt idx="13">
                  <c:v>713.8</c:v>
                </c:pt>
                <c:pt idx="14">
                  <c:v>562.31999999999994</c:v>
                </c:pt>
                <c:pt idx="15">
                  <c:v>482.51000000000005</c:v>
                </c:pt>
                <c:pt idx="16">
                  <c:v>435.65999999999997</c:v>
                </c:pt>
                <c:pt idx="17">
                  <c:v>164.01</c:v>
                </c:pt>
                <c:pt idx="18">
                  <c:v>80.599999999999994</c:v>
                </c:pt>
                <c:pt idx="19">
                  <c:v>430.20000000000005</c:v>
                </c:pt>
                <c:pt idx="20">
                  <c:v>263.94</c:v>
                </c:pt>
                <c:pt idx="21">
                  <c:v>66.400000000000006</c:v>
                </c:pt>
                <c:pt idx="22">
                  <c:v>172.8</c:v>
                </c:pt>
                <c:pt idx="23">
                  <c:v>265.89</c:v>
                </c:pt>
                <c:pt idx="24">
                  <c:v>420.72</c:v>
                </c:pt>
                <c:pt idx="25">
                  <c:v>33.520000000000003</c:v>
                </c:pt>
                <c:pt idx="26">
                  <c:v>175.34</c:v>
                </c:pt>
                <c:pt idx="27">
                  <c:v>441.8</c:v>
                </c:pt>
                <c:pt idx="28">
                  <c:v>224.01</c:v>
                </c:pt>
                <c:pt idx="29">
                  <c:v>470.65</c:v>
                </c:pt>
                <c:pt idx="30">
                  <c:v>702.62999999999988</c:v>
                </c:pt>
                <c:pt idx="31">
                  <c:v>670.24</c:v>
                </c:pt>
                <c:pt idx="32">
                  <c:v>193.16</c:v>
                </c:pt>
                <c:pt idx="33">
                  <c:v>397.68</c:v>
                </c:pt>
                <c:pt idx="34">
                  <c:v>68.12</c:v>
                </c:pt>
                <c:pt idx="35">
                  <c:v>313.09999999999997</c:v>
                </c:pt>
                <c:pt idx="36">
                  <c:v>547.92000000000007</c:v>
                </c:pt>
                <c:pt idx="37">
                  <c:v>439.36</c:v>
                </c:pt>
                <c:pt idx="38">
                  <c:v>240.96</c:v>
                </c:pt>
                <c:pt idx="39">
                  <c:v>86.72</c:v>
                </c:pt>
                <c:pt idx="40">
                  <c:v>112.22</c:v>
                </c:pt>
                <c:pt idx="41">
                  <c:v>414.72</c:v>
                </c:pt>
                <c:pt idx="42">
                  <c:v>789.6</c:v>
                </c:pt>
                <c:pt idx="43">
                  <c:v>30.74</c:v>
                </c:pt>
                <c:pt idx="44">
                  <c:v>375.84</c:v>
                </c:pt>
                <c:pt idx="45">
                  <c:v>510.21</c:v>
                </c:pt>
                <c:pt idx="46">
                  <c:v>180.09</c:v>
                </c:pt>
                <c:pt idx="47">
                  <c:v>113.58</c:v>
                </c:pt>
                <c:pt idx="48">
                  <c:v>826.3</c:v>
                </c:pt>
                <c:pt idx="49">
                  <c:v>639.80000000000007</c:v>
                </c:pt>
                <c:pt idx="50">
                  <c:v>222.95000000000002</c:v>
                </c:pt>
                <c:pt idx="51">
                  <c:v>71.48</c:v>
                </c:pt>
                <c:pt idx="52">
                  <c:v>15.43</c:v>
                </c:pt>
                <c:pt idx="53">
                  <c:v>32.32</c:v>
                </c:pt>
                <c:pt idx="54">
                  <c:v>687.84</c:v>
                </c:pt>
                <c:pt idx="55">
                  <c:v>88.68</c:v>
                </c:pt>
                <c:pt idx="56">
                  <c:v>716.8</c:v>
                </c:pt>
                <c:pt idx="57">
                  <c:v>723.5</c:v>
                </c:pt>
                <c:pt idx="58">
                  <c:v>183.66</c:v>
                </c:pt>
                <c:pt idx="59">
                  <c:v>74.22</c:v>
                </c:pt>
                <c:pt idx="60">
                  <c:v>334.38</c:v>
                </c:pt>
                <c:pt idx="61">
                  <c:v>495.63</c:v>
                </c:pt>
                <c:pt idx="62">
                  <c:v>158.1</c:v>
                </c:pt>
                <c:pt idx="63">
                  <c:v>302.95999999999998</c:v>
                </c:pt>
                <c:pt idx="64">
                  <c:v>158.69999999999999</c:v>
                </c:pt>
                <c:pt idx="65">
                  <c:v>66.94</c:v>
                </c:pt>
                <c:pt idx="66">
                  <c:v>585.66</c:v>
                </c:pt>
                <c:pt idx="67">
                  <c:v>787.69999999999993</c:v>
                </c:pt>
                <c:pt idx="68">
                  <c:v>18.329999999999998</c:v>
                </c:pt>
                <c:pt idx="69">
                  <c:v>894.80000000000007</c:v>
                </c:pt>
                <c:pt idx="70">
                  <c:v>621.19999999999993</c:v>
                </c:pt>
                <c:pt idx="71">
                  <c:v>145.56</c:v>
                </c:pt>
                <c:pt idx="72">
                  <c:v>455.46</c:v>
                </c:pt>
                <c:pt idx="73">
                  <c:v>672.03</c:v>
                </c:pt>
                <c:pt idx="74">
                  <c:v>416.5</c:v>
                </c:pt>
                <c:pt idx="75">
                  <c:v>441.36</c:v>
                </c:pt>
                <c:pt idx="76">
                  <c:v>180.09</c:v>
                </c:pt>
                <c:pt idx="77">
                  <c:v>783.1</c:v>
                </c:pt>
                <c:pt idx="78">
                  <c:v>101.89999999999999</c:v>
                </c:pt>
                <c:pt idx="79">
                  <c:v>595.14</c:v>
                </c:pt>
                <c:pt idx="80">
                  <c:v>290.04000000000002</c:v>
                </c:pt>
                <c:pt idx="81">
                  <c:v>154</c:v>
                </c:pt>
                <c:pt idx="82">
                  <c:v>321.44</c:v>
                </c:pt>
                <c:pt idx="83">
                  <c:v>244.54999999999998</c:v>
                </c:pt>
                <c:pt idx="84">
                  <c:v>581.42000000000007</c:v>
                </c:pt>
                <c:pt idx="85">
                  <c:v>382.59999999999997</c:v>
                </c:pt>
                <c:pt idx="86">
                  <c:v>345.66</c:v>
                </c:pt>
                <c:pt idx="87">
                  <c:v>42.47</c:v>
                </c:pt>
                <c:pt idx="88">
                  <c:v>461.93999999999994</c:v>
                </c:pt>
                <c:pt idx="89">
                  <c:v>189.52</c:v>
                </c:pt>
                <c:pt idx="90">
                  <c:v>448.6</c:v>
                </c:pt>
                <c:pt idx="91">
                  <c:v>153.86000000000001</c:v>
                </c:pt>
                <c:pt idx="92">
                  <c:v>579.24</c:v>
                </c:pt>
                <c:pt idx="93">
                  <c:v>89.75</c:v>
                </c:pt>
                <c:pt idx="94">
                  <c:v>97.16</c:v>
                </c:pt>
                <c:pt idx="95">
                  <c:v>878.7</c:v>
                </c:pt>
                <c:pt idx="96">
                  <c:v>74.699999999999989</c:v>
                </c:pt>
                <c:pt idx="97">
                  <c:v>158.25</c:v>
                </c:pt>
                <c:pt idx="98">
                  <c:v>496.20000000000005</c:v>
                </c:pt>
                <c:pt idx="99">
                  <c:v>48.71</c:v>
                </c:pt>
                <c:pt idx="100">
                  <c:v>706.94999999999993</c:v>
                </c:pt>
                <c:pt idx="101">
                  <c:v>207.63</c:v>
                </c:pt>
                <c:pt idx="102">
                  <c:v>349.56</c:v>
                </c:pt>
                <c:pt idx="103">
                  <c:v>212.45000000000002</c:v>
                </c:pt>
                <c:pt idx="104">
                  <c:v>886.7</c:v>
                </c:pt>
                <c:pt idx="105">
                  <c:v>164.28</c:v>
                </c:pt>
                <c:pt idx="106">
                  <c:v>372.78000000000003</c:v>
                </c:pt>
                <c:pt idx="107">
                  <c:v>305.82</c:v>
                </c:pt>
                <c:pt idx="108">
                  <c:v>819.7</c:v>
                </c:pt>
                <c:pt idx="109">
                  <c:v>32.979999999999997</c:v>
                </c:pt>
                <c:pt idx="110">
                  <c:v>294.63</c:v>
                </c:pt>
                <c:pt idx="111">
                  <c:v>509.88</c:v>
                </c:pt>
                <c:pt idx="112">
                  <c:v>522.63</c:v>
                </c:pt>
                <c:pt idx="113">
                  <c:v>727.11</c:v>
                </c:pt>
                <c:pt idx="114">
                  <c:v>81.06</c:v>
                </c:pt>
                <c:pt idx="115">
                  <c:v>109.7</c:v>
                </c:pt>
                <c:pt idx="116">
                  <c:v>51.36</c:v>
                </c:pt>
                <c:pt idx="117">
                  <c:v>109.60000000000001</c:v>
                </c:pt>
                <c:pt idx="118">
                  <c:v>106.88</c:v>
                </c:pt>
                <c:pt idx="119">
                  <c:v>796.48</c:v>
                </c:pt>
                <c:pt idx="120">
                  <c:v>399.84</c:v>
                </c:pt>
                <c:pt idx="121">
                  <c:v>899.64</c:v>
                </c:pt>
                <c:pt idx="122">
                  <c:v>511.28</c:v>
                </c:pt>
                <c:pt idx="123">
                  <c:v>451.76</c:v>
                </c:pt>
                <c:pt idx="124">
                  <c:v>655.82999999999993</c:v>
                </c:pt>
                <c:pt idx="125">
                  <c:v>161.25</c:v>
                </c:pt>
                <c:pt idx="126">
                  <c:v>285.57</c:v>
                </c:pt>
                <c:pt idx="127">
                  <c:v>548.32000000000005</c:v>
                </c:pt>
                <c:pt idx="128">
                  <c:v>812.52</c:v>
                </c:pt>
                <c:pt idx="129">
                  <c:v>277.33999999999997</c:v>
                </c:pt>
                <c:pt idx="130">
                  <c:v>552.78</c:v>
                </c:pt>
                <c:pt idx="131">
                  <c:v>139.36000000000001</c:v>
                </c:pt>
                <c:pt idx="132">
                  <c:v>524.70000000000005</c:v>
                </c:pt>
                <c:pt idx="133">
                  <c:v>487.79999999999995</c:v>
                </c:pt>
                <c:pt idx="134">
                  <c:v>270.65999999999997</c:v>
                </c:pt>
                <c:pt idx="135">
                  <c:v>131.54999999999998</c:v>
                </c:pt>
                <c:pt idx="136">
                  <c:v>206.52</c:v>
                </c:pt>
                <c:pt idx="137">
                  <c:v>519.09999999999991</c:v>
                </c:pt>
                <c:pt idx="138">
                  <c:v>580</c:v>
                </c:pt>
                <c:pt idx="139">
                  <c:v>898</c:v>
                </c:pt>
                <c:pt idx="140">
                  <c:v>905</c:v>
                </c:pt>
                <c:pt idx="141">
                  <c:v>686</c:v>
                </c:pt>
                <c:pt idx="142">
                  <c:v>30.41</c:v>
                </c:pt>
                <c:pt idx="143">
                  <c:v>467.70000000000005</c:v>
                </c:pt>
                <c:pt idx="144">
                  <c:v>277.56</c:v>
                </c:pt>
                <c:pt idx="145">
                  <c:v>301.39999999999998</c:v>
                </c:pt>
                <c:pt idx="146">
                  <c:v>264.56</c:v>
                </c:pt>
                <c:pt idx="147">
                  <c:v>574.88</c:v>
                </c:pt>
                <c:pt idx="148">
                  <c:v>259.68</c:v>
                </c:pt>
                <c:pt idx="149">
                  <c:v>366.16</c:v>
                </c:pt>
                <c:pt idx="150">
                  <c:v>241.92000000000002</c:v>
                </c:pt>
                <c:pt idx="151">
                  <c:v>749.16</c:v>
                </c:pt>
                <c:pt idx="152">
                  <c:v>98.88</c:v>
                </c:pt>
                <c:pt idx="153">
                  <c:v>647.76</c:v>
                </c:pt>
                <c:pt idx="154">
                  <c:v>461.45000000000005</c:v>
                </c:pt>
                <c:pt idx="155">
                  <c:v>72.17</c:v>
                </c:pt>
                <c:pt idx="156">
                  <c:v>251.4</c:v>
                </c:pt>
                <c:pt idx="157">
                  <c:v>874.98</c:v>
                </c:pt>
                <c:pt idx="158">
                  <c:v>560.34</c:v>
                </c:pt>
                <c:pt idx="159">
                  <c:v>345.44</c:v>
                </c:pt>
                <c:pt idx="160">
                  <c:v>63.69</c:v>
                </c:pt>
                <c:pt idx="161">
                  <c:v>320.52999999999997</c:v>
                </c:pt>
                <c:pt idx="162">
                  <c:v>152.80000000000001</c:v>
                </c:pt>
                <c:pt idx="163">
                  <c:v>399</c:v>
                </c:pt>
                <c:pt idx="164">
                  <c:v>340.56</c:v>
                </c:pt>
                <c:pt idx="165">
                  <c:v>955.8</c:v>
                </c:pt>
                <c:pt idx="166">
                  <c:v>989.80000000000007</c:v>
                </c:pt>
                <c:pt idx="167">
                  <c:v>307.68</c:v>
                </c:pt>
                <c:pt idx="168">
                  <c:v>486.64</c:v>
                </c:pt>
                <c:pt idx="169">
                  <c:v>350.05</c:v>
                </c:pt>
                <c:pt idx="170">
                  <c:v>400.25</c:v>
                </c:pt>
                <c:pt idx="171">
                  <c:v>166.8</c:v>
                </c:pt>
                <c:pt idx="172">
                  <c:v>317.34000000000003</c:v>
                </c:pt>
                <c:pt idx="173">
                  <c:v>158.32</c:v>
                </c:pt>
                <c:pt idx="174">
                  <c:v>304.56000000000006</c:v>
                </c:pt>
                <c:pt idx="175">
                  <c:v>177.36</c:v>
                </c:pt>
                <c:pt idx="176">
                  <c:v>157.57000000000002</c:v>
                </c:pt>
                <c:pt idx="177">
                  <c:v>443.28</c:v>
                </c:pt>
                <c:pt idx="178">
                  <c:v>260.39999999999998</c:v>
                </c:pt>
                <c:pt idx="179">
                  <c:v>449.82000000000005</c:v>
                </c:pt>
                <c:pt idx="180">
                  <c:v>307.76</c:v>
                </c:pt>
                <c:pt idx="181">
                  <c:v>155</c:v>
                </c:pt>
                <c:pt idx="182">
                  <c:v>274.48</c:v>
                </c:pt>
                <c:pt idx="183">
                  <c:v>86.38</c:v>
                </c:pt>
                <c:pt idx="184">
                  <c:v>54.239999999999995</c:v>
                </c:pt>
                <c:pt idx="185">
                  <c:v>755.92</c:v>
                </c:pt>
                <c:pt idx="186">
                  <c:v>185.88</c:v>
                </c:pt>
                <c:pt idx="187">
                  <c:v>74.069999999999993</c:v>
                </c:pt>
                <c:pt idx="188">
                  <c:v>279.24</c:v>
                </c:pt>
                <c:pt idx="189">
                  <c:v>231.12</c:v>
                </c:pt>
                <c:pt idx="190">
                  <c:v>147.04</c:v>
                </c:pt>
                <c:pt idx="191">
                  <c:v>790.19999999999993</c:v>
                </c:pt>
                <c:pt idx="192">
                  <c:v>102.2</c:v>
                </c:pt>
                <c:pt idx="193">
                  <c:v>163.55000000000001</c:v>
                </c:pt>
                <c:pt idx="194">
                  <c:v>74.290000000000006</c:v>
                </c:pt>
                <c:pt idx="195">
                  <c:v>87.4</c:v>
                </c:pt>
                <c:pt idx="196">
                  <c:v>25.29</c:v>
                </c:pt>
                <c:pt idx="197">
                  <c:v>166</c:v>
                </c:pt>
                <c:pt idx="198">
                  <c:v>356.95</c:v>
                </c:pt>
                <c:pt idx="199">
                  <c:v>114.89999999999999</c:v>
                </c:pt>
                <c:pt idx="200">
                  <c:v>229.96</c:v>
                </c:pt>
                <c:pt idx="201">
                  <c:v>429.87</c:v>
                </c:pt>
                <c:pt idx="202">
                  <c:v>259</c:v>
                </c:pt>
                <c:pt idx="203">
                  <c:v>88.85</c:v>
                </c:pt>
                <c:pt idx="204">
                  <c:v>207.27</c:v>
                </c:pt>
                <c:pt idx="205">
                  <c:v>599.85</c:v>
                </c:pt>
                <c:pt idx="206">
                  <c:v>285.3</c:v>
                </c:pt>
                <c:pt idx="207">
                  <c:v>91.11</c:v>
                </c:pt>
                <c:pt idx="208">
                  <c:v>897.57</c:v>
                </c:pt>
                <c:pt idx="209">
                  <c:v>236.07</c:v>
                </c:pt>
                <c:pt idx="210">
                  <c:v>839.34</c:v>
                </c:pt>
                <c:pt idx="211">
                  <c:v>461.8</c:v>
                </c:pt>
                <c:pt idx="212">
                  <c:v>139.26</c:v>
                </c:pt>
                <c:pt idx="213">
                  <c:v>207.26999999999998</c:v>
                </c:pt>
                <c:pt idx="214">
                  <c:v>18.28</c:v>
                </c:pt>
                <c:pt idx="215">
                  <c:v>123.85</c:v>
                </c:pt>
                <c:pt idx="216">
                  <c:v>283.92</c:v>
                </c:pt>
                <c:pt idx="217">
                  <c:v>758.96</c:v>
                </c:pt>
                <c:pt idx="218">
                  <c:v>172.02</c:v>
                </c:pt>
                <c:pt idx="219">
                  <c:v>272.10000000000002</c:v>
                </c:pt>
                <c:pt idx="220">
                  <c:v>434.56</c:v>
                </c:pt>
                <c:pt idx="221">
                  <c:v>59.050000000000004</c:v>
                </c:pt>
                <c:pt idx="222">
                  <c:v>12.54</c:v>
                </c:pt>
                <c:pt idx="223">
                  <c:v>86.5</c:v>
                </c:pt>
                <c:pt idx="224">
                  <c:v>174.32</c:v>
                </c:pt>
                <c:pt idx="225">
                  <c:v>624.33000000000004</c:v>
                </c:pt>
                <c:pt idx="226">
                  <c:v>148.24</c:v>
                </c:pt>
                <c:pt idx="227">
                  <c:v>544.20000000000005</c:v>
                </c:pt>
                <c:pt idx="228">
                  <c:v>507.36</c:v>
                </c:pt>
                <c:pt idx="229">
                  <c:v>162.74</c:v>
                </c:pt>
                <c:pt idx="230">
                  <c:v>31.77</c:v>
                </c:pt>
                <c:pt idx="231">
                  <c:v>756.81000000000006</c:v>
                </c:pt>
                <c:pt idx="232">
                  <c:v>295.27999999999997</c:v>
                </c:pt>
                <c:pt idx="233">
                  <c:v>519.4</c:v>
                </c:pt>
                <c:pt idx="234">
                  <c:v>186.28</c:v>
                </c:pt>
                <c:pt idx="235">
                  <c:v>87.05</c:v>
                </c:pt>
                <c:pt idx="236">
                  <c:v>221.1</c:v>
                </c:pt>
                <c:pt idx="237">
                  <c:v>66.100000000000009</c:v>
                </c:pt>
                <c:pt idx="238">
                  <c:v>89.69</c:v>
                </c:pt>
                <c:pt idx="239">
                  <c:v>224.46</c:v>
                </c:pt>
                <c:pt idx="240">
                  <c:v>119.54</c:v>
                </c:pt>
                <c:pt idx="241">
                  <c:v>186.4</c:v>
                </c:pt>
                <c:pt idx="242">
                  <c:v>250.6</c:v>
                </c:pt>
                <c:pt idx="243">
                  <c:v>750.96</c:v>
                </c:pt>
                <c:pt idx="244">
                  <c:v>380.72</c:v>
                </c:pt>
                <c:pt idx="245">
                  <c:v>244.20000000000002</c:v>
                </c:pt>
                <c:pt idx="246">
                  <c:v>89.7</c:v>
                </c:pt>
                <c:pt idx="247">
                  <c:v>310.88</c:v>
                </c:pt>
                <c:pt idx="248">
                  <c:v>511.42</c:v>
                </c:pt>
                <c:pt idx="249">
                  <c:v>418.95</c:v>
                </c:pt>
                <c:pt idx="250">
                  <c:v>351.9</c:v>
                </c:pt>
                <c:pt idx="251">
                  <c:v>28.78</c:v>
                </c:pt>
                <c:pt idx="252">
                  <c:v>95</c:v>
                </c:pt>
                <c:pt idx="253">
                  <c:v>471.2</c:v>
                </c:pt>
                <c:pt idx="254">
                  <c:v>130.47999999999999</c:v>
                </c:pt>
                <c:pt idx="255">
                  <c:v>66.349999999999994</c:v>
                </c:pt>
                <c:pt idx="256">
                  <c:v>155.46</c:v>
                </c:pt>
                <c:pt idx="257">
                  <c:v>129</c:v>
                </c:pt>
                <c:pt idx="258">
                  <c:v>263.76</c:v>
                </c:pt>
                <c:pt idx="259">
                  <c:v>675.54</c:v>
                </c:pt>
                <c:pt idx="260">
                  <c:v>65.8</c:v>
                </c:pt>
                <c:pt idx="261">
                  <c:v>153.19999999999999</c:v>
                </c:pt>
                <c:pt idx="262">
                  <c:v>222.39999999999998</c:v>
                </c:pt>
                <c:pt idx="263">
                  <c:v>54.45</c:v>
                </c:pt>
                <c:pt idx="264">
                  <c:v>688.80000000000007</c:v>
                </c:pt>
                <c:pt idx="265">
                  <c:v>141.88</c:v>
                </c:pt>
                <c:pt idx="266">
                  <c:v>746</c:v>
                </c:pt>
                <c:pt idx="267">
                  <c:v>282.95999999999998</c:v>
                </c:pt>
                <c:pt idx="268">
                  <c:v>355.4</c:v>
                </c:pt>
                <c:pt idx="269">
                  <c:v>337.15000000000003</c:v>
                </c:pt>
                <c:pt idx="270">
                  <c:v>42.24</c:v>
                </c:pt>
                <c:pt idx="271">
                  <c:v>193.85999999999999</c:v>
                </c:pt>
                <c:pt idx="272">
                  <c:v>24.06</c:v>
                </c:pt>
                <c:pt idx="273">
                  <c:v>598.26</c:v>
                </c:pt>
                <c:pt idx="274">
                  <c:v>335.78999999999996</c:v>
                </c:pt>
                <c:pt idx="275">
                  <c:v>218.2</c:v>
                </c:pt>
                <c:pt idx="276">
                  <c:v>381.68</c:v>
                </c:pt>
                <c:pt idx="277">
                  <c:v>709.9</c:v>
                </c:pt>
                <c:pt idx="278">
                  <c:v>440.20000000000005</c:v>
                </c:pt>
                <c:pt idx="279">
                  <c:v>559.67999999999995</c:v>
                </c:pt>
                <c:pt idx="280">
                  <c:v>37</c:v>
                </c:pt>
                <c:pt idx="281">
                  <c:v>15.34</c:v>
                </c:pt>
                <c:pt idx="282">
                  <c:v>598.98</c:v>
                </c:pt>
                <c:pt idx="283">
                  <c:v>190.68</c:v>
                </c:pt>
                <c:pt idx="284">
                  <c:v>333.40000000000003</c:v>
                </c:pt>
                <c:pt idx="285">
                  <c:v>74.86</c:v>
                </c:pt>
                <c:pt idx="286">
                  <c:v>213.75</c:v>
                </c:pt>
                <c:pt idx="287">
                  <c:v>339.57</c:v>
                </c:pt>
                <c:pt idx="288">
                  <c:v>664.16</c:v>
                </c:pt>
                <c:pt idx="289">
                  <c:v>403</c:v>
                </c:pt>
                <c:pt idx="290">
                  <c:v>194.95000000000002</c:v>
                </c:pt>
                <c:pt idx="291">
                  <c:v>62.48</c:v>
                </c:pt>
                <c:pt idx="292">
                  <c:v>72.72</c:v>
                </c:pt>
                <c:pt idx="293">
                  <c:v>181.1</c:v>
                </c:pt>
                <c:pt idx="294">
                  <c:v>259.60000000000002</c:v>
                </c:pt>
                <c:pt idx="295">
                  <c:v>115.36</c:v>
                </c:pt>
                <c:pt idx="296">
                  <c:v>470.28</c:v>
                </c:pt>
                <c:pt idx="297">
                  <c:v>240.04</c:v>
                </c:pt>
                <c:pt idx="298">
                  <c:v>88.61</c:v>
                </c:pt>
                <c:pt idx="299">
                  <c:v>199.64</c:v>
                </c:pt>
                <c:pt idx="300">
                  <c:v>39.01</c:v>
                </c:pt>
                <c:pt idx="301">
                  <c:v>48.61</c:v>
                </c:pt>
                <c:pt idx="302">
                  <c:v>204.76</c:v>
                </c:pt>
                <c:pt idx="303">
                  <c:v>119.68</c:v>
                </c:pt>
                <c:pt idx="304">
                  <c:v>505.40000000000003</c:v>
                </c:pt>
                <c:pt idx="305">
                  <c:v>281.60999999999996</c:v>
                </c:pt>
                <c:pt idx="306">
                  <c:v>710.32</c:v>
                </c:pt>
                <c:pt idx="307">
                  <c:v>79.44</c:v>
                </c:pt>
                <c:pt idx="308">
                  <c:v>163.82</c:v>
                </c:pt>
                <c:pt idx="309">
                  <c:v>479.58000000000004</c:v>
                </c:pt>
                <c:pt idx="310">
                  <c:v>138.66</c:v>
                </c:pt>
                <c:pt idx="311">
                  <c:v>71.150000000000006</c:v>
                </c:pt>
                <c:pt idx="312">
                  <c:v>139.95000000000002</c:v>
                </c:pt>
                <c:pt idx="313">
                  <c:v>781.3</c:v>
                </c:pt>
                <c:pt idx="314">
                  <c:v>198.74</c:v>
                </c:pt>
                <c:pt idx="315">
                  <c:v>63.239999999999995</c:v>
                </c:pt>
                <c:pt idx="316">
                  <c:v>373.95000000000005</c:v>
                </c:pt>
                <c:pt idx="317">
                  <c:v>207.69</c:v>
                </c:pt>
                <c:pt idx="318">
                  <c:v>176.28</c:v>
                </c:pt>
                <c:pt idx="319">
                  <c:v>206.37</c:v>
                </c:pt>
                <c:pt idx="320">
                  <c:v>39.42</c:v>
                </c:pt>
                <c:pt idx="321">
                  <c:v>91.56</c:v>
                </c:pt>
                <c:pt idx="322">
                  <c:v>308.85000000000002</c:v>
                </c:pt>
                <c:pt idx="323">
                  <c:v>129.12</c:v>
                </c:pt>
                <c:pt idx="324">
                  <c:v>390.96</c:v>
                </c:pt>
                <c:pt idx="325">
                  <c:v>498.9</c:v>
                </c:pt>
                <c:pt idx="326">
                  <c:v>377.04</c:v>
                </c:pt>
                <c:pt idx="327">
                  <c:v>204.52</c:v>
                </c:pt>
                <c:pt idx="328">
                  <c:v>145.44</c:v>
                </c:pt>
                <c:pt idx="329">
                  <c:v>198.18</c:v>
                </c:pt>
                <c:pt idx="330">
                  <c:v>98.699999999999989</c:v>
                </c:pt>
                <c:pt idx="331">
                  <c:v>385.09999999999997</c:v>
                </c:pt>
                <c:pt idx="332">
                  <c:v>46.96</c:v>
                </c:pt>
                <c:pt idx="333">
                  <c:v>73.5</c:v>
                </c:pt>
                <c:pt idx="334">
                  <c:v>142.25</c:v>
                </c:pt>
                <c:pt idx="335">
                  <c:v>687.6</c:v>
                </c:pt>
                <c:pt idx="336">
                  <c:v>347.70000000000005</c:v>
                </c:pt>
                <c:pt idx="337">
                  <c:v>142.94999999999999</c:v>
                </c:pt>
                <c:pt idx="338">
                  <c:v>385.38</c:v>
                </c:pt>
                <c:pt idx="339">
                  <c:v>144.27000000000001</c:v>
                </c:pt>
                <c:pt idx="340">
                  <c:v>391.78999999999996</c:v>
                </c:pt>
                <c:pt idx="341">
                  <c:v>538.30000000000007</c:v>
                </c:pt>
                <c:pt idx="342">
                  <c:v>485.15</c:v>
                </c:pt>
                <c:pt idx="343">
                  <c:v>133.94999999999999</c:v>
                </c:pt>
                <c:pt idx="344">
                  <c:v>701.37000000000012</c:v>
                </c:pt>
                <c:pt idx="345">
                  <c:v>71.95</c:v>
                </c:pt>
                <c:pt idx="346">
                  <c:v>714</c:v>
                </c:pt>
                <c:pt idx="347">
                  <c:v>182.14</c:v>
                </c:pt>
                <c:pt idx="348">
                  <c:v>135</c:v>
                </c:pt>
                <c:pt idx="349">
                  <c:v>993</c:v>
                </c:pt>
                <c:pt idx="350">
                  <c:v>361.83</c:v>
                </c:pt>
                <c:pt idx="351">
                  <c:v>383.10999999999996</c:v>
                </c:pt>
                <c:pt idx="352">
                  <c:v>243</c:v>
                </c:pt>
                <c:pt idx="353">
                  <c:v>30.24</c:v>
                </c:pt>
                <c:pt idx="354">
                  <c:v>356.56</c:v>
                </c:pt>
                <c:pt idx="355">
                  <c:v>375.5</c:v>
                </c:pt>
                <c:pt idx="356">
                  <c:v>954.4</c:v>
                </c:pt>
                <c:pt idx="357">
                  <c:v>82.5</c:v>
                </c:pt>
                <c:pt idx="358">
                  <c:v>74.97</c:v>
                </c:pt>
                <c:pt idx="359">
                  <c:v>647.67999999999995</c:v>
                </c:pt>
                <c:pt idx="360">
                  <c:v>755.76</c:v>
                </c:pt>
                <c:pt idx="361">
                  <c:v>199.58</c:v>
                </c:pt>
                <c:pt idx="362">
                  <c:v>439.32</c:v>
                </c:pt>
                <c:pt idx="363">
                  <c:v>164.96</c:v>
                </c:pt>
                <c:pt idx="364">
                  <c:v>326.72000000000003</c:v>
                </c:pt>
                <c:pt idx="365">
                  <c:v>461.88</c:v>
                </c:pt>
                <c:pt idx="366">
                  <c:v>263.76</c:v>
                </c:pt>
                <c:pt idx="367">
                  <c:v>143.6</c:v>
                </c:pt>
                <c:pt idx="368">
                  <c:v>193.5</c:v>
                </c:pt>
                <c:pt idx="369">
                  <c:v>183.82000000000002</c:v>
                </c:pt>
                <c:pt idx="370">
                  <c:v>121.92</c:v>
                </c:pt>
                <c:pt idx="371">
                  <c:v>420.65999999999997</c:v>
                </c:pt>
                <c:pt idx="372">
                  <c:v>252.48</c:v>
                </c:pt>
                <c:pt idx="373">
                  <c:v>335.45000000000005</c:v>
                </c:pt>
                <c:pt idx="374">
                  <c:v>483.5</c:v>
                </c:pt>
                <c:pt idx="375">
                  <c:v>318.42</c:v>
                </c:pt>
                <c:pt idx="376">
                  <c:v>668.43</c:v>
                </c:pt>
                <c:pt idx="377">
                  <c:v>387.92</c:v>
                </c:pt>
                <c:pt idx="378">
                  <c:v>94.6</c:v>
                </c:pt>
                <c:pt idx="379">
                  <c:v>329.32</c:v>
                </c:pt>
                <c:pt idx="380">
                  <c:v>53.22</c:v>
                </c:pt>
                <c:pt idx="381">
                  <c:v>498.45</c:v>
                </c:pt>
                <c:pt idx="382">
                  <c:v>299.56</c:v>
                </c:pt>
                <c:pt idx="383">
                  <c:v>204.7</c:v>
                </c:pt>
                <c:pt idx="384">
                  <c:v>75.819999999999993</c:v>
                </c:pt>
                <c:pt idx="385">
                  <c:v>280.62</c:v>
                </c:pt>
                <c:pt idx="386">
                  <c:v>323.2</c:v>
                </c:pt>
                <c:pt idx="387">
                  <c:v>486.63</c:v>
                </c:pt>
                <c:pt idx="388">
                  <c:v>127.53999999999999</c:v>
                </c:pt>
                <c:pt idx="389">
                  <c:v>241.44</c:v>
                </c:pt>
                <c:pt idx="390">
                  <c:v>379.5</c:v>
                </c:pt>
                <c:pt idx="391">
                  <c:v>76.819999999999993</c:v>
                </c:pt>
                <c:pt idx="392">
                  <c:v>522.6</c:v>
                </c:pt>
                <c:pt idx="393">
                  <c:v>79.739999999999995</c:v>
                </c:pt>
                <c:pt idx="394">
                  <c:v>387.5</c:v>
                </c:pt>
                <c:pt idx="395">
                  <c:v>271.35000000000002</c:v>
                </c:pt>
                <c:pt idx="396">
                  <c:v>122.31</c:v>
                </c:pt>
                <c:pt idx="397">
                  <c:v>246.36</c:v>
                </c:pt>
                <c:pt idx="398">
                  <c:v>173.16</c:v>
                </c:pt>
                <c:pt idx="399">
                  <c:v>236.57999999999998</c:v>
                </c:pt>
                <c:pt idx="400">
                  <c:v>184.88</c:v>
                </c:pt>
                <c:pt idx="401">
                  <c:v>13.98</c:v>
                </c:pt>
                <c:pt idx="402">
                  <c:v>198.75</c:v>
                </c:pt>
                <c:pt idx="403">
                  <c:v>684.53000000000009</c:v>
                </c:pt>
                <c:pt idx="404">
                  <c:v>269.04000000000002</c:v>
                </c:pt>
                <c:pt idx="405">
                  <c:v>68.949999999999989</c:v>
                </c:pt>
                <c:pt idx="406">
                  <c:v>274.83999999999997</c:v>
                </c:pt>
                <c:pt idx="407">
                  <c:v>226.12</c:v>
                </c:pt>
                <c:pt idx="408">
                  <c:v>119.1</c:v>
                </c:pt>
                <c:pt idx="409">
                  <c:v>342.1</c:v>
                </c:pt>
                <c:pt idx="410">
                  <c:v>43.74</c:v>
                </c:pt>
                <c:pt idx="411">
                  <c:v>104.85</c:v>
                </c:pt>
                <c:pt idx="412">
                  <c:v>77.52</c:v>
                </c:pt>
                <c:pt idx="413">
                  <c:v>407.44</c:v>
                </c:pt>
                <c:pt idx="414">
                  <c:v>96.11</c:v>
                </c:pt>
                <c:pt idx="415">
                  <c:v>181.52</c:v>
                </c:pt>
                <c:pt idx="416">
                  <c:v>81.510000000000005</c:v>
                </c:pt>
                <c:pt idx="417">
                  <c:v>114.44</c:v>
                </c:pt>
                <c:pt idx="418">
                  <c:v>176.54</c:v>
                </c:pt>
                <c:pt idx="419">
                  <c:v>115.80000000000001</c:v>
                </c:pt>
                <c:pt idx="420">
                  <c:v>252.14999999999998</c:v>
                </c:pt>
                <c:pt idx="421">
                  <c:v>972.09999999999991</c:v>
                </c:pt>
                <c:pt idx="422">
                  <c:v>203.36</c:v>
                </c:pt>
                <c:pt idx="423">
                  <c:v>16.28</c:v>
                </c:pt>
                <c:pt idx="424">
                  <c:v>365.49</c:v>
                </c:pt>
                <c:pt idx="425">
                  <c:v>372.19</c:v>
                </c:pt>
                <c:pt idx="426">
                  <c:v>62.61</c:v>
                </c:pt>
                <c:pt idx="427">
                  <c:v>336.34999999999997</c:v>
                </c:pt>
                <c:pt idx="428">
                  <c:v>906.5</c:v>
                </c:pt>
                <c:pt idx="429">
                  <c:v>138.16</c:v>
                </c:pt>
                <c:pt idx="430">
                  <c:v>86.54</c:v>
                </c:pt>
                <c:pt idx="431">
                  <c:v>140.76</c:v>
                </c:pt>
                <c:pt idx="432">
                  <c:v>668.78000000000009</c:v>
                </c:pt>
                <c:pt idx="433">
                  <c:v>47.44</c:v>
                </c:pt>
                <c:pt idx="434">
                  <c:v>893.16</c:v>
                </c:pt>
                <c:pt idx="435">
                  <c:v>331.72</c:v>
                </c:pt>
                <c:pt idx="436">
                  <c:v>203.94</c:v>
                </c:pt>
                <c:pt idx="437">
                  <c:v>68.16</c:v>
                </c:pt>
                <c:pt idx="438">
                  <c:v>326.88</c:v>
                </c:pt>
                <c:pt idx="439">
                  <c:v>87.2</c:v>
                </c:pt>
                <c:pt idx="440">
                  <c:v>707.44</c:v>
                </c:pt>
                <c:pt idx="441">
                  <c:v>802.89</c:v>
                </c:pt>
                <c:pt idx="442">
                  <c:v>12.78</c:v>
                </c:pt>
                <c:pt idx="443">
                  <c:v>133.70000000000002</c:v>
                </c:pt>
                <c:pt idx="444">
                  <c:v>19.149999999999999</c:v>
                </c:pt>
                <c:pt idx="445">
                  <c:v>276.60000000000002</c:v>
                </c:pt>
                <c:pt idx="446">
                  <c:v>137.22</c:v>
                </c:pt>
                <c:pt idx="447">
                  <c:v>27.07</c:v>
                </c:pt>
                <c:pt idx="448">
                  <c:v>39.119999999999997</c:v>
                </c:pt>
                <c:pt idx="449">
                  <c:v>448.26</c:v>
                </c:pt>
                <c:pt idx="450">
                  <c:v>132.06</c:v>
                </c:pt>
                <c:pt idx="451">
                  <c:v>318.05</c:v>
                </c:pt>
                <c:pt idx="452">
                  <c:v>25</c:v>
                </c:pt>
                <c:pt idx="453">
                  <c:v>83.08</c:v>
                </c:pt>
                <c:pt idx="454">
                  <c:v>147.79999999999998</c:v>
                </c:pt>
                <c:pt idx="455">
                  <c:v>696.6</c:v>
                </c:pt>
                <c:pt idx="456">
                  <c:v>793.9</c:v>
                </c:pt>
                <c:pt idx="457">
                  <c:v>465.7</c:v>
                </c:pt>
                <c:pt idx="458">
                  <c:v>35.89</c:v>
                </c:pt>
                <c:pt idx="459">
                  <c:v>202.60000000000002</c:v>
                </c:pt>
                <c:pt idx="460">
                  <c:v>730.5</c:v>
                </c:pt>
                <c:pt idx="461">
                  <c:v>295.8</c:v>
                </c:pt>
                <c:pt idx="462">
                  <c:v>22.62</c:v>
                </c:pt>
                <c:pt idx="463">
                  <c:v>256.70000000000005</c:v>
                </c:pt>
                <c:pt idx="464">
                  <c:v>545.5</c:v>
                </c:pt>
                <c:pt idx="465">
                  <c:v>260.05</c:v>
                </c:pt>
                <c:pt idx="466">
                  <c:v>222.12</c:v>
                </c:pt>
                <c:pt idx="467">
                  <c:v>21.58</c:v>
                </c:pt>
                <c:pt idx="468">
                  <c:v>98.84</c:v>
                </c:pt>
                <c:pt idx="469">
                  <c:v>502.62</c:v>
                </c:pt>
                <c:pt idx="470">
                  <c:v>160.19999999999999</c:v>
                </c:pt>
                <c:pt idx="471">
                  <c:v>431.3</c:v>
                </c:pt>
                <c:pt idx="472">
                  <c:v>580.55999999999995</c:v>
                </c:pt>
                <c:pt idx="473">
                  <c:v>322.2</c:v>
                </c:pt>
                <c:pt idx="474">
                  <c:v>195.54000000000002</c:v>
                </c:pt>
                <c:pt idx="475">
                  <c:v>166.29999999999998</c:v>
                </c:pt>
                <c:pt idx="476">
                  <c:v>336.28</c:v>
                </c:pt>
                <c:pt idx="477">
                  <c:v>343.7</c:v>
                </c:pt>
                <c:pt idx="478">
                  <c:v>38.6</c:v>
                </c:pt>
                <c:pt idx="479">
                  <c:v>527.76</c:v>
                </c:pt>
                <c:pt idx="480">
                  <c:v>328</c:v>
                </c:pt>
                <c:pt idx="481">
                  <c:v>185.7</c:v>
                </c:pt>
                <c:pt idx="482">
                  <c:v>603.80000000000007</c:v>
                </c:pt>
                <c:pt idx="483">
                  <c:v>369.79999999999995</c:v>
                </c:pt>
                <c:pt idx="484">
                  <c:v>197.96</c:v>
                </c:pt>
                <c:pt idx="485">
                  <c:v>410.90000000000003</c:v>
                </c:pt>
                <c:pt idx="486">
                  <c:v>148.6</c:v>
                </c:pt>
                <c:pt idx="487">
                  <c:v>22.96</c:v>
                </c:pt>
                <c:pt idx="488">
                  <c:v>699.12000000000012</c:v>
                </c:pt>
                <c:pt idx="489">
                  <c:v>69.400000000000006</c:v>
                </c:pt>
                <c:pt idx="490">
                  <c:v>196.6</c:v>
                </c:pt>
                <c:pt idx="491">
                  <c:v>202.56</c:v>
                </c:pt>
                <c:pt idx="492">
                  <c:v>121.19999999999999</c:v>
                </c:pt>
                <c:pt idx="493">
                  <c:v>199.78</c:v>
                </c:pt>
                <c:pt idx="494">
                  <c:v>607.36</c:v>
                </c:pt>
                <c:pt idx="495">
                  <c:v>126.44</c:v>
                </c:pt>
                <c:pt idx="496">
                  <c:v>541.43999999999994</c:v>
                </c:pt>
                <c:pt idx="497">
                  <c:v>98.13</c:v>
                </c:pt>
                <c:pt idx="498">
                  <c:v>412.16</c:v>
                </c:pt>
                <c:pt idx="499">
                  <c:v>73.97</c:v>
                </c:pt>
                <c:pt idx="500">
                  <c:v>31.9</c:v>
                </c:pt>
                <c:pt idx="501">
                  <c:v>138.80000000000001</c:v>
                </c:pt>
                <c:pt idx="502">
                  <c:v>186.62</c:v>
                </c:pt>
                <c:pt idx="503">
                  <c:v>88.45</c:v>
                </c:pt>
                <c:pt idx="504">
                  <c:v>193.44</c:v>
                </c:pt>
                <c:pt idx="505">
                  <c:v>145.5</c:v>
                </c:pt>
                <c:pt idx="506">
                  <c:v>504.29999999999995</c:v>
                </c:pt>
                <c:pt idx="507">
                  <c:v>306.45</c:v>
                </c:pt>
                <c:pt idx="508">
                  <c:v>95.699999999999989</c:v>
                </c:pt>
                <c:pt idx="509">
                  <c:v>635.17999999999995</c:v>
                </c:pt>
                <c:pt idx="510">
                  <c:v>214.54999999999998</c:v>
                </c:pt>
                <c:pt idx="511">
                  <c:v>379.96000000000004</c:v>
                </c:pt>
                <c:pt idx="512">
                  <c:v>696.85</c:v>
                </c:pt>
                <c:pt idx="513">
                  <c:v>408.73</c:v>
                </c:pt>
                <c:pt idx="514">
                  <c:v>51.47</c:v>
                </c:pt>
                <c:pt idx="515">
                  <c:v>274.3</c:v>
                </c:pt>
                <c:pt idx="516">
                  <c:v>196.95</c:v>
                </c:pt>
                <c:pt idx="517">
                  <c:v>69.459999999999994</c:v>
                </c:pt>
                <c:pt idx="518">
                  <c:v>359.6</c:v>
                </c:pt>
                <c:pt idx="519">
                  <c:v>137.13</c:v>
                </c:pt>
                <c:pt idx="520">
                  <c:v>499.02</c:v>
                </c:pt>
                <c:pt idx="521">
                  <c:v>224.64</c:v>
                </c:pt>
                <c:pt idx="522">
                  <c:v>125.74</c:v>
                </c:pt>
                <c:pt idx="523">
                  <c:v>490.26</c:v>
                </c:pt>
                <c:pt idx="524">
                  <c:v>457.04999999999995</c:v>
                </c:pt>
                <c:pt idx="525">
                  <c:v>156.84</c:v>
                </c:pt>
                <c:pt idx="526">
                  <c:v>119.72</c:v>
                </c:pt>
                <c:pt idx="527">
                  <c:v>543.6</c:v>
                </c:pt>
                <c:pt idx="528">
                  <c:v>882.81000000000006</c:v>
                </c:pt>
                <c:pt idx="529">
                  <c:v>152.57999999999998</c:v>
                </c:pt>
                <c:pt idx="530">
                  <c:v>693.44</c:v>
                </c:pt>
                <c:pt idx="531">
                  <c:v>229.5</c:v>
                </c:pt>
                <c:pt idx="532">
                  <c:v>146.79</c:v>
                </c:pt>
                <c:pt idx="533">
                  <c:v>141.6</c:v>
                </c:pt>
                <c:pt idx="534">
                  <c:v>116.69000000000001</c:v>
                </c:pt>
                <c:pt idx="535">
                  <c:v>73.959999999999994</c:v>
                </c:pt>
                <c:pt idx="536">
                  <c:v>97.94</c:v>
                </c:pt>
                <c:pt idx="537">
                  <c:v>292.2</c:v>
                </c:pt>
                <c:pt idx="538">
                  <c:v>524.88</c:v>
                </c:pt>
                <c:pt idx="539">
                  <c:v>92.039999999999992</c:v>
                </c:pt>
                <c:pt idx="540">
                  <c:v>75.88</c:v>
                </c:pt>
                <c:pt idx="541">
                  <c:v>80.72</c:v>
                </c:pt>
                <c:pt idx="542">
                  <c:v>112.62</c:v>
                </c:pt>
                <c:pt idx="543">
                  <c:v>71.2</c:v>
                </c:pt>
                <c:pt idx="544">
                  <c:v>155.24</c:v>
                </c:pt>
                <c:pt idx="545">
                  <c:v>294.20000000000005</c:v>
                </c:pt>
                <c:pt idx="546">
                  <c:v>548.55000000000007</c:v>
                </c:pt>
                <c:pt idx="547">
                  <c:v>257.7</c:v>
                </c:pt>
                <c:pt idx="548">
                  <c:v>396.36</c:v>
                </c:pt>
                <c:pt idx="549">
                  <c:v>171.81</c:v>
                </c:pt>
                <c:pt idx="550">
                  <c:v>488.79</c:v>
                </c:pt>
                <c:pt idx="551">
                  <c:v>524.16</c:v>
                </c:pt>
                <c:pt idx="552">
                  <c:v>133.26</c:v>
                </c:pt>
                <c:pt idx="553">
                  <c:v>135.24</c:v>
                </c:pt>
                <c:pt idx="554">
                  <c:v>112.44</c:v>
                </c:pt>
                <c:pt idx="555">
                  <c:v>144.08000000000001</c:v>
                </c:pt>
                <c:pt idx="556">
                  <c:v>985.19999999999993</c:v>
                </c:pt>
                <c:pt idx="557">
                  <c:v>249.95999999999998</c:v>
                </c:pt>
                <c:pt idx="558">
                  <c:v>217.26</c:v>
                </c:pt>
                <c:pt idx="559">
                  <c:v>194.21999999999997</c:v>
                </c:pt>
                <c:pt idx="560">
                  <c:v>892</c:v>
                </c:pt>
                <c:pt idx="561">
                  <c:v>339.36</c:v>
                </c:pt>
                <c:pt idx="562">
                  <c:v>447.06000000000006</c:v>
                </c:pt>
                <c:pt idx="563">
                  <c:v>198.5</c:v>
                </c:pt>
                <c:pt idx="564">
                  <c:v>812.09999999999991</c:v>
                </c:pt>
                <c:pt idx="565">
                  <c:v>493.29999999999995</c:v>
                </c:pt>
                <c:pt idx="566">
                  <c:v>591.66</c:v>
                </c:pt>
                <c:pt idx="567">
                  <c:v>559.02</c:v>
                </c:pt>
                <c:pt idx="568">
                  <c:v>517.86</c:v>
                </c:pt>
                <c:pt idx="569">
                  <c:v>410.20000000000005</c:v>
                </c:pt>
                <c:pt idx="570">
                  <c:v>266.70000000000005</c:v>
                </c:pt>
                <c:pt idx="571">
                  <c:v>70.910000000000011</c:v>
                </c:pt>
                <c:pt idx="572">
                  <c:v>144.78</c:v>
                </c:pt>
                <c:pt idx="573">
                  <c:v>429.54999999999995</c:v>
                </c:pt>
                <c:pt idx="574">
                  <c:v>569.17000000000007</c:v>
                </c:pt>
                <c:pt idx="575">
                  <c:v>241.2</c:v>
                </c:pt>
                <c:pt idx="576">
                  <c:v>127.08</c:v>
                </c:pt>
                <c:pt idx="577">
                  <c:v>257.08</c:v>
                </c:pt>
                <c:pt idx="578">
                  <c:v>139.02000000000001</c:v>
                </c:pt>
                <c:pt idx="579">
                  <c:v>81.66</c:v>
                </c:pt>
                <c:pt idx="580">
                  <c:v>310.72000000000003</c:v>
                </c:pt>
                <c:pt idx="581">
                  <c:v>185.96</c:v>
                </c:pt>
                <c:pt idx="582">
                  <c:v>72.319999999999993</c:v>
                </c:pt>
                <c:pt idx="583">
                  <c:v>189.18</c:v>
                </c:pt>
                <c:pt idx="584">
                  <c:v>206.84</c:v>
                </c:pt>
                <c:pt idx="585">
                  <c:v>157.02000000000001</c:v>
                </c:pt>
                <c:pt idx="586">
                  <c:v>215.3</c:v>
                </c:pt>
                <c:pt idx="587">
                  <c:v>596.1</c:v>
                </c:pt>
                <c:pt idx="588">
                  <c:v>73.099999999999994</c:v>
                </c:pt>
                <c:pt idx="589">
                  <c:v>279.18</c:v>
                </c:pt>
                <c:pt idx="590">
                  <c:v>169.67999999999998</c:v>
                </c:pt>
                <c:pt idx="591">
                  <c:v>45.58</c:v>
                </c:pt>
                <c:pt idx="592">
                  <c:v>225.60000000000002</c:v>
                </c:pt>
                <c:pt idx="593">
                  <c:v>290.39999999999998</c:v>
                </c:pt>
                <c:pt idx="594">
                  <c:v>44.46</c:v>
                </c:pt>
                <c:pt idx="595">
                  <c:v>156.60000000000002</c:v>
                </c:pt>
                <c:pt idx="596">
                  <c:v>419.93999999999994</c:v>
                </c:pt>
                <c:pt idx="597">
                  <c:v>184.25</c:v>
                </c:pt>
                <c:pt idx="598">
                  <c:v>140.63999999999999</c:v>
                </c:pt>
                <c:pt idx="599">
                  <c:v>83.08</c:v>
                </c:pt>
                <c:pt idx="600">
                  <c:v>64.989999999999995</c:v>
                </c:pt>
                <c:pt idx="601">
                  <c:v>775.6</c:v>
                </c:pt>
                <c:pt idx="602">
                  <c:v>327.06</c:v>
                </c:pt>
                <c:pt idx="603">
                  <c:v>363.23</c:v>
                </c:pt>
                <c:pt idx="604">
                  <c:v>127</c:v>
                </c:pt>
                <c:pt idx="605">
                  <c:v>375.55</c:v>
                </c:pt>
                <c:pt idx="606">
                  <c:v>199.16</c:v>
                </c:pt>
                <c:pt idx="607">
                  <c:v>30.61</c:v>
                </c:pt>
                <c:pt idx="608">
                  <c:v>115.78</c:v>
                </c:pt>
                <c:pt idx="609">
                  <c:v>28.96</c:v>
                </c:pt>
                <c:pt idx="610">
                  <c:v>890.73</c:v>
                </c:pt>
                <c:pt idx="611">
                  <c:v>279.65999999999997</c:v>
                </c:pt>
                <c:pt idx="612">
                  <c:v>80.930000000000007</c:v>
                </c:pt>
                <c:pt idx="613">
                  <c:v>674.5</c:v>
                </c:pt>
                <c:pt idx="614">
                  <c:v>348.48</c:v>
                </c:pt>
                <c:pt idx="615">
                  <c:v>435.59999999999997</c:v>
                </c:pt>
                <c:pt idx="616">
                  <c:v>439.54999999999995</c:v>
                </c:pt>
                <c:pt idx="617">
                  <c:v>591.18000000000006</c:v>
                </c:pt>
                <c:pt idx="618">
                  <c:v>260.76</c:v>
                </c:pt>
                <c:pt idx="619">
                  <c:v>215.04000000000002</c:v>
                </c:pt>
                <c:pt idx="620">
                  <c:v>91.61</c:v>
                </c:pt>
                <c:pt idx="621">
                  <c:v>662.13</c:v>
                </c:pt>
                <c:pt idx="622">
                  <c:v>832.5</c:v>
                </c:pt>
                <c:pt idx="623">
                  <c:v>91.35</c:v>
                </c:pt>
                <c:pt idx="624">
                  <c:v>157.76</c:v>
                </c:pt>
                <c:pt idx="625">
                  <c:v>121.74</c:v>
                </c:pt>
                <c:pt idx="626">
                  <c:v>825.8</c:v>
                </c:pt>
                <c:pt idx="627">
                  <c:v>159.89999999999998</c:v>
                </c:pt>
                <c:pt idx="628">
                  <c:v>12.09</c:v>
                </c:pt>
                <c:pt idx="629">
                  <c:v>641.9</c:v>
                </c:pt>
                <c:pt idx="630">
                  <c:v>234.93</c:v>
                </c:pt>
                <c:pt idx="631">
                  <c:v>167.54</c:v>
                </c:pt>
                <c:pt idx="632">
                  <c:v>299.10000000000002</c:v>
                </c:pt>
                <c:pt idx="633">
                  <c:v>239.73</c:v>
                </c:pt>
                <c:pt idx="634">
                  <c:v>664.7</c:v>
                </c:pt>
                <c:pt idx="635">
                  <c:v>202.65</c:v>
                </c:pt>
                <c:pt idx="636">
                  <c:v>46.2</c:v>
                </c:pt>
                <c:pt idx="637">
                  <c:v>88.149999999999991</c:v>
                </c:pt>
                <c:pt idx="638">
                  <c:v>157.26</c:v>
                </c:pt>
                <c:pt idx="639">
                  <c:v>296.37</c:v>
                </c:pt>
                <c:pt idx="640">
                  <c:v>708.4</c:v>
                </c:pt>
                <c:pt idx="641">
                  <c:v>111.34</c:v>
                </c:pt>
                <c:pt idx="642">
                  <c:v>580.16</c:v>
                </c:pt>
                <c:pt idx="643">
                  <c:v>60.25</c:v>
                </c:pt>
                <c:pt idx="644">
                  <c:v>174.24</c:v>
                </c:pt>
                <c:pt idx="645">
                  <c:v>421.26</c:v>
                </c:pt>
                <c:pt idx="646">
                  <c:v>33.630000000000003</c:v>
                </c:pt>
                <c:pt idx="647">
                  <c:v>30.98</c:v>
                </c:pt>
                <c:pt idx="648">
                  <c:v>247.39999999999998</c:v>
                </c:pt>
                <c:pt idx="649">
                  <c:v>378.29999999999995</c:v>
                </c:pt>
                <c:pt idx="650">
                  <c:v>334.86</c:v>
                </c:pt>
                <c:pt idx="651">
                  <c:v>727.8</c:v>
                </c:pt>
                <c:pt idx="652">
                  <c:v>335.88</c:v>
                </c:pt>
                <c:pt idx="653">
                  <c:v>240.72</c:v>
                </c:pt>
                <c:pt idx="654">
                  <c:v>47.07</c:v>
                </c:pt>
                <c:pt idx="655">
                  <c:v>99.69</c:v>
                </c:pt>
                <c:pt idx="656">
                  <c:v>264.45000000000005</c:v>
                </c:pt>
                <c:pt idx="657">
                  <c:v>139.65</c:v>
                </c:pt>
                <c:pt idx="658">
                  <c:v>55.45</c:v>
                </c:pt>
                <c:pt idx="659">
                  <c:v>128.91</c:v>
                </c:pt>
                <c:pt idx="660">
                  <c:v>119.98</c:v>
                </c:pt>
                <c:pt idx="661">
                  <c:v>352.5</c:v>
                </c:pt>
                <c:pt idx="662">
                  <c:v>871</c:v>
                </c:pt>
                <c:pt idx="663">
                  <c:v>197.6</c:v>
                </c:pt>
                <c:pt idx="664">
                  <c:v>194.52</c:v>
                </c:pt>
                <c:pt idx="665">
                  <c:v>173.22</c:v>
                </c:pt>
                <c:pt idx="666">
                  <c:v>71.88</c:v>
                </c:pt>
                <c:pt idx="667">
                  <c:v>286.26</c:v>
                </c:pt>
                <c:pt idx="668">
                  <c:v>81.239999999999995</c:v>
                </c:pt>
                <c:pt idx="669">
                  <c:v>560.4</c:v>
                </c:pt>
                <c:pt idx="670">
                  <c:v>186.8</c:v>
                </c:pt>
                <c:pt idx="671">
                  <c:v>220.23</c:v>
                </c:pt>
                <c:pt idx="672">
                  <c:v>269.12</c:v>
                </c:pt>
                <c:pt idx="673">
                  <c:v>454.79999999999995</c:v>
                </c:pt>
                <c:pt idx="674">
                  <c:v>167.54</c:v>
                </c:pt>
                <c:pt idx="675">
                  <c:v>448.56</c:v>
                </c:pt>
                <c:pt idx="676">
                  <c:v>293.88</c:v>
                </c:pt>
                <c:pt idx="677">
                  <c:v>589.5</c:v>
                </c:pt>
                <c:pt idx="678">
                  <c:v>291</c:v>
                </c:pt>
                <c:pt idx="679">
                  <c:v>39.479999999999997</c:v>
                </c:pt>
                <c:pt idx="680">
                  <c:v>34.81</c:v>
                </c:pt>
                <c:pt idx="681">
                  <c:v>295.92</c:v>
                </c:pt>
                <c:pt idx="682">
                  <c:v>42.96</c:v>
                </c:pt>
                <c:pt idx="683">
                  <c:v>138.47999999999999</c:v>
                </c:pt>
                <c:pt idx="684">
                  <c:v>98.2</c:v>
                </c:pt>
                <c:pt idx="685">
                  <c:v>129.66</c:v>
                </c:pt>
                <c:pt idx="686">
                  <c:v>635.6</c:v>
                </c:pt>
                <c:pt idx="687">
                  <c:v>145.76</c:v>
                </c:pt>
                <c:pt idx="688">
                  <c:v>201.29999999999998</c:v>
                </c:pt>
                <c:pt idx="689">
                  <c:v>631.71</c:v>
                </c:pt>
                <c:pt idx="690">
                  <c:v>385.28</c:v>
                </c:pt>
                <c:pt idx="691">
                  <c:v>486.3</c:v>
                </c:pt>
                <c:pt idx="692">
                  <c:v>513.66</c:v>
                </c:pt>
                <c:pt idx="693">
                  <c:v>473.40000000000003</c:v>
                </c:pt>
                <c:pt idx="694">
                  <c:v>436.85</c:v>
                </c:pt>
                <c:pt idx="695">
                  <c:v>108.16</c:v>
                </c:pt>
                <c:pt idx="696">
                  <c:v>248.76</c:v>
                </c:pt>
                <c:pt idx="697">
                  <c:v>626.22</c:v>
                </c:pt>
                <c:pt idx="698">
                  <c:v>975</c:v>
                </c:pt>
                <c:pt idx="699">
                  <c:v>483.28</c:v>
                </c:pt>
                <c:pt idx="700">
                  <c:v>96.960000000000008</c:v>
                </c:pt>
                <c:pt idx="701">
                  <c:v>197.7</c:v>
                </c:pt>
                <c:pt idx="702">
                  <c:v>724.23</c:v>
                </c:pt>
                <c:pt idx="703">
                  <c:v>795.51</c:v>
                </c:pt>
                <c:pt idx="704">
                  <c:v>502.39</c:v>
                </c:pt>
                <c:pt idx="705">
                  <c:v>172</c:v>
                </c:pt>
                <c:pt idx="706">
                  <c:v>68.98</c:v>
                </c:pt>
                <c:pt idx="707">
                  <c:v>124.96</c:v>
                </c:pt>
                <c:pt idx="708">
                  <c:v>77.099999999999994</c:v>
                </c:pt>
                <c:pt idx="709">
                  <c:v>483.72</c:v>
                </c:pt>
                <c:pt idx="710">
                  <c:v>302.12</c:v>
                </c:pt>
                <c:pt idx="711">
                  <c:v>698.67</c:v>
                </c:pt>
                <c:pt idx="712">
                  <c:v>124.64999999999999</c:v>
                </c:pt>
                <c:pt idx="713">
                  <c:v>789.6</c:v>
                </c:pt>
                <c:pt idx="714">
                  <c:v>178.4</c:v>
                </c:pt>
                <c:pt idx="715">
                  <c:v>500.21999999999997</c:v>
                </c:pt>
                <c:pt idx="716">
                  <c:v>35.82</c:v>
                </c:pt>
                <c:pt idx="717">
                  <c:v>136.14000000000001</c:v>
                </c:pt>
                <c:pt idx="718">
                  <c:v>104.88</c:v>
                </c:pt>
                <c:pt idx="719">
                  <c:v>178.92</c:v>
                </c:pt>
                <c:pt idx="720">
                  <c:v>815.67</c:v>
                </c:pt>
                <c:pt idx="721">
                  <c:v>132.35999999999999</c:v>
                </c:pt>
                <c:pt idx="722">
                  <c:v>257.39000000000004</c:v>
                </c:pt>
                <c:pt idx="723">
                  <c:v>93.36</c:v>
                </c:pt>
                <c:pt idx="724">
                  <c:v>228</c:v>
                </c:pt>
                <c:pt idx="725">
                  <c:v>166.71</c:v>
                </c:pt>
                <c:pt idx="726">
                  <c:v>697.4</c:v>
                </c:pt>
                <c:pt idx="727">
                  <c:v>389.04</c:v>
                </c:pt>
                <c:pt idx="728">
                  <c:v>365.26</c:v>
                </c:pt>
                <c:pt idx="729">
                  <c:v>89.28</c:v>
                </c:pt>
                <c:pt idx="730">
                  <c:v>168</c:v>
                </c:pt>
                <c:pt idx="731">
                  <c:v>19.7</c:v>
                </c:pt>
                <c:pt idx="732">
                  <c:v>531.16</c:v>
                </c:pt>
                <c:pt idx="733">
                  <c:v>53.72</c:v>
                </c:pt>
                <c:pt idx="734">
                  <c:v>819.5</c:v>
                </c:pt>
                <c:pt idx="735">
                  <c:v>568.4</c:v>
                </c:pt>
                <c:pt idx="736">
                  <c:v>587.6</c:v>
                </c:pt>
                <c:pt idx="737">
                  <c:v>732.48</c:v>
                </c:pt>
                <c:pt idx="738">
                  <c:v>845.64</c:v>
                </c:pt>
                <c:pt idx="739">
                  <c:v>389.27</c:v>
                </c:pt>
                <c:pt idx="740">
                  <c:v>84.83</c:v>
                </c:pt>
                <c:pt idx="741">
                  <c:v>143.26</c:v>
                </c:pt>
                <c:pt idx="742">
                  <c:v>75.38</c:v>
                </c:pt>
                <c:pt idx="743">
                  <c:v>253.36</c:v>
                </c:pt>
                <c:pt idx="744">
                  <c:v>38.42</c:v>
                </c:pt>
                <c:pt idx="745">
                  <c:v>652.30000000000007</c:v>
                </c:pt>
                <c:pt idx="746">
                  <c:v>52.65</c:v>
                </c:pt>
                <c:pt idx="747">
                  <c:v>110.60999999999999</c:v>
                </c:pt>
                <c:pt idx="748">
                  <c:v>568.61</c:v>
                </c:pt>
                <c:pt idx="749">
                  <c:v>89.28</c:v>
                </c:pt>
                <c:pt idx="750">
                  <c:v>136.4</c:v>
                </c:pt>
                <c:pt idx="751">
                  <c:v>174.20000000000002</c:v>
                </c:pt>
                <c:pt idx="752">
                  <c:v>366.4</c:v>
                </c:pt>
                <c:pt idx="753">
                  <c:v>254.61</c:v>
                </c:pt>
                <c:pt idx="754">
                  <c:v>778.32</c:v>
                </c:pt>
                <c:pt idx="755">
                  <c:v>285.92</c:v>
                </c:pt>
                <c:pt idx="756">
                  <c:v>579.12</c:v>
                </c:pt>
                <c:pt idx="757">
                  <c:v>188.5</c:v>
                </c:pt>
                <c:pt idx="758">
                  <c:v>221.56</c:v>
                </c:pt>
                <c:pt idx="759">
                  <c:v>772</c:v>
                </c:pt>
                <c:pt idx="760">
                  <c:v>721.3</c:v>
                </c:pt>
                <c:pt idx="761">
                  <c:v>511.04</c:v>
                </c:pt>
                <c:pt idx="762">
                  <c:v>53.449999999999996</c:v>
                </c:pt>
                <c:pt idx="763">
                  <c:v>222</c:v>
                </c:pt>
                <c:pt idx="764">
                  <c:v>763.68</c:v>
                </c:pt>
                <c:pt idx="765">
                  <c:v>228.18</c:v>
                </c:pt>
                <c:pt idx="766">
                  <c:v>82.14</c:v>
                </c:pt>
                <c:pt idx="767">
                  <c:v>382.56</c:v>
                </c:pt>
                <c:pt idx="768">
                  <c:v>68.58</c:v>
                </c:pt>
                <c:pt idx="769">
                  <c:v>382.16</c:v>
                </c:pt>
                <c:pt idx="770">
                  <c:v>601.09</c:v>
                </c:pt>
                <c:pt idx="771">
                  <c:v>475.92999999999995</c:v>
                </c:pt>
                <c:pt idx="772">
                  <c:v>52.42</c:v>
                </c:pt>
                <c:pt idx="773">
                  <c:v>131.30000000000001</c:v>
                </c:pt>
                <c:pt idx="774">
                  <c:v>144.30000000000001</c:v>
                </c:pt>
                <c:pt idx="775">
                  <c:v>457.17</c:v>
                </c:pt>
                <c:pt idx="776">
                  <c:v>93.38</c:v>
                </c:pt>
                <c:pt idx="777">
                  <c:v>126.25</c:v>
                </c:pt>
                <c:pt idx="778">
                  <c:v>790.83</c:v>
                </c:pt>
                <c:pt idx="779">
                  <c:v>174.4</c:v>
                </c:pt>
                <c:pt idx="780">
                  <c:v>379.04</c:v>
                </c:pt>
                <c:pt idx="781">
                  <c:v>30.62</c:v>
                </c:pt>
                <c:pt idx="782">
                  <c:v>352.08</c:v>
                </c:pt>
                <c:pt idx="783">
                  <c:v>50.8</c:v>
                </c:pt>
                <c:pt idx="784">
                  <c:v>522.05999999999995</c:v>
                </c:pt>
                <c:pt idx="785">
                  <c:v>575.12</c:v>
                </c:pt>
                <c:pt idx="786">
                  <c:v>54.95</c:v>
                </c:pt>
                <c:pt idx="787">
                  <c:v>181.41</c:v>
                </c:pt>
                <c:pt idx="788">
                  <c:v>412.37</c:v>
                </c:pt>
                <c:pt idx="789">
                  <c:v>46.41</c:v>
                </c:pt>
                <c:pt idx="790">
                  <c:v>274.2</c:v>
                </c:pt>
                <c:pt idx="791">
                  <c:v>973.7</c:v>
                </c:pt>
                <c:pt idx="792">
                  <c:v>648.19999999999993</c:v>
                </c:pt>
                <c:pt idx="793">
                  <c:v>93.22</c:v>
                </c:pt>
                <c:pt idx="794">
                  <c:v>54.36</c:v>
                </c:pt>
                <c:pt idx="795">
                  <c:v>60.87</c:v>
                </c:pt>
                <c:pt idx="796">
                  <c:v>244.89999999999998</c:v>
                </c:pt>
                <c:pt idx="797">
                  <c:v>92.78</c:v>
                </c:pt>
                <c:pt idx="798">
                  <c:v>433.45</c:v>
                </c:pt>
                <c:pt idx="799">
                  <c:v>138.06</c:v>
                </c:pt>
                <c:pt idx="800">
                  <c:v>241.6</c:v>
                </c:pt>
                <c:pt idx="801">
                  <c:v>471.73</c:v>
                </c:pt>
                <c:pt idx="802">
                  <c:v>440.64</c:v>
                </c:pt>
                <c:pt idx="803">
                  <c:v>680.31000000000006</c:v>
                </c:pt>
                <c:pt idx="804">
                  <c:v>309.88</c:v>
                </c:pt>
                <c:pt idx="805">
                  <c:v>186.36</c:v>
                </c:pt>
                <c:pt idx="806">
                  <c:v>200.92</c:v>
                </c:pt>
                <c:pt idx="807">
                  <c:v>17.75</c:v>
                </c:pt>
                <c:pt idx="808">
                  <c:v>621.79999999999995</c:v>
                </c:pt>
                <c:pt idx="809">
                  <c:v>86</c:v>
                </c:pt>
                <c:pt idx="810">
                  <c:v>402.59999999999997</c:v>
                </c:pt>
                <c:pt idx="811">
                  <c:v>324.85000000000002</c:v>
                </c:pt>
                <c:pt idx="812">
                  <c:v>95.15</c:v>
                </c:pt>
                <c:pt idx="813">
                  <c:v>388.96</c:v>
                </c:pt>
                <c:pt idx="814">
                  <c:v>425.68</c:v>
                </c:pt>
                <c:pt idx="815">
                  <c:v>318.08</c:v>
                </c:pt>
                <c:pt idx="816">
                  <c:v>271.04000000000002</c:v>
                </c:pt>
                <c:pt idx="817">
                  <c:v>384.64</c:v>
                </c:pt>
                <c:pt idx="818">
                  <c:v>235.79999999999998</c:v>
                </c:pt>
                <c:pt idx="819">
                  <c:v>211.56</c:v>
                </c:pt>
                <c:pt idx="820">
                  <c:v>95.36</c:v>
                </c:pt>
                <c:pt idx="821">
                  <c:v>10.17</c:v>
                </c:pt>
                <c:pt idx="822">
                  <c:v>206.13</c:v>
                </c:pt>
                <c:pt idx="823">
                  <c:v>420.56</c:v>
                </c:pt>
                <c:pt idx="824">
                  <c:v>88.04</c:v>
                </c:pt>
                <c:pt idx="825">
                  <c:v>648.99</c:v>
                </c:pt>
                <c:pt idx="826">
                  <c:v>123.84</c:v>
                </c:pt>
                <c:pt idx="827">
                  <c:v>649.5</c:v>
                </c:pt>
                <c:pt idx="828">
                  <c:v>742.2</c:v>
                </c:pt>
                <c:pt idx="829">
                  <c:v>84.48</c:v>
                </c:pt>
                <c:pt idx="830">
                  <c:v>250.28</c:v>
                </c:pt>
                <c:pt idx="831">
                  <c:v>94.8</c:v>
                </c:pt>
                <c:pt idx="832">
                  <c:v>91.3</c:v>
                </c:pt>
                <c:pt idx="833">
                  <c:v>285.10999999999996</c:v>
                </c:pt>
                <c:pt idx="834">
                  <c:v>52.38</c:v>
                </c:pt>
                <c:pt idx="835">
                  <c:v>192.7</c:v>
                </c:pt>
                <c:pt idx="836">
                  <c:v>267.78000000000003</c:v>
                </c:pt>
                <c:pt idx="837">
                  <c:v>558.69999999999993</c:v>
                </c:pt>
                <c:pt idx="838">
                  <c:v>175.32</c:v>
                </c:pt>
                <c:pt idx="839">
                  <c:v>155.82</c:v>
                </c:pt>
                <c:pt idx="840">
                  <c:v>60.3</c:v>
                </c:pt>
                <c:pt idx="841">
                  <c:v>78.94</c:v>
                </c:pt>
                <c:pt idx="842">
                  <c:v>29.74</c:v>
                </c:pt>
                <c:pt idx="843">
                  <c:v>21.32</c:v>
                </c:pt>
                <c:pt idx="844">
                  <c:v>281.34000000000003</c:v>
                </c:pt>
                <c:pt idx="845">
                  <c:v>73.260000000000005</c:v>
                </c:pt>
                <c:pt idx="846">
                  <c:v>22.38</c:v>
                </c:pt>
                <c:pt idx="847">
                  <c:v>655.92</c:v>
                </c:pt>
                <c:pt idx="848">
                  <c:v>594.59999999999991</c:v>
                </c:pt>
                <c:pt idx="849">
                  <c:v>74.099999999999994</c:v>
                </c:pt>
                <c:pt idx="850">
                  <c:v>196.96</c:v>
                </c:pt>
                <c:pt idx="851">
                  <c:v>372.33</c:v>
                </c:pt>
                <c:pt idx="852">
                  <c:v>527.9</c:v>
                </c:pt>
                <c:pt idx="853">
                  <c:v>479.75</c:v>
                </c:pt>
                <c:pt idx="854">
                  <c:v>328.59</c:v>
                </c:pt>
                <c:pt idx="855">
                  <c:v>168.96</c:v>
                </c:pt>
                <c:pt idx="856">
                  <c:v>113.24</c:v>
                </c:pt>
                <c:pt idx="857">
                  <c:v>345.54</c:v>
                </c:pt>
                <c:pt idx="858">
                  <c:v>428.67</c:v>
                </c:pt>
                <c:pt idx="859">
                  <c:v>86.27</c:v>
                </c:pt>
                <c:pt idx="860">
                  <c:v>25.52</c:v>
                </c:pt>
                <c:pt idx="861">
                  <c:v>101.52</c:v>
                </c:pt>
                <c:pt idx="862">
                  <c:v>357.49</c:v>
                </c:pt>
                <c:pt idx="863">
                  <c:v>238.77</c:v>
                </c:pt>
                <c:pt idx="864">
                  <c:v>101.43</c:v>
                </c:pt>
                <c:pt idx="865">
                  <c:v>724.24</c:v>
                </c:pt>
                <c:pt idx="866">
                  <c:v>125.64</c:v>
                </c:pt>
                <c:pt idx="867">
                  <c:v>72.929999999999993</c:v>
                </c:pt>
                <c:pt idx="868">
                  <c:v>258.36</c:v>
                </c:pt>
                <c:pt idx="869">
                  <c:v>173.74</c:v>
                </c:pt>
                <c:pt idx="870">
                  <c:v>56.5</c:v>
                </c:pt>
                <c:pt idx="871">
                  <c:v>214.3</c:v>
                </c:pt>
                <c:pt idx="872">
                  <c:v>534.36</c:v>
                </c:pt>
                <c:pt idx="873">
                  <c:v>93.16</c:v>
                </c:pt>
                <c:pt idx="874">
                  <c:v>522.08000000000004</c:v>
                </c:pt>
                <c:pt idx="875">
                  <c:v>52.35</c:v>
                </c:pt>
                <c:pt idx="876">
                  <c:v>39.75</c:v>
                </c:pt>
                <c:pt idx="877">
                  <c:v>720.16</c:v>
                </c:pt>
                <c:pt idx="878">
                  <c:v>96.8</c:v>
                </c:pt>
                <c:pt idx="879">
                  <c:v>332.1</c:v>
                </c:pt>
                <c:pt idx="880">
                  <c:v>81.44</c:v>
                </c:pt>
                <c:pt idx="881">
                  <c:v>319.89999999999998</c:v>
                </c:pt>
                <c:pt idx="882">
                  <c:v>206.52</c:v>
                </c:pt>
                <c:pt idx="883">
                  <c:v>166.68</c:v>
                </c:pt>
                <c:pt idx="884">
                  <c:v>319.06</c:v>
                </c:pt>
                <c:pt idx="885">
                  <c:v>87.9</c:v>
                </c:pt>
                <c:pt idx="886">
                  <c:v>734.7</c:v>
                </c:pt>
                <c:pt idx="887">
                  <c:v>97.52</c:v>
                </c:pt>
                <c:pt idx="888">
                  <c:v>769.2</c:v>
                </c:pt>
                <c:pt idx="889">
                  <c:v>418.29999999999995</c:v>
                </c:pt>
                <c:pt idx="890">
                  <c:v>463.28</c:v>
                </c:pt>
                <c:pt idx="891">
                  <c:v>462.45</c:v>
                </c:pt>
                <c:pt idx="892">
                  <c:v>141.9</c:v>
                </c:pt>
                <c:pt idx="893">
                  <c:v>302.70000000000005</c:v>
                </c:pt>
                <c:pt idx="894">
                  <c:v>793.28</c:v>
                </c:pt>
                <c:pt idx="895">
                  <c:v>425.18</c:v>
                </c:pt>
                <c:pt idx="896">
                  <c:v>283.62</c:v>
                </c:pt>
                <c:pt idx="897">
                  <c:v>599.19999999999993</c:v>
                </c:pt>
                <c:pt idx="898">
                  <c:v>315.36</c:v>
                </c:pt>
                <c:pt idx="899">
                  <c:v>403.56000000000006</c:v>
                </c:pt>
                <c:pt idx="900">
                  <c:v>183.88</c:v>
                </c:pt>
                <c:pt idx="901">
                  <c:v>138.65</c:v>
                </c:pt>
                <c:pt idx="902">
                  <c:v>80.709999999999994</c:v>
                </c:pt>
                <c:pt idx="903">
                  <c:v>116.64</c:v>
                </c:pt>
                <c:pt idx="904">
                  <c:v>313.52</c:v>
                </c:pt>
                <c:pt idx="905">
                  <c:v>846.1</c:v>
                </c:pt>
                <c:pt idx="906">
                  <c:v>414.4</c:v>
                </c:pt>
                <c:pt idx="907">
                  <c:v>159.08000000000001</c:v>
                </c:pt>
                <c:pt idx="908">
                  <c:v>490.09999999999997</c:v>
                </c:pt>
                <c:pt idx="909">
                  <c:v>87.449999999999989</c:v>
                </c:pt>
                <c:pt idx="910">
                  <c:v>224.52</c:v>
                </c:pt>
                <c:pt idx="911">
                  <c:v>744.96</c:v>
                </c:pt>
                <c:pt idx="912">
                  <c:v>410.72</c:v>
                </c:pt>
                <c:pt idx="913">
                  <c:v>298.79999999999995</c:v>
                </c:pt>
                <c:pt idx="914">
                  <c:v>212.94</c:v>
                </c:pt>
                <c:pt idx="915">
                  <c:v>42.85</c:v>
                </c:pt>
                <c:pt idx="916">
                  <c:v>378.68</c:v>
                </c:pt>
                <c:pt idx="917">
                  <c:v>206.91</c:v>
                </c:pt>
                <c:pt idx="918">
                  <c:v>78.78</c:v>
                </c:pt>
                <c:pt idx="919">
                  <c:v>322.11</c:v>
                </c:pt>
                <c:pt idx="920">
                  <c:v>98.22</c:v>
                </c:pt>
                <c:pt idx="921">
                  <c:v>25.46</c:v>
                </c:pt>
                <c:pt idx="922">
                  <c:v>581.98</c:v>
                </c:pt>
                <c:pt idx="923">
                  <c:v>211.32</c:v>
                </c:pt>
                <c:pt idx="924">
                  <c:v>55.12</c:v>
                </c:pt>
                <c:pt idx="925">
                  <c:v>88.31</c:v>
                </c:pt>
                <c:pt idx="926">
                  <c:v>356.58</c:v>
                </c:pt>
                <c:pt idx="927">
                  <c:v>794.25</c:v>
                </c:pt>
                <c:pt idx="928">
                  <c:v>50.62</c:v>
                </c:pt>
                <c:pt idx="929">
                  <c:v>599.52</c:v>
                </c:pt>
                <c:pt idx="930">
                  <c:v>166.7</c:v>
                </c:pt>
                <c:pt idx="931">
                  <c:v>744.4</c:v>
                </c:pt>
                <c:pt idx="932">
                  <c:v>448.56</c:v>
                </c:pt>
                <c:pt idx="933">
                  <c:v>378.9</c:v>
                </c:pt>
                <c:pt idx="934">
                  <c:v>257.15999999999997</c:v>
                </c:pt>
                <c:pt idx="935">
                  <c:v>552.23</c:v>
                </c:pt>
                <c:pt idx="936">
                  <c:v>447.40000000000003</c:v>
                </c:pt>
                <c:pt idx="937">
                  <c:v>276.27</c:v>
                </c:pt>
                <c:pt idx="938">
                  <c:v>343.74</c:v>
                </c:pt>
                <c:pt idx="939">
                  <c:v>266.08</c:v>
                </c:pt>
                <c:pt idx="940">
                  <c:v>898.37999999999988</c:v>
                </c:pt>
                <c:pt idx="941">
                  <c:v>456.8</c:v>
                </c:pt>
                <c:pt idx="942">
                  <c:v>253.95</c:v>
                </c:pt>
                <c:pt idx="943">
                  <c:v>70.56</c:v>
                </c:pt>
                <c:pt idx="944">
                  <c:v>657.16</c:v>
                </c:pt>
                <c:pt idx="945">
                  <c:v>168.5</c:v>
                </c:pt>
                <c:pt idx="946">
                  <c:v>53.78</c:v>
                </c:pt>
                <c:pt idx="947">
                  <c:v>179.05</c:v>
                </c:pt>
                <c:pt idx="948">
                  <c:v>211.44</c:v>
                </c:pt>
                <c:pt idx="949">
                  <c:v>119.72999999999999</c:v>
                </c:pt>
                <c:pt idx="950">
                  <c:v>65.699999999999989</c:v>
                </c:pt>
                <c:pt idx="951">
                  <c:v>251.4</c:v>
                </c:pt>
                <c:pt idx="952">
                  <c:v>84.16</c:v>
                </c:pt>
                <c:pt idx="953">
                  <c:v>395.46</c:v>
                </c:pt>
                <c:pt idx="954">
                  <c:v>297.99</c:v>
                </c:pt>
                <c:pt idx="955">
                  <c:v>454.41</c:v>
                </c:pt>
                <c:pt idx="956">
                  <c:v>276.12</c:v>
                </c:pt>
                <c:pt idx="957">
                  <c:v>158</c:v>
                </c:pt>
                <c:pt idx="958">
                  <c:v>887.93999999999994</c:v>
                </c:pt>
                <c:pt idx="959">
                  <c:v>91.98</c:v>
                </c:pt>
                <c:pt idx="960">
                  <c:v>41.78</c:v>
                </c:pt>
                <c:pt idx="961">
                  <c:v>15.5</c:v>
                </c:pt>
                <c:pt idx="962">
                  <c:v>290.45999999999998</c:v>
                </c:pt>
                <c:pt idx="963">
                  <c:v>66.66</c:v>
                </c:pt>
                <c:pt idx="964">
                  <c:v>76.540000000000006</c:v>
                </c:pt>
                <c:pt idx="965">
                  <c:v>299.7</c:v>
                </c:pt>
                <c:pt idx="966">
                  <c:v>243.03000000000003</c:v>
                </c:pt>
                <c:pt idx="967">
                  <c:v>47.400000000000006</c:v>
                </c:pt>
                <c:pt idx="968">
                  <c:v>172.45000000000002</c:v>
                </c:pt>
                <c:pt idx="969">
                  <c:v>846.3</c:v>
                </c:pt>
                <c:pt idx="970">
                  <c:v>258.37</c:v>
                </c:pt>
                <c:pt idx="971">
                  <c:v>609.55999999999995</c:v>
                </c:pt>
                <c:pt idx="972">
                  <c:v>240.24</c:v>
                </c:pt>
                <c:pt idx="973">
                  <c:v>172.26</c:v>
                </c:pt>
                <c:pt idx="974">
                  <c:v>99.84</c:v>
                </c:pt>
                <c:pt idx="975">
                  <c:v>298.64</c:v>
                </c:pt>
                <c:pt idx="976">
                  <c:v>159.60000000000002</c:v>
                </c:pt>
                <c:pt idx="977">
                  <c:v>25.45</c:v>
                </c:pt>
                <c:pt idx="978">
                  <c:v>67.77</c:v>
                </c:pt>
                <c:pt idx="979">
                  <c:v>238.36</c:v>
                </c:pt>
                <c:pt idx="980">
                  <c:v>232.6</c:v>
                </c:pt>
                <c:pt idx="981">
                  <c:v>877.32</c:v>
                </c:pt>
                <c:pt idx="982">
                  <c:v>699.71999999999991</c:v>
                </c:pt>
                <c:pt idx="983">
                  <c:v>674.59</c:v>
                </c:pt>
                <c:pt idx="984">
                  <c:v>318.55</c:v>
                </c:pt>
                <c:pt idx="985">
                  <c:v>29.52</c:v>
                </c:pt>
                <c:pt idx="986">
                  <c:v>496</c:v>
                </c:pt>
                <c:pt idx="987">
                  <c:v>823.40000000000009</c:v>
                </c:pt>
                <c:pt idx="988">
                  <c:v>602.96</c:v>
                </c:pt>
                <c:pt idx="989">
                  <c:v>282.8</c:v>
                </c:pt>
                <c:pt idx="990">
                  <c:v>766</c:v>
                </c:pt>
                <c:pt idx="991">
                  <c:v>116.06</c:v>
                </c:pt>
                <c:pt idx="992">
                  <c:v>174.89999999999998</c:v>
                </c:pt>
                <c:pt idx="993">
                  <c:v>60.95</c:v>
                </c:pt>
                <c:pt idx="994">
                  <c:v>40.35</c:v>
                </c:pt>
                <c:pt idx="995">
                  <c:v>973.8</c:v>
                </c:pt>
                <c:pt idx="996">
                  <c:v>31.84</c:v>
                </c:pt>
                <c:pt idx="997">
                  <c:v>65.819999999999993</c:v>
                </c:pt>
                <c:pt idx="998">
                  <c:v>618.38</c:v>
                </c:pt>
              </c:numCache>
            </c:numRef>
          </c:xVal>
          <c:yVal>
            <c:numRef>
              <c:f>'CORRELATION ANALYSIS'!$B$3:$B$1001</c:f>
              <c:numCache>
                <c:formatCode>General</c:formatCode>
                <c:ptCount val="999"/>
                <c:pt idx="0">
                  <c:v>63.140495867987752</c:v>
                </c:pt>
                <c:pt idx="1">
                  <c:v>268.02479338936007</c:v>
                </c:pt>
                <c:pt idx="2">
                  <c:v>384.92561983604685</c:v>
                </c:pt>
                <c:pt idx="3">
                  <c:v>499.3140495885101</c:v>
                </c:pt>
                <c:pt idx="4">
                  <c:v>493.99173553890478</c:v>
                </c:pt>
                <c:pt idx="5">
                  <c:v>341.35537190201137</c:v>
                </c:pt>
                <c:pt idx="6">
                  <c:v>607.9338842996309</c:v>
                </c:pt>
                <c:pt idx="7">
                  <c:v>59.933884297728696</c:v>
                </c:pt>
                <c:pt idx="8">
                  <c:v>135.9669421492323</c:v>
                </c:pt>
                <c:pt idx="9">
                  <c:v>47.86776859520748</c:v>
                </c:pt>
                <c:pt idx="10">
                  <c:v>84.330578512689414</c:v>
                </c:pt>
                <c:pt idx="11">
                  <c:v>194.00826446348333</c:v>
                </c:pt>
                <c:pt idx="12">
                  <c:v>356.94214876156957</c:v>
                </c:pt>
                <c:pt idx="13">
                  <c:v>589.91735537394845</c:v>
                </c:pt>
                <c:pt idx="14">
                  <c:v>464.72727272888579</c:v>
                </c:pt>
                <c:pt idx="15">
                  <c:v>398.76859504270652</c:v>
                </c:pt>
                <c:pt idx="16">
                  <c:v>360.04958677810924</c:v>
                </c:pt>
                <c:pt idx="17">
                  <c:v>135.54545454592503</c:v>
                </c:pt>
                <c:pt idx="18">
                  <c:v>66.611570248165094</c:v>
                </c:pt>
                <c:pt idx="19">
                  <c:v>355.53719008387878</c:v>
                </c:pt>
                <c:pt idx="20">
                  <c:v>218.13223140571583</c:v>
                </c:pt>
                <c:pt idx="21">
                  <c:v>54.876033058041727</c:v>
                </c:pt>
                <c:pt idx="22">
                  <c:v>142.80991735586761</c:v>
                </c:pt>
                <c:pt idx="23">
                  <c:v>219.74380165365531</c:v>
                </c:pt>
                <c:pt idx="24">
                  <c:v>347.70247934004988</c:v>
                </c:pt>
                <c:pt idx="25">
                  <c:v>27.702479338939135</c:v>
                </c:pt>
                <c:pt idx="26">
                  <c:v>144.90909090959391</c:v>
                </c:pt>
                <c:pt idx="27">
                  <c:v>365.12396694341612</c:v>
                </c:pt>
                <c:pt idx="28">
                  <c:v>185.13223140560129</c:v>
                </c:pt>
                <c:pt idx="29">
                  <c:v>388.96694215011047</c:v>
                </c:pt>
                <c:pt idx="30">
                  <c:v>580.68595041523861</c:v>
                </c:pt>
                <c:pt idx="31">
                  <c:v>553.91735537382351</c:v>
                </c:pt>
                <c:pt idx="32">
                  <c:v>159.63636363691774</c:v>
                </c:pt>
                <c:pt idx="33">
                  <c:v>328.66115702593419</c:v>
                </c:pt>
                <c:pt idx="34">
                  <c:v>56.297520661352443</c:v>
                </c:pt>
                <c:pt idx="35">
                  <c:v>258.76033057941055</c:v>
                </c:pt>
                <c:pt idx="36">
                  <c:v>452.82644628256361</c:v>
                </c:pt>
                <c:pt idx="37">
                  <c:v>363.10743801778932</c:v>
                </c:pt>
                <c:pt idx="38">
                  <c:v>199.14049586845982</c:v>
                </c:pt>
                <c:pt idx="39">
                  <c:v>71.669421487852077</c:v>
                </c:pt>
                <c:pt idx="40">
                  <c:v>92.74380165321449</c:v>
                </c:pt>
                <c:pt idx="41">
                  <c:v>342.74380165408229</c:v>
                </c:pt>
                <c:pt idx="42">
                  <c:v>652.56198347333952</c:v>
                </c:pt>
                <c:pt idx="43">
                  <c:v>25.404958677774133</c:v>
                </c:pt>
                <c:pt idx="44">
                  <c:v>310.611570249012</c:v>
                </c:pt>
                <c:pt idx="45">
                  <c:v>421.661157026257</c:v>
                </c:pt>
                <c:pt idx="46">
                  <c:v>148.83471074431827</c:v>
                </c:pt>
                <c:pt idx="47">
                  <c:v>93.867768595367153</c:v>
                </c:pt>
                <c:pt idx="48">
                  <c:v>682.89256198584144</c:v>
                </c:pt>
                <c:pt idx="49">
                  <c:v>528.76033058034784</c:v>
                </c:pt>
                <c:pt idx="50">
                  <c:v>184.25619834774702</c:v>
                </c:pt>
                <c:pt idx="51">
                  <c:v>59.074380165494311</c:v>
                </c:pt>
                <c:pt idx="52">
                  <c:v>12.752066115746743</c:v>
                </c:pt>
                <c:pt idx="53">
                  <c:v>26.710743801745608</c:v>
                </c:pt>
                <c:pt idx="54">
                  <c:v>568.46280991932861</c:v>
                </c:pt>
                <c:pt idx="55">
                  <c:v>73.289256198601507</c:v>
                </c:pt>
                <c:pt idx="56">
                  <c:v>592.39669421693225</c:v>
                </c:pt>
                <c:pt idx="57">
                  <c:v>597.93388429959612</c:v>
                </c:pt>
                <c:pt idx="58">
                  <c:v>151.78512396746902</c:v>
                </c:pt>
                <c:pt idx="59">
                  <c:v>61.338842975419524</c:v>
                </c:pt>
                <c:pt idx="60">
                  <c:v>276.34710743897574</c:v>
                </c:pt>
                <c:pt idx="61">
                  <c:v>409.61157024935568</c:v>
                </c:pt>
                <c:pt idx="62">
                  <c:v>130.66115702524692</c:v>
                </c:pt>
                <c:pt idx="63">
                  <c:v>250.38016529012526</c:v>
                </c:pt>
                <c:pt idx="64">
                  <c:v>131.15702479384368</c:v>
                </c:pt>
                <c:pt idx="65">
                  <c:v>55.322314049778804</c:v>
                </c:pt>
                <c:pt idx="66">
                  <c:v>484.01652892729987</c:v>
                </c:pt>
                <c:pt idx="67">
                  <c:v>650.99173553944968</c:v>
                </c:pt>
                <c:pt idx="68">
                  <c:v>15.148760330631093</c:v>
                </c:pt>
                <c:pt idx="69">
                  <c:v>739.50413223397186</c:v>
                </c:pt>
                <c:pt idx="70">
                  <c:v>513.38842975384807</c:v>
                </c:pt>
                <c:pt idx="71">
                  <c:v>120.29752066157459</c:v>
                </c:pt>
                <c:pt idx="72">
                  <c:v>376.4132231418024</c:v>
                </c:pt>
                <c:pt idx="73">
                  <c:v>555.39669421680378</c:v>
                </c:pt>
                <c:pt idx="74">
                  <c:v>344.21487603425265</c:v>
                </c:pt>
                <c:pt idx="75">
                  <c:v>364.7603305797785</c:v>
                </c:pt>
                <c:pt idx="76">
                  <c:v>148.83471074431827</c:v>
                </c:pt>
                <c:pt idx="77">
                  <c:v>647.19008264687454</c:v>
                </c:pt>
                <c:pt idx="78">
                  <c:v>84.214876033350166</c:v>
                </c:pt>
                <c:pt idx="79">
                  <c:v>491.85123967112872</c:v>
                </c:pt>
                <c:pt idx="80">
                  <c:v>239.70247933967502</c:v>
                </c:pt>
                <c:pt idx="81">
                  <c:v>127.27272727316904</c:v>
                </c:pt>
                <c:pt idx="82">
                  <c:v>265.65289256290555</c:v>
                </c:pt>
                <c:pt idx="83">
                  <c:v>202.10743801723044</c:v>
                </c:pt>
                <c:pt idx="84">
                  <c:v>480.51239669588284</c:v>
                </c:pt>
                <c:pt idx="85">
                  <c:v>316.19834710853553</c:v>
                </c:pt>
                <c:pt idx="86">
                  <c:v>285.66942148859493</c:v>
                </c:pt>
                <c:pt idx="87">
                  <c:v>35.099173553840842</c:v>
                </c:pt>
                <c:pt idx="88">
                  <c:v>381.76859504264741</c:v>
                </c:pt>
                <c:pt idx="89">
                  <c:v>156.6280991740974</c:v>
                </c:pt>
                <c:pt idx="90">
                  <c:v>370.74380165417949</c:v>
                </c:pt>
                <c:pt idx="91">
                  <c:v>127.15702479382981</c:v>
                </c:pt>
                <c:pt idx="92">
                  <c:v>478.71074380331453</c:v>
                </c:pt>
                <c:pt idx="93">
                  <c:v>74.173553719265726</c:v>
                </c:pt>
                <c:pt idx="94">
                  <c:v>80.29752066143574</c:v>
                </c:pt>
                <c:pt idx="95">
                  <c:v>726.19834710995872</c:v>
                </c:pt>
                <c:pt idx="96">
                  <c:v>61.735537190296924</c:v>
                </c:pt>
                <c:pt idx="97">
                  <c:v>130.78512396739612</c:v>
                </c:pt>
                <c:pt idx="98">
                  <c:v>410.08264462952263</c:v>
                </c:pt>
                <c:pt idx="99">
                  <c:v>40.256198347247171</c:v>
                </c:pt>
                <c:pt idx="100">
                  <c:v>584.25619834913539</c:v>
                </c:pt>
                <c:pt idx="101">
                  <c:v>171.59504132290965</c:v>
                </c:pt>
                <c:pt idx="102">
                  <c:v>288.89256198447384</c:v>
                </c:pt>
                <c:pt idx="103">
                  <c:v>175.57851239730368</c:v>
                </c:pt>
                <c:pt idx="104">
                  <c:v>732.80991735791554</c:v>
                </c:pt>
                <c:pt idx="105">
                  <c:v>135.76859504179359</c:v>
                </c:pt>
                <c:pt idx="106">
                  <c:v>308.08264462916861</c:v>
                </c:pt>
                <c:pt idx="107">
                  <c:v>252.74380165376985</c:v>
                </c:pt>
                <c:pt idx="108">
                  <c:v>677.43801653127707</c:v>
                </c:pt>
                <c:pt idx="109">
                  <c:v>27.256198347202044</c:v>
                </c:pt>
                <c:pt idx="110">
                  <c:v>243.49586776944022</c:v>
                </c:pt>
                <c:pt idx="111">
                  <c:v>421.38842975352878</c:v>
                </c:pt>
                <c:pt idx="112">
                  <c:v>431.92561983620999</c:v>
                </c:pt>
                <c:pt idx="113">
                  <c:v>600.91735537398665</c:v>
                </c:pt>
                <c:pt idx="114">
                  <c:v>66.991735537422613</c:v>
                </c:pt>
                <c:pt idx="115">
                  <c:v>90.661157025108082</c:v>
                </c:pt>
                <c:pt idx="116">
                  <c:v>42.446280991882873</c:v>
                </c:pt>
                <c:pt idx="117">
                  <c:v>90.578512397008623</c:v>
                </c:pt>
                <c:pt idx="118">
                  <c:v>88.330578512703298</c:v>
                </c:pt>
                <c:pt idx="119">
                  <c:v>658.24793388658236</c:v>
                </c:pt>
                <c:pt idx="120">
                  <c:v>330.44628099288252</c:v>
                </c:pt>
                <c:pt idx="121">
                  <c:v>743.50413223398573</c:v>
                </c:pt>
                <c:pt idx="122">
                  <c:v>422.54545454692123</c:v>
                </c:pt>
                <c:pt idx="123">
                  <c:v>373.35537190212239</c:v>
                </c:pt>
                <c:pt idx="124">
                  <c:v>542.00826446469125</c:v>
                </c:pt>
                <c:pt idx="125">
                  <c:v>133.26446281037994</c:v>
                </c:pt>
                <c:pt idx="126">
                  <c:v>236.00826446362913</c:v>
                </c:pt>
                <c:pt idx="127">
                  <c:v>453.15702479496144</c:v>
                </c:pt>
                <c:pt idx="128">
                  <c:v>671.50413223373585</c:v>
                </c:pt>
                <c:pt idx="129">
                  <c:v>229.20661157104351</c:v>
                </c:pt>
                <c:pt idx="130">
                  <c:v>456.84297520819729</c:v>
                </c:pt>
                <c:pt idx="131">
                  <c:v>115.17355371940805</c:v>
                </c:pt>
                <c:pt idx="132">
                  <c:v>433.63636363786884</c:v>
                </c:pt>
                <c:pt idx="133">
                  <c:v>403.14049586916792</c:v>
                </c:pt>
                <c:pt idx="134">
                  <c:v>223.68595041399954</c:v>
                </c:pt>
                <c:pt idx="135">
                  <c:v>108.71900826484017</c:v>
                </c:pt>
                <c:pt idx="136">
                  <c:v>170.67768595100569</c:v>
                </c:pt>
                <c:pt idx="137">
                  <c:v>429.00826446429897</c:v>
                </c:pt>
                <c:pt idx="138">
                  <c:v>479.33884297687041</c:v>
                </c:pt>
                <c:pt idx="139">
                  <c:v>742.14876033315454</c:v>
                </c:pt>
                <c:pt idx="140">
                  <c:v>747.9338843001168</c:v>
                </c:pt>
                <c:pt idx="141">
                  <c:v>566.94214876229853</c:v>
                </c:pt>
                <c:pt idx="142">
                  <c:v>25.132231405045914</c:v>
                </c:pt>
                <c:pt idx="143">
                  <c:v>386.52892562117643</c:v>
                </c:pt>
                <c:pt idx="144">
                  <c:v>229.38842975286235</c:v>
                </c:pt>
                <c:pt idx="145">
                  <c:v>249.09090909177368</c:v>
                </c:pt>
                <c:pt idx="146">
                  <c:v>218.6446280999325</c:v>
                </c:pt>
                <c:pt idx="147">
                  <c:v>475.10743801817807</c:v>
                </c:pt>
                <c:pt idx="148">
                  <c:v>214.61157024867882</c:v>
                </c:pt>
                <c:pt idx="149">
                  <c:v>302.61157024898432</c:v>
                </c:pt>
                <c:pt idx="150">
                  <c:v>199.93388429821465</c:v>
                </c:pt>
                <c:pt idx="151">
                  <c:v>619.14049586991769</c:v>
                </c:pt>
                <c:pt idx="152">
                  <c:v>81.719008264746464</c:v>
                </c:pt>
                <c:pt idx="153">
                  <c:v>535.33884297706481</c:v>
                </c:pt>
                <c:pt idx="154">
                  <c:v>381.36363636496014</c:v>
                </c:pt>
                <c:pt idx="155">
                  <c:v>59.644628099380583</c:v>
                </c:pt>
                <c:pt idx="156">
                  <c:v>207.7685950420435</c:v>
                </c:pt>
                <c:pt idx="157">
                  <c:v>723.12396694465883</c:v>
                </c:pt>
                <c:pt idx="158">
                  <c:v>463.09090909251654</c:v>
                </c:pt>
                <c:pt idx="159">
                  <c:v>285.48760330677607</c:v>
                </c:pt>
                <c:pt idx="160">
                  <c:v>52.636363636546342</c:v>
                </c:pt>
                <c:pt idx="161">
                  <c:v>264.90082644720047</c:v>
                </c:pt>
                <c:pt idx="162">
                  <c:v>126.28099173597553</c:v>
                </c:pt>
                <c:pt idx="163">
                  <c:v>329.75206611684706</c:v>
                </c:pt>
                <c:pt idx="164">
                  <c:v>281.45454545552241</c:v>
                </c:pt>
                <c:pt idx="165">
                  <c:v>789.91735537464263</c:v>
                </c:pt>
                <c:pt idx="166">
                  <c:v>818.01652892845937</c:v>
                </c:pt>
                <c:pt idx="167">
                  <c:v>254.28099173641982</c:v>
                </c:pt>
                <c:pt idx="168">
                  <c:v>402.1818181832142</c:v>
                </c:pt>
                <c:pt idx="169">
                  <c:v>289.29752066216122</c:v>
                </c:pt>
                <c:pt idx="170">
                  <c:v>330.78512396809032</c:v>
                </c:pt>
                <c:pt idx="171">
                  <c:v>137.8512396699</c:v>
                </c:pt>
                <c:pt idx="172">
                  <c:v>262.26446281082769</c:v>
                </c:pt>
                <c:pt idx="173">
                  <c:v>130.84297520706573</c:v>
                </c:pt>
                <c:pt idx="174">
                  <c:v>251.70247933971672</c:v>
                </c:pt>
                <c:pt idx="175">
                  <c:v>146.57851239720301</c:v>
                </c:pt>
                <c:pt idx="176">
                  <c:v>130.22314049631981</c:v>
                </c:pt>
                <c:pt idx="177">
                  <c:v>366.34710743928815</c:v>
                </c:pt>
                <c:pt idx="178">
                  <c:v>215.20661157099491</c:v>
                </c:pt>
                <c:pt idx="179">
                  <c:v>371.75206611699292</c:v>
                </c:pt>
                <c:pt idx="180">
                  <c:v>254.3471074388994</c:v>
                </c:pt>
                <c:pt idx="181">
                  <c:v>128.09917355416366</c:v>
                </c:pt>
                <c:pt idx="182">
                  <c:v>226.84297520739898</c:v>
                </c:pt>
                <c:pt idx="183">
                  <c:v>71.388429752313911</c:v>
                </c:pt>
                <c:pt idx="184">
                  <c:v>44.826446281147327</c:v>
                </c:pt>
                <c:pt idx="185">
                  <c:v>624.72727272944121</c:v>
                </c:pt>
                <c:pt idx="186">
                  <c:v>153.61983471127701</c:v>
                </c:pt>
                <c:pt idx="187">
                  <c:v>61.214876033270329</c:v>
                </c:pt>
                <c:pt idx="188">
                  <c:v>230.77685950493327</c:v>
                </c:pt>
                <c:pt idx="189">
                  <c:v>191.00826446347293</c:v>
                </c:pt>
                <c:pt idx="190">
                  <c:v>121.5206611574466</c:v>
                </c:pt>
                <c:pt idx="191">
                  <c:v>653.05785124193619</c:v>
                </c:pt>
                <c:pt idx="192">
                  <c:v>84.462809917648556</c:v>
                </c:pt>
                <c:pt idx="193">
                  <c:v>135.16528925666753</c:v>
                </c:pt>
                <c:pt idx="194">
                  <c:v>61.396694215089155</c:v>
                </c:pt>
                <c:pt idx="195">
                  <c:v>72.231404958928408</c:v>
                </c:pt>
                <c:pt idx="196">
                  <c:v>20.900826446353541</c:v>
                </c:pt>
                <c:pt idx="197">
                  <c:v>137.1900826451043</c:v>
                </c:pt>
                <c:pt idx="198">
                  <c:v>295.00000000102398</c:v>
                </c:pt>
                <c:pt idx="199">
                  <c:v>94.958677686280012</c:v>
                </c:pt>
                <c:pt idx="200">
                  <c:v>190.04958677751918</c:v>
                </c:pt>
                <c:pt idx="201">
                  <c:v>355.26446281115051</c:v>
                </c:pt>
                <c:pt idx="202">
                  <c:v>214.04958677760249</c:v>
                </c:pt>
                <c:pt idx="203">
                  <c:v>73.429752066370582</c:v>
                </c:pt>
                <c:pt idx="204">
                  <c:v>171.29752066175161</c:v>
                </c:pt>
                <c:pt idx="205">
                  <c:v>495.74380165461332</c:v>
                </c:pt>
                <c:pt idx="206">
                  <c:v>235.7851239677606</c:v>
                </c:pt>
                <c:pt idx="207">
                  <c:v>75.297520661418389</c:v>
                </c:pt>
                <c:pt idx="208">
                  <c:v>741.79338843232699</c:v>
                </c:pt>
                <c:pt idx="209">
                  <c:v>195.0991735543962</c:v>
                </c:pt>
                <c:pt idx="210">
                  <c:v>693.66942149001113</c:v>
                </c:pt>
                <c:pt idx="211">
                  <c:v>381.65289256330823</c:v>
                </c:pt>
                <c:pt idx="212">
                  <c:v>115.09090909130857</c:v>
                </c:pt>
                <c:pt idx="213">
                  <c:v>171.29752066175161</c:v>
                </c:pt>
                <c:pt idx="214">
                  <c:v>15.107438016581366</c:v>
                </c:pt>
                <c:pt idx="215">
                  <c:v>102.35537190118173</c:v>
                </c:pt>
                <c:pt idx="216">
                  <c:v>234.64462809998804</c:v>
                </c:pt>
                <c:pt idx="217">
                  <c:v>627.23966942366485</c:v>
                </c:pt>
                <c:pt idx="218">
                  <c:v>142.16528925669184</c:v>
                </c:pt>
                <c:pt idx="219">
                  <c:v>224.87603305863183</c:v>
                </c:pt>
                <c:pt idx="220">
                  <c:v>359.14049586901524</c:v>
                </c:pt>
                <c:pt idx="221">
                  <c:v>48.801652892731383</c:v>
                </c:pt>
                <c:pt idx="222">
                  <c:v>10.363636363672336</c:v>
                </c:pt>
                <c:pt idx="223">
                  <c:v>71.487603306033265</c:v>
                </c:pt>
                <c:pt idx="224">
                  <c:v>144.0661157029794</c:v>
                </c:pt>
                <c:pt idx="225">
                  <c:v>515.97520661336125</c:v>
                </c:pt>
                <c:pt idx="226">
                  <c:v>122.51239669464013</c:v>
                </c:pt>
                <c:pt idx="227">
                  <c:v>449.75206611726367</c:v>
                </c:pt>
                <c:pt idx="228">
                  <c:v>419.3057851254224</c:v>
                </c:pt>
                <c:pt idx="229">
                  <c:v>134.4958677690619</c:v>
                </c:pt>
                <c:pt idx="230">
                  <c:v>26.256198347198577</c:v>
                </c:pt>
                <c:pt idx="231">
                  <c:v>625.46280991952642</c:v>
                </c:pt>
                <c:pt idx="232">
                  <c:v>244.0330578520867</c:v>
                </c:pt>
                <c:pt idx="233">
                  <c:v>429.25619834859742</c:v>
                </c:pt>
                <c:pt idx="234">
                  <c:v>153.95041322367487</c:v>
                </c:pt>
                <c:pt idx="235">
                  <c:v>71.942148760580295</c:v>
                </c:pt>
                <c:pt idx="236">
                  <c:v>182.72727272790698</c:v>
                </c:pt>
                <c:pt idx="237">
                  <c:v>54.628099173743344</c:v>
                </c:pt>
                <c:pt idx="238">
                  <c:v>74.123966942406042</c:v>
                </c:pt>
                <c:pt idx="239">
                  <c:v>185.50413223204887</c:v>
                </c:pt>
                <c:pt idx="240">
                  <c:v>98.793388430094993</c:v>
                </c:pt>
                <c:pt idx="241">
                  <c:v>154.04958677739421</c:v>
                </c:pt>
                <c:pt idx="242">
                  <c:v>207.1074380172478</c:v>
                </c:pt>
                <c:pt idx="243">
                  <c:v>620.62809917570803</c:v>
                </c:pt>
                <c:pt idx="244">
                  <c:v>314.64462810026572</c:v>
                </c:pt>
                <c:pt idx="245">
                  <c:v>201.81818181888235</c:v>
                </c:pt>
                <c:pt idx="246">
                  <c:v>74.132231405216004</c:v>
                </c:pt>
                <c:pt idx="247">
                  <c:v>256.92561983560256</c:v>
                </c:pt>
                <c:pt idx="248">
                  <c:v>422.66115702626053</c:v>
                </c:pt>
                <c:pt idx="249">
                  <c:v>346.23966942268942</c:v>
                </c:pt>
                <c:pt idx="250">
                  <c:v>290.8264462820012</c:v>
                </c:pt>
                <c:pt idx="251">
                  <c:v>23.78512396702471</c:v>
                </c:pt>
                <c:pt idx="252">
                  <c:v>78.512396694487393</c:v>
                </c:pt>
                <c:pt idx="253">
                  <c:v>389.4214876046575</c:v>
                </c:pt>
                <c:pt idx="254">
                  <c:v>107.83471074417595</c:v>
                </c:pt>
                <c:pt idx="255">
                  <c:v>54.834710743991984</c:v>
                </c:pt>
                <c:pt idx="256">
                  <c:v>128.47933884342117</c:v>
                </c:pt>
                <c:pt idx="257">
                  <c:v>106.61157024830393</c:v>
                </c:pt>
                <c:pt idx="258">
                  <c:v>217.9834710751368</c:v>
                </c:pt>
                <c:pt idx="259">
                  <c:v>558.29752066309493</c:v>
                </c:pt>
                <c:pt idx="260">
                  <c:v>54.380165289444953</c:v>
                </c:pt>
                <c:pt idx="261">
                  <c:v>126.61157024837335</c:v>
                </c:pt>
                <c:pt idx="262">
                  <c:v>183.80165289319996</c:v>
                </c:pt>
                <c:pt idx="263">
                  <c:v>45.000000000156199</c:v>
                </c:pt>
                <c:pt idx="264">
                  <c:v>569.25619834908343</c:v>
                </c:pt>
                <c:pt idx="265">
                  <c:v>117.25619834751444</c:v>
                </c:pt>
                <c:pt idx="266">
                  <c:v>616.52892562197474</c:v>
                </c:pt>
                <c:pt idx="267">
                  <c:v>233.85123967023318</c:v>
                </c:pt>
                <c:pt idx="268">
                  <c:v>293.71900826548233</c:v>
                </c:pt>
                <c:pt idx="269">
                  <c:v>278.63636363733082</c:v>
                </c:pt>
                <c:pt idx="270">
                  <c:v>34.909090909212082</c:v>
                </c:pt>
                <c:pt idx="271">
                  <c:v>160.21487603361396</c:v>
                </c:pt>
                <c:pt idx="272">
                  <c:v>19.884297520730176</c:v>
                </c:pt>
                <c:pt idx="273">
                  <c:v>494.42975206783188</c:v>
                </c:pt>
                <c:pt idx="274">
                  <c:v>277.5123966951781</c:v>
                </c:pt>
                <c:pt idx="275">
                  <c:v>180.33057851302263</c:v>
                </c:pt>
                <c:pt idx="276">
                  <c:v>315.43801653002055</c:v>
                </c:pt>
                <c:pt idx="277">
                  <c:v>586.69421487806949</c:v>
                </c:pt>
                <c:pt idx="278">
                  <c:v>363.80165289382478</c:v>
                </c:pt>
                <c:pt idx="279">
                  <c:v>462.54545454706005</c:v>
                </c:pt>
                <c:pt idx="280">
                  <c:v>30.578512396800356</c:v>
                </c:pt>
                <c:pt idx="281">
                  <c:v>12.677685950457228</c:v>
                </c:pt>
                <c:pt idx="282">
                  <c:v>495.02479339014803</c:v>
                </c:pt>
                <c:pt idx="283">
                  <c:v>157.58677686005115</c:v>
                </c:pt>
                <c:pt idx="284">
                  <c:v>275.53719008360105</c:v>
                </c:pt>
                <c:pt idx="285">
                  <c:v>61.867768595256067</c:v>
                </c:pt>
                <c:pt idx="286">
                  <c:v>176.65289256259666</c:v>
                </c:pt>
                <c:pt idx="287">
                  <c:v>280.63636363733775</c:v>
                </c:pt>
                <c:pt idx="288">
                  <c:v>548.89256198537635</c:v>
                </c:pt>
                <c:pt idx="289">
                  <c:v>333.05785124082547</c:v>
                </c:pt>
                <c:pt idx="290">
                  <c:v>161.11570247989812</c:v>
                </c:pt>
                <c:pt idx="291">
                  <c:v>51.636363636542868</c:v>
                </c:pt>
                <c:pt idx="292">
                  <c:v>60.099173553927614</c:v>
                </c:pt>
                <c:pt idx="293">
                  <c:v>149.66942148812282</c:v>
                </c:pt>
                <c:pt idx="294">
                  <c:v>214.54545454619927</c:v>
                </c:pt>
                <c:pt idx="295">
                  <c:v>95.338842975537545</c:v>
                </c:pt>
                <c:pt idx="296">
                  <c:v>388.66115702614246</c:v>
                </c:pt>
                <c:pt idx="297">
                  <c:v>198.38016528994478</c:v>
                </c:pt>
                <c:pt idx="298">
                  <c:v>73.231404958931876</c:v>
                </c:pt>
                <c:pt idx="299">
                  <c:v>164.99173553776276</c:v>
                </c:pt>
                <c:pt idx="300">
                  <c:v>32.239669421599508</c:v>
                </c:pt>
                <c:pt idx="301">
                  <c:v>40.173553719147712</c:v>
                </c:pt>
                <c:pt idx="302">
                  <c:v>169.22314049645516</c:v>
                </c:pt>
                <c:pt idx="303">
                  <c:v>98.909090909434241</c:v>
                </c:pt>
                <c:pt idx="304">
                  <c:v>417.68595041467302</c:v>
                </c:pt>
                <c:pt idx="305">
                  <c:v>232.73553719089045</c:v>
                </c:pt>
                <c:pt idx="306">
                  <c:v>587.0413223160873</c:v>
                </c:pt>
                <c:pt idx="307">
                  <c:v>65.652892562211349</c:v>
                </c:pt>
                <c:pt idx="308">
                  <c:v>135.38842975253607</c:v>
                </c:pt>
                <c:pt idx="309">
                  <c:v>396.34710743939229</c:v>
                </c:pt>
                <c:pt idx="310">
                  <c:v>114.59504132271181</c:v>
                </c:pt>
                <c:pt idx="311">
                  <c:v>58.801652892766093</c:v>
                </c:pt>
                <c:pt idx="312">
                  <c:v>115.66115702519487</c:v>
                </c:pt>
                <c:pt idx="313">
                  <c:v>645.7024793410842</c:v>
                </c:pt>
                <c:pt idx="314">
                  <c:v>164.24793388486765</c:v>
                </c:pt>
                <c:pt idx="315">
                  <c:v>52.264462810098763</c:v>
                </c:pt>
                <c:pt idx="316">
                  <c:v>309.04958677793229</c:v>
                </c:pt>
                <c:pt idx="317">
                  <c:v>171.64462809976933</c:v>
                </c:pt>
                <c:pt idx="318">
                  <c:v>145.68595041372882</c:v>
                </c:pt>
                <c:pt idx="319">
                  <c:v>170.55371900885649</c:v>
                </c:pt>
                <c:pt idx="320">
                  <c:v>32.578512396807298</c:v>
                </c:pt>
                <c:pt idx="321">
                  <c:v>75.669421487865961</c:v>
                </c:pt>
                <c:pt idx="322">
                  <c:v>255.24793388518353</c:v>
                </c:pt>
                <c:pt idx="323">
                  <c:v>106.7107438020233</c:v>
                </c:pt>
                <c:pt idx="324">
                  <c:v>323.10743801765045</c:v>
                </c:pt>
                <c:pt idx="325">
                  <c:v>412.31404958820804</c:v>
                </c:pt>
                <c:pt idx="326">
                  <c:v>311.60330578620557</c:v>
                </c:pt>
                <c:pt idx="327">
                  <c:v>169.02479338901645</c:v>
                </c:pt>
                <c:pt idx="328">
                  <c:v>120.19834710785523</c:v>
                </c:pt>
                <c:pt idx="329">
                  <c:v>163.78512396751066</c:v>
                </c:pt>
                <c:pt idx="330">
                  <c:v>81.570247934167426</c:v>
                </c:pt>
                <c:pt idx="331">
                  <c:v>318.26446281102204</c:v>
                </c:pt>
                <c:pt idx="332">
                  <c:v>38.809917355506613</c:v>
                </c:pt>
                <c:pt idx="333">
                  <c:v>60.743801653103411</c:v>
                </c:pt>
                <c:pt idx="334">
                  <c:v>117.56198347148245</c:v>
                </c:pt>
                <c:pt idx="335">
                  <c:v>568.26446281188987</c:v>
                </c:pt>
                <c:pt idx="336">
                  <c:v>287.3553719018239</c:v>
                </c:pt>
                <c:pt idx="337">
                  <c:v>118.14049586817866</c:v>
                </c:pt>
                <c:pt idx="338">
                  <c:v>318.49586776970057</c:v>
                </c:pt>
                <c:pt idx="339">
                  <c:v>119.23140495909155</c:v>
                </c:pt>
                <c:pt idx="340">
                  <c:v>323.79338843087595</c:v>
                </c:pt>
                <c:pt idx="341">
                  <c:v>444.87603305939547</c:v>
                </c:pt>
                <c:pt idx="342">
                  <c:v>400.95041322453221</c:v>
                </c:pt>
                <c:pt idx="343">
                  <c:v>110.70247933922722</c:v>
                </c:pt>
                <c:pt idx="344">
                  <c:v>579.64462810118562</c:v>
                </c:pt>
                <c:pt idx="345">
                  <c:v>59.462809917561771</c:v>
                </c:pt>
                <c:pt idx="346">
                  <c:v>590.08264463014734</c:v>
                </c:pt>
                <c:pt idx="347">
                  <c:v>150.5289256203572</c:v>
                </c:pt>
                <c:pt idx="348">
                  <c:v>111.57024793427156</c:v>
                </c:pt>
                <c:pt idx="349">
                  <c:v>820.66115702764193</c:v>
                </c:pt>
                <c:pt idx="350">
                  <c:v>299.03305785227764</c:v>
                </c:pt>
                <c:pt idx="351">
                  <c:v>316.61983471184277</c:v>
                </c:pt>
                <c:pt idx="352">
                  <c:v>200.82644628168882</c:v>
                </c:pt>
                <c:pt idx="353">
                  <c:v>24.991735537276831</c:v>
                </c:pt>
                <c:pt idx="354">
                  <c:v>294.67768595143605</c:v>
                </c:pt>
                <c:pt idx="355">
                  <c:v>310.33057851347388</c:v>
                </c:pt>
                <c:pt idx="356">
                  <c:v>788.76033058125017</c:v>
                </c:pt>
                <c:pt idx="357">
                  <c:v>68.181818182054855</c:v>
                </c:pt>
                <c:pt idx="358">
                  <c:v>61.958677686165473</c:v>
                </c:pt>
                <c:pt idx="359">
                  <c:v>535.27272727458524</c:v>
                </c:pt>
                <c:pt idx="360">
                  <c:v>624.59504132448205</c:v>
                </c:pt>
                <c:pt idx="361">
                  <c:v>164.94214876090311</c:v>
                </c:pt>
                <c:pt idx="362">
                  <c:v>363.07438016654953</c:v>
                </c:pt>
                <c:pt idx="363">
                  <c:v>136.33057851286992</c:v>
                </c:pt>
                <c:pt idx="364">
                  <c:v>270.0165289265571</c:v>
                </c:pt>
                <c:pt idx="365">
                  <c:v>381.71900826578781</c:v>
                </c:pt>
                <c:pt idx="366">
                  <c:v>217.9834710751368</c:v>
                </c:pt>
                <c:pt idx="367">
                  <c:v>118.67768595082515</c:v>
                </c:pt>
                <c:pt idx="368">
                  <c:v>159.91735537245592</c:v>
                </c:pt>
                <c:pt idx="369">
                  <c:v>151.91735537242818</c:v>
                </c:pt>
                <c:pt idx="370">
                  <c:v>100.76033057886215</c:v>
                </c:pt>
                <c:pt idx="371">
                  <c:v>347.65289256319016</c:v>
                </c:pt>
                <c:pt idx="372">
                  <c:v>208.66115702551767</c:v>
                </c:pt>
                <c:pt idx="373">
                  <c:v>277.23140495964003</c:v>
                </c:pt>
                <c:pt idx="374">
                  <c:v>399.58677686089112</c:v>
                </c:pt>
                <c:pt idx="375">
                  <c:v>263.15702479430189</c:v>
                </c:pt>
                <c:pt idx="376">
                  <c:v>552.42148760522321</c:v>
                </c:pt>
                <c:pt idx="377">
                  <c:v>320.59504132342687</c:v>
                </c:pt>
                <c:pt idx="378">
                  <c:v>78.181818182089557</c:v>
                </c:pt>
                <c:pt idx="379">
                  <c:v>272.16528925714306</c:v>
                </c:pt>
                <c:pt idx="380">
                  <c:v>43.983471074532837</c:v>
                </c:pt>
                <c:pt idx="381">
                  <c:v>411.94214876176045</c:v>
                </c:pt>
                <c:pt idx="382">
                  <c:v>247.57024793474363</c:v>
                </c:pt>
                <c:pt idx="383">
                  <c:v>169.17355371959547</c:v>
                </c:pt>
                <c:pt idx="384">
                  <c:v>62.661157025010887</c:v>
                </c:pt>
                <c:pt idx="385">
                  <c:v>231.91735537270583</c:v>
                </c:pt>
                <c:pt idx="386">
                  <c:v>267.10743801745605</c:v>
                </c:pt>
                <c:pt idx="387">
                  <c:v>402.17355372040424</c:v>
                </c:pt>
                <c:pt idx="388">
                  <c:v>105.40495867805181</c:v>
                </c:pt>
                <c:pt idx="389">
                  <c:v>199.53719008333724</c:v>
                </c:pt>
                <c:pt idx="390">
                  <c:v>313.63636363745229</c:v>
                </c:pt>
                <c:pt idx="391">
                  <c:v>63.487603306005489</c:v>
                </c:pt>
                <c:pt idx="392">
                  <c:v>431.90082644778016</c:v>
                </c:pt>
                <c:pt idx="393">
                  <c:v>65.90082644650974</c:v>
                </c:pt>
                <c:pt idx="394">
                  <c:v>320.24793388540911</c:v>
                </c:pt>
                <c:pt idx="395">
                  <c:v>224.25619834788586</c:v>
                </c:pt>
                <c:pt idx="396">
                  <c:v>101.08264462845004</c:v>
                </c:pt>
                <c:pt idx="397">
                  <c:v>203.60330578583071</c:v>
                </c:pt>
                <c:pt idx="398">
                  <c:v>143.10743801702566</c:v>
                </c:pt>
                <c:pt idx="399">
                  <c:v>195.52066115770344</c:v>
                </c:pt>
                <c:pt idx="400">
                  <c:v>152.79338843028242</c:v>
                </c:pt>
                <c:pt idx="401">
                  <c:v>11.553719008304567</c:v>
                </c:pt>
                <c:pt idx="402">
                  <c:v>164.25619834767758</c:v>
                </c:pt>
                <c:pt idx="403">
                  <c:v>565.72727272923646</c:v>
                </c:pt>
                <c:pt idx="404">
                  <c:v>222.34710743878833</c:v>
                </c:pt>
                <c:pt idx="405">
                  <c:v>56.983471074577949</c:v>
                </c:pt>
                <c:pt idx="406">
                  <c:v>227.140495868557</c:v>
                </c:pt>
                <c:pt idx="407">
                  <c:v>186.8760330584999</c:v>
                </c:pt>
                <c:pt idx="408">
                  <c:v>98.429752066457354</c:v>
                </c:pt>
                <c:pt idx="409">
                  <c:v>282.72727272825409</c:v>
                </c:pt>
                <c:pt idx="410">
                  <c:v>36.148760330703993</c:v>
                </c:pt>
                <c:pt idx="411">
                  <c:v>86.652892562284251</c:v>
                </c:pt>
                <c:pt idx="412">
                  <c:v>64.066115702701723</c:v>
                </c:pt>
                <c:pt idx="413">
                  <c:v>336.72727272844156</c:v>
                </c:pt>
                <c:pt idx="414">
                  <c:v>79.429752066391416</c:v>
                </c:pt>
                <c:pt idx="415">
                  <c:v>150.01652892614055</c:v>
                </c:pt>
                <c:pt idx="416">
                  <c:v>67.363636363870199</c:v>
                </c:pt>
                <c:pt idx="417">
                  <c:v>94.578512397022507</c:v>
                </c:pt>
                <c:pt idx="418">
                  <c:v>145.90082644678742</c:v>
                </c:pt>
                <c:pt idx="419">
                  <c:v>95.70247933917517</c:v>
                </c:pt>
                <c:pt idx="420">
                  <c:v>208.38842975278942</c:v>
                </c:pt>
                <c:pt idx="421">
                  <c:v>803.38842975485466</c:v>
                </c:pt>
                <c:pt idx="422">
                  <c:v>168.06611570306274</c:v>
                </c:pt>
                <c:pt idx="423">
                  <c:v>13.454545454592157</c:v>
                </c:pt>
                <c:pt idx="424">
                  <c:v>302.05785124071792</c:v>
                </c:pt>
                <c:pt idx="425">
                  <c:v>307.59504132338174</c:v>
                </c:pt>
                <c:pt idx="426">
                  <c:v>51.743801653072168</c:v>
                </c:pt>
                <c:pt idx="427">
                  <c:v>277.97520661253509</c:v>
                </c:pt>
                <c:pt idx="428">
                  <c:v>749.17355372160864</c:v>
                </c:pt>
                <c:pt idx="429">
                  <c:v>114.18181818221451</c:v>
                </c:pt>
                <c:pt idx="430">
                  <c:v>71.520661157273054</c:v>
                </c:pt>
                <c:pt idx="431">
                  <c:v>116.33057851280049</c:v>
                </c:pt>
                <c:pt idx="432">
                  <c:v>552.71074380357152</c:v>
                </c:pt>
                <c:pt idx="433">
                  <c:v>39.20661157038402</c:v>
                </c:pt>
                <c:pt idx="434">
                  <c:v>738.14876033314067</c:v>
                </c:pt>
                <c:pt idx="435">
                  <c:v>274.14876033153013</c:v>
                </c:pt>
                <c:pt idx="436">
                  <c:v>168.54545454603959</c:v>
                </c:pt>
                <c:pt idx="437">
                  <c:v>56.330578512592218</c:v>
                </c:pt>
                <c:pt idx="438">
                  <c:v>270.1487603315162</c:v>
                </c:pt>
                <c:pt idx="439">
                  <c:v>72.066115702729491</c:v>
                </c:pt>
                <c:pt idx="440">
                  <c:v>584.66115702682282</c:v>
                </c:pt>
                <c:pt idx="441">
                  <c:v>663.5454545477578</c:v>
                </c:pt>
                <c:pt idx="442">
                  <c:v>10.561983471111041</c:v>
                </c:pt>
                <c:pt idx="443">
                  <c:v>110.4958677689786</c:v>
                </c:pt>
                <c:pt idx="444">
                  <c:v>15.826446281046669</c:v>
                </c:pt>
                <c:pt idx="445">
                  <c:v>228.59504132310755</c:v>
                </c:pt>
                <c:pt idx="446">
                  <c:v>113.40495867807959</c:v>
                </c:pt>
                <c:pt idx="447">
                  <c:v>22.371900826523934</c:v>
                </c:pt>
                <c:pt idx="448">
                  <c:v>32.330578512508914</c:v>
                </c:pt>
                <c:pt idx="449">
                  <c:v>370.46280991864126</c:v>
                </c:pt>
                <c:pt idx="450">
                  <c:v>109.14049586814744</c:v>
                </c:pt>
                <c:pt idx="451">
                  <c:v>262.85123967033388</c:v>
                </c:pt>
                <c:pt idx="452">
                  <c:v>20.661157024865105</c:v>
                </c:pt>
                <c:pt idx="453">
                  <c:v>68.661157025031713</c:v>
                </c:pt>
                <c:pt idx="454">
                  <c:v>122.14876033100249</c:v>
                </c:pt>
                <c:pt idx="455">
                  <c:v>575.70247934084136</c:v>
                </c:pt>
                <c:pt idx="456">
                  <c:v>656.11570248161627</c:v>
                </c:pt>
                <c:pt idx="457">
                  <c:v>384.87603305918719</c:v>
                </c:pt>
                <c:pt idx="458">
                  <c:v>29.661157024896347</c:v>
                </c:pt>
                <c:pt idx="459">
                  <c:v>167.43801652950683</c:v>
                </c:pt>
                <c:pt idx="460">
                  <c:v>603.71900826655838</c:v>
                </c:pt>
                <c:pt idx="461">
                  <c:v>244.46280991820393</c:v>
                </c:pt>
                <c:pt idx="462">
                  <c:v>18.694214876097949</c:v>
                </c:pt>
                <c:pt idx="463">
                  <c:v>212.14876033131495</c:v>
                </c:pt>
                <c:pt idx="464">
                  <c:v>450.82644628255662</c:v>
                </c:pt>
                <c:pt idx="465">
                  <c:v>214.91735537264682</c:v>
                </c:pt>
                <c:pt idx="466">
                  <c:v>183.57024793452149</c:v>
                </c:pt>
                <c:pt idx="467">
                  <c:v>17.834710743863557</c:v>
                </c:pt>
                <c:pt idx="468">
                  <c:v>81.685950413506674</c:v>
                </c:pt>
                <c:pt idx="469">
                  <c:v>415.38842975350798</c:v>
                </c:pt>
                <c:pt idx="470">
                  <c:v>132.39669421533557</c:v>
                </c:pt>
                <c:pt idx="471">
                  <c:v>356.44628099297279</c:v>
                </c:pt>
                <c:pt idx="472">
                  <c:v>479.80165289422735</c:v>
                </c:pt>
                <c:pt idx="473">
                  <c:v>266.28099173646149</c:v>
                </c:pt>
                <c:pt idx="474">
                  <c:v>161.60330578568494</c:v>
                </c:pt>
                <c:pt idx="475">
                  <c:v>137.43801652940266</c:v>
                </c:pt>
                <c:pt idx="476">
                  <c:v>277.91735537286547</c:v>
                </c:pt>
                <c:pt idx="477">
                  <c:v>284.04958677784543</c:v>
                </c:pt>
                <c:pt idx="478">
                  <c:v>31.900826446391722</c:v>
                </c:pt>
                <c:pt idx="479">
                  <c:v>436.16528925771229</c:v>
                </c:pt>
                <c:pt idx="480">
                  <c:v>271.07438016623018</c:v>
                </c:pt>
                <c:pt idx="481">
                  <c:v>153.47107438069798</c:v>
                </c:pt>
                <c:pt idx="482">
                  <c:v>499.00826446454209</c:v>
                </c:pt>
                <c:pt idx="483">
                  <c:v>305.61983471180463</c:v>
                </c:pt>
                <c:pt idx="484">
                  <c:v>163.60330578569184</c:v>
                </c:pt>
                <c:pt idx="485">
                  <c:v>339.5867768606829</c:v>
                </c:pt>
                <c:pt idx="486">
                  <c:v>122.80991735579818</c:v>
                </c:pt>
                <c:pt idx="487">
                  <c:v>18.975206611636114</c:v>
                </c:pt>
                <c:pt idx="488">
                  <c:v>577.7851239689478</c:v>
                </c:pt>
                <c:pt idx="489">
                  <c:v>57.355371901025535</c:v>
                </c:pt>
                <c:pt idx="490">
                  <c:v>162.47933884353918</c:v>
                </c:pt>
                <c:pt idx="491">
                  <c:v>167.40495867826704</c:v>
                </c:pt>
                <c:pt idx="492">
                  <c:v>100.16528925654602</c:v>
                </c:pt>
                <c:pt idx="493">
                  <c:v>165.10743801710203</c:v>
                </c:pt>
                <c:pt idx="494">
                  <c:v>501.95041322488282</c:v>
                </c:pt>
                <c:pt idx="495">
                  <c:v>104.49586776895775</c:v>
                </c:pt>
                <c:pt idx="496">
                  <c:v>447.47107438171844</c:v>
                </c:pt>
                <c:pt idx="497">
                  <c:v>81.099173554000515</c:v>
                </c:pt>
                <c:pt idx="498">
                  <c:v>340.62809917473612</c:v>
                </c:pt>
                <c:pt idx="499">
                  <c:v>61.13223140517087</c:v>
                </c:pt>
                <c:pt idx="500">
                  <c:v>26.363636363727874</c:v>
                </c:pt>
                <c:pt idx="501">
                  <c:v>114.71074380205107</c:v>
                </c:pt>
                <c:pt idx="502">
                  <c:v>154.23140495921302</c:v>
                </c:pt>
                <c:pt idx="503">
                  <c:v>73.099173553972747</c:v>
                </c:pt>
                <c:pt idx="504">
                  <c:v>159.86776859559623</c:v>
                </c:pt>
                <c:pt idx="505">
                  <c:v>120.24793388471491</c:v>
                </c:pt>
                <c:pt idx="506">
                  <c:v>416.77685950557884</c:v>
                </c:pt>
                <c:pt idx="507">
                  <c:v>253.26446281079646</c:v>
                </c:pt>
                <c:pt idx="508">
                  <c:v>79.090909091183619</c:v>
                </c:pt>
                <c:pt idx="509">
                  <c:v>524.94214876215267</c:v>
                </c:pt>
                <c:pt idx="510">
                  <c:v>177.31404958739233</c:v>
                </c:pt>
                <c:pt idx="511">
                  <c:v>314.01652892670984</c:v>
                </c:pt>
                <c:pt idx="512">
                  <c:v>575.90909091108995</c:v>
                </c:pt>
                <c:pt idx="513">
                  <c:v>337.79338843092461</c:v>
                </c:pt>
                <c:pt idx="514">
                  <c:v>42.537190082792279</c:v>
                </c:pt>
                <c:pt idx="515">
                  <c:v>226.69421487681996</c:v>
                </c:pt>
                <c:pt idx="516">
                  <c:v>162.76859504188729</c:v>
                </c:pt>
                <c:pt idx="517">
                  <c:v>57.404958677885205</c:v>
                </c:pt>
                <c:pt idx="518">
                  <c:v>297.19008264565969</c:v>
                </c:pt>
                <c:pt idx="519">
                  <c:v>113.33057851279007</c:v>
                </c:pt>
                <c:pt idx="520">
                  <c:v>412.41322314192735</c:v>
                </c:pt>
                <c:pt idx="521">
                  <c:v>185.65289256262787</c:v>
                </c:pt>
                <c:pt idx="522">
                  <c:v>103.91735537226153</c:v>
                </c:pt>
                <c:pt idx="523">
                  <c:v>405.17355372041465</c:v>
                </c:pt>
                <c:pt idx="524">
                  <c:v>377.72727272858378</c:v>
                </c:pt>
                <c:pt idx="525">
                  <c:v>129.61983471119373</c:v>
                </c:pt>
                <c:pt idx="526">
                  <c:v>98.942148760674016</c:v>
                </c:pt>
                <c:pt idx="527">
                  <c:v>449.25619834866689</c:v>
                </c:pt>
                <c:pt idx="528">
                  <c:v>729.59504132484653</c:v>
                </c:pt>
                <c:pt idx="529">
                  <c:v>126.09917355415669</c:v>
                </c:pt>
                <c:pt idx="530">
                  <c:v>573.09090909289841</c:v>
                </c:pt>
                <c:pt idx="531">
                  <c:v>189.66942148826166</c:v>
                </c:pt>
                <c:pt idx="532">
                  <c:v>121.31404958719794</c:v>
                </c:pt>
                <c:pt idx="533">
                  <c:v>117.02479338883595</c:v>
                </c:pt>
                <c:pt idx="534">
                  <c:v>96.438016529260381</c:v>
                </c:pt>
                <c:pt idx="535">
                  <c:v>61.123966942360923</c:v>
                </c:pt>
                <c:pt idx="536">
                  <c:v>80.942148760611531</c:v>
                </c:pt>
                <c:pt idx="537">
                  <c:v>241.48760330662333</c:v>
                </c:pt>
                <c:pt idx="538">
                  <c:v>433.78512396844786</c:v>
                </c:pt>
                <c:pt idx="539">
                  <c:v>76.06611570274336</c:v>
                </c:pt>
                <c:pt idx="540">
                  <c:v>62.710743801870564</c:v>
                </c:pt>
                <c:pt idx="541">
                  <c:v>66.710743801884448</c:v>
                </c:pt>
                <c:pt idx="542">
                  <c:v>93.074380165612325</c:v>
                </c:pt>
                <c:pt idx="543">
                  <c:v>58.842975206815822</c:v>
                </c:pt>
                <c:pt idx="544">
                  <c:v>128.29752066160236</c:v>
                </c:pt>
                <c:pt idx="545">
                  <c:v>243.14049586861259</c:v>
                </c:pt>
                <c:pt idx="546">
                  <c:v>453.34710743959022</c:v>
                </c:pt>
                <c:pt idx="547">
                  <c:v>212.97520661230948</c:v>
                </c:pt>
                <c:pt idx="548">
                  <c:v>327.57024793502131</c:v>
                </c:pt>
                <c:pt idx="549">
                  <c:v>141.99173553768296</c:v>
                </c:pt>
                <c:pt idx="550">
                  <c:v>403.95867768735263</c:v>
                </c:pt>
                <c:pt idx="551">
                  <c:v>433.19008264613171</c:v>
                </c:pt>
                <c:pt idx="552">
                  <c:v>110.13223140534095</c:v>
                </c:pt>
                <c:pt idx="553">
                  <c:v>111.76859504171028</c:v>
                </c:pt>
                <c:pt idx="554">
                  <c:v>92.925619835033302</c:v>
                </c:pt>
                <c:pt idx="555">
                  <c:v>119.07438016570259</c:v>
                </c:pt>
                <c:pt idx="556">
                  <c:v>814.214876035884</c:v>
                </c:pt>
                <c:pt idx="557">
                  <c:v>206.57851239741126</c:v>
                </c:pt>
                <c:pt idx="558">
                  <c:v>179.5537190088877</c:v>
                </c:pt>
                <c:pt idx="559">
                  <c:v>160.51239669477201</c:v>
                </c:pt>
                <c:pt idx="560">
                  <c:v>737.19008264718696</c:v>
                </c:pt>
                <c:pt idx="561">
                  <c:v>280.4628099183289</c:v>
                </c:pt>
                <c:pt idx="562">
                  <c:v>369.47107438144781</c:v>
                </c:pt>
                <c:pt idx="563">
                  <c:v>164.04958677742894</c:v>
                </c:pt>
                <c:pt idx="564">
                  <c:v>671.15702479571803</c:v>
                </c:pt>
                <c:pt idx="565">
                  <c:v>407.68595041463823</c:v>
                </c:pt>
                <c:pt idx="566">
                  <c:v>488.97520661326752</c:v>
                </c:pt>
                <c:pt idx="567">
                  <c:v>462.00000000160361</c:v>
                </c:pt>
                <c:pt idx="568">
                  <c:v>427.98347107586574</c:v>
                </c:pt>
                <c:pt idx="569">
                  <c:v>339.00826446398668</c:v>
                </c:pt>
                <c:pt idx="570">
                  <c:v>220.41322314126097</c:v>
                </c:pt>
                <c:pt idx="571">
                  <c:v>58.603305785327393</c:v>
                </c:pt>
                <c:pt idx="572">
                  <c:v>119.65289256239879</c:v>
                </c:pt>
                <c:pt idx="573">
                  <c:v>355.00000000123219</c:v>
                </c:pt>
                <c:pt idx="574">
                  <c:v>470.38842975369892</c:v>
                </c:pt>
                <c:pt idx="575">
                  <c:v>199.33884297589853</c:v>
                </c:pt>
                <c:pt idx="576">
                  <c:v>105.02479338879431</c:v>
                </c:pt>
                <c:pt idx="577">
                  <c:v>212.46280991809283</c:v>
                </c:pt>
                <c:pt idx="578">
                  <c:v>114.89256198386988</c:v>
                </c:pt>
                <c:pt idx="579">
                  <c:v>67.487603306019381</c:v>
                </c:pt>
                <c:pt idx="580">
                  <c:v>256.79338843064346</c:v>
                </c:pt>
                <c:pt idx="581">
                  <c:v>153.68595041375661</c:v>
                </c:pt>
                <c:pt idx="582">
                  <c:v>59.768595041529771</c:v>
                </c:pt>
                <c:pt idx="583">
                  <c:v>156.34710743855922</c:v>
                </c:pt>
                <c:pt idx="584">
                  <c:v>170.94214876092394</c:v>
                </c:pt>
                <c:pt idx="585">
                  <c:v>129.76859504177276</c:v>
                </c:pt>
                <c:pt idx="586">
                  <c:v>177.93388429813831</c:v>
                </c:pt>
                <c:pt idx="587">
                  <c:v>492.64462810088355</c:v>
                </c:pt>
                <c:pt idx="588">
                  <c:v>60.413223140705561</c:v>
                </c:pt>
                <c:pt idx="589">
                  <c:v>230.72727272807361</c:v>
                </c:pt>
                <c:pt idx="590">
                  <c:v>140.23140495916442</c:v>
                </c:pt>
                <c:pt idx="591">
                  <c:v>37.669421487734056</c:v>
                </c:pt>
                <c:pt idx="592">
                  <c:v>186.44628099238273</c:v>
                </c:pt>
                <c:pt idx="593">
                  <c:v>240.00000000083304</c:v>
                </c:pt>
                <c:pt idx="594">
                  <c:v>36.7438016530201</c:v>
                </c:pt>
                <c:pt idx="595">
                  <c:v>129.42148760375503</c:v>
                </c:pt>
                <c:pt idx="596">
                  <c:v>347.05785124087402</c:v>
                </c:pt>
                <c:pt idx="597">
                  <c:v>152.27272727325584</c:v>
                </c:pt>
                <c:pt idx="598">
                  <c:v>116.23140495908112</c:v>
                </c:pt>
                <c:pt idx="599">
                  <c:v>68.661157025031713</c:v>
                </c:pt>
                <c:pt idx="600">
                  <c:v>53.710743801839321</c:v>
                </c:pt>
                <c:pt idx="601">
                  <c:v>640.991735539415</c:v>
                </c:pt>
                <c:pt idx="602">
                  <c:v>270.29752066209528</c:v>
                </c:pt>
                <c:pt idx="603">
                  <c:v>300.19008264567009</c:v>
                </c:pt>
                <c:pt idx="604">
                  <c:v>104.95867768631473</c:v>
                </c:pt>
                <c:pt idx="605">
                  <c:v>310.37190082752363</c:v>
                </c:pt>
                <c:pt idx="606">
                  <c:v>164.59504132288538</c:v>
                </c:pt>
                <c:pt idx="607">
                  <c:v>25.297520661244835</c:v>
                </c:pt>
                <c:pt idx="608">
                  <c:v>95.685950413555275</c:v>
                </c:pt>
                <c:pt idx="609">
                  <c:v>23.93388429760374</c:v>
                </c:pt>
                <c:pt idx="610">
                  <c:v>736.14049587032378</c:v>
                </c:pt>
                <c:pt idx="611">
                  <c:v>231.12396694295097</c:v>
                </c:pt>
                <c:pt idx="612">
                  <c:v>66.884297520893327</c:v>
                </c:pt>
                <c:pt idx="613">
                  <c:v>557.43801653086052</c:v>
                </c:pt>
                <c:pt idx="614">
                  <c:v>288.00000000099971</c:v>
                </c:pt>
                <c:pt idx="615">
                  <c:v>360.00000000124953</c:v>
                </c:pt>
                <c:pt idx="616">
                  <c:v>363.26446281117825</c:v>
                </c:pt>
                <c:pt idx="617">
                  <c:v>488.57851239839016</c:v>
                </c:pt>
                <c:pt idx="618">
                  <c:v>215.50413223215298</c:v>
                </c:pt>
                <c:pt idx="619">
                  <c:v>177.71900826507971</c:v>
                </c:pt>
                <c:pt idx="620">
                  <c:v>75.710743801915697</c:v>
                </c:pt>
                <c:pt idx="621">
                  <c:v>547.21487603495723</c:v>
                </c:pt>
                <c:pt idx="622">
                  <c:v>688.01652892800803</c:v>
                </c:pt>
                <c:pt idx="623">
                  <c:v>75.495867768857096</c:v>
                </c:pt>
                <c:pt idx="624">
                  <c:v>130.38016528970874</c:v>
                </c:pt>
                <c:pt idx="625">
                  <c:v>100.61157024828312</c:v>
                </c:pt>
                <c:pt idx="626">
                  <c:v>682.47933884534405</c:v>
                </c:pt>
                <c:pt idx="627">
                  <c:v>132.14876033103718</c:v>
                </c:pt>
                <c:pt idx="628">
                  <c:v>9.9917355372247645</c:v>
                </c:pt>
                <c:pt idx="629">
                  <c:v>530.49586777043646</c:v>
                </c:pt>
                <c:pt idx="630">
                  <c:v>194.15702479406238</c:v>
                </c:pt>
                <c:pt idx="631">
                  <c:v>138.46280991783598</c:v>
                </c:pt>
                <c:pt idx="632">
                  <c:v>247.19008264548614</c:v>
                </c:pt>
                <c:pt idx="633">
                  <c:v>198.12396694283646</c:v>
                </c:pt>
                <c:pt idx="634">
                  <c:v>549.33884297711347</c:v>
                </c:pt>
                <c:pt idx="635">
                  <c:v>167.47933884355655</c:v>
                </c:pt>
                <c:pt idx="636">
                  <c:v>38.181818181950717</c:v>
                </c:pt>
                <c:pt idx="637">
                  <c:v>72.851239669674356</c:v>
                </c:pt>
                <c:pt idx="638">
                  <c:v>129.96694214921143</c:v>
                </c:pt>
                <c:pt idx="639">
                  <c:v>244.93388429837086</c:v>
                </c:pt>
                <c:pt idx="640">
                  <c:v>585.45454545657765</c:v>
                </c:pt>
                <c:pt idx="641">
                  <c:v>92.016528925939241</c:v>
                </c:pt>
                <c:pt idx="642">
                  <c:v>479.47107438182957</c:v>
                </c:pt>
                <c:pt idx="643">
                  <c:v>49.793388429924903</c:v>
                </c:pt>
                <c:pt idx="644">
                  <c:v>144.00000000049985</c:v>
                </c:pt>
                <c:pt idx="645">
                  <c:v>348.14876033178695</c:v>
                </c:pt>
                <c:pt idx="646">
                  <c:v>27.793388429848541</c:v>
                </c:pt>
                <c:pt idx="647">
                  <c:v>25.603305785212839</c:v>
                </c:pt>
                <c:pt idx="648">
                  <c:v>204.46280991806506</c:v>
                </c:pt>
                <c:pt idx="649">
                  <c:v>312.64462810025873</c:v>
                </c:pt>
                <c:pt idx="650">
                  <c:v>276.74380165385315</c:v>
                </c:pt>
                <c:pt idx="651">
                  <c:v>601.48760330787286</c:v>
                </c:pt>
                <c:pt idx="652">
                  <c:v>277.58677686046764</c:v>
                </c:pt>
                <c:pt idx="653">
                  <c:v>198.94214876102112</c:v>
                </c:pt>
                <c:pt idx="654">
                  <c:v>38.900826446416019</c:v>
                </c:pt>
                <c:pt idx="655">
                  <c:v>82.388429752352096</c:v>
                </c:pt>
                <c:pt idx="656">
                  <c:v>218.55371900902313</c:v>
                </c:pt>
                <c:pt idx="657">
                  <c:v>115.41322314089648</c:v>
                </c:pt>
                <c:pt idx="658">
                  <c:v>45.826446281150808</c:v>
                </c:pt>
                <c:pt idx="659">
                  <c:v>106.53719008301442</c:v>
                </c:pt>
                <c:pt idx="660">
                  <c:v>99.157024793732617</c:v>
                </c:pt>
                <c:pt idx="661">
                  <c:v>291.32231405059798</c:v>
                </c:pt>
                <c:pt idx="662">
                  <c:v>719.83471074630029</c:v>
                </c:pt>
                <c:pt idx="663">
                  <c:v>163.30578512453377</c:v>
                </c:pt>
                <c:pt idx="664">
                  <c:v>160.76033057907043</c:v>
                </c:pt>
                <c:pt idx="665">
                  <c:v>143.15702479388534</c:v>
                </c:pt>
                <c:pt idx="666">
                  <c:v>59.404958677892147</c:v>
                </c:pt>
                <c:pt idx="667">
                  <c:v>236.5785123975154</c:v>
                </c:pt>
                <c:pt idx="668">
                  <c:v>67.140495868001636</c:v>
                </c:pt>
                <c:pt idx="669">
                  <c:v>463.1404958693762</c:v>
                </c:pt>
                <c:pt idx="670">
                  <c:v>154.38016528979207</c:v>
                </c:pt>
                <c:pt idx="671">
                  <c:v>182.00826446344166</c:v>
                </c:pt>
                <c:pt idx="672">
                  <c:v>222.41322314126788</c:v>
                </c:pt>
                <c:pt idx="673">
                  <c:v>375.86776859634597</c:v>
                </c:pt>
                <c:pt idx="674">
                  <c:v>138.46280991783598</c:v>
                </c:pt>
                <c:pt idx="675">
                  <c:v>370.71074380293965</c:v>
                </c:pt>
                <c:pt idx="676">
                  <c:v>242.87603305869428</c:v>
                </c:pt>
                <c:pt idx="677">
                  <c:v>487.19008264631918</c:v>
                </c:pt>
                <c:pt idx="678">
                  <c:v>240.49586776942982</c:v>
                </c:pt>
                <c:pt idx="679">
                  <c:v>32.628099173666968</c:v>
                </c:pt>
                <c:pt idx="680">
                  <c:v>28.768595041422174</c:v>
                </c:pt>
                <c:pt idx="681">
                  <c:v>244.5619834719233</c:v>
                </c:pt>
                <c:pt idx="682">
                  <c:v>35.504132231528196</c:v>
                </c:pt>
                <c:pt idx="683">
                  <c:v>114.44628099213278</c:v>
                </c:pt>
                <c:pt idx="684">
                  <c:v>81.157024793670132</c:v>
                </c:pt>
                <c:pt idx="685">
                  <c:v>107.15702479376037</c:v>
                </c:pt>
                <c:pt idx="686">
                  <c:v>525.28925620017048</c:v>
                </c:pt>
                <c:pt idx="687">
                  <c:v>120.4628099177735</c:v>
                </c:pt>
                <c:pt idx="688">
                  <c:v>166.36363636421382</c:v>
                </c:pt>
                <c:pt idx="689">
                  <c:v>522.07438016710148</c:v>
                </c:pt>
                <c:pt idx="690">
                  <c:v>318.41322314160107</c:v>
                </c:pt>
                <c:pt idx="691">
                  <c:v>401.90082644767602</c:v>
                </c:pt>
                <c:pt idx="692">
                  <c:v>424.51239669568838</c:v>
                </c:pt>
                <c:pt idx="693">
                  <c:v>391.23966942284568</c:v>
                </c:pt>
                <c:pt idx="694">
                  <c:v>361.03305785249285</c:v>
                </c:pt>
                <c:pt idx="695">
                  <c:v>89.388429752376396</c:v>
                </c:pt>
                <c:pt idx="696">
                  <c:v>205.58677686021773</c:v>
                </c:pt>
                <c:pt idx="697">
                  <c:v>517.53719008444102</c:v>
                </c:pt>
                <c:pt idx="698">
                  <c:v>805.78512396973906</c:v>
                </c:pt>
                <c:pt idx="699">
                  <c:v>399.40495867907231</c:v>
                </c:pt>
                <c:pt idx="700">
                  <c:v>80.132231405236837</c:v>
                </c:pt>
                <c:pt idx="701">
                  <c:v>163.38842975263324</c:v>
                </c:pt>
                <c:pt idx="702">
                  <c:v>598.53719008472217</c:v>
                </c:pt>
                <c:pt idx="703">
                  <c:v>657.44628099401757</c:v>
                </c:pt>
                <c:pt idx="704">
                  <c:v>415.1983471088792</c:v>
                </c:pt>
                <c:pt idx="705">
                  <c:v>142.14876033107191</c:v>
                </c:pt>
                <c:pt idx="706">
                  <c:v>57.008264463007805</c:v>
                </c:pt>
                <c:pt idx="707">
                  <c:v>103.27272727308574</c:v>
                </c:pt>
                <c:pt idx="708">
                  <c:v>63.719008264683978</c:v>
                </c:pt>
                <c:pt idx="709">
                  <c:v>399.76859504270999</c:v>
                </c:pt>
                <c:pt idx="710">
                  <c:v>249.68595041408983</c:v>
                </c:pt>
                <c:pt idx="711">
                  <c:v>577.4132231425001</c:v>
                </c:pt>
                <c:pt idx="712">
                  <c:v>103.01652892597741</c:v>
                </c:pt>
                <c:pt idx="713">
                  <c:v>652.56198347333952</c:v>
                </c:pt>
                <c:pt idx="714">
                  <c:v>147.43801652943739</c:v>
                </c:pt>
                <c:pt idx="715">
                  <c:v>413.40495867912091</c:v>
                </c:pt>
                <c:pt idx="716">
                  <c:v>29.603305785226723</c:v>
                </c:pt>
                <c:pt idx="717">
                  <c:v>112.51239669460543</c:v>
                </c:pt>
                <c:pt idx="718">
                  <c:v>86.677685950714078</c:v>
                </c:pt>
                <c:pt idx="719">
                  <c:v>147.86776859555457</c:v>
                </c:pt>
                <c:pt idx="720">
                  <c:v>674.10743801886883</c:v>
                </c:pt>
                <c:pt idx="721">
                  <c:v>109.3884297524458</c:v>
                </c:pt>
                <c:pt idx="722">
                  <c:v>212.71900826520121</c:v>
                </c:pt>
                <c:pt idx="723">
                  <c:v>77.157024793656248</c:v>
                </c:pt>
                <c:pt idx="724">
                  <c:v>188.42975206676977</c:v>
                </c:pt>
                <c:pt idx="725">
                  <c:v>137.77685950461048</c:v>
                </c:pt>
                <c:pt idx="726">
                  <c:v>576.36363636563692</c:v>
                </c:pt>
                <c:pt idx="727">
                  <c:v>321.52066115814085</c:v>
                </c:pt>
                <c:pt idx="728">
                  <c:v>301.86776859608915</c:v>
                </c:pt>
                <c:pt idx="729">
                  <c:v>73.78512396719826</c:v>
                </c:pt>
                <c:pt idx="730">
                  <c:v>138.8429752070935</c:v>
                </c:pt>
                <c:pt idx="731">
                  <c:v>16.280991735593702</c:v>
                </c:pt>
                <c:pt idx="732">
                  <c:v>438.97520661309397</c:v>
                </c:pt>
                <c:pt idx="733">
                  <c:v>44.396694215030138</c:v>
                </c:pt>
                <c:pt idx="734">
                  <c:v>677.27272727507818</c:v>
                </c:pt>
                <c:pt idx="735">
                  <c:v>469.75206611733302</c:v>
                </c:pt>
                <c:pt idx="736">
                  <c:v>485.61983471242945</c:v>
                </c:pt>
                <c:pt idx="737">
                  <c:v>605.35537190292769</c:v>
                </c:pt>
                <c:pt idx="738">
                  <c:v>698.87603306027711</c:v>
                </c:pt>
                <c:pt idx="739">
                  <c:v>321.71074380276957</c:v>
                </c:pt>
                <c:pt idx="740">
                  <c:v>70.107438016772278</c:v>
                </c:pt>
                <c:pt idx="741">
                  <c:v>118.396694215287</c:v>
                </c:pt>
                <c:pt idx="742">
                  <c:v>62.297520661373262</c:v>
                </c:pt>
                <c:pt idx="743">
                  <c:v>209.38842975279294</c:v>
                </c:pt>
                <c:pt idx="744">
                  <c:v>31.752066115812696</c:v>
                </c:pt>
                <c:pt idx="745">
                  <c:v>539.09090909278041</c:v>
                </c:pt>
                <c:pt idx="746">
                  <c:v>43.512396694365911</c:v>
                </c:pt>
                <c:pt idx="747">
                  <c:v>91.413223140813159</c:v>
                </c:pt>
                <c:pt idx="748">
                  <c:v>469.92561983634192</c:v>
                </c:pt>
                <c:pt idx="749">
                  <c:v>73.78512396719826</c:v>
                </c:pt>
                <c:pt idx="750">
                  <c:v>112.72727272766402</c:v>
                </c:pt>
                <c:pt idx="751">
                  <c:v>143.96694214926006</c:v>
                </c:pt>
                <c:pt idx="752">
                  <c:v>302.80991735642294</c:v>
                </c:pt>
                <c:pt idx="753">
                  <c:v>210.4214876040362</c:v>
                </c:pt>
                <c:pt idx="754">
                  <c:v>643.23966942372044</c:v>
                </c:pt>
                <c:pt idx="755">
                  <c:v>236.29752066197725</c:v>
                </c:pt>
                <c:pt idx="756">
                  <c:v>478.61157024959516</c:v>
                </c:pt>
                <c:pt idx="757">
                  <c:v>155.78512396748289</c:v>
                </c:pt>
                <c:pt idx="758">
                  <c:v>183.1074380171645</c:v>
                </c:pt>
                <c:pt idx="759">
                  <c:v>638.01652892783443</c:v>
                </c:pt>
                <c:pt idx="760">
                  <c:v>596.11570248140799</c:v>
                </c:pt>
                <c:pt idx="761">
                  <c:v>422.34710743948256</c:v>
                </c:pt>
                <c:pt idx="762">
                  <c:v>44.173553719161589</c:v>
                </c:pt>
                <c:pt idx="763">
                  <c:v>183.47107438080212</c:v>
                </c:pt>
                <c:pt idx="764">
                  <c:v>631.1404958699593</c:v>
                </c:pt>
                <c:pt idx="765">
                  <c:v>188.57851239734879</c:v>
                </c:pt>
                <c:pt idx="766">
                  <c:v>67.884297520896794</c:v>
                </c:pt>
                <c:pt idx="767">
                  <c:v>316.1652892572958</c:v>
                </c:pt>
                <c:pt idx="768">
                  <c:v>56.677685950609956</c:v>
                </c:pt>
                <c:pt idx="769">
                  <c:v>315.83471074489796</c:v>
                </c:pt>
                <c:pt idx="770">
                  <c:v>496.76859504304667</c:v>
                </c:pt>
                <c:pt idx="771">
                  <c:v>393.33057851376191</c:v>
                </c:pt>
                <c:pt idx="772">
                  <c:v>43.322314049737152</c:v>
                </c:pt>
                <c:pt idx="773">
                  <c:v>108.51239669459154</c:v>
                </c:pt>
                <c:pt idx="774">
                  <c:v>119.2561983475214</c:v>
                </c:pt>
                <c:pt idx="775">
                  <c:v>377.82644628230321</c:v>
                </c:pt>
                <c:pt idx="776">
                  <c:v>77.173553719276129</c:v>
                </c:pt>
                <c:pt idx="777">
                  <c:v>104.33884297556878</c:v>
                </c:pt>
                <c:pt idx="778">
                  <c:v>653.57851239896286</c:v>
                </c:pt>
                <c:pt idx="779">
                  <c:v>144.13223140545898</c:v>
                </c:pt>
                <c:pt idx="780">
                  <c:v>313.2561983481948</c:v>
                </c:pt>
                <c:pt idx="781">
                  <c:v>25.305785124054783</c:v>
                </c:pt>
                <c:pt idx="782">
                  <c:v>290.97520661258022</c:v>
                </c:pt>
                <c:pt idx="783">
                  <c:v>41.983471074525895</c:v>
                </c:pt>
                <c:pt idx="784">
                  <c:v>431.45454545604304</c:v>
                </c:pt>
                <c:pt idx="785">
                  <c:v>475.30578512561681</c:v>
                </c:pt>
                <c:pt idx="786">
                  <c:v>45.4132231406535</c:v>
                </c:pt>
                <c:pt idx="787">
                  <c:v>149.92561983523115</c:v>
                </c:pt>
                <c:pt idx="788">
                  <c:v>340.80165289374497</c:v>
                </c:pt>
                <c:pt idx="789">
                  <c:v>38.355371900959582</c:v>
                </c:pt>
                <c:pt idx="790">
                  <c:v>226.61157024872045</c:v>
                </c:pt>
                <c:pt idx="791">
                  <c:v>804.71074380444611</c:v>
                </c:pt>
                <c:pt idx="792">
                  <c:v>535.70247934070244</c:v>
                </c:pt>
                <c:pt idx="793">
                  <c:v>77.041322314317</c:v>
                </c:pt>
                <c:pt idx="794">
                  <c:v>44.92561983486668</c:v>
                </c:pt>
                <c:pt idx="795">
                  <c:v>50.305785124141558</c:v>
                </c:pt>
                <c:pt idx="796">
                  <c:v>202.39669421557855</c:v>
                </c:pt>
                <c:pt idx="797">
                  <c:v>76.677685950679376</c:v>
                </c:pt>
                <c:pt idx="798">
                  <c:v>358.22314049711122</c:v>
                </c:pt>
                <c:pt idx="799">
                  <c:v>114.09917355411505</c:v>
                </c:pt>
                <c:pt idx="800">
                  <c:v>199.66942148829636</c:v>
                </c:pt>
                <c:pt idx="801">
                  <c:v>389.85950413358466</c:v>
                </c:pt>
                <c:pt idx="802">
                  <c:v>364.1652892574624</c:v>
                </c:pt>
                <c:pt idx="803">
                  <c:v>562.23966942343918</c:v>
                </c:pt>
                <c:pt idx="804">
                  <c:v>256.09917355460794</c:v>
                </c:pt>
                <c:pt idx="805">
                  <c:v>154.01652892615445</c:v>
                </c:pt>
                <c:pt idx="806">
                  <c:v>166.04958677743588</c:v>
                </c:pt>
                <c:pt idx="807">
                  <c:v>14.669421487654224</c:v>
                </c:pt>
                <c:pt idx="808">
                  <c:v>513.88429752244485</c:v>
                </c:pt>
                <c:pt idx="809">
                  <c:v>71.074380165535956</c:v>
                </c:pt>
                <c:pt idx="810">
                  <c:v>332.72727272842764</c:v>
                </c:pt>
                <c:pt idx="811">
                  <c:v>268.4710743810972</c:v>
                </c:pt>
                <c:pt idx="812">
                  <c:v>78.636363636636588</c:v>
                </c:pt>
                <c:pt idx="813">
                  <c:v>321.45454545566122</c:v>
                </c:pt>
                <c:pt idx="814">
                  <c:v>351.80165289378311</c:v>
                </c:pt>
                <c:pt idx="815">
                  <c:v>262.87603305876371</c:v>
                </c:pt>
                <c:pt idx="816">
                  <c:v>224.00000000077753</c:v>
                </c:pt>
                <c:pt idx="817">
                  <c:v>317.88429752176455</c:v>
                </c:pt>
                <c:pt idx="818">
                  <c:v>194.87603305852767</c:v>
                </c:pt>
                <c:pt idx="819">
                  <c:v>174.84297520721847</c:v>
                </c:pt>
                <c:pt idx="820">
                  <c:v>78.809917355645453</c:v>
                </c:pt>
                <c:pt idx="821">
                  <c:v>8.4049586777151255</c:v>
                </c:pt>
                <c:pt idx="822">
                  <c:v>170.35537190141775</c:v>
                </c:pt>
                <c:pt idx="823">
                  <c:v>347.57024793509072</c:v>
                </c:pt>
                <c:pt idx="824">
                  <c:v>72.760330578764965</c:v>
                </c:pt>
                <c:pt idx="825">
                  <c:v>536.35537190268815</c:v>
                </c:pt>
                <c:pt idx="826">
                  <c:v>102.34710743837178</c:v>
                </c:pt>
                <c:pt idx="827">
                  <c:v>536.77685950599539</c:v>
                </c:pt>
                <c:pt idx="828">
                  <c:v>613.38842975419527</c:v>
                </c:pt>
                <c:pt idx="829">
                  <c:v>69.818181818424165</c:v>
                </c:pt>
                <c:pt idx="830">
                  <c:v>206.84297520732954</c:v>
                </c:pt>
                <c:pt idx="831">
                  <c:v>78.347107438288475</c:v>
                </c:pt>
                <c:pt idx="832">
                  <c:v>75.454545454807359</c:v>
                </c:pt>
                <c:pt idx="833">
                  <c:v>235.62809917437158</c:v>
                </c:pt>
                <c:pt idx="834">
                  <c:v>43.28925619849737</c:v>
                </c:pt>
                <c:pt idx="835">
                  <c:v>159.25619834766022</c:v>
                </c:pt>
                <c:pt idx="836">
                  <c:v>221.30578512473514</c:v>
                </c:pt>
                <c:pt idx="837">
                  <c:v>461.7355371916853</c:v>
                </c:pt>
                <c:pt idx="838">
                  <c:v>144.89256198397402</c:v>
                </c:pt>
                <c:pt idx="839">
                  <c:v>128.77685950457922</c:v>
                </c:pt>
                <c:pt idx="840">
                  <c:v>49.834710743974632</c:v>
                </c:pt>
                <c:pt idx="841">
                  <c:v>65.239669421714055</c:v>
                </c:pt>
                <c:pt idx="842">
                  <c:v>24.578512396779526</c:v>
                </c:pt>
                <c:pt idx="843">
                  <c:v>17.619834710804962</c:v>
                </c:pt>
                <c:pt idx="844">
                  <c:v>232.51239669502198</c:v>
                </c:pt>
                <c:pt idx="845">
                  <c:v>60.545454545664711</c:v>
                </c:pt>
                <c:pt idx="846">
                  <c:v>18.495867768659242</c:v>
                </c:pt>
                <c:pt idx="847">
                  <c:v>542.08264462998079</c:v>
                </c:pt>
                <c:pt idx="848">
                  <c:v>491.4049586793916</c:v>
                </c:pt>
                <c:pt idx="849">
                  <c:v>61.239669421700171</c:v>
                </c:pt>
                <c:pt idx="850">
                  <c:v>162.77685950469726</c:v>
                </c:pt>
                <c:pt idx="851">
                  <c:v>307.71074380272097</c:v>
                </c:pt>
                <c:pt idx="852">
                  <c:v>436.28099173705152</c:v>
                </c:pt>
                <c:pt idx="853">
                  <c:v>396.48760330716135</c:v>
                </c:pt>
                <c:pt idx="854">
                  <c:v>271.561983472017</c:v>
                </c:pt>
                <c:pt idx="855">
                  <c:v>139.63636363684833</c:v>
                </c:pt>
                <c:pt idx="856">
                  <c:v>93.586776859828973</c:v>
                </c:pt>
                <c:pt idx="857">
                  <c:v>285.57024793487557</c:v>
                </c:pt>
                <c:pt idx="858">
                  <c:v>354.272727273957</c:v>
                </c:pt>
                <c:pt idx="859">
                  <c:v>71.297520661404505</c:v>
                </c:pt>
                <c:pt idx="860">
                  <c:v>21.090909090982301</c:v>
                </c:pt>
                <c:pt idx="861">
                  <c:v>83.900826446572211</c:v>
                </c:pt>
                <c:pt idx="862">
                  <c:v>295.44628099276105</c:v>
                </c:pt>
                <c:pt idx="863">
                  <c:v>197.33057851308166</c:v>
                </c:pt>
                <c:pt idx="864">
                  <c:v>83.826446281282713</c:v>
                </c:pt>
                <c:pt idx="865">
                  <c:v>598.54545454753213</c:v>
                </c:pt>
                <c:pt idx="866">
                  <c:v>103.83471074416207</c:v>
                </c:pt>
                <c:pt idx="867">
                  <c:v>60.272727272936478</c:v>
                </c:pt>
                <c:pt idx="868">
                  <c:v>213.52066115776594</c:v>
                </c:pt>
                <c:pt idx="869">
                  <c:v>143.58677686000254</c:v>
                </c:pt>
                <c:pt idx="870">
                  <c:v>46.69421487619514</c:v>
                </c:pt>
                <c:pt idx="871">
                  <c:v>177.10743801714369</c:v>
                </c:pt>
                <c:pt idx="872">
                  <c:v>441.61983471227671</c:v>
                </c:pt>
                <c:pt idx="873">
                  <c:v>76.991735537457316</c:v>
                </c:pt>
                <c:pt idx="874">
                  <c:v>431.47107438166302</c:v>
                </c:pt>
                <c:pt idx="875">
                  <c:v>43.264462810067528</c:v>
                </c:pt>
                <c:pt idx="876">
                  <c:v>32.851239669535516</c:v>
                </c:pt>
                <c:pt idx="877">
                  <c:v>595.17355372107409</c:v>
                </c:pt>
                <c:pt idx="878">
                  <c:v>80.00000000027768</c:v>
                </c:pt>
                <c:pt idx="879">
                  <c:v>274.4628099183081</c:v>
                </c:pt>
                <c:pt idx="880">
                  <c:v>67.305785124200568</c:v>
                </c:pt>
                <c:pt idx="881">
                  <c:v>264.38016529017386</c:v>
                </c:pt>
                <c:pt idx="882">
                  <c:v>170.67768595100569</c:v>
                </c:pt>
                <c:pt idx="883">
                  <c:v>137.75206611618063</c:v>
                </c:pt>
                <c:pt idx="884">
                  <c:v>263.6859504141384</c:v>
                </c:pt>
                <c:pt idx="885">
                  <c:v>72.644628099425717</c:v>
                </c:pt>
                <c:pt idx="886">
                  <c:v>607.19008264673573</c:v>
                </c:pt>
                <c:pt idx="887">
                  <c:v>80.595041322593801</c:v>
                </c:pt>
                <c:pt idx="888">
                  <c:v>635.70247934104964</c:v>
                </c:pt>
                <c:pt idx="889">
                  <c:v>345.70247934004288</c:v>
                </c:pt>
                <c:pt idx="890">
                  <c:v>382.8760330591802</c:v>
                </c:pt>
                <c:pt idx="891">
                  <c:v>382.1900826459547</c:v>
                </c:pt>
                <c:pt idx="892">
                  <c:v>117.27272727313434</c:v>
                </c:pt>
                <c:pt idx="893">
                  <c:v>250.16528925706672</c:v>
                </c:pt>
                <c:pt idx="894">
                  <c:v>655.60330578739956</c:v>
                </c:pt>
                <c:pt idx="895">
                  <c:v>351.38842975328583</c:v>
                </c:pt>
                <c:pt idx="896">
                  <c:v>234.39669421568965</c:v>
                </c:pt>
                <c:pt idx="897">
                  <c:v>495.20661157196679</c:v>
                </c:pt>
                <c:pt idx="898">
                  <c:v>260.62809917445838</c:v>
                </c:pt>
                <c:pt idx="899">
                  <c:v>333.52066115818252</c:v>
                </c:pt>
                <c:pt idx="900">
                  <c:v>151.96694214928783</c:v>
                </c:pt>
                <c:pt idx="901">
                  <c:v>114.58677685990187</c:v>
                </c:pt>
                <c:pt idx="902">
                  <c:v>66.7024793390745</c:v>
                </c:pt>
                <c:pt idx="903">
                  <c:v>96.39669421521063</c:v>
                </c:pt>
                <c:pt idx="904">
                  <c:v>259.10743801742831</c:v>
                </c:pt>
                <c:pt idx="905">
                  <c:v>699.25619834953466</c:v>
                </c:pt>
                <c:pt idx="906">
                  <c:v>342.47933884416398</c:v>
                </c:pt>
                <c:pt idx="907">
                  <c:v>131.47107438062164</c:v>
                </c:pt>
                <c:pt idx="908">
                  <c:v>405.04132231545549</c:v>
                </c:pt>
                <c:pt idx="909">
                  <c:v>72.27272727297813</c:v>
                </c:pt>
                <c:pt idx="910">
                  <c:v>185.55371900890856</c:v>
                </c:pt>
                <c:pt idx="911">
                  <c:v>615.66942148974044</c:v>
                </c:pt>
                <c:pt idx="912">
                  <c:v>339.43801653010388</c:v>
                </c:pt>
                <c:pt idx="913">
                  <c:v>246.9421487611877</c:v>
                </c:pt>
                <c:pt idx="914">
                  <c:v>175.98347107499103</c:v>
                </c:pt>
                <c:pt idx="915">
                  <c:v>35.41322314061879</c:v>
                </c:pt>
                <c:pt idx="916">
                  <c:v>312.9586776870367</c:v>
                </c:pt>
                <c:pt idx="917">
                  <c:v>171.00000000059356</c:v>
                </c:pt>
                <c:pt idx="918">
                  <c:v>65.107438016754912</c:v>
                </c:pt>
                <c:pt idx="919">
                  <c:v>266.20661157117195</c:v>
                </c:pt>
                <c:pt idx="920">
                  <c:v>81.173553719290027</c:v>
                </c:pt>
                <c:pt idx="921">
                  <c:v>21.041322314122624</c:v>
                </c:pt>
                <c:pt idx="922">
                  <c:v>480.97520661323978</c:v>
                </c:pt>
                <c:pt idx="923">
                  <c:v>174.64462809977977</c:v>
                </c:pt>
                <c:pt idx="924">
                  <c:v>45.553719008422583</c:v>
                </c:pt>
                <c:pt idx="925">
                  <c:v>72.983471074633499</c:v>
                </c:pt>
                <c:pt idx="926">
                  <c:v>294.69421487705597</c:v>
                </c:pt>
                <c:pt idx="927">
                  <c:v>656.40495867996435</c:v>
                </c:pt>
                <c:pt idx="928">
                  <c:v>41.834710743946864</c:v>
                </c:pt>
                <c:pt idx="929">
                  <c:v>495.4710743818851</c:v>
                </c:pt>
                <c:pt idx="930">
                  <c:v>137.76859504180052</c:v>
                </c:pt>
                <c:pt idx="931">
                  <c:v>615.20661157238328</c:v>
                </c:pt>
                <c:pt idx="932">
                  <c:v>370.71074380293965</c:v>
                </c:pt>
                <c:pt idx="933">
                  <c:v>313.14049586885551</c:v>
                </c:pt>
                <c:pt idx="934">
                  <c:v>212.52892562057238</c:v>
                </c:pt>
                <c:pt idx="935">
                  <c:v>456.38842975365031</c:v>
                </c:pt>
                <c:pt idx="936">
                  <c:v>369.75206611698593</c:v>
                </c:pt>
                <c:pt idx="937">
                  <c:v>228.3223140503793</c:v>
                </c:pt>
                <c:pt idx="938">
                  <c:v>284.08264462908528</c:v>
                </c:pt>
                <c:pt idx="939">
                  <c:v>219.90082644704427</c:v>
                </c:pt>
                <c:pt idx="940">
                  <c:v>742.4628099199324</c:v>
                </c:pt>
                <c:pt idx="941">
                  <c:v>377.5206611583352</c:v>
                </c:pt>
                <c:pt idx="942">
                  <c:v>209.87603305857974</c:v>
                </c:pt>
                <c:pt idx="943">
                  <c:v>58.314049586979273</c:v>
                </c:pt>
                <c:pt idx="944">
                  <c:v>543.10743801841409</c:v>
                </c:pt>
                <c:pt idx="945">
                  <c:v>139.25619834759081</c:v>
                </c:pt>
                <c:pt idx="946">
                  <c:v>44.446280991889815</c:v>
                </c:pt>
                <c:pt idx="947">
                  <c:v>147.97520661208389</c:v>
                </c:pt>
                <c:pt idx="948">
                  <c:v>174.7438016534991</c:v>
                </c:pt>
                <c:pt idx="949">
                  <c:v>98.950413223483949</c:v>
                </c:pt>
                <c:pt idx="950">
                  <c:v>54.297520661345487</c:v>
                </c:pt>
                <c:pt idx="951">
                  <c:v>207.7685950420435</c:v>
                </c:pt>
                <c:pt idx="952">
                  <c:v>69.55371900850588</c:v>
                </c:pt>
                <c:pt idx="953">
                  <c:v>326.82644628212614</c:v>
                </c:pt>
                <c:pt idx="954">
                  <c:v>246.27272727358212</c:v>
                </c:pt>
                <c:pt idx="955">
                  <c:v>375.54545454675815</c:v>
                </c:pt>
                <c:pt idx="956">
                  <c:v>228.19834710823011</c:v>
                </c:pt>
                <c:pt idx="957">
                  <c:v>130.57851239714745</c:v>
                </c:pt>
                <c:pt idx="958">
                  <c:v>733.83471074634883</c:v>
                </c:pt>
                <c:pt idx="959">
                  <c:v>76.016528925883705</c:v>
                </c:pt>
                <c:pt idx="960">
                  <c:v>34.528925619954563</c:v>
                </c:pt>
                <c:pt idx="961">
                  <c:v>12.809917355416365</c:v>
                </c:pt>
                <c:pt idx="962">
                  <c:v>240.04958677769272</c:v>
                </c:pt>
                <c:pt idx="963">
                  <c:v>55.090909091100315</c:v>
                </c:pt>
                <c:pt idx="964">
                  <c:v>63.256198347327015</c:v>
                </c:pt>
                <c:pt idx="965">
                  <c:v>247.68595041408287</c:v>
                </c:pt>
                <c:pt idx="966">
                  <c:v>200.85123967011867</c:v>
                </c:pt>
                <c:pt idx="967">
                  <c:v>39.173553719144245</c:v>
                </c:pt>
                <c:pt idx="968">
                  <c:v>142.5206611575195</c:v>
                </c:pt>
                <c:pt idx="969">
                  <c:v>699.42148760573355</c:v>
                </c:pt>
                <c:pt idx="970">
                  <c:v>213.52892562057588</c:v>
                </c:pt>
                <c:pt idx="971">
                  <c:v>503.76859504307089</c:v>
                </c:pt>
                <c:pt idx="972">
                  <c:v>198.54545454614373</c:v>
                </c:pt>
                <c:pt idx="973">
                  <c:v>142.36363636413051</c:v>
                </c:pt>
                <c:pt idx="974">
                  <c:v>82.512396694501291</c:v>
                </c:pt>
                <c:pt idx="975">
                  <c:v>246.8099173562286</c:v>
                </c:pt>
                <c:pt idx="976">
                  <c:v>131.90082644673885</c:v>
                </c:pt>
                <c:pt idx="977">
                  <c:v>21.033057851312677</c:v>
                </c:pt>
                <c:pt idx="978">
                  <c:v>56.008264463004323</c:v>
                </c:pt>
                <c:pt idx="979">
                  <c:v>196.99173553787386</c:v>
                </c:pt>
                <c:pt idx="980">
                  <c:v>192.23140495934493</c:v>
                </c:pt>
                <c:pt idx="981">
                  <c:v>725.05785124218619</c:v>
                </c:pt>
                <c:pt idx="982">
                  <c:v>578.28099173754435</c:v>
                </c:pt>
                <c:pt idx="983">
                  <c:v>557.51239669615006</c:v>
                </c:pt>
                <c:pt idx="984">
                  <c:v>263.26446281083116</c:v>
                </c:pt>
                <c:pt idx="985">
                  <c:v>24.396694214960718</c:v>
                </c:pt>
                <c:pt idx="986">
                  <c:v>409.91735537332369</c:v>
                </c:pt>
                <c:pt idx="987">
                  <c:v>680.49586777095715</c:v>
                </c:pt>
                <c:pt idx="988">
                  <c:v>498.31404958850658</c:v>
                </c:pt>
                <c:pt idx="989">
                  <c:v>233.71900826527408</c:v>
                </c:pt>
                <c:pt idx="990">
                  <c:v>633.05785124186684</c:v>
                </c:pt>
                <c:pt idx="991">
                  <c:v>95.917355372233772</c:v>
                </c:pt>
                <c:pt idx="992">
                  <c:v>144.54545454595626</c:v>
                </c:pt>
                <c:pt idx="993">
                  <c:v>50.371900826621129</c:v>
                </c:pt>
                <c:pt idx="994">
                  <c:v>33.347107438132284</c:v>
                </c:pt>
                <c:pt idx="995">
                  <c:v>804.7933884325455</c:v>
                </c:pt>
                <c:pt idx="996">
                  <c:v>26.314049586868197</c:v>
                </c:pt>
                <c:pt idx="997">
                  <c:v>54.396694215064841</c:v>
                </c:pt>
                <c:pt idx="998">
                  <c:v>511.05785124144336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977-A90C-8CB57FF9FCE0}"/>
            </c:ext>
          </c:extLst>
        </c:ser>
        <c:ser>
          <c:idx val="1"/>
          <c:order val="1"/>
          <c:tx>
            <c:v>Predicted 432.090909092409</c:v>
          </c:tx>
          <c:spPr>
            <a:ln w="19050">
              <a:noFill/>
            </a:ln>
          </c:spPr>
          <c:xVal>
            <c:numRef>
              <c:f>'CORRELATION ANALYSIS'!$A$3:$A$1001</c:f>
              <c:numCache>
                <c:formatCode>General</c:formatCode>
                <c:ptCount val="999"/>
                <c:pt idx="0">
                  <c:v>76.399999999999991</c:v>
                </c:pt>
                <c:pt idx="1">
                  <c:v>324.31</c:v>
                </c:pt>
                <c:pt idx="2">
                  <c:v>465.76</c:v>
                </c:pt>
                <c:pt idx="3">
                  <c:v>604.17000000000007</c:v>
                </c:pt>
                <c:pt idx="4">
                  <c:v>597.73</c:v>
                </c:pt>
                <c:pt idx="5">
                  <c:v>413.04</c:v>
                </c:pt>
                <c:pt idx="6">
                  <c:v>735.6</c:v>
                </c:pt>
                <c:pt idx="7">
                  <c:v>72.52</c:v>
                </c:pt>
                <c:pt idx="8">
                  <c:v>164.52</c:v>
                </c:pt>
                <c:pt idx="9">
                  <c:v>57.92</c:v>
                </c:pt>
                <c:pt idx="10">
                  <c:v>102.04</c:v>
                </c:pt>
                <c:pt idx="11">
                  <c:v>234.75</c:v>
                </c:pt>
                <c:pt idx="12">
                  <c:v>431.9</c:v>
                </c:pt>
                <c:pt idx="13">
                  <c:v>713.8</c:v>
                </c:pt>
                <c:pt idx="14">
                  <c:v>562.31999999999994</c:v>
                </c:pt>
                <c:pt idx="15">
                  <c:v>482.51000000000005</c:v>
                </c:pt>
                <c:pt idx="16">
                  <c:v>435.65999999999997</c:v>
                </c:pt>
                <c:pt idx="17">
                  <c:v>164.01</c:v>
                </c:pt>
                <c:pt idx="18">
                  <c:v>80.599999999999994</c:v>
                </c:pt>
                <c:pt idx="19">
                  <c:v>430.20000000000005</c:v>
                </c:pt>
                <c:pt idx="20">
                  <c:v>263.94</c:v>
                </c:pt>
                <c:pt idx="21">
                  <c:v>66.400000000000006</c:v>
                </c:pt>
                <c:pt idx="22">
                  <c:v>172.8</c:v>
                </c:pt>
                <c:pt idx="23">
                  <c:v>265.89</c:v>
                </c:pt>
                <c:pt idx="24">
                  <c:v>420.72</c:v>
                </c:pt>
                <c:pt idx="25">
                  <c:v>33.520000000000003</c:v>
                </c:pt>
                <c:pt idx="26">
                  <c:v>175.34</c:v>
                </c:pt>
                <c:pt idx="27">
                  <c:v>441.8</c:v>
                </c:pt>
                <c:pt idx="28">
                  <c:v>224.01</c:v>
                </c:pt>
                <c:pt idx="29">
                  <c:v>470.65</c:v>
                </c:pt>
                <c:pt idx="30">
                  <c:v>702.62999999999988</c:v>
                </c:pt>
                <c:pt idx="31">
                  <c:v>670.24</c:v>
                </c:pt>
                <c:pt idx="32">
                  <c:v>193.16</c:v>
                </c:pt>
                <c:pt idx="33">
                  <c:v>397.68</c:v>
                </c:pt>
                <c:pt idx="34">
                  <c:v>68.12</c:v>
                </c:pt>
                <c:pt idx="35">
                  <c:v>313.09999999999997</c:v>
                </c:pt>
                <c:pt idx="36">
                  <c:v>547.92000000000007</c:v>
                </c:pt>
                <c:pt idx="37">
                  <c:v>439.36</c:v>
                </c:pt>
                <c:pt idx="38">
                  <c:v>240.96</c:v>
                </c:pt>
                <c:pt idx="39">
                  <c:v>86.72</c:v>
                </c:pt>
                <c:pt idx="40">
                  <c:v>112.22</c:v>
                </c:pt>
                <c:pt idx="41">
                  <c:v>414.72</c:v>
                </c:pt>
                <c:pt idx="42">
                  <c:v>789.6</c:v>
                </c:pt>
                <c:pt idx="43">
                  <c:v>30.74</c:v>
                </c:pt>
                <c:pt idx="44">
                  <c:v>375.84</c:v>
                </c:pt>
                <c:pt idx="45">
                  <c:v>510.21</c:v>
                </c:pt>
                <c:pt idx="46">
                  <c:v>180.09</c:v>
                </c:pt>
                <c:pt idx="47">
                  <c:v>113.58</c:v>
                </c:pt>
                <c:pt idx="48">
                  <c:v>826.3</c:v>
                </c:pt>
                <c:pt idx="49">
                  <c:v>639.80000000000007</c:v>
                </c:pt>
                <c:pt idx="50">
                  <c:v>222.95000000000002</c:v>
                </c:pt>
                <c:pt idx="51">
                  <c:v>71.48</c:v>
                </c:pt>
                <c:pt idx="52">
                  <c:v>15.43</c:v>
                </c:pt>
                <c:pt idx="53">
                  <c:v>32.32</c:v>
                </c:pt>
                <c:pt idx="54">
                  <c:v>687.84</c:v>
                </c:pt>
                <c:pt idx="55">
                  <c:v>88.68</c:v>
                </c:pt>
                <c:pt idx="56">
                  <c:v>716.8</c:v>
                </c:pt>
                <c:pt idx="57">
                  <c:v>723.5</c:v>
                </c:pt>
                <c:pt idx="58">
                  <c:v>183.66</c:v>
                </c:pt>
                <c:pt idx="59">
                  <c:v>74.22</c:v>
                </c:pt>
                <c:pt idx="60">
                  <c:v>334.38</c:v>
                </c:pt>
                <c:pt idx="61">
                  <c:v>495.63</c:v>
                </c:pt>
                <c:pt idx="62">
                  <c:v>158.1</c:v>
                </c:pt>
                <c:pt idx="63">
                  <c:v>302.95999999999998</c:v>
                </c:pt>
                <c:pt idx="64">
                  <c:v>158.69999999999999</c:v>
                </c:pt>
                <c:pt idx="65">
                  <c:v>66.94</c:v>
                </c:pt>
                <c:pt idx="66">
                  <c:v>585.66</c:v>
                </c:pt>
                <c:pt idx="67">
                  <c:v>787.69999999999993</c:v>
                </c:pt>
                <c:pt idx="68">
                  <c:v>18.329999999999998</c:v>
                </c:pt>
                <c:pt idx="69">
                  <c:v>894.80000000000007</c:v>
                </c:pt>
                <c:pt idx="70">
                  <c:v>621.19999999999993</c:v>
                </c:pt>
                <c:pt idx="71">
                  <c:v>145.56</c:v>
                </c:pt>
                <c:pt idx="72">
                  <c:v>455.46</c:v>
                </c:pt>
                <c:pt idx="73">
                  <c:v>672.03</c:v>
                </c:pt>
                <c:pt idx="74">
                  <c:v>416.5</c:v>
                </c:pt>
                <c:pt idx="75">
                  <c:v>441.36</c:v>
                </c:pt>
                <c:pt idx="76">
                  <c:v>180.09</c:v>
                </c:pt>
                <c:pt idx="77">
                  <c:v>783.1</c:v>
                </c:pt>
                <c:pt idx="78">
                  <c:v>101.89999999999999</c:v>
                </c:pt>
                <c:pt idx="79">
                  <c:v>595.14</c:v>
                </c:pt>
                <c:pt idx="80">
                  <c:v>290.04000000000002</c:v>
                </c:pt>
                <c:pt idx="81">
                  <c:v>154</c:v>
                </c:pt>
                <c:pt idx="82">
                  <c:v>321.44</c:v>
                </c:pt>
                <c:pt idx="83">
                  <c:v>244.54999999999998</c:v>
                </c:pt>
                <c:pt idx="84">
                  <c:v>581.42000000000007</c:v>
                </c:pt>
                <c:pt idx="85">
                  <c:v>382.59999999999997</c:v>
                </c:pt>
                <c:pt idx="86">
                  <c:v>345.66</c:v>
                </c:pt>
                <c:pt idx="87">
                  <c:v>42.47</c:v>
                </c:pt>
                <c:pt idx="88">
                  <c:v>461.93999999999994</c:v>
                </c:pt>
                <c:pt idx="89">
                  <c:v>189.52</c:v>
                </c:pt>
                <c:pt idx="90">
                  <c:v>448.6</c:v>
                </c:pt>
                <c:pt idx="91">
                  <c:v>153.86000000000001</c:v>
                </c:pt>
                <c:pt idx="92">
                  <c:v>579.24</c:v>
                </c:pt>
                <c:pt idx="93">
                  <c:v>89.75</c:v>
                </c:pt>
                <c:pt idx="94">
                  <c:v>97.16</c:v>
                </c:pt>
                <c:pt idx="95">
                  <c:v>878.7</c:v>
                </c:pt>
                <c:pt idx="96">
                  <c:v>74.699999999999989</c:v>
                </c:pt>
                <c:pt idx="97">
                  <c:v>158.25</c:v>
                </c:pt>
                <c:pt idx="98">
                  <c:v>496.20000000000005</c:v>
                </c:pt>
                <c:pt idx="99">
                  <c:v>48.71</c:v>
                </c:pt>
                <c:pt idx="100">
                  <c:v>706.94999999999993</c:v>
                </c:pt>
                <c:pt idx="101">
                  <c:v>207.63</c:v>
                </c:pt>
                <c:pt idx="102">
                  <c:v>349.56</c:v>
                </c:pt>
                <c:pt idx="103">
                  <c:v>212.45000000000002</c:v>
                </c:pt>
                <c:pt idx="104">
                  <c:v>886.7</c:v>
                </c:pt>
                <c:pt idx="105">
                  <c:v>164.28</c:v>
                </c:pt>
                <c:pt idx="106">
                  <c:v>372.78000000000003</c:v>
                </c:pt>
                <c:pt idx="107">
                  <c:v>305.82</c:v>
                </c:pt>
                <c:pt idx="108">
                  <c:v>819.7</c:v>
                </c:pt>
                <c:pt idx="109">
                  <c:v>32.979999999999997</c:v>
                </c:pt>
                <c:pt idx="110">
                  <c:v>294.63</c:v>
                </c:pt>
                <c:pt idx="111">
                  <c:v>509.88</c:v>
                </c:pt>
                <c:pt idx="112">
                  <c:v>522.63</c:v>
                </c:pt>
                <c:pt idx="113">
                  <c:v>727.11</c:v>
                </c:pt>
                <c:pt idx="114">
                  <c:v>81.06</c:v>
                </c:pt>
                <c:pt idx="115">
                  <c:v>109.7</c:v>
                </c:pt>
                <c:pt idx="116">
                  <c:v>51.36</c:v>
                </c:pt>
                <c:pt idx="117">
                  <c:v>109.60000000000001</c:v>
                </c:pt>
                <c:pt idx="118">
                  <c:v>106.88</c:v>
                </c:pt>
                <c:pt idx="119">
                  <c:v>796.48</c:v>
                </c:pt>
                <c:pt idx="120">
                  <c:v>399.84</c:v>
                </c:pt>
                <c:pt idx="121">
                  <c:v>899.64</c:v>
                </c:pt>
                <c:pt idx="122">
                  <c:v>511.28</c:v>
                </c:pt>
                <c:pt idx="123">
                  <c:v>451.76</c:v>
                </c:pt>
                <c:pt idx="124">
                  <c:v>655.82999999999993</c:v>
                </c:pt>
                <c:pt idx="125">
                  <c:v>161.25</c:v>
                </c:pt>
                <c:pt idx="126">
                  <c:v>285.57</c:v>
                </c:pt>
                <c:pt idx="127">
                  <c:v>548.32000000000005</c:v>
                </c:pt>
                <c:pt idx="128">
                  <c:v>812.52</c:v>
                </c:pt>
                <c:pt idx="129">
                  <c:v>277.33999999999997</c:v>
                </c:pt>
                <c:pt idx="130">
                  <c:v>552.78</c:v>
                </c:pt>
                <c:pt idx="131">
                  <c:v>139.36000000000001</c:v>
                </c:pt>
                <c:pt idx="132">
                  <c:v>524.70000000000005</c:v>
                </c:pt>
                <c:pt idx="133">
                  <c:v>487.79999999999995</c:v>
                </c:pt>
                <c:pt idx="134">
                  <c:v>270.65999999999997</c:v>
                </c:pt>
                <c:pt idx="135">
                  <c:v>131.54999999999998</c:v>
                </c:pt>
                <c:pt idx="136">
                  <c:v>206.52</c:v>
                </c:pt>
                <c:pt idx="137">
                  <c:v>519.09999999999991</c:v>
                </c:pt>
                <c:pt idx="138">
                  <c:v>580</c:v>
                </c:pt>
                <c:pt idx="139">
                  <c:v>898</c:v>
                </c:pt>
                <c:pt idx="140">
                  <c:v>905</c:v>
                </c:pt>
                <c:pt idx="141">
                  <c:v>686</c:v>
                </c:pt>
                <c:pt idx="142">
                  <c:v>30.41</c:v>
                </c:pt>
                <c:pt idx="143">
                  <c:v>467.70000000000005</c:v>
                </c:pt>
                <c:pt idx="144">
                  <c:v>277.56</c:v>
                </c:pt>
                <c:pt idx="145">
                  <c:v>301.39999999999998</c:v>
                </c:pt>
                <c:pt idx="146">
                  <c:v>264.56</c:v>
                </c:pt>
                <c:pt idx="147">
                  <c:v>574.88</c:v>
                </c:pt>
                <c:pt idx="148">
                  <c:v>259.68</c:v>
                </c:pt>
                <c:pt idx="149">
                  <c:v>366.16</c:v>
                </c:pt>
                <c:pt idx="150">
                  <c:v>241.92000000000002</c:v>
                </c:pt>
                <c:pt idx="151">
                  <c:v>749.16</c:v>
                </c:pt>
                <c:pt idx="152">
                  <c:v>98.88</c:v>
                </c:pt>
                <c:pt idx="153">
                  <c:v>647.76</c:v>
                </c:pt>
                <c:pt idx="154">
                  <c:v>461.45000000000005</c:v>
                </c:pt>
                <c:pt idx="155">
                  <c:v>72.17</c:v>
                </c:pt>
                <c:pt idx="156">
                  <c:v>251.4</c:v>
                </c:pt>
                <c:pt idx="157">
                  <c:v>874.98</c:v>
                </c:pt>
                <c:pt idx="158">
                  <c:v>560.34</c:v>
                </c:pt>
                <c:pt idx="159">
                  <c:v>345.44</c:v>
                </c:pt>
                <c:pt idx="160">
                  <c:v>63.69</c:v>
                </c:pt>
                <c:pt idx="161">
                  <c:v>320.52999999999997</c:v>
                </c:pt>
                <c:pt idx="162">
                  <c:v>152.80000000000001</c:v>
                </c:pt>
                <c:pt idx="163">
                  <c:v>399</c:v>
                </c:pt>
                <c:pt idx="164">
                  <c:v>340.56</c:v>
                </c:pt>
                <c:pt idx="165">
                  <c:v>955.8</c:v>
                </c:pt>
                <c:pt idx="166">
                  <c:v>989.80000000000007</c:v>
                </c:pt>
                <c:pt idx="167">
                  <c:v>307.68</c:v>
                </c:pt>
                <c:pt idx="168">
                  <c:v>486.64</c:v>
                </c:pt>
                <c:pt idx="169">
                  <c:v>350.05</c:v>
                </c:pt>
                <c:pt idx="170">
                  <c:v>400.25</c:v>
                </c:pt>
                <c:pt idx="171">
                  <c:v>166.8</c:v>
                </c:pt>
                <c:pt idx="172">
                  <c:v>317.34000000000003</c:v>
                </c:pt>
                <c:pt idx="173">
                  <c:v>158.32</c:v>
                </c:pt>
                <c:pt idx="174">
                  <c:v>304.56000000000006</c:v>
                </c:pt>
                <c:pt idx="175">
                  <c:v>177.36</c:v>
                </c:pt>
                <c:pt idx="176">
                  <c:v>157.57000000000002</c:v>
                </c:pt>
                <c:pt idx="177">
                  <c:v>443.28</c:v>
                </c:pt>
                <c:pt idx="178">
                  <c:v>260.39999999999998</c:v>
                </c:pt>
                <c:pt idx="179">
                  <c:v>449.82000000000005</c:v>
                </c:pt>
                <c:pt idx="180">
                  <c:v>307.76</c:v>
                </c:pt>
                <c:pt idx="181">
                  <c:v>155</c:v>
                </c:pt>
                <c:pt idx="182">
                  <c:v>274.48</c:v>
                </c:pt>
                <c:pt idx="183">
                  <c:v>86.38</c:v>
                </c:pt>
                <c:pt idx="184">
                  <c:v>54.239999999999995</c:v>
                </c:pt>
                <c:pt idx="185">
                  <c:v>755.92</c:v>
                </c:pt>
                <c:pt idx="186">
                  <c:v>185.88</c:v>
                </c:pt>
                <c:pt idx="187">
                  <c:v>74.069999999999993</c:v>
                </c:pt>
                <c:pt idx="188">
                  <c:v>279.24</c:v>
                </c:pt>
                <c:pt idx="189">
                  <c:v>231.12</c:v>
                </c:pt>
                <c:pt idx="190">
                  <c:v>147.04</c:v>
                </c:pt>
                <c:pt idx="191">
                  <c:v>790.19999999999993</c:v>
                </c:pt>
                <c:pt idx="192">
                  <c:v>102.2</c:v>
                </c:pt>
                <c:pt idx="193">
                  <c:v>163.55000000000001</c:v>
                </c:pt>
                <c:pt idx="194">
                  <c:v>74.290000000000006</c:v>
                </c:pt>
                <c:pt idx="195">
                  <c:v>87.4</c:v>
                </c:pt>
                <c:pt idx="196">
                  <c:v>25.29</c:v>
                </c:pt>
                <c:pt idx="197">
                  <c:v>166</c:v>
                </c:pt>
                <c:pt idx="198">
                  <c:v>356.95</c:v>
                </c:pt>
                <c:pt idx="199">
                  <c:v>114.89999999999999</c:v>
                </c:pt>
                <c:pt idx="200">
                  <c:v>229.96</c:v>
                </c:pt>
                <c:pt idx="201">
                  <c:v>429.87</c:v>
                </c:pt>
                <c:pt idx="202">
                  <c:v>259</c:v>
                </c:pt>
                <c:pt idx="203">
                  <c:v>88.85</c:v>
                </c:pt>
                <c:pt idx="204">
                  <c:v>207.27</c:v>
                </c:pt>
                <c:pt idx="205">
                  <c:v>599.85</c:v>
                </c:pt>
                <c:pt idx="206">
                  <c:v>285.3</c:v>
                </c:pt>
                <c:pt idx="207">
                  <c:v>91.11</c:v>
                </c:pt>
                <c:pt idx="208">
                  <c:v>897.57</c:v>
                </c:pt>
                <c:pt idx="209">
                  <c:v>236.07</c:v>
                </c:pt>
                <c:pt idx="210">
                  <c:v>839.34</c:v>
                </c:pt>
                <c:pt idx="211">
                  <c:v>461.8</c:v>
                </c:pt>
                <c:pt idx="212">
                  <c:v>139.26</c:v>
                </c:pt>
                <c:pt idx="213">
                  <c:v>207.26999999999998</c:v>
                </c:pt>
                <c:pt idx="214">
                  <c:v>18.28</c:v>
                </c:pt>
                <c:pt idx="215">
                  <c:v>123.85</c:v>
                </c:pt>
                <c:pt idx="216">
                  <c:v>283.92</c:v>
                </c:pt>
                <c:pt idx="217">
                  <c:v>758.96</c:v>
                </c:pt>
                <c:pt idx="218">
                  <c:v>172.02</c:v>
                </c:pt>
                <c:pt idx="219">
                  <c:v>272.10000000000002</c:v>
                </c:pt>
                <c:pt idx="220">
                  <c:v>434.56</c:v>
                </c:pt>
                <c:pt idx="221">
                  <c:v>59.050000000000004</c:v>
                </c:pt>
                <c:pt idx="222">
                  <c:v>12.54</c:v>
                </c:pt>
                <c:pt idx="223">
                  <c:v>86.5</c:v>
                </c:pt>
                <c:pt idx="224">
                  <c:v>174.32</c:v>
                </c:pt>
                <c:pt idx="225">
                  <c:v>624.33000000000004</c:v>
                </c:pt>
                <c:pt idx="226">
                  <c:v>148.24</c:v>
                </c:pt>
                <c:pt idx="227">
                  <c:v>544.20000000000005</c:v>
                </c:pt>
                <c:pt idx="228">
                  <c:v>507.36</c:v>
                </c:pt>
                <c:pt idx="229">
                  <c:v>162.74</c:v>
                </c:pt>
                <c:pt idx="230">
                  <c:v>31.77</c:v>
                </c:pt>
                <c:pt idx="231">
                  <c:v>756.81000000000006</c:v>
                </c:pt>
                <c:pt idx="232">
                  <c:v>295.27999999999997</c:v>
                </c:pt>
                <c:pt idx="233">
                  <c:v>519.4</c:v>
                </c:pt>
                <c:pt idx="234">
                  <c:v>186.28</c:v>
                </c:pt>
                <c:pt idx="235">
                  <c:v>87.05</c:v>
                </c:pt>
                <c:pt idx="236">
                  <c:v>221.1</c:v>
                </c:pt>
                <c:pt idx="237">
                  <c:v>66.100000000000009</c:v>
                </c:pt>
                <c:pt idx="238">
                  <c:v>89.69</c:v>
                </c:pt>
                <c:pt idx="239">
                  <c:v>224.46</c:v>
                </c:pt>
                <c:pt idx="240">
                  <c:v>119.54</c:v>
                </c:pt>
                <c:pt idx="241">
                  <c:v>186.4</c:v>
                </c:pt>
                <c:pt idx="242">
                  <c:v>250.6</c:v>
                </c:pt>
                <c:pt idx="243">
                  <c:v>750.96</c:v>
                </c:pt>
                <c:pt idx="244">
                  <c:v>380.72</c:v>
                </c:pt>
                <c:pt idx="245">
                  <c:v>244.20000000000002</c:v>
                </c:pt>
                <c:pt idx="246">
                  <c:v>89.7</c:v>
                </c:pt>
                <c:pt idx="247">
                  <c:v>310.88</c:v>
                </c:pt>
                <c:pt idx="248">
                  <c:v>511.42</c:v>
                </c:pt>
                <c:pt idx="249">
                  <c:v>418.95</c:v>
                </c:pt>
                <c:pt idx="250">
                  <c:v>351.9</c:v>
                </c:pt>
                <c:pt idx="251">
                  <c:v>28.78</c:v>
                </c:pt>
                <c:pt idx="252">
                  <c:v>95</c:v>
                </c:pt>
                <c:pt idx="253">
                  <c:v>471.2</c:v>
                </c:pt>
                <c:pt idx="254">
                  <c:v>130.47999999999999</c:v>
                </c:pt>
                <c:pt idx="255">
                  <c:v>66.349999999999994</c:v>
                </c:pt>
                <c:pt idx="256">
                  <c:v>155.46</c:v>
                </c:pt>
                <c:pt idx="257">
                  <c:v>129</c:v>
                </c:pt>
                <c:pt idx="258">
                  <c:v>263.76</c:v>
                </c:pt>
                <c:pt idx="259">
                  <c:v>675.54</c:v>
                </c:pt>
                <c:pt idx="260">
                  <c:v>65.8</c:v>
                </c:pt>
                <c:pt idx="261">
                  <c:v>153.19999999999999</c:v>
                </c:pt>
                <c:pt idx="262">
                  <c:v>222.39999999999998</c:v>
                </c:pt>
                <c:pt idx="263">
                  <c:v>54.45</c:v>
                </c:pt>
                <c:pt idx="264">
                  <c:v>688.80000000000007</c:v>
                </c:pt>
                <c:pt idx="265">
                  <c:v>141.88</c:v>
                </c:pt>
                <c:pt idx="266">
                  <c:v>746</c:v>
                </c:pt>
                <c:pt idx="267">
                  <c:v>282.95999999999998</c:v>
                </c:pt>
                <c:pt idx="268">
                  <c:v>355.4</c:v>
                </c:pt>
                <c:pt idx="269">
                  <c:v>337.15000000000003</c:v>
                </c:pt>
                <c:pt idx="270">
                  <c:v>42.24</c:v>
                </c:pt>
                <c:pt idx="271">
                  <c:v>193.85999999999999</c:v>
                </c:pt>
                <c:pt idx="272">
                  <c:v>24.06</c:v>
                </c:pt>
                <c:pt idx="273">
                  <c:v>598.26</c:v>
                </c:pt>
                <c:pt idx="274">
                  <c:v>335.78999999999996</c:v>
                </c:pt>
                <c:pt idx="275">
                  <c:v>218.2</c:v>
                </c:pt>
                <c:pt idx="276">
                  <c:v>381.68</c:v>
                </c:pt>
                <c:pt idx="277">
                  <c:v>709.9</c:v>
                </c:pt>
                <c:pt idx="278">
                  <c:v>440.20000000000005</c:v>
                </c:pt>
                <c:pt idx="279">
                  <c:v>559.67999999999995</c:v>
                </c:pt>
                <c:pt idx="280">
                  <c:v>37</c:v>
                </c:pt>
                <c:pt idx="281">
                  <c:v>15.34</c:v>
                </c:pt>
                <c:pt idx="282">
                  <c:v>598.98</c:v>
                </c:pt>
                <c:pt idx="283">
                  <c:v>190.68</c:v>
                </c:pt>
                <c:pt idx="284">
                  <c:v>333.40000000000003</c:v>
                </c:pt>
                <c:pt idx="285">
                  <c:v>74.86</c:v>
                </c:pt>
                <c:pt idx="286">
                  <c:v>213.75</c:v>
                </c:pt>
                <c:pt idx="287">
                  <c:v>339.57</c:v>
                </c:pt>
                <c:pt idx="288">
                  <c:v>664.16</c:v>
                </c:pt>
                <c:pt idx="289">
                  <c:v>403</c:v>
                </c:pt>
                <c:pt idx="290">
                  <c:v>194.95000000000002</c:v>
                </c:pt>
                <c:pt idx="291">
                  <c:v>62.48</c:v>
                </c:pt>
                <c:pt idx="292">
                  <c:v>72.72</c:v>
                </c:pt>
                <c:pt idx="293">
                  <c:v>181.1</c:v>
                </c:pt>
                <c:pt idx="294">
                  <c:v>259.60000000000002</c:v>
                </c:pt>
                <c:pt idx="295">
                  <c:v>115.36</c:v>
                </c:pt>
                <c:pt idx="296">
                  <c:v>470.28</c:v>
                </c:pt>
                <c:pt idx="297">
                  <c:v>240.04</c:v>
                </c:pt>
                <c:pt idx="298">
                  <c:v>88.61</c:v>
                </c:pt>
                <c:pt idx="299">
                  <c:v>199.64</c:v>
                </c:pt>
                <c:pt idx="300">
                  <c:v>39.01</c:v>
                </c:pt>
                <c:pt idx="301">
                  <c:v>48.61</c:v>
                </c:pt>
                <c:pt idx="302">
                  <c:v>204.76</c:v>
                </c:pt>
                <c:pt idx="303">
                  <c:v>119.68</c:v>
                </c:pt>
                <c:pt idx="304">
                  <c:v>505.40000000000003</c:v>
                </c:pt>
                <c:pt idx="305">
                  <c:v>281.60999999999996</c:v>
                </c:pt>
                <c:pt idx="306">
                  <c:v>710.32</c:v>
                </c:pt>
                <c:pt idx="307">
                  <c:v>79.44</c:v>
                </c:pt>
                <c:pt idx="308">
                  <c:v>163.82</c:v>
                </c:pt>
                <c:pt idx="309">
                  <c:v>479.58000000000004</c:v>
                </c:pt>
                <c:pt idx="310">
                  <c:v>138.66</c:v>
                </c:pt>
                <c:pt idx="311">
                  <c:v>71.150000000000006</c:v>
                </c:pt>
                <c:pt idx="312">
                  <c:v>139.95000000000002</c:v>
                </c:pt>
                <c:pt idx="313">
                  <c:v>781.3</c:v>
                </c:pt>
                <c:pt idx="314">
                  <c:v>198.74</c:v>
                </c:pt>
                <c:pt idx="315">
                  <c:v>63.239999999999995</c:v>
                </c:pt>
                <c:pt idx="316">
                  <c:v>373.95000000000005</c:v>
                </c:pt>
                <c:pt idx="317">
                  <c:v>207.69</c:v>
                </c:pt>
                <c:pt idx="318">
                  <c:v>176.28</c:v>
                </c:pt>
                <c:pt idx="319">
                  <c:v>206.37</c:v>
                </c:pt>
                <c:pt idx="320">
                  <c:v>39.42</c:v>
                </c:pt>
                <c:pt idx="321">
                  <c:v>91.56</c:v>
                </c:pt>
                <c:pt idx="322">
                  <c:v>308.85000000000002</c:v>
                </c:pt>
                <c:pt idx="323">
                  <c:v>129.12</c:v>
                </c:pt>
                <c:pt idx="324">
                  <c:v>390.96</c:v>
                </c:pt>
                <c:pt idx="325">
                  <c:v>498.9</c:v>
                </c:pt>
                <c:pt idx="326">
                  <c:v>377.04</c:v>
                </c:pt>
                <c:pt idx="327">
                  <c:v>204.52</c:v>
                </c:pt>
                <c:pt idx="328">
                  <c:v>145.44</c:v>
                </c:pt>
                <c:pt idx="329">
                  <c:v>198.18</c:v>
                </c:pt>
                <c:pt idx="330">
                  <c:v>98.699999999999989</c:v>
                </c:pt>
                <c:pt idx="331">
                  <c:v>385.09999999999997</c:v>
                </c:pt>
                <c:pt idx="332">
                  <c:v>46.96</c:v>
                </c:pt>
                <c:pt idx="333">
                  <c:v>73.5</c:v>
                </c:pt>
                <c:pt idx="334">
                  <c:v>142.25</c:v>
                </c:pt>
                <c:pt idx="335">
                  <c:v>687.6</c:v>
                </c:pt>
                <c:pt idx="336">
                  <c:v>347.70000000000005</c:v>
                </c:pt>
                <c:pt idx="337">
                  <c:v>142.94999999999999</c:v>
                </c:pt>
                <c:pt idx="338">
                  <c:v>385.38</c:v>
                </c:pt>
                <c:pt idx="339">
                  <c:v>144.27000000000001</c:v>
                </c:pt>
                <c:pt idx="340">
                  <c:v>391.78999999999996</c:v>
                </c:pt>
                <c:pt idx="341">
                  <c:v>538.30000000000007</c:v>
                </c:pt>
                <c:pt idx="342">
                  <c:v>485.15</c:v>
                </c:pt>
                <c:pt idx="343">
                  <c:v>133.94999999999999</c:v>
                </c:pt>
                <c:pt idx="344">
                  <c:v>701.37000000000012</c:v>
                </c:pt>
                <c:pt idx="345">
                  <c:v>71.95</c:v>
                </c:pt>
                <c:pt idx="346">
                  <c:v>714</c:v>
                </c:pt>
                <c:pt idx="347">
                  <c:v>182.14</c:v>
                </c:pt>
                <c:pt idx="348">
                  <c:v>135</c:v>
                </c:pt>
                <c:pt idx="349">
                  <c:v>993</c:v>
                </c:pt>
                <c:pt idx="350">
                  <c:v>361.83</c:v>
                </c:pt>
                <c:pt idx="351">
                  <c:v>383.10999999999996</c:v>
                </c:pt>
                <c:pt idx="352">
                  <c:v>243</c:v>
                </c:pt>
                <c:pt idx="353">
                  <c:v>30.24</c:v>
                </c:pt>
                <c:pt idx="354">
                  <c:v>356.56</c:v>
                </c:pt>
                <c:pt idx="355">
                  <c:v>375.5</c:v>
                </c:pt>
                <c:pt idx="356">
                  <c:v>954.4</c:v>
                </c:pt>
                <c:pt idx="357">
                  <c:v>82.5</c:v>
                </c:pt>
                <c:pt idx="358">
                  <c:v>74.97</c:v>
                </c:pt>
                <c:pt idx="359">
                  <c:v>647.67999999999995</c:v>
                </c:pt>
                <c:pt idx="360">
                  <c:v>755.76</c:v>
                </c:pt>
                <c:pt idx="361">
                  <c:v>199.58</c:v>
                </c:pt>
                <c:pt idx="362">
                  <c:v>439.32</c:v>
                </c:pt>
                <c:pt idx="363">
                  <c:v>164.96</c:v>
                </c:pt>
                <c:pt idx="364">
                  <c:v>326.72000000000003</c:v>
                </c:pt>
                <c:pt idx="365">
                  <c:v>461.88</c:v>
                </c:pt>
                <c:pt idx="366">
                  <c:v>263.76</c:v>
                </c:pt>
                <c:pt idx="367">
                  <c:v>143.6</c:v>
                </c:pt>
                <c:pt idx="368">
                  <c:v>193.5</c:v>
                </c:pt>
                <c:pt idx="369">
                  <c:v>183.82000000000002</c:v>
                </c:pt>
                <c:pt idx="370">
                  <c:v>121.92</c:v>
                </c:pt>
                <c:pt idx="371">
                  <c:v>420.65999999999997</c:v>
                </c:pt>
                <c:pt idx="372">
                  <c:v>252.48</c:v>
                </c:pt>
                <c:pt idx="373">
                  <c:v>335.45000000000005</c:v>
                </c:pt>
                <c:pt idx="374">
                  <c:v>483.5</c:v>
                </c:pt>
                <c:pt idx="375">
                  <c:v>318.42</c:v>
                </c:pt>
                <c:pt idx="376">
                  <c:v>668.43</c:v>
                </c:pt>
                <c:pt idx="377">
                  <c:v>387.92</c:v>
                </c:pt>
                <c:pt idx="378">
                  <c:v>94.6</c:v>
                </c:pt>
                <c:pt idx="379">
                  <c:v>329.32</c:v>
                </c:pt>
                <c:pt idx="380">
                  <c:v>53.22</c:v>
                </c:pt>
                <c:pt idx="381">
                  <c:v>498.45</c:v>
                </c:pt>
                <c:pt idx="382">
                  <c:v>299.56</c:v>
                </c:pt>
                <c:pt idx="383">
                  <c:v>204.7</c:v>
                </c:pt>
                <c:pt idx="384">
                  <c:v>75.819999999999993</c:v>
                </c:pt>
                <c:pt idx="385">
                  <c:v>280.62</c:v>
                </c:pt>
                <c:pt idx="386">
                  <c:v>323.2</c:v>
                </c:pt>
                <c:pt idx="387">
                  <c:v>486.63</c:v>
                </c:pt>
                <c:pt idx="388">
                  <c:v>127.53999999999999</c:v>
                </c:pt>
                <c:pt idx="389">
                  <c:v>241.44</c:v>
                </c:pt>
                <c:pt idx="390">
                  <c:v>379.5</c:v>
                </c:pt>
                <c:pt idx="391">
                  <c:v>76.819999999999993</c:v>
                </c:pt>
                <c:pt idx="392">
                  <c:v>522.6</c:v>
                </c:pt>
                <c:pt idx="393">
                  <c:v>79.739999999999995</c:v>
                </c:pt>
                <c:pt idx="394">
                  <c:v>387.5</c:v>
                </c:pt>
                <c:pt idx="395">
                  <c:v>271.35000000000002</c:v>
                </c:pt>
                <c:pt idx="396">
                  <c:v>122.31</c:v>
                </c:pt>
                <c:pt idx="397">
                  <c:v>246.36</c:v>
                </c:pt>
                <c:pt idx="398">
                  <c:v>173.16</c:v>
                </c:pt>
                <c:pt idx="399">
                  <c:v>236.57999999999998</c:v>
                </c:pt>
                <c:pt idx="400">
                  <c:v>184.88</c:v>
                </c:pt>
                <c:pt idx="401">
                  <c:v>13.98</c:v>
                </c:pt>
                <c:pt idx="402">
                  <c:v>198.75</c:v>
                </c:pt>
                <c:pt idx="403">
                  <c:v>684.53000000000009</c:v>
                </c:pt>
                <c:pt idx="404">
                  <c:v>269.04000000000002</c:v>
                </c:pt>
                <c:pt idx="405">
                  <c:v>68.949999999999989</c:v>
                </c:pt>
                <c:pt idx="406">
                  <c:v>274.83999999999997</c:v>
                </c:pt>
                <c:pt idx="407">
                  <c:v>226.12</c:v>
                </c:pt>
                <c:pt idx="408">
                  <c:v>119.1</c:v>
                </c:pt>
                <c:pt idx="409">
                  <c:v>342.1</c:v>
                </c:pt>
                <c:pt idx="410">
                  <c:v>43.74</c:v>
                </c:pt>
                <c:pt idx="411">
                  <c:v>104.85</c:v>
                </c:pt>
                <c:pt idx="412">
                  <c:v>77.52</c:v>
                </c:pt>
                <c:pt idx="413">
                  <c:v>407.44</c:v>
                </c:pt>
                <c:pt idx="414">
                  <c:v>96.11</c:v>
                </c:pt>
                <c:pt idx="415">
                  <c:v>181.52</c:v>
                </c:pt>
                <c:pt idx="416">
                  <c:v>81.510000000000005</c:v>
                </c:pt>
                <c:pt idx="417">
                  <c:v>114.44</c:v>
                </c:pt>
                <c:pt idx="418">
                  <c:v>176.54</c:v>
                </c:pt>
                <c:pt idx="419">
                  <c:v>115.80000000000001</c:v>
                </c:pt>
                <c:pt idx="420">
                  <c:v>252.14999999999998</c:v>
                </c:pt>
                <c:pt idx="421">
                  <c:v>972.09999999999991</c:v>
                </c:pt>
                <c:pt idx="422">
                  <c:v>203.36</c:v>
                </c:pt>
                <c:pt idx="423">
                  <c:v>16.28</c:v>
                </c:pt>
                <c:pt idx="424">
                  <c:v>365.49</c:v>
                </c:pt>
                <c:pt idx="425">
                  <c:v>372.19</c:v>
                </c:pt>
                <c:pt idx="426">
                  <c:v>62.61</c:v>
                </c:pt>
                <c:pt idx="427">
                  <c:v>336.34999999999997</c:v>
                </c:pt>
                <c:pt idx="428">
                  <c:v>906.5</c:v>
                </c:pt>
                <c:pt idx="429">
                  <c:v>138.16</c:v>
                </c:pt>
                <c:pt idx="430">
                  <c:v>86.54</c:v>
                </c:pt>
                <c:pt idx="431">
                  <c:v>140.76</c:v>
                </c:pt>
                <c:pt idx="432">
                  <c:v>668.78000000000009</c:v>
                </c:pt>
                <c:pt idx="433">
                  <c:v>47.44</c:v>
                </c:pt>
                <c:pt idx="434">
                  <c:v>893.16</c:v>
                </c:pt>
                <c:pt idx="435">
                  <c:v>331.72</c:v>
                </c:pt>
                <c:pt idx="436">
                  <c:v>203.94</c:v>
                </c:pt>
                <c:pt idx="437">
                  <c:v>68.16</c:v>
                </c:pt>
                <c:pt idx="438">
                  <c:v>326.88</c:v>
                </c:pt>
                <c:pt idx="439">
                  <c:v>87.2</c:v>
                </c:pt>
                <c:pt idx="440">
                  <c:v>707.44</c:v>
                </c:pt>
                <c:pt idx="441">
                  <c:v>802.89</c:v>
                </c:pt>
                <c:pt idx="442">
                  <c:v>12.78</c:v>
                </c:pt>
                <c:pt idx="443">
                  <c:v>133.70000000000002</c:v>
                </c:pt>
                <c:pt idx="444">
                  <c:v>19.149999999999999</c:v>
                </c:pt>
                <c:pt idx="445">
                  <c:v>276.60000000000002</c:v>
                </c:pt>
                <c:pt idx="446">
                  <c:v>137.22</c:v>
                </c:pt>
                <c:pt idx="447">
                  <c:v>27.07</c:v>
                </c:pt>
                <c:pt idx="448">
                  <c:v>39.119999999999997</c:v>
                </c:pt>
                <c:pt idx="449">
                  <c:v>448.26</c:v>
                </c:pt>
                <c:pt idx="450">
                  <c:v>132.06</c:v>
                </c:pt>
                <c:pt idx="451">
                  <c:v>318.05</c:v>
                </c:pt>
                <c:pt idx="452">
                  <c:v>25</c:v>
                </c:pt>
                <c:pt idx="453">
                  <c:v>83.08</c:v>
                </c:pt>
                <c:pt idx="454">
                  <c:v>147.79999999999998</c:v>
                </c:pt>
                <c:pt idx="455">
                  <c:v>696.6</c:v>
                </c:pt>
                <c:pt idx="456">
                  <c:v>793.9</c:v>
                </c:pt>
                <c:pt idx="457">
                  <c:v>465.7</c:v>
                </c:pt>
                <c:pt idx="458">
                  <c:v>35.89</c:v>
                </c:pt>
                <c:pt idx="459">
                  <c:v>202.60000000000002</c:v>
                </c:pt>
                <c:pt idx="460">
                  <c:v>730.5</c:v>
                </c:pt>
                <c:pt idx="461">
                  <c:v>295.8</c:v>
                </c:pt>
                <c:pt idx="462">
                  <c:v>22.62</c:v>
                </c:pt>
                <c:pt idx="463">
                  <c:v>256.70000000000005</c:v>
                </c:pt>
                <c:pt idx="464">
                  <c:v>545.5</c:v>
                </c:pt>
                <c:pt idx="465">
                  <c:v>260.05</c:v>
                </c:pt>
                <c:pt idx="466">
                  <c:v>222.12</c:v>
                </c:pt>
                <c:pt idx="467">
                  <c:v>21.58</c:v>
                </c:pt>
                <c:pt idx="468">
                  <c:v>98.84</c:v>
                </c:pt>
                <c:pt idx="469">
                  <c:v>502.62</c:v>
                </c:pt>
                <c:pt idx="470">
                  <c:v>160.19999999999999</c:v>
                </c:pt>
                <c:pt idx="471">
                  <c:v>431.3</c:v>
                </c:pt>
                <c:pt idx="472">
                  <c:v>580.55999999999995</c:v>
                </c:pt>
                <c:pt idx="473">
                  <c:v>322.2</c:v>
                </c:pt>
                <c:pt idx="474">
                  <c:v>195.54000000000002</c:v>
                </c:pt>
                <c:pt idx="475">
                  <c:v>166.29999999999998</c:v>
                </c:pt>
                <c:pt idx="476">
                  <c:v>336.28</c:v>
                </c:pt>
                <c:pt idx="477">
                  <c:v>343.7</c:v>
                </c:pt>
                <c:pt idx="478">
                  <c:v>38.6</c:v>
                </c:pt>
                <c:pt idx="479">
                  <c:v>527.76</c:v>
                </c:pt>
                <c:pt idx="480">
                  <c:v>328</c:v>
                </c:pt>
                <c:pt idx="481">
                  <c:v>185.7</c:v>
                </c:pt>
                <c:pt idx="482">
                  <c:v>603.80000000000007</c:v>
                </c:pt>
                <c:pt idx="483">
                  <c:v>369.79999999999995</c:v>
                </c:pt>
                <c:pt idx="484">
                  <c:v>197.96</c:v>
                </c:pt>
                <c:pt idx="485">
                  <c:v>410.90000000000003</c:v>
                </c:pt>
                <c:pt idx="486">
                  <c:v>148.6</c:v>
                </c:pt>
                <c:pt idx="487">
                  <c:v>22.96</c:v>
                </c:pt>
                <c:pt idx="488">
                  <c:v>699.12000000000012</c:v>
                </c:pt>
                <c:pt idx="489">
                  <c:v>69.400000000000006</c:v>
                </c:pt>
                <c:pt idx="490">
                  <c:v>196.6</c:v>
                </c:pt>
                <c:pt idx="491">
                  <c:v>202.56</c:v>
                </c:pt>
                <c:pt idx="492">
                  <c:v>121.19999999999999</c:v>
                </c:pt>
                <c:pt idx="493">
                  <c:v>199.78</c:v>
                </c:pt>
                <c:pt idx="494">
                  <c:v>607.36</c:v>
                </c:pt>
                <c:pt idx="495">
                  <c:v>126.44</c:v>
                </c:pt>
                <c:pt idx="496">
                  <c:v>541.43999999999994</c:v>
                </c:pt>
                <c:pt idx="497">
                  <c:v>98.13</c:v>
                </c:pt>
                <c:pt idx="498">
                  <c:v>412.16</c:v>
                </c:pt>
                <c:pt idx="499">
                  <c:v>73.97</c:v>
                </c:pt>
                <c:pt idx="500">
                  <c:v>31.9</c:v>
                </c:pt>
                <c:pt idx="501">
                  <c:v>138.80000000000001</c:v>
                </c:pt>
                <c:pt idx="502">
                  <c:v>186.62</c:v>
                </c:pt>
                <c:pt idx="503">
                  <c:v>88.45</c:v>
                </c:pt>
                <c:pt idx="504">
                  <c:v>193.44</c:v>
                </c:pt>
                <c:pt idx="505">
                  <c:v>145.5</c:v>
                </c:pt>
                <c:pt idx="506">
                  <c:v>504.29999999999995</c:v>
                </c:pt>
                <c:pt idx="507">
                  <c:v>306.45</c:v>
                </c:pt>
                <c:pt idx="508">
                  <c:v>95.699999999999989</c:v>
                </c:pt>
                <c:pt idx="509">
                  <c:v>635.17999999999995</c:v>
                </c:pt>
                <c:pt idx="510">
                  <c:v>214.54999999999998</c:v>
                </c:pt>
                <c:pt idx="511">
                  <c:v>379.96000000000004</c:v>
                </c:pt>
                <c:pt idx="512">
                  <c:v>696.85</c:v>
                </c:pt>
                <c:pt idx="513">
                  <c:v>408.73</c:v>
                </c:pt>
                <c:pt idx="514">
                  <c:v>51.47</c:v>
                </c:pt>
                <c:pt idx="515">
                  <c:v>274.3</c:v>
                </c:pt>
                <c:pt idx="516">
                  <c:v>196.95</c:v>
                </c:pt>
                <c:pt idx="517">
                  <c:v>69.459999999999994</c:v>
                </c:pt>
                <c:pt idx="518">
                  <c:v>359.6</c:v>
                </c:pt>
                <c:pt idx="519">
                  <c:v>137.13</c:v>
                </c:pt>
                <c:pt idx="520">
                  <c:v>499.02</c:v>
                </c:pt>
                <c:pt idx="521">
                  <c:v>224.64</c:v>
                </c:pt>
                <c:pt idx="522">
                  <c:v>125.74</c:v>
                </c:pt>
                <c:pt idx="523">
                  <c:v>490.26</c:v>
                </c:pt>
                <c:pt idx="524">
                  <c:v>457.04999999999995</c:v>
                </c:pt>
                <c:pt idx="525">
                  <c:v>156.84</c:v>
                </c:pt>
                <c:pt idx="526">
                  <c:v>119.72</c:v>
                </c:pt>
                <c:pt idx="527">
                  <c:v>543.6</c:v>
                </c:pt>
                <c:pt idx="528">
                  <c:v>882.81000000000006</c:v>
                </c:pt>
                <c:pt idx="529">
                  <c:v>152.57999999999998</c:v>
                </c:pt>
                <c:pt idx="530">
                  <c:v>693.44</c:v>
                </c:pt>
                <c:pt idx="531">
                  <c:v>229.5</c:v>
                </c:pt>
                <c:pt idx="532">
                  <c:v>146.79</c:v>
                </c:pt>
                <c:pt idx="533">
                  <c:v>141.6</c:v>
                </c:pt>
                <c:pt idx="534">
                  <c:v>116.69000000000001</c:v>
                </c:pt>
                <c:pt idx="535">
                  <c:v>73.959999999999994</c:v>
                </c:pt>
                <c:pt idx="536">
                  <c:v>97.94</c:v>
                </c:pt>
                <c:pt idx="537">
                  <c:v>292.2</c:v>
                </c:pt>
                <c:pt idx="538">
                  <c:v>524.88</c:v>
                </c:pt>
                <c:pt idx="539">
                  <c:v>92.039999999999992</c:v>
                </c:pt>
                <c:pt idx="540">
                  <c:v>75.88</c:v>
                </c:pt>
                <c:pt idx="541">
                  <c:v>80.72</c:v>
                </c:pt>
                <c:pt idx="542">
                  <c:v>112.62</c:v>
                </c:pt>
                <c:pt idx="543">
                  <c:v>71.2</c:v>
                </c:pt>
                <c:pt idx="544">
                  <c:v>155.24</c:v>
                </c:pt>
                <c:pt idx="545">
                  <c:v>294.20000000000005</c:v>
                </c:pt>
                <c:pt idx="546">
                  <c:v>548.55000000000007</c:v>
                </c:pt>
                <c:pt idx="547">
                  <c:v>257.7</c:v>
                </c:pt>
                <c:pt idx="548">
                  <c:v>396.36</c:v>
                </c:pt>
                <c:pt idx="549">
                  <c:v>171.81</c:v>
                </c:pt>
                <c:pt idx="550">
                  <c:v>488.79</c:v>
                </c:pt>
                <c:pt idx="551">
                  <c:v>524.16</c:v>
                </c:pt>
                <c:pt idx="552">
                  <c:v>133.26</c:v>
                </c:pt>
                <c:pt idx="553">
                  <c:v>135.24</c:v>
                </c:pt>
                <c:pt idx="554">
                  <c:v>112.44</c:v>
                </c:pt>
                <c:pt idx="555">
                  <c:v>144.08000000000001</c:v>
                </c:pt>
                <c:pt idx="556">
                  <c:v>985.19999999999993</c:v>
                </c:pt>
                <c:pt idx="557">
                  <c:v>249.95999999999998</c:v>
                </c:pt>
                <c:pt idx="558">
                  <c:v>217.26</c:v>
                </c:pt>
                <c:pt idx="559">
                  <c:v>194.21999999999997</c:v>
                </c:pt>
                <c:pt idx="560">
                  <c:v>892</c:v>
                </c:pt>
                <c:pt idx="561">
                  <c:v>339.36</c:v>
                </c:pt>
                <c:pt idx="562">
                  <c:v>447.06000000000006</c:v>
                </c:pt>
                <c:pt idx="563">
                  <c:v>198.5</c:v>
                </c:pt>
                <c:pt idx="564">
                  <c:v>812.09999999999991</c:v>
                </c:pt>
                <c:pt idx="565">
                  <c:v>493.29999999999995</c:v>
                </c:pt>
                <c:pt idx="566">
                  <c:v>591.66</c:v>
                </c:pt>
                <c:pt idx="567">
                  <c:v>559.02</c:v>
                </c:pt>
                <c:pt idx="568">
                  <c:v>517.86</c:v>
                </c:pt>
                <c:pt idx="569">
                  <c:v>410.20000000000005</c:v>
                </c:pt>
                <c:pt idx="570">
                  <c:v>266.70000000000005</c:v>
                </c:pt>
                <c:pt idx="571">
                  <c:v>70.910000000000011</c:v>
                </c:pt>
                <c:pt idx="572">
                  <c:v>144.78</c:v>
                </c:pt>
                <c:pt idx="573">
                  <c:v>429.54999999999995</c:v>
                </c:pt>
                <c:pt idx="574">
                  <c:v>569.17000000000007</c:v>
                </c:pt>
                <c:pt idx="575">
                  <c:v>241.2</c:v>
                </c:pt>
                <c:pt idx="576">
                  <c:v>127.08</c:v>
                </c:pt>
                <c:pt idx="577">
                  <c:v>257.08</c:v>
                </c:pt>
                <c:pt idx="578">
                  <c:v>139.02000000000001</c:v>
                </c:pt>
                <c:pt idx="579">
                  <c:v>81.66</c:v>
                </c:pt>
                <c:pt idx="580">
                  <c:v>310.72000000000003</c:v>
                </c:pt>
                <c:pt idx="581">
                  <c:v>185.96</c:v>
                </c:pt>
                <c:pt idx="582">
                  <c:v>72.319999999999993</c:v>
                </c:pt>
                <c:pt idx="583">
                  <c:v>189.18</c:v>
                </c:pt>
                <c:pt idx="584">
                  <c:v>206.84</c:v>
                </c:pt>
                <c:pt idx="585">
                  <c:v>157.02000000000001</c:v>
                </c:pt>
                <c:pt idx="586">
                  <c:v>215.3</c:v>
                </c:pt>
                <c:pt idx="587">
                  <c:v>596.1</c:v>
                </c:pt>
                <c:pt idx="588">
                  <c:v>73.099999999999994</c:v>
                </c:pt>
                <c:pt idx="589">
                  <c:v>279.18</c:v>
                </c:pt>
                <c:pt idx="590">
                  <c:v>169.67999999999998</c:v>
                </c:pt>
                <c:pt idx="591">
                  <c:v>45.58</c:v>
                </c:pt>
                <c:pt idx="592">
                  <c:v>225.60000000000002</c:v>
                </c:pt>
                <c:pt idx="593">
                  <c:v>290.39999999999998</c:v>
                </c:pt>
                <c:pt idx="594">
                  <c:v>44.46</c:v>
                </c:pt>
                <c:pt idx="595">
                  <c:v>156.60000000000002</c:v>
                </c:pt>
                <c:pt idx="596">
                  <c:v>419.93999999999994</c:v>
                </c:pt>
                <c:pt idx="597">
                  <c:v>184.25</c:v>
                </c:pt>
                <c:pt idx="598">
                  <c:v>140.63999999999999</c:v>
                </c:pt>
                <c:pt idx="599">
                  <c:v>83.08</c:v>
                </c:pt>
                <c:pt idx="600">
                  <c:v>64.989999999999995</c:v>
                </c:pt>
                <c:pt idx="601">
                  <c:v>775.6</c:v>
                </c:pt>
                <c:pt idx="602">
                  <c:v>327.06</c:v>
                </c:pt>
                <c:pt idx="603">
                  <c:v>363.23</c:v>
                </c:pt>
                <c:pt idx="604">
                  <c:v>127</c:v>
                </c:pt>
                <c:pt idx="605">
                  <c:v>375.55</c:v>
                </c:pt>
                <c:pt idx="606">
                  <c:v>199.16</c:v>
                </c:pt>
                <c:pt idx="607">
                  <c:v>30.61</c:v>
                </c:pt>
                <c:pt idx="608">
                  <c:v>115.78</c:v>
                </c:pt>
                <c:pt idx="609">
                  <c:v>28.96</c:v>
                </c:pt>
                <c:pt idx="610">
                  <c:v>890.73</c:v>
                </c:pt>
                <c:pt idx="611">
                  <c:v>279.65999999999997</c:v>
                </c:pt>
                <c:pt idx="612">
                  <c:v>80.930000000000007</c:v>
                </c:pt>
                <c:pt idx="613">
                  <c:v>674.5</c:v>
                </c:pt>
                <c:pt idx="614">
                  <c:v>348.48</c:v>
                </c:pt>
                <c:pt idx="615">
                  <c:v>435.59999999999997</c:v>
                </c:pt>
                <c:pt idx="616">
                  <c:v>439.54999999999995</c:v>
                </c:pt>
                <c:pt idx="617">
                  <c:v>591.18000000000006</c:v>
                </c:pt>
                <c:pt idx="618">
                  <c:v>260.76</c:v>
                </c:pt>
                <c:pt idx="619">
                  <c:v>215.04000000000002</c:v>
                </c:pt>
                <c:pt idx="620">
                  <c:v>91.61</c:v>
                </c:pt>
                <c:pt idx="621">
                  <c:v>662.13</c:v>
                </c:pt>
                <c:pt idx="622">
                  <c:v>832.5</c:v>
                </c:pt>
                <c:pt idx="623">
                  <c:v>91.35</c:v>
                </c:pt>
                <c:pt idx="624">
                  <c:v>157.76</c:v>
                </c:pt>
                <c:pt idx="625">
                  <c:v>121.74</c:v>
                </c:pt>
                <c:pt idx="626">
                  <c:v>825.8</c:v>
                </c:pt>
                <c:pt idx="627">
                  <c:v>159.89999999999998</c:v>
                </c:pt>
                <c:pt idx="628">
                  <c:v>12.09</c:v>
                </c:pt>
                <c:pt idx="629">
                  <c:v>641.9</c:v>
                </c:pt>
                <c:pt idx="630">
                  <c:v>234.93</c:v>
                </c:pt>
                <c:pt idx="631">
                  <c:v>167.54</c:v>
                </c:pt>
                <c:pt idx="632">
                  <c:v>299.10000000000002</c:v>
                </c:pt>
                <c:pt idx="633">
                  <c:v>239.73</c:v>
                </c:pt>
                <c:pt idx="634">
                  <c:v>664.7</c:v>
                </c:pt>
                <c:pt idx="635">
                  <c:v>202.65</c:v>
                </c:pt>
                <c:pt idx="636">
                  <c:v>46.2</c:v>
                </c:pt>
                <c:pt idx="637">
                  <c:v>88.149999999999991</c:v>
                </c:pt>
                <c:pt idx="638">
                  <c:v>157.26</c:v>
                </c:pt>
                <c:pt idx="639">
                  <c:v>296.37</c:v>
                </c:pt>
                <c:pt idx="640">
                  <c:v>708.4</c:v>
                </c:pt>
                <c:pt idx="641">
                  <c:v>111.34</c:v>
                </c:pt>
                <c:pt idx="642">
                  <c:v>580.16</c:v>
                </c:pt>
                <c:pt idx="643">
                  <c:v>60.25</c:v>
                </c:pt>
                <c:pt idx="644">
                  <c:v>174.24</c:v>
                </c:pt>
                <c:pt idx="645">
                  <c:v>421.26</c:v>
                </c:pt>
                <c:pt idx="646">
                  <c:v>33.630000000000003</c:v>
                </c:pt>
                <c:pt idx="647">
                  <c:v>30.98</c:v>
                </c:pt>
                <c:pt idx="648">
                  <c:v>247.39999999999998</c:v>
                </c:pt>
                <c:pt idx="649">
                  <c:v>378.29999999999995</c:v>
                </c:pt>
                <c:pt idx="650">
                  <c:v>334.86</c:v>
                </c:pt>
                <c:pt idx="651">
                  <c:v>727.8</c:v>
                </c:pt>
                <c:pt idx="652">
                  <c:v>335.88</c:v>
                </c:pt>
                <c:pt idx="653">
                  <c:v>240.72</c:v>
                </c:pt>
                <c:pt idx="654">
                  <c:v>47.07</c:v>
                </c:pt>
                <c:pt idx="655">
                  <c:v>99.69</c:v>
                </c:pt>
                <c:pt idx="656">
                  <c:v>264.45000000000005</c:v>
                </c:pt>
                <c:pt idx="657">
                  <c:v>139.65</c:v>
                </c:pt>
                <c:pt idx="658">
                  <c:v>55.45</c:v>
                </c:pt>
                <c:pt idx="659">
                  <c:v>128.91</c:v>
                </c:pt>
                <c:pt idx="660">
                  <c:v>119.98</c:v>
                </c:pt>
                <c:pt idx="661">
                  <c:v>352.5</c:v>
                </c:pt>
                <c:pt idx="662">
                  <c:v>871</c:v>
                </c:pt>
                <c:pt idx="663">
                  <c:v>197.6</c:v>
                </c:pt>
                <c:pt idx="664">
                  <c:v>194.52</c:v>
                </c:pt>
                <c:pt idx="665">
                  <c:v>173.22</c:v>
                </c:pt>
                <c:pt idx="666">
                  <c:v>71.88</c:v>
                </c:pt>
                <c:pt idx="667">
                  <c:v>286.26</c:v>
                </c:pt>
                <c:pt idx="668">
                  <c:v>81.239999999999995</c:v>
                </c:pt>
                <c:pt idx="669">
                  <c:v>560.4</c:v>
                </c:pt>
                <c:pt idx="670">
                  <c:v>186.8</c:v>
                </c:pt>
                <c:pt idx="671">
                  <c:v>220.23</c:v>
                </c:pt>
                <c:pt idx="672">
                  <c:v>269.12</c:v>
                </c:pt>
                <c:pt idx="673">
                  <c:v>454.79999999999995</c:v>
                </c:pt>
                <c:pt idx="674">
                  <c:v>167.54</c:v>
                </c:pt>
                <c:pt idx="675">
                  <c:v>448.56</c:v>
                </c:pt>
                <c:pt idx="676">
                  <c:v>293.88</c:v>
                </c:pt>
                <c:pt idx="677">
                  <c:v>589.5</c:v>
                </c:pt>
                <c:pt idx="678">
                  <c:v>291</c:v>
                </c:pt>
                <c:pt idx="679">
                  <c:v>39.479999999999997</c:v>
                </c:pt>
                <c:pt idx="680">
                  <c:v>34.81</c:v>
                </c:pt>
                <c:pt idx="681">
                  <c:v>295.92</c:v>
                </c:pt>
                <c:pt idx="682">
                  <c:v>42.96</c:v>
                </c:pt>
                <c:pt idx="683">
                  <c:v>138.47999999999999</c:v>
                </c:pt>
                <c:pt idx="684">
                  <c:v>98.2</c:v>
                </c:pt>
                <c:pt idx="685">
                  <c:v>129.66</c:v>
                </c:pt>
                <c:pt idx="686">
                  <c:v>635.6</c:v>
                </c:pt>
                <c:pt idx="687">
                  <c:v>145.76</c:v>
                </c:pt>
                <c:pt idx="688">
                  <c:v>201.29999999999998</c:v>
                </c:pt>
                <c:pt idx="689">
                  <c:v>631.71</c:v>
                </c:pt>
                <c:pt idx="690">
                  <c:v>385.28</c:v>
                </c:pt>
                <c:pt idx="691">
                  <c:v>486.3</c:v>
                </c:pt>
                <c:pt idx="692">
                  <c:v>513.66</c:v>
                </c:pt>
                <c:pt idx="693">
                  <c:v>473.40000000000003</c:v>
                </c:pt>
                <c:pt idx="694">
                  <c:v>436.85</c:v>
                </c:pt>
                <c:pt idx="695">
                  <c:v>108.16</c:v>
                </c:pt>
                <c:pt idx="696">
                  <c:v>248.76</c:v>
                </c:pt>
                <c:pt idx="697">
                  <c:v>626.22</c:v>
                </c:pt>
                <c:pt idx="698">
                  <c:v>975</c:v>
                </c:pt>
                <c:pt idx="699">
                  <c:v>483.28</c:v>
                </c:pt>
                <c:pt idx="700">
                  <c:v>96.960000000000008</c:v>
                </c:pt>
                <c:pt idx="701">
                  <c:v>197.7</c:v>
                </c:pt>
                <c:pt idx="702">
                  <c:v>724.23</c:v>
                </c:pt>
                <c:pt idx="703">
                  <c:v>795.51</c:v>
                </c:pt>
                <c:pt idx="704">
                  <c:v>502.39</c:v>
                </c:pt>
                <c:pt idx="705">
                  <c:v>172</c:v>
                </c:pt>
                <c:pt idx="706">
                  <c:v>68.98</c:v>
                </c:pt>
                <c:pt idx="707">
                  <c:v>124.96</c:v>
                </c:pt>
                <c:pt idx="708">
                  <c:v>77.099999999999994</c:v>
                </c:pt>
                <c:pt idx="709">
                  <c:v>483.72</c:v>
                </c:pt>
                <c:pt idx="710">
                  <c:v>302.12</c:v>
                </c:pt>
                <c:pt idx="711">
                  <c:v>698.67</c:v>
                </c:pt>
                <c:pt idx="712">
                  <c:v>124.64999999999999</c:v>
                </c:pt>
                <c:pt idx="713">
                  <c:v>789.6</c:v>
                </c:pt>
                <c:pt idx="714">
                  <c:v>178.4</c:v>
                </c:pt>
                <c:pt idx="715">
                  <c:v>500.21999999999997</c:v>
                </c:pt>
                <c:pt idx="716">
                  <c:v>35.82</c:v>
                </c:pt>
                <c:pt idx="717">
                  <c:v>136.14000000000001</c:v>
                </c:pt>
                <c:pt idx="718">
                  <c:v>104.88</c:v>
                </c:pt>
                <c:pt idx="719">
                  <c:v>178.92</c:v>
                </c:pt>
                <c:pt idx="720">
                  <c:v>815.67</c:v>
                </c:pt>
                <c:pt idx="721">
                  <c:v>132.35999999999999</c:v>
                </c:pt>
                <c:pt idx="722">
                  <c:v>257.39000000000004</c:v>
                </c:pt>
                <c:pt idx="723">
                  <c:v>93.36</c:v>
                </c:pt>
                <c:pt idx="724">
                  <c:v>228</c:v>
                </c:pt>
                <c:pt idx="725">
                  <c:v>166.71</c:v>
                </c:pt>
                <c:pt idx="726">
                  <c:v>697.4</c:v>
                </c:pt>
                <c:pt idx="727">
                  <c:v>389.04</c:v>
                </c:pt>
                <c:pt idx="728">
                  <c:v>365.26</c:v>
                </c:pt>
                <c:pt idx="729">
                  <c:v>89.28</c:v>
                </c:pt>
                <c:pt idx="730">
                  <c:v>168</c:v>
                </c:pt>
                <c:pt idx="731">
                  <c:v>19.7</c:v>
                </c:pt>
                <c:pt idx="732">
                  <c:v>531.16</c:v>
                </c:pt>
                <c:pt idx="733">
                  <c:v>53.72</c:v>
                </c:pt>
                <c:pt idx="734">
                  <c:v>819.5</c:v>
                </c:pt>
                <c:pt idx="735">
                  <c:v>568.4</c:v>
                </c:pt>
                <c:pt idx="736">
                  <c:v>587.6</c:v>
                </c:pt>
                <c:pt idx="737">
                  <c:v>732.48</c:v>
                </c:pt>
                <c:pt idx="738">
                  <c:v>845.64</c:v>
                </c:pt>
                <c:pt idx="739">
                  <c:v>389.27</c:v>
                </c:pt>
                <c:pt idx="740">
                  <c:v>84.83</c:v>
                </c:pt>
                <c:pt idx="741">
                  <c:v>143.26</c:v>
                </c:pt>
                <c:pt idx="742">
                  <c:v>75.38</c:v>
                </c:pt>
                <c:pt idx="743">
                  <c:v>253.36</c:v>
                </c:pt>
                <c:pt idx="744">
                  <c:v>38.42</c:v>
                </c:pt>
                <c:pt idx="745">
                  <c:v>652.30000000000007</c:v>
                </c:pt>
                <c:pt idx="746">
                  <c:v>52.65</c:v>
                </c:pt>
                <c:pt idx="747">
                  <c:v>110.60999999999999</c:v>
                </c:pt>
                <c:pt idx="748">
                  <c:v>568.61</c:v>
                </c:pt>
                <c:pt idx="749">
                  <c:v>89.28</c:v>
                </c:pt>
                <c:pt idx="750">
                  <c:v>136.4</c:v>
                </c:pt>
                <c:pt idx="751">
                  <c:v>174.20000000000002</c:v>
                </c:pt>
                <c:pt idx="752">
                  <c:v>366.4</c:v>
                </c:pt>
                <c:pt idx="753">
                  <c:v>254.61</c:v>
                </c:pt>
                <c:pt idx="754">
                  <c:v>778.32</c:v>
                </c:pt>
                <c:pt idx="755">
                  <c:v>285.92</c:v>
                </c:pt>
                <c:pt idx="756">
                  <c:v>579.12</c:v>
                </c:pt>
                <c:pt idx="757">
                  <c:v>188.5</c:v>
                </c:pt>
                <c:pt idx="758">
                  <c:v>221.56</c:v>
                </c:pt>
                <c:pt idx="759">
                  <c:v>772</c:v>
                </c:pt>
                <c:pt idx="760">
                  <c:v>721.3</c:v>
                </c:pt>
                <c:pt idx="761">
                  <c:v>511.04</c:v>
                </c:pt>
                <c:pt idx="762">
                  <c:v>53.449999999999996</c:v>
                </c:pt>
                <c:pt idx="763">
                  <c:v>222</c:v>
                </c:pt>
                <c:pt idx="764">
                  <c:v>763.68</c:v>
                </c:pt>
                <c:pt idx="765">
                  <c:v>228.18</c:v>
                </c:pt>
                <c:pt idx="766">
                  <c:v>82.14</c:v>
                </c:pt>
                <c:pt idx="767">
                  <c:v>382.56</c:v>
                </c:pt>
                <c:pt idx="768">
                  <c:v>68.58</c:v>
                </c:pt>
                <c:pt idx="769">
                  <c:v>382.16</c:v>
                </c:pt>
                <c:pt idx="770">
                  <c:v>601.09</c:v>
                </c:pt>
                <c:pt idx="771">
                  <c:v>475.92999999999995</c:v>
                </c:pt>
                <c:pt idx="772">
                  <c:v>52.42</c:v>
                </c:pt>
                <c:pt idx="773">
                  <c:v>131.30000000000001</c:v>
                </c:pt>
                <c:pt idx="774">
                  <c:v>144.30000000000001</c:v>
                </c:pt>
                <c:pt idx="775">
                  <c:v>457.17</c:v>
                </c:pt>
                <c:pt idx="776">
                  <c:v>93.38</c:v>
                </c:pt>
                <c:pt idx="777">
                  <c:v>126.25</c:v>
                </c:pt>
                <c:pt idx="778">
                  <c:v>790.83</c:v>
                </c:pt>
                <c:pt idx="779">
                  <c:v>174.4</c:v>
                </c:pt>
                <c:pt idx="780">
                  <c:v>379.04</c:v>
                </c:pt>
                <c:pt idx="781">
                  <c:v>30.62</c:v>
                </c:pt>
                <c:pt idx="782">
                  <c:v>352.08</c:v>
                </c:pt>
                <c:pt idx="783">
                  <c:v>50.8</c:v>
                </c:pt>
                <c:pt idx="784">
                  <c:v>522.05999999999995</c:v>
                </c:pt>
                <c:pt idx="785">
                  <c:v>575.12</c:v>
                </c:pt>
                <c:pt idx="786">
                  <c:v>54.95</c:v>
                </c:pt>
                <c:pt idx="787">
                  <c:v>181.41</c:v>
                </c:pt>
                <c:pt idx="788">
                  <c:v>412.37</c:v>
                </c:pt>
                <c:pt idx="789">
                  <c:v>46.41</c:v>
                </c:pt>
                <c:pt idx="790">
                  <c:v>274.2</c:v>
                </c:pt>
                <c:pt idx="791">
                  <c:v>973.7</c:v>
                </c:pt>
                <c:pt idx="792">
                  <c:v>648.19999999999993</c:v>
                </c:pt>
                <c:pt idx="793">
                  <c:v>93.22</c:v>
                </c:pt>
                <c:pt idx="794">
                  <c:v>54.36</c:v>
                </c:pt>
                <c:pt idx="795">
                  <c:v>60.87</c:v>
                </c:pt>
                <c:pt idx="796">
                  <c:v>244.89999999999998</c:v>
                </c:pt>
                <c:pt idx="797">
                  <c:v>92.78</c:v>
                </c:pt>
                <c:pt idx="798">
                  <c:v>433.45</c:v>
                </c:pt>
                <c:pt idx="799">
                  <c:v>138.06</c:v>
                </c:pt>
                <c:pt idx="800">
                  <c:v>241.6</c:v>
                </c:pt>
                <c:pt idx="801">
                  <c:v>471.73</c:v>
                </c:pt>
                <c:pt idx="802">
                  <c:v>440.64</c:v>
                </c:pt>
                <c:pt idx="803">
                  <c:v>680.31000000000006</c:v>
                </c:pt>
                <c:pt idx="804">
                  <c:v>309.88</c:v>
                </c:pt>
                <c:pt idx="805">
                  <c:v>186.36</c:v>
                </c:pt>
                <c:pt idx="806">
                  <c:v>200.92</c:v>
                </c:pt>
                <c:pt idx="807">
                  <c:v>17.75</c:v>
                </c:pt>
                <c:pt idx="808">
                  <c:v>621.79999999999995</c:v>
                </c:pt>
                <c:pt idx="809">
                  <c:v>86</c:v>
                </c:pt>
                <c:pt idx="810">
                  <c:v>402.59999999999997</c:v>
                </c:pt>
                <c:pt idx="811">
                  <c:v>324.85000000000002</c:v>
                </c:pt>
                <c:pt idx="812">
                  <c:v>95.15</c:v>
                </c:pt>
                <c:pt idx="813">
                  <c:v>388.96</c:v>
                </c:pt>
                <c:pt idx="814">
                  <c:v>425.68</c:v>
                </c:pt>
                <c:pt idx="815">
                  <c:v>318.08</c:v>
                </c:pt>
                <c:pt idx="816">
                  <c:v>271.04000000000002</c:v>
                </c:pt>
                <c:pt idx="817">
                  <c:v>384.64</c:v>
                </c:pt>
                <c:pt idx="818">
                  <c:v>235.79999999999998</c:v>
                </c:pt>
                <c:pt idx="819">
                  <c:v>211.56</c:v>
                </c:pt>
                <c:pt idx="820">
                  <c:v>95.36</c:v>
                </c:pt>
                <c:pt idx="821">
                  <c:v>10.17</c:v>
                </c:pt>
                <c:pt idx="822">
                  <c:v>206.13</c:v>
                </c:pt>
                <c:pt idx="823">
                  <c:v>420.56</c:v>
                </c:pt>
                <c:pt idx="824">
                  <c:v>88.04</c:v>
                </c:pt>
                <c:pt idx="825">
                  <c:v>648.99</c:v>
                </c:pt>
                <c:pt idx="826">
                  <c:v>123.84</c:v>
                </c:pt>
                <c:pt idx="827">
                  <c:v>649.5</c:v>
                </c:pt>
                <c:pt idx="828">
                  <c:v>742.2</c:v>
                </c:pt>
                <c:pt idx="829">
                  <c:v>84.48</c:v>
                </c:pt>
                <c:pt idx="830">
                  <c:v>250.28</c:v>
                </c:pt>
                <c:pt idx="831">
                  <c:v>94.8</c:v>
                </c:pt>
                <c:pt idx="832">
                  <c:v>91.3</c:v>
                </c:pt>
                <c:pt idx="833">
                  <c:v>285.10999999999996</c:v>
                </c:pt>
                <c:pt idx="834">
                  <c:v>52.38</c:v>
                </c:pt>
                <c:pt idx="835">
                  <c:v>192.7</c:v>
                </c:pt>
                <c:pt idx="836">
                  <c:v>267.78000000000003</c:v>
                </c:pt>
                <c:pt idx="837">
                  <c:v>558.69999999999993</c:v>
                </c:pt>
                <c:pt idx="838">
                  <c:v>175.32</c:v>
                </c:pt>
                <c:pt idx="839">
                  <c:v>155.82</c:v>
                </c:pt>
                <c:pt idx="840">
                  <c:v>60.3</c:v>
                </c:pt>
                <c:pt idx="841">
                  <c:v>78.94</c:v>
                </c:pt>
                <c:pt idx="842">
                  <c:v>29.74</c:v>
                </c:pt>
                <c:pt idx="843">
                  <c:v>21.32</c:v>
                </c:pt>
                <c:pt idx="844">
                  <c:v>281.34000000000003</c:v>
                </c:pt>
                <c:pt idx="845">
                  <c:v>73.260000000000005</c:v>
                </c:pt>
                <c:pt idx="846">
                  <c:v>22.38</c:v>
                </c:pt>
                <c:pt idx="847">
                  <c:v>655.92</c:v>
                </c:pt>
                <c:pt idx="848">
                  <c:v>594.59999999999991</c:v>
                </c:pt>
                <c:pt idx="849">
                  <c:v>74.099999999999994</c:v>
                </c:pt>
                <c:pt idx="850">
                  <c:v>196.96</c:v>
                </c:pt>
                <c:pt idx="851">
                  <c:v>372.33</c:v>
                </c:pt>
                <c:pt idx="852">
                  <c:v>527.9</c:v>
                </c:pt>
                <c:pt idx="853">
                  <c:v>479.75</c:v>
                </c:pt>
                <c:pt idx="854">
                  <c:v>328.59</c:v>
                </c:pt>
                <c:pt idx="855">
                  <c:v>168.96</c:v>
                </c:pt>
                <c:pt idx="856">
                  <c:v>113.24</c:v>
                </c:pt>
                <c:pt idx="857">
                  <c:v>345.54</c:v>
                </c:pt>
                <c:pt idx="858">
                  <c:v>428.67</c:v>
                </c:pt>
                <c:pt idx="859">
                  <c:v>86.27</c:v>
                </c:pt>
                <c:pt idx="860">
                  <c:v>25.52</c:v>
                </c:pt>
                <c:pt idx="861">
                  <c:v>101.52</c:v>
                </c:pt>
                <c:pt idx="862">
                  <c:v>357.49</c:v>
                </c:pt>
                <c:pt idx="863">
                  <c:v>238.77</c:v>
                </c:pt>
                <c:pt idx="864">
                  <c:v>101.43</c:v>
                </c:pt>
                <c:pt idx="865">
                  <c:v>724.24</c:v>
                </c:pt>
                <c:pt idx="866">
                  <c:v>125.64</c:v>
                </c:pt>
                <c:pt idx="867">
                  <c:v>72.929999999999993</c:v>
                </c:pt>
                <c:pt idx="868">
                  <c:v>258.36</c:v>
                </c:pt>
                <c:pt idx="869">
                  <c:v>173.74</c:v>
                </c:pt>
                <c:pt idx="870">
                  <c:v>56.5</c:v>
                </c:pt>
                <c:pt idx="871">
                  <c:v>214.3</c:v>
                </c:pt>
                <c:pt idx="872">
                  <c:v>534.36</c:v>
                </c:pt>
                <c:pt idx="873">
                  <c:v>93.16</c:v>
                </c:pt>
                <c:pt idx="874">
                  <c:v>522.08000000000004</c:v>
                </c:pt>
                <c:pt idx="875">
                  <c:v>52.35</c:v>
                </c:pt>
                <c:pt idx="876">
                  <c:v>39.75</c:v>
                </c:pt>
                <c:pt idx="877">
                  <c:v>720.16</c:v>
                </c:pt>
                <c:pt idx="878">
                  <c:v>96.8</c:v>
                </c:pt>
                <c:pt idx="879">
                  <c:v>332.1</c:v>
                </c:pt>
                <c:pt idx="880">
                  <c:v>81.44</c:v>
                </c:pt>
                <c:pt idx="881">
                  <c:v>319.89999999999998</c:v>
                </c:pt>
                <c:pt idx="882">
                  <c:v>206.52</c:v>
                </c:pt>
                <c:pt idx="883">
                  <c:v>166.68</c:v>
                </c:pt>
                <c:pt idx="884">
                  <c:v>319.06</c:v>
                </c:pt>
                <c:pt idx="885">
                  <c:v>87.9</c:v>
                </c:pt>
                <c:pt idx="886">
                  <c:v>734.7</c:v>
                </c:pt>
                <c:pt idx="887">
                  <c:v>97.52</c:v>
                </c:pt>
                <c:pt idx="888">
                  <c:v>769.2</c:v>
                </c:pt>
                <c:pt idx="889">
                  <c:v>418.29999999999995</c:v>
                </c:pt>
                <c:pt idx="890">
                  <c:v>463.28</c:v>
                </c:pt>
                <c:pt idx="891">
                  <c:v>462.45</c:v>
                </c:pt>
                <c:pt idx="892">
                  <c:v>141.9</c:v>
                </c:pt>
                <c:pt idx="893">
                  <c:v>302.70000000000005</c:v>
                </c:pt>
                <c:pt idx="894">
                  <c:v>793.28</c:v>
                </c:pt>
                <c:pt idx="895">
                  <c:v>425.18</c:v>
                </c:pt>
                <c:pt idx="896">
                  <c:v>283.62</c:v>
                </c:pt>
                <c:pt idx="897">
                  <c:v>599.19999999999993</c:v>
                </c:pt>
                <c:pt idx="898">
                  <c:v>315.36</c:v>
                </c:pt>
                <c:pt idx="899">
                  <c:v>403.56000000000006</c:v>
                </c:pt>
                <c:pt idx="900">
                  <c:v>183.88</c:v>
                </c:pt>
                <c:pt idx="901">
                  <c:v>138.65</c:v>
                </c:pt>
                <c:pt idx="902">
                  <c:v>80.709999999999994</c:v>
                </c:pt>
                <c:pt idx="903">
                  <c:v>116.64</c:v>
                </c:pt>
                <c:pt idx="904">
                  <c:v>313.52</c:v>
                </c:pt>
                <c:pt idx="905">
                  <c:v>846.1</c:v>
                </c:pt>
                <c:pt idx="906">
                  <c:v>414.4</c:v>
                </c:pt>
                <c:pt idx="907">
                  <c:v>159.08000000000001</c:v>
                </c:pt>
                <c:pt idx="908">
                  <c:v>490.09999999999997</c:v>
                </c:pt>
                <c:pt idx="909">
                  <c:v>87.449999999999989</c:v>
                </c:pt>
                <c:pt idx="910">
                  <c:v>224.52</c:v>
                </c:pt>
                <c:pt idx="911">
                  <c:v>744.96</c:v>
                </c:pt>
                <c:pt idx="912">
                  <c:v>410.72</c:v>
                </c:pt>
                <c:pt idx="913">
                  <c:v>298.79999999999995</c:v>
                </c:pt>
                <c:pt idx="914">
                  <c:v>212.94</c:v>
                </c:pt>
                <c:pt idx="915">
                  <c:v>42.85</c:v>
                </c:pt>
                <c:pt idx="916">
                  <c:v>378.68</c:v>
                </c:pt>
                <c:pt idx="917">
                  <c:v>206.91</c:v>
                </c:pt>
                <c:pt idx="918">
                  <c:v>78.78</c:v>
                </c:pt>
                <c:pt idx="919">
                  <c:v>322.11</c:v>
                </c:pt>
                <c:pt idx="920">
                  <c:v>98.22</c:v>
                </c:pt>
                <c:pt idx="921">
                  <c:v>25.46</c:v>
                </c:pt>
                <c:pt idx="922">
                  <c:v>581.98</c:v>
                </c:pt>
                <c:pt idx="923">
                  <c:v>211.32</c:v>
                </c:pt>
                <c:pt idx="924">
                  <c:v>55.12</c:v>
                </c:pt>
                <c:pt idx="925">
                  <c:v>88.31</c:v>
                </c:pt>
                <c:pt idx="926">
                  <c:v>356.58</c:v>
                </c:pt>
                <c:pt idx="927">
                  <c:v>794.25</c:v>
                </c:pt>
                <c:pt idx="928">
                  <c:v>50.62</c:v>
                </c:pt>
                <c:pt idx="929">
                  <c:v>599.52</c:v>
                </c:pt>
                <c:pt idx="930">
                  <c:v>166.7</c:v>
                </c:pt>
                <c:pt idx="931">
                  <c:v>744.4</c:v>
                </c:pt>
                <c:pt idx="932">
                  <c:v>448.56</c:v>
                </c:pt>
                <c:pt idx="933">
                  <c:v>378.9</c:v>
                </c:pt>
                <c:pt idx="934">
                  <c:v>257.15999999999997</c:v>
                </c:pt>
                <c:pt idx="935">
                  <c:v>552.23</c:v>
                </c:pt>
                <c:pt idx="936">
                  <c:v>447.40000000000003</c:v>
                </c:pt>
                <c:pt idx="937">
                  <c:v>276.27</c:v>
                </c:pt>
                <c:pt idx="938">
                  <c:v>343.74</c:v>
                </c:pt>
                <c:pt idx="939">
                  <c:v>266.08</c:v>
                </c:pt>
                <c:pt idx="940">
                  <c:v>898.37999999999988</c:v>
                </c:pt>
                <c:pt idx="941">
                  <c:v>456.8</c:v>
                </c:pt>
                <c:pt idx="942">
                  <c:v>253.95</c:v>
                </c:pt>
                <c:pt idx="943">
                  <c:v>70.56</c:v>
                </c:pt>
                <c:pt idx="944">
                  <c:v>657.16</c:v>
                </c:pt>
                <c:pt idx="945">
                  <c:v>168.5</c:v>
                </c:pt>
                <c:pt idx="946">
                  <c:v>53.78</c:v>
                </c:pt>
                <c:pt idx="947">
                  <c:v>179.05</c:v>
                </c:pt>
                <c:pt idx="948">
                  <c:v>211.44</c:v>
                </c:pt>
                <c:pt idx="949">
                  <c:v>119.72999999999999</c:v>
                </c:pt>
                <c:pt idx="950">
                  <c:v>65.699999999999989</c:v>
                </c:pt>
                <c:pt idx="951">
                  <c:v>251.4</c:v>
                </c:pt>
                <c:pt idx="952">
                  <c:v>84.16</c:v>
                </c:pt>
                <c:pt idx="953">
                  <c:v>395.46</c:v>
                </c:pt>
                <c:pt idx="954">
                  <c:v>297.99</c:v>
                </c:pt>
                <c:pt idx="955">
                  <c:v>454.41</c:v>
                </c:pt>
                <c:pt idx="956">
                  <c:v>276.12</c:v>
                </c:pt>
                <c:pt idx="957">
                  <c:v>158</c:v>
                </c:pt>
                <c:pt idx="958">
                  <c:v>887.93999999999994</c:v>
                </c:pt>
                <c:pt idx="959">
                  <c:v>91.98</c:v>
                </c:pt>
                <c:pt idx="960">
                  <c:v>41.78</c:v>
                </c:pt>
                <c:pt idx="961">
                  <c:v>15.5</c:v>
                </c:pt>
                <c:pt idx="962">
                  <c:v>290.45999999999998</c:v>
                </c:pt>
                <c:pt idx="963">
                  <c:v>66.66</c:v>
                </c:pt>
                <c:pt idx="964">
                  <c:v>76.540000000000006</c:v>
                </c:pt>
                <c:pt idx="965">
                  <c:v>299.7</c:v>
                </c:pt>
                <c:pt idx="966">
                  <c:v>243.03000000000003</c:v>
                </c:pt>
                <c:pt idx="967">
                  <c:v>47.400000000000006</c:v>
                </c:pt>
                <c:pt idx="968">
                  <c:v>172.45000000000002</c:v>
                </c:pt>
                <c:pt idx="969">
                  <c:v>846.3</c:v>
                </c:pt>
                <c:pt idx="970">
                  <c:v>258.37</c:v>
                </c:pt>
                <c:pt idx="971">
                  <c:v>609.55999999999995</c:v>
                </c:pt>
                <c:pt idx="972">
                  <c:v>240.24</c:v>
                </c:pt>
                <c:pt idx="973">
                  <c:v>172.26</c:v>
                </c:pt>
                <c:pt idx="974">
                  <c:v>99.84</c:v>
                </c:pt>
                <c:pt idx="975">
                  <c:v>298.64</c:v>
                </c:pt>
                <c:pt idx="976">
                  <c:v>159.60000000000002</c:v>
                </c:pt>
                <c:pt idx="977">
                  <c:v>25.45</c:v>
                </c:pt>
                <c:pt idx="978">
                  <c:v>67.77</c:v>
                </c:pt>
                <c:pt idx="979">
                  <c:v>238.36</c:v>
                </c:pt>
                <c:pt idx="980">
                  <c:v>232.6</c:v>
                </c:pt>
                <c:pt idx="981">
                  <c:v>877.32</c:v>
                </c:pt>
                <c:pt idx="982">
                  <c:v>699.71999999999991</c:v>
                </c:pt>
                <c:pt idx="983">
                  <c:v>674.59</c:v>
                </c:pt>
                <c:pt idx="984">
                  <c:v>318.55</c:v>
                </c:pt>
                <c:pt idx="985">
                  <c:v>29.52</c:v>
                </c:pt>
                <c:pt idx="986">
                  <c:v>496</c:v>
                </c:pt>
                <c:pt idx="987">
                  <c:v>823.40000000000009</c:v>
                </c:pt>
                <c:pt idx="988">
                  <c:v>602.96</c:v>
                </c:pt>
                <c:pt idx="989">
                  <c:v>282.8</c:v>
                </c:pt>
                <c:pt idx="990">
                  <c:v>766</c:v>
                </c:pt>
                <c:pt idx="991">
                  <c:v>116.06</c:v>
                </c:pt>
                <c:pt idx="992">
                  <c:v>174.89999999999998</c:v>
                </c:pt>
                <c:pt idx="993">
                  <c:v>60.95</c:v>
                </c:pt>
                <c:pt idx="994">
                  <c:v>40.35</c:v>
                </c:pt>
                <c:pt idx="995">
                  <c:v>973.8</c:v>
                </c:pt>
                <c:pt idx="996">
                  <c:v>31.84</c:v>
                </c:pt>
                <c:pt idx="997">
                  <c:v>65.819999999999993</c:v>
                </c:pt>
                <c:pt idx="998">
                  <c:v>618.38</c:v>
                </c:pt>
              </c:numCache>
            </c:numRef>
          </c:xVal>
          <c:yVal>
            <c:numRef>
              <c:f>'CORRELATION ANALYSIS'!$F$34:$F$1032</c:f>
              <c:numCache>
                <c:formatCode>General</c:formatCode>
                <c:ptCount val="999"/>
                <c:pt idx="0">
                  <c:v>63.140495867986843</c:v>
                </c:pt>
                <c:pt idx="1">
                  <c:v>268.02479338935984</c:v>
                </c:pt>
                <c:pt idx="2">
                  <c:v>384.92561983604696</c:v>
                </c:pt>
                <c:pt idx="3">
                  <c:v>499.31404958851056</c:v>
                </c:pt>
                <c:pt idx="4">
                  <c:v>493.99173553890523</c:v>
                </c:pt>
                <c:pt idx="5">
                  <c:v>341.35537190201126</c:v>
                </c:pt>
                <c:pt idx="6">
                  <c:v>607.9338842996317</c:v>
                </c:pt>
                <c:pt idx="7">
                  <c:v>59.933884297727772</c:v>
                </c:pt>
                <c:pt idx="8">
                  <c:v>135.96694214923161</c:v>
                </c:pt>
                <c:pt idx="9">
                  <c:v>47.86776859520652</c:v>
                </c:pt>
                <c:pt idx="10">
                  <c:v>84.330578512688575</c:v>
                </c:pt>
                <c:pt idx="11">
                  <c:v>194.00826446348285</c:v>
                </c:pt>
                <c:pt idx="12">
                  <c:v>356.94214876156957</c:v>
                </c:pt>
                <c:pt idx="13">
                  <c:v>589.91735537394914</c:v>
                </c:pt>
                <c:pt idx="14">
                  <c:v>464.72727272888619</c:v>
                </c:pt>
                <c:pt idx="15">
                  <c:v>398.76859504270669</c:v>
                </c:pt>
                <c:pt idx="16">
                  <c:v>360.0495867781093</c:v>
                </c:pt>
                <c:pt idx="17">
                  <c:v>135.54545454592434</c:v>
                </c:pt>
                <c:pt idx="18">
                  <c:v>66.611570248164199</c:v>
                </c:pt>
                <c:pt idx="19">
                  <c:v>355.53719008387873</c:v>
                </c:pt>
                <c:pt idx="20">
                  <c:v>218.1322314057154</c:v>
                </c:pt>
                <c:pt idx="21">
                  <c:v>54.87603305804079</c:v>
                </c:pt>
                <c:pt idx="22">
                  <c:v>142.80991735586696</c:v>
                </c:pt>
                <c:pt idx="23">
                  <c:v>219.74380165365488</c:v>
                </c:pt>
                <c:pt idx="24">
                  <c:v>347.70247934004988</c:v>
                </c:pt>
                <c:pt idx="25">
                  <c:v>27.702479338938115</c:v>
                </c:pt>
                <c:pt idx="26">
                  <c:v>144.90909090959326</c:v>
                </c:pt>
                <c:pt idx="27">
                  <c:v>365.12396694341624</c:v>
                </c:pt>
                <c:pt idx="28">
                  <c:v>185.13223140560075</c:v>
                </c:pt>
                <c:pt idx="29">
                  <c:v>388.96694215011053</c:v>
                </c:pt>
                <c:pt idx="30">
                  <c:v>580.6859504152394</c:v>
                </c:pt>
                <c:pt idx="31">
                  <c:v>553.91735537382419</c:v>
                </c:pt>
                <c:pt idx="32">
                  <c:v>159.63636363691714</c:v>
                </c:pt>
                <c:pt idx="33">
                  <c:v>328.66115702593413</c:v>
                </c:pt>
                <c:pt idx="34">
                  <c:v>56.297520661351513</c:v>
                </c:pt>
                <c:pt idx="35">
                  <c:v>258.76033057941027</c:v>
                </c:pt>
                <c:pt idx="36">
                  <c:v>452.82644628256389</c:v>
                </c:pt>
                <c:pt idx="37">
                  <c:v>363.10743801778938</c:v>
                </c:pt>
                <c:pt idx="38">
                  <c:v>199.14049586845937</c:v>
                </c:pt>
                <c:pt idx="39">
                  <c:v>71.669421487851196</c:v>
                </c:pt>
                <c:pt idx="40">
                  <c:v>92.743801653213666</c:v>
                </c:pt>
                <c:pt idx="41">
                  <c:v>342.74380165408229</c:v>
                </c:pt>
                <c:pt idx="42">
                  <c:v>652.56198347334043</c:v>
                </c:pt>
                <c:pt idx="43">
                  <c:v>25.404958677773102</c:v>
                </c:pt>
                <c:pt idx="44">
                  <c:v>310.61157024901195</c:v>
                </c:pt>
                <c:pt idx="45">
                  <c:v>421.66115702625723</c:v>
                </c:pt>
                <c:pt idx="46">
                  <c:v>148.83471074431765</c:v>
                </c:pt>
                <c:pt idx="47">
                  <c:v>93.867768595366329</c:v>
                </c:pt>
                <c:pt idx="48">
                  <c:v>682.89256198584246</c:v>
                </c:pt>
                <c:pt idx="49">
                  <c:v>528.76033058034841</c:v>
                </c:pt>
                <c:pt idx="50">
                  <c:v>184.2561983477465</c:v>
                </c:pt>
                <c:pt idx="51">
                  <c:v>59.074380165493388</c:v>
                </c:pt>
                <c:pt idx="52">
                  <c:v>12.752066115745675</c:v>
                </c:pt>
                <c:pt idx="53">
                  <c:v>26.710743801744584</c:v>
                </c:pt>
                <c:pt idx="54">
                  <c:v>568.46280991932929</c:v>
                </c:pt>
                <c:pt idx="55">
                  <c:v>73.289256198600626</c:v>
                </c:pt>
                <c:pt idx="56">
                  <c:v>592.39669421693304</c:v>
                </c:pt>
                <c:pt idx="57">
                  <c:v>597.93388429959691</c:v>
                </c:pt>
                <c:pt idx="58">
                  <c:v>151.78512396746837</c:v>
                </c:pt>
                <c:pt idx="59">
                  <c:v>61.338842975418608</c:v>
                </c:pt>
                <c:pt idx="60">
                  <c:v>276.34710743897551</c:v>
                </c:pt>
                <c:pt idx="61">
                  <c:v>409.61157024935585</c:v>
                </c:pt>
                <c:pt idx="62">
                  <c:v>130.66115702524621</c:v>
                </c:pt>
                <c:pt idx="63">
                  <c:v>250.38016529012495</c:v>
                </c:pt>
                <c:pt idx="64">
                  <c:v>131.15702479384299</c:v>
                </c:pt>
                <c:pt idx="65">
                  <c:v>55.322314049777873</c:v>
                </c:pt>
                <c:pt idx="66">
                  <c:v>484.01652892730033</c:v>
                </c:pt>
                <c:pt idx="67">
                  <c:v>650.99173553945059</c:v>
                </c:pt>
                <c:pt idx="68">
                  <c:v>15.148760330630033</c:v>
                </c:pt>
                <c:pt idx="69">
                  <c:v>739.50413223397311</c:v>
                </c:pt>
                <c:pt idx="70">
                  <c:v>513.38842975384853</c:v>
                </c:pt>
                <c:pt idx="71">
                  <c:v>120.29752066157386</c:v>
                </c:pt>
                <c:pt idx="72">
                  <c:v>376.41322314180252</c:v>
                </c:pt>
                <c:pt idx="73">
                  <c:v>555.39669421680446</c:v>
                </c:pt>
                <c:pt idx="74">
                  <c:v>344.2148760342526</c:v>
                </c:pt>
                <c:pt idx="75">
                  <c:v>364.76033057977861</c:v>
                </c:pt>
                <c:pt idx="76">
                  <c:v>148.83471074431765</c:v>
                </c:pt>
                <c:pt idx="77">
                  <c:v>647.19008264687545</c:v>
                </c:pt>
                <c:pt idx="78">
                  <c:v>84.214876033349313</c:v>
                </c:pt>
                <c:pt idx="79">
                  <c:v>491.85123967112918</c:v>
                </c:pt>
                <c:pt idx="80">
                  <c:v>239.70247933967468</c:v>
                </c:pt>
                <c:pt idx="81">
                  <c:v>127.27272727316834</c:v>
                </c:pt>
                <c:pt idx="82">
                  <c:v>265.65289256290532</c:v>
                </c:pt>
                <c:pt idx="83">
                  <c:v>202.10743801722998</c:v>
                </c:pt>
                <c:pt idx="84">
                  <c:v>480.51239669588324</c:v>
                </c:pt>
                <c:pt idx="85">
                  <c:v>316.19834710853547</c:v>
                </c:pt>
                <c:pt idx="86">
                  <c:v>285.66942148859471</c:v>
                </c:pt>
                <c:pt idx="87">
                  <c:v>35.09917355383984</c:v>
                </c:pt>
                <c:pt idx="88">
                  <c:v>381.76859504264746</c:v>
                </c:pt>
                <c:pt idx="89">
                  <c:v>156.62809917409677</c:v>
                </c:pt>
                <c:pt idx="90">
                  <c:v>370.74380165417949</c:v>
                </c:pt>
                <c:pt idx="91">
                  <c:v>127.15702479382911</c:v>
                </c:pt>
                <c:pt idx="92">
                  <c:v>478.71074380331493</c:v>
                </c:pt>
                <c:pt idx="93">
                  <c:v>74.173553719264859</c:v>
                </c:pt>
                <c:pt idx="94">
                  <c:v>80.297520661434888</c:v>
                </c:pt>
                <c:pt idx="95">
                  <c:v>726.19834710995997</c:v>
                </c:pt>
                <c:pt idx="96">
                  <c:v>61.735537190296014</c:v>
                </c:pt>
                <c:pt idx="97">
                  <c:v>130.78512396739541</c:v>
                </c:pt>
                <c:pt idx="98">
                  <c:v>410.08264462952286</c:v>
                </c:pt>
                <c:pt idx="99">
                  <c:v>40.25619834724619</c:v>
                </c:pt>
                <c:pt idx="100">
                  <c:v>584.25619834913607</c:v>
                </c:pt>
                <c:pt idx="101">
                  <c:v>171.59504132290911</c:v>
                </c:pt>
                <c:pt idx="102">
                  <c:v>288.89256198447367</c:v>
                </c:pt>
                <c:pt idx="103">
                  <c:v>175.57851239730311</c:v>
                </c:pt>
                <c:pt idx="104">
                  <c:v>732.80991735791679</c:v>
                </c:pt>
                <c:pt idx="105">
                  <c:v>135.76859504179291</c:v>
                </c:pt>
                <c:pt idx="106">
                  <c:v>308.0826446291685</c:v>
                </c:pt>
                <c:pt idx="107">
                  <c:v>252.74380165376954</c:v>
                </c:pt>
                <c:pt idx="108">
                  <c:v>677.43801653127809</c:v>
                </c:pt>
                <c:pt idx="109">
                  <c:v>27.256198347201021</c:v>
                </c:pt>
                <c:pt idx="110">
                  <c:v>243.49586776943988</c:v>
                </c:pt>
                <c:pt idx="111">
                  <c:v>421.38842975352907</c:v>
                </c:pt>
                <c:pt idx="112">
                  <c:v>431.92561983621022</c:v>
                </c:pt>
                <c:pt idx="113">
                  <c:v>600.91735537398745</c:v>
                </c:pt>
                <c:pt idx="114">
                  <c:v>66.991735537421718</c:v>
                </c:pt>
                <c:pt idx="115">
                  <c:v>90.661157025107258</c:v>
                </c:pt>
                <c:pt idx="116">
                  <c:v>42.446280991881899</c:v>
                </c:pt>
                <c:pt idx="117">
                  <c:v>90.578512397007799</c:v>
                </c:pt>
                <c:pt idx="118">
                  <c:v>88.330578512702459</c:v>
                </c:pt>
                <c:pt idx="119">
                  <c:v>658.24793388658327</c:v>
                </c:pt>
                <c:pt idx="120">
                  <c:v>330.44628099288241</c:v>
                </c:pt>
                <c:pt idx="121">
                  <c:v>743.50413223398698</c:v>
                </c:pt>
                <c:pt idx="122">
                  <c:v>422.54545454692141</c:v>
                </c:pt>
                <c:pt idx="123">
                  <c:v>373.35537190212244</c:v>
                </c:pt>
                <c:pt idx="124">
                  <c:v>542.00826446469182</c:v>
                </c:pt>
                <c:pt idx="125">
                  <c:v>133.26446281037923</c:v>
                </c:pt>
                <c:pt idx="126">
                  <c:v>236.00826446362876</c:v>
                </c:pt>
                <c:pt idx="127">
                  <c:v>453.15702479496179</c:v>
                </c:pt>
                <c:pt idx="128">
                  <c:v>671.50413223373675</c:v>
                </c:pt>
                <c:pt idx="129">
                  <c:v>229.20661157104311</c:v>
                </c:pt>
                <c:pt idx="130">
                  <c:v>456.84297520819757</c:v>
                </c:pt>
                <c:pt idx="131">
                  <c:v>115.17355371940731</c:v>
                </c:pt>
                <c:pt idx="132">
                  <c:v>433.63636363786918</c:v>
                </c:pt>
                <c:pt idx="133">
                  <c:v>403.14049586916803</c:v>
                </c:pt>
                <c:pt idx="134">
                  <c:v>223.68595041399914</c:v>
                </c:pt>
                <c:pt idx="135">
                  <c:v>108.7190082648394</c:v>
                </c:pt>
                <c:pt idx="136">
                  <c:v>170.67768595100509</c:v>
                </c:pt>
                <c:pt idx="137">
                  <c:v>429.00826446429926</c:v>
                </c:pt>
                <c:pt idx="138">
                  <c:v>479.33884297687086</c:v>
                </c:pt>
                <c:pt idx="139">
                  <c:v>742.14876033315579</c:v>
                </c:pt>
                <c:pt idx="140">
                  <c:v>747.93388430011805</c:v>
                </c:pt>
                <c:pt idx="141">
                  <c:v>566.9421487622991</c:v>
                </c:pt>
                <c:pt idx="142">
                  <c:v>25.132231405044884</c:v>
                </c:pt>
                <c:pt idx="143">
                  <c:v>386.52892562117654</c:v>
                </c:pt>
                <c:pt idx="144">
                  <c:v>229.38842975286195</c:v>
                </c:pt>
                <c:pt idx="145">
                  <c:v>249.09090909177337</c:v>
                </c:pt>
                <c:pt idx="146">
                  <c:v>218.64462809993208</c:v>
                </c:pt>
                <c:pt idx="147">
                  <c:v>475.10743801817841</c:v>
                </c:pt>
                <c:pt idx="148">
                  <c:v>214.61157024867839</c:v>
                </c:pt>
                <c:pt idx="149">
                  <c:v>302.61157024898409</c:v>
                </c:pt>
                <c:pt idx="150">
                  <c:v>199.9338842982142</c:v>
                </c:pt>
                <c:pt idx="151">
                  <c:v>619.14049586991848</c:v>
                </c:pt>
                <c:pt idx="152">
                  <c:v>81.719008264745611</c:v>
                </c:pt>
                <c:pt idx="153">
                  <c:v>535.33884297706538</c:v>
                </c:pt>
                <c:pt idx="154">
                  <c:v>381.36363636496026</c:v>
                </c:pt>
                <c:pt idx="155">
                  <c:v>59.644628099379666</c:v>
                </c:pt>
                <c:pt idx="156">
                  <c:v>207.76859504204305</c:v>
                </c:pt>
                <c:pt idx="157">
                  <c:v>723.12396694465997</c:v>
                </c:pt>
                <c:pt idx="158">
                  <c:v>463.09090909251688</c:v>
                </c:pt>
                <c:pt idx="159">
                  <c:v>285.4876033067759</c:v>
                </c:pt>
                <c:pt idx="160">
                  <c:v>52.636363636545397</c:v>
                </c:pt>
                <c:pt idx="161">
                  <c:v>264.90082644720019</c:v>
                </c:pt>
                <c:pt idx="162">
                  <c:v>126.28099173597482</c:v>
                </c:pt>
                <c:pt idx="163">
                  <c:v>329.752066116847</c:v>
                </c:pt>
                <c:pt idx="164">
                  <c:v>281.45454545552218</c:v>
                </c:pt>
                <c:pt idx="165">
                  <c:v>789.91735537464399</c:v>
                </c:pt>
                <c:pt idx="166">
                  <c:v>818.01652892846073</c:v>
                </c:pt>
                <c:pt idx="167">
                  <c:v>254.28099173641954</c:v>
                </c:pt>
                <c:pt idx="168">
                  <c:v>402.18181818321432</c:v>
                </c:pt>
                <c:pt idx="169">
                  <c:v>289.29752066216099</c:v>
                </c:pt>
                <c:pt idx="170">
                  <c:v>330.78512396809026</c:v>
                </c:pt>
                <c:pt idx="171">
                  <c:v>137.85123966989931</c:v>
                </c:pt>
                <c:pt idx="172">
                  <c:v>262.26446281082747</c:v>
                </c:pt>
                <c:pt idx="173">
                  <c:v>130.84297520706502</c:v>
                </c:pt>
                <c:pt idx="174">
                  <c:v>251.7024793397164</c:v>
                </c:pt>
                <c:pt idx="175">
                  <c:v>146.57851239720236</c:v>
                </c:pt>
                <c:pt idx="176">
                  <c:v>130.2231404963191</c:v>
                </c:pt>
                <c:pt idx="177">
                  <c:v>366.34710743928815</c:v>
                </c:pt>
                <c:pt idx="178">
                  <c:v>215.20661157099448</c:v>
                </c:pt>
                <c:pt idx="179">
                  <c:v>371.75206611699298</c:v>
                </c:pt>
                <c:pt idx="180">
                  <c:v>254.34710743889909</c:v>
                </c:pt>
                <c:pt idx="181">
                  <c:v>128.09917355416295</c:v>
                </c:pt>
                <c:pt idx="182">
                  <c:v>226.84297520739858</c:v>
                </c:pt>
                <c:pt idx="183">
                  <c:v>71.38842975231303</c:v>
                </c:pt>
                <c:pt idx="184">
                  <c:v>44.82644628114636</c:v>
                </c:pt>
                <c:pt idx="185">
                  <c:v>624.72727272944201</c:v>
                </c:pt>
                <c:pt idx="186">
                  <c:v>153.61983471127641</c:v>
                </c:pt>
                <c:pt idx="187">
                  <c:v>61.214876033269412</c:v>
                </c:pt>
                <c:pt idx="188">
                  <c:v>230.7768595049329</c:v>
                </c:pt>
                <c:pt idx="189">
                  <c:v>191.00826446347241</c:v>
                </c:pt>
                <c:pt idx="190">
                  <c:v>121.52066115744587</c:v>
                </c:pt>
                <c:pt idx="191">
                  <c:v>653.0578512419371</c:v>
                </c:pt>
                <c:pt idx="192">
                  <c:v>84.462809917647718</c:v>
                </c:pt>
                <c:pt idx="193">
                  <c:v>135.16528925666685</c:v>
                </c:pt>
                <c:pt idx="194">
                  <c:v>61.396694215088239</c:v>
                </c:pt>
                <c:pt idx="195">
                  <c:v>72.231404958927527</c:v>
                </c:pt>
                <c:pt idx="196">
                  <c:v>20.900826446352497</c:v>
                </c:pt>
                <c:pt idx="197">
                  <c:v>137.19008264510362</c:v>
                </c:pt>
                <c:pt idx="198">
                  <c:v>295.00000000102375</c:v>
                </c:pt>
                <c:pt idx="199">
                  <c:v>94.958677686279202</c:v>
                </c:pt>
                <c:pt idx="200">
                  <c:v>190.04958677751867</c:v>
                </c:pt>
                <c:pt idx="201">
                  <c:v>355.26446281115057</c:v>
                </c:pt>
                <c:pt idx="202">
                  <c:v>214.04958677760206</c:v>
                </c:pt>
                <c:pt idx="203">
                  <c:v>73.429752066369701</c:v>
                </c:pt>
                <c:pt idx="204">
                  <c:v>171.29752066175107</c:v>
                </c:pt>
                <c:pt idx="205">
                  <c:v>495.74380165461378</c:v>
                </c:pt>
                <c:pt idx="206">
                  <c:v>235.78512396776023</c:v>
                </c:pt>
                <c:pt idx="207">
                  <c:v>75.297520661417522</c:v>
                </c:pt>
                <c:pt idx="208">
                  <c:v>741.79338843232813</c:v>
                </c:pt>
                <c:pt idx="209">
                  <c:v>195.09917355439572</c:v>
                </c:pt>
                <c:pt idx="210">
                  <c:v>693.66942149001216</c:v>
                </c:pt>
                <c:pt idx="211">
                  <c:v>381.65289256330834</c:v>
                </c:pt>
                <c:pt idx="212">
                  <c:v>115.09090909130784</c:v>
                </c:pt>
                <c:pt idx="213">
                  <c:v>171.29752066175104</c:v>
                </c:pt>
                <c:pt idx="214">
                  <c:v>15.107438016580305</c:v>
                </c:pt>
                <c:pt idx="215">
                  <c:v>102.35537190118094</c:v>
                </c:pt>
                <c:pt idx="216">
                  <c:v>234.64462809998767</c:v>
                </c:pt>
                <c:pt idx="217">
                  <c:v>627.23966942366565</c:v>
                </c:pt>
                <c:pt idx="218">
                  <c:v>142.16528925669115</c:v>
                </c:pt>
                <c:pt idx="219">
                  <c:v>224.87603305863144</c:v>
                </c:pt>
                <c:pt idx="220">
                  <c:v>359.14049586901524</c:v>
                </c:pt>
                <c:pt idx="221">
                  <c:v>48.801652892730431</c:v>
                </c:pt>
                <c:pt idx="222">
                  <c:v>10.36363636367126</c:v>
                </c:pt>
                <c:pt idx="223">
                  <c:v>71.487603306032383</c:v>
                </c:pt>
                <c:pt idx="224">
                  <c:v>144.06611570297875</c:v>
                </c:pt>
                <c:pt idx="225">
                  <c:v>515.97520661336182</c:v>
                </c:pt>
                <c:pt idx="226">
                  <c:v>122.51239669463942</c:v>
                </c:pt>
                <c:pt idx="227">
                  <c:v>449.75206611726401</c:v>
                </c:pt>
                <c:pt idx="228">
                  <c:v>419.30578512542263</c:v>
                </c:pt>
                <c:pt idx="229">
                  <c:v>134.49586776906122</c:v>
                </c:pt>
                <c:pt idx="230">
                  <c:v>26.25619834719755</c:v>
                </c:pt>
                <c:pt idx="231">
                  <c:v>625.46280991952733</c:v>
                </c:pt>
                <c:pt idx="232">
                  <c:v>244.03305785208636</c:v>
                </c:pt>
                <c:pt idx="233">
                  <c:v>429.25619834859765</c:v>
                </c:pt>
                <c:pt idx="234">
                  <c:v>153.95041322367425</c:v>
                </c:pt>
                <c:pt idx="235">
                  <c:v>71.942148760579414</c:v>
                </c:pt>
                <c:pt idx="236">
                  <c:v>182.72727272790647</c:v>
                </c:pt>
                <c:pt idx="237">
                  <c:v>54.628099173742406</c:v>
                </c:pt>
                <c:pt idx="238">
                  <c:v>74.123966942405175</c:v>
                </c:pt>
                <c:pt idx="239">
                  <c:v>185.50413223204833</c:v>
                </c:pt>
                <c:pt idx="240">
                  <c:v>98.793388430094197</c:v>
                </c:pt>
                <c:pt idx="241">
                  <c:v>154.04958677739361</c:v>
                </c:pt>
                <c:pt idx="242">
                  <c:v>207.10743801724735</c:v>
                </c:pt>
                <c:pt idx="243">
                  <c:v>620.62809917570883</c:v>
                </c:pt>
                <c:pt idx="244">
                  <c:v>314.64462810026566</c:v>
                </c:pt>
                <c:pt idx="245">
                  <c:v>201.8181818188819</c:v>
                </c:pt>
                <c:pt idx="246">
                  <c:v>74.132231405215123</c:v>
                </c:pt>
                <c:pt idx="247">
                  <c:v>256.92561983560222</c:v>
                </c:pt>
                <c:pt idx="248">
                  <c:v>422.66115702626075</c:v>
                </c:pt>
                <c:pt idx="249">
                  <c:v>346.23966942268942</c:v>
                </c:pt>
                <c:pt idx="250">
                  <c:v>290.82644628200103</c:v>
                </c:pt>
                <c:pt idx="251">
                  <c:v>23.785123967023676</c:v>
                </c:pt>
                <c:pt idx="252">
                  <c:v>78.51239669448654</c:v>
                </c:pt>
                <c:pt idx="253">
                  <c:v>389.42148760465761</c:v>
                </c:pt>
                <c:pt idx="254">
                  <c:v>107.83471074417518</c:v>
                </c:pt>
                <c:pt idx="255">
                  <c:v>54.834710743991046</c:v>
                </c:pt>
                <c:pt idx="256">
                  <c:v>128.47933884342046</c:v>
                </c:pt>
                <c:pt idx="257">
                  <c:v>106.61157024830317</c:v>
                </c:pt>
                <c:pt idx="258">
                  <c:v>217.98347107513638</c:v>
                </c:pt>
                <c:pt idx="259">
                  <c:v>558.2975206630955</c:v>
                </c:pt>
                <c:pt idx="260">
                  <c:v>54.380165289444015</c:v>
                </c:pt>
                <c:pt idx="261">
                  <c:v>126.61157024837264</c:v>
                </c:pt>
                <c:pt idx="262">
                  <c:v>183.80165289319942</c:v>
                </c:pt>
                <c:pt idx="263">
                  <c:v>45.000000000155232</c:v>
                </c:pt>
                <c:pt idx="264">
                  <c:v>569.25619834908412</c:v>
                </c:pt>
                <c:pt idx="265">
                  <c:v>117.2561983475137</c:v>
                </c:pt>
                <c:pt idx="266">
                  <c:v>616.52892562197553</c:v>
                </c:pt>
                <c:pt idx="267">
                  <c:v>233.85123967023281</c:v>
                </c:pt>
                <c:pt idx="268">
                  <c:v>293.7190082654821</c:v>
                </c:pt>
                <c:pt idx="269">
                  <c:v>278.63636363733065</c:v>
                </c:pt>
                <c:pt idx="270">
                  <c:v>34.909090909211088</c:v>
                </c:pt>
                <c:pt idx="271">
                  <c:v>160.21487603361336</c:v>
                </c:pt>
                <c:pt idx="272">
                  <c:v>19.884297520729131</c:v>
                </c:pt>
                <c:pt idx="273">
                  <c:v>494.4297520678324</c:v>
                </c:pt>
                <c:pt idx="274">
                  <c:v>277.51239669517793</c:v>
                </c:pt>
                <c:pt idx="275">
                  <c:v>180.33057851302209</c:v>
                </c:pt>
                <c:pt idx="276">
                  <c:v>315.43801653002038</c:v>
                </c:pt>
                <c:pt idx="277">
                  <c:v>586.69421487807017</c:v>
                </c:pt>
                <c:pt idx="278">
                  <c:v>363.80165289382489</c:v>
                </c:pt>
                <c:pt idx="279">
                  <c:v>462.54545454706044</c:v>
                </c:pt>
                <c:pt idx="280">
                  <c:v>30.578512396799344</c:v>
                </c:pt>
                <c:pt idx="281">
                  <c:v>12.67768595045616</c:v>
                </c:pt>
                <c:pt idx="282">
                  <c:v>495.02479339014849</c:v>
                </c:pt>
                <c:pt idx="283">
                  <c:v>157.58677686005052</c:v>
                </c:pt>
                <c:pt idx="284">
                  <c:v>275.53719008360088</c:v>
                </c:pt>
                <c:pt idx="285">
                  <c:v>61.867768595255157</c:v>
                </c:pt>
                <c:pt idx="286">
                  <c:v>176.65289256259609</c:v>
                </c:pt>
                <c:pt idx="287">
                  <c:v>280.63636363733747</c:v>
                </c:pt>
                <c:pt idx="288">
                  <c:v>548.89256198537691</c:v>
                </c:pt>
                <c:pt idx="289">
                  <c:v>333.05785124082547</c:v>
                </c:pt>
                <c:pt idx="290">
                  <c:v>161.11570247989749</c:v>
                </c:pt>
                <c:pt idx="291">
                  <c:v>51.636363636541923</c:v>
                </c:pt>
                <c:pt idx="292">
                  <c:v>60.099173553926697</c:v>
                </c:pt>
                <c:pt idx="293">
                  <c:v>149.66942148812217</c:v>
                </c:pt>
                <c:pt idx="294">
                  <c:v>214.54545454619884</c:v>
                </c:pt>
                <c:pt idx="295">
                  <c:v>95.338842975536735</c:v>
                </c:pt>
                <c:pt idx="296">
                  <c:v>388.66115702614252</c:v>
                </c:pt>
                <c:pt idx="297">
                  <c:v>198.3801652899443</c:v>
                </c:pt>
                <c:pt idx="298">
                  <c:v>73.231404958930995</c:v>
                </c:pt>
                <c:pt idx="299">
                  <c:v>164.9917355377622</c:v>
                </c:pt>
                <c:pt idx="300">
                  <c:v>32.239669421598499</c:v>
                </c:pt>
                <c:pt idx="301">
                  <c:v>40.173553719146732</c:v>
                </c:pt>
                <c:pt idx="302">
                  <c:v>169.22314049645459</c:v>
                </c:pt>
                <c:pt idx="303">
                  <c:v>98.909090909433445</c:v>
                </c:pt>
                <c:pt idx="304">
                  <c:v>417.68595041467324</c:v>
                </c:pt>
                <c:pt idx="305">
                  <c:v>232.73553719089008</c:v>
                </c:pt>
                <c:pt idx="306">
                  <c:v>587.04132231608799</c:v>
                </c:pt>
                <c:pt idx="307">
                  <c:v>65.652892562210454</c:v>
                </c:pt>
                <c:pt idx="308">
                  <c:v>135.38842975253539</c:v>
                </c:pt>
                <c:pt idx="309">
                  <c:v>396.34710743939252</c:v>
                </c:pt>
                <c:pt idx="310">
                  <c:v>114.59504132271107</c:v>
                </c:pt>
                <c:pt idx="311">
                  <c:v>58.801652892765169</c:v>
                </c:pt>
                <c:pt idx="312">
                  <c:v>115.66115702519413</c:v>
                </c:pt>
                <c:pt idx="313">
                  <c:v>645.70247934108511</c:v>
                </c:pt>
                <c:pt idx="314">
                  <c:v>164.24793388486705</c:v>
                </c:pt>
                <c:pt idx="315">
                  <c:v>52.264462810097825</c:v>
                </c:pt>
                <c:pt idx="316">
                  <c:v>309.04958677793218</c:v>
                </c:pt>
                <c:pt idx="317">
                  <c:v>171.64462809976877</c:v>
                </c:pt>
                <c:pt idx="318">
                  <c:v>145.68595041372819</c:v>
                </c:pt>
                <c:pt idx="319">
                  <c:v>170.55371900885589</c:v>
                </c:pt>
                <c:pt idx="320">
                  <c:v>32.578512396806296</c:v>
                </c:pt>
                <c:pt idx="321">
                  <c:v>75.669421487865094</c:v>
                </c:pt>
                <c:pt idx="322">
                  <c:v>255.24793388518322</c:v>
                </c:pt>
                <c:pt idx="323">
                  <c:v>106.71074380202253</c:v>
                </c:pt>
                <c:pt idx="324">
                  <c:v>323.10743801765034</c:v>
                </c:pt>
                <c:pt idx="325">
                  <c:v>412.31404958820826</c:v>
                </c:pt>
                <c:pt idx="326">
                  <c:v>311.60330578620551</c:v>
                </c:pt>
                <c:pt idx="327">
                  <c:v>169.02479338901588</c:v>
                </c:pt>
                <c:pt idx="328">
                  <c:v>120.1983471078545</c:v>
                </c:pt>
                <c:pt idx="329">
                  <c:v>163.78512396751009</c:v>
                </c:pt>
                <c:pt idx="330">
                  <c:v>81.570247934166574</c:v>
                </c:pt>
                <c:pt idx="331">
                  <c:v>318.26446281102199</c:v>
                </c:pt>
                <c:pt idx="332">
                  <c:v>38.809917355505625</c:v>
                </c:pt>
                <c:pt idx="333">
                  <c:v>60.743801653102494</c:v>
                </c:pt>
                <c:pt idx="334">
                  <c:v>117.56198347148171</c:v>
                </c:pt>
                <c:pt idx="335">
                  <c:v>568.26446281189055</c:v>
                </c:pt>
                <c:pt idx="336">
                  <c:v>287.35537190182367</c:v>
                </c:pt>
                <c:pt idx="337">
                  <c:v>118.14049586817792</c:v>
                </c:pt>
                <c:pt idx="338">
                  <c:v>318.49586776970045</c:v>
                </c:pt>
                <c:pt idx="339">
                  <c:v>119.23140495909082</c:v>
                </c:pt>
                <c:pt idx="340">
                  <c:v>323.79338843087589</c:v>
                </c:pt>
                <c:pt idx="341">
                  <c:v>444.87603305939581</c:v>
                </c:pt>
                <c:pt idx="342">
                  <c:v>400.95041322453233</c:v>
                </c:pt>
                <c:pt idx="343">
                  <c:v>110.70247933922647</c:v>
                </c:pt>
                <c:pt idx="344">
                  <c:v>579.6446281011863</c:v>
                </c:pt>
                <c:pt idx="345">
                  <c:v>59.462809917560854</c:v>
                </c:pt>
                <c:pt idx="346">
                  <c:v>590.08264463014814</c:v>
                </c:pt>
                <c:pt idx="347">
                  <c:v>150.52892562035657</c:v>
                </c:pt>
                <c:pt idx="348">
                  <c:v>111.57024793427081</c:v>
                </c:pt>
                <c:pt idx="349">
                  <c:v>820.66115702764341</c:v>
                </c:pt>
                <c:pt idx="350">
                  <c:v>299.03305785227747</c:v>
                </c:pt>
                <c:pt idx="351">
                  <c:v>316.61983471184271</c:v>
                </c:pt>
                <c:pt idx="352">
                  <c:v>200.82644628168836</c:v>
                </c:pt>
                <c:pt idx="353">
                  <c:v>24.991735537275801</c:v>
                </c:pt>
                <c:pt idx="354">
                  <c:v>294.67768595143593</c:v>
                </c:pt>
                <c:pt idx="355">
                  <c:v>310.33057851347371</c:v>
                </c:pt>
                <c:pt idx="356">
                  <c:v>788.76033058125154</c:v>
                </c:pt>
                <c:pt idx="357">
                  <c:v>68.181818182053959</c:v>
                </c:pt>
                <c:pt idx="358">
                  <c:v>61.958677686164563</c:v>
                </c:pt>
                <c:pt idx="359">
                  <c:v>535.2727272745858</c:v>
                </c:pt>
                <c:pt idx="360">
                  <c:v>624.59504132448285</c:v>
                </c:pt>
                <c:pt idx="361">
                  <c:v>164.94214876090254</c:v>
                </c:pt>
                <c:pt idx="362">
                  <c:v>363.07438016654953</c:v>
                </c:pt>
                <c:pt idx="363">
                  <c:v>136.33057851286924</c:v>
                </c:pt>
                <c:pt idx="364">
                  <c:v>270.01652892655682</c:v>
                </c:pt>
                <c:pt idx="365">
                  <c:v>381.71900826578792</c:v>
                </c:pt>
                <c:pt idx="366">
                  <c:v>217.98347107513638</c:v>
                </c:pt>
                <c:pt idx="367">
                  <c:v>118.67768595082443</c:v>
                </c:pt>
                <c:pt idx="368">
                  <c:v>159.91735537245532</c:v>
                </c:pt>
                <c:pt idx="369">
                  <c:v>151.91735537242752</c:v>
                </c:pt>
                <c:pt idx="370">
                  <c:v>100.76033057886136</c:v>
                </c:pt>
                <c:pt idx="371">
                  <c:v>347.65289256319022</c:v>
                </c:pt>
                <c:pt idx="372">
                  <c:v>208.66115702551721</c:v>
                </c:pt>
                <c:pt idx="373">
                  <c:v>277.2314049596398</c:v>
                </c:pt>
                <c:pt idx="374">
                  <c:v>399.58677686089129</c:v>
                </c:pt>
                <c:pt idx="375">
                  <c:v>263.15702479430161</c:v>
                </c:pt>
                <c:pt idx="376">
                  <c:v>552.42148760522389</c:v>
                </c:pt>
                <c:pt idx="377">
                  <c:v>320.59504132342681</c:v>
                </c:pt>
                <c:pt idx="378">
                  <c:v>78.181818182088691</c:v>
                </c:pt>
                <c:pt idx="379">
                  <c:v>272.16528925714283</c:v>
                </c:pt>
                <c:pt idx="380">
                  <c:v>43.983471074531863</c:v>
                </c:pt>
                <c:pt idx="381">
                  <c:v>411.94214876176068</c:v>
                </c:pt>
                <c:pt idx="382">
                  <c:v>247.57024793474332</c:v>
                </c:pt>
                <c:pt idx="383">
                  <c:v>169.17355371959491</c:v>
                </c:pt>
                <c:pt idx="384">
                  <c:v>62.661157025009977</c:v>
                </c:pt>
                <c:pt idx="385">
                  <c:v>231.91735537270546</c:v>
                </c:pt>
                <c:pt idx="386">
                  <c:v>267.10743801745582</c:v>
                </c:pt>
                <c:pt idx="387">
                  <c:v>402.17355372040436</c:v>
                </c:pt>
                <c:pt idx="388">
                  <c:v>105.40495867805105</c:v>
                </c:pt>
                <c:pt idx="389">
                  <c:v>199.53719008333675</c:v>
                </c:pt>
                <c:pt idx="390">
                  <c:v>313.63636363745218</c:v>
                </c:pt>
                <c:pt idx="391">
                  <c:v>63.48760330600458</c:v>
                </c:pt>
                <c:pt idx="392">
                  <c:v>431.90082644778045</c:v>
                </c:pt>
                <c:pt idx="393">
                  <c:v>65.90082644650883</c:v>
                </c:pt>
                <c:pt idx="394">
                  <c:v>320.247933885409</c:v>
                </c:pt>
                <c:pt idx="395">
                  <c:v>224.25619834788546</c:v>
                </c:pt>
                <c:pt idx="396">
                  <c:v>101.08264462844926</c:v>
                </c:pt>
                <c:pt idx="397">
                  <c:v>203.60330578583023</c:v>
                </c:pt>
                <c:pt idx="398">
                  <c:v>143.107438017025</c:v>
                </c:pt>
                <c:pt idx="399">
                  <c:v>195.52066115770296</c:v>
                </c:pt>
                <c:pt idx="400">
                  <c:v>152.79338843028179</c:v>
                </c:pt>
                <c:pt idx="401">
                  <c:v>11.553719008303496</c:v>
                </c:pt>
                <c:pt idx="402">
                  <c:v>164.25619834767699</c:v>
                </c:pt>
                <c:pt idx="403">
                  <c:v>565.72727272923714</c:v>
                </c:pt>
                <c:pt idx="404">
                  <c:v>222.34710743878793</c:v>
                </c:pt>
                <c:pt idx="405">
                  <c:v>56.983471074577025</c:v>
                </c:pt>
                <c:pt idx="406">
                  <c:v>227.1404958685566</c:v>
                </c:pt>
                <c:pt idx="407">
                  <c:v>186.87603305849939</c:v>
                </c:pt>
                <c:pt idx="408">
                  <c:v>98.429752066456558</c:v>
                </c:pt>
                <c:pt idx="409">
                  <c:v>282.72727272825387</c:v>
                </c:pt>
                <c:pt idx="410">
                  <c:v>36.148760330702999</c:v>
                </c:pt>
                <c:pt idx="411">
                  <c:v>86.652892562283412</c:v>
                </c:pt>
                <c:pt idx="412">
                  <c:v>64.066115702700813</c:v>
                </c:pt>
                <c:pt idx="413">
                  <c:v>336.72727272844145</c:v>
                </c:pt>
                <c:pt idx="414">
                  <c:v>79.429752066390549</c:v>
                </c:pt>
                <c:pt idx="415">
                  <c:v>150.01652892613993</c:v>
                </c:pt>
                <c:pt idx="416">
                  <c:v>67.363636363869304</c:v>
                </c:pt>
                <c:pt idx="417">
                  <c:v>94.578512397021697</c:v>
                </c:pt>
                <c:pt idx="418">
                  <c:v>145.90082644678677</c:v>
                </c:pt>
                <c:pt idx="419">
                  <c:v>95.702479339174374</c:v>
                </c:pt>
                <c:pt idx="420">
                  <c:v>208.38842975278899</c:v>
                </c:pt>
                <c:pt idx="421">
                  <c:v>803.38842975485602</c:v>
                </c:pt>
                <c:pt idx="422">
                  <c:v>168.06611570306214</c:v>
                </c:pt>
                <c:pt idx="423">
                  <c:v>13.454545454591091</c:v>
                </c:pt>
                <c:pt idx="424">
                  <c:v>302.0578512407177</c:v>
                </c:pt>
                <c:pt idx="425">
                  <c:v>307.59504132338157</c:v>
                </c:pt>
                <c:pt idx="426">
                  <c:v>51.743801653071223</c:v>
                </c:pt>
                <c:pt idx="427">
                  <c:v>277.97520661253486</c:v>
                </c:pt>
                <c:pt idx="428">
                  <c:v>749.17355372160989</c:v>
                </c:pt>
                <c:pt idx="429">
                  <c:v>114.18181818221376</c:v>
                </c:pt>
                <c:pt idx="430">
                  <c:v>71.520661157272173</c:v>
                </c:pt>
                <c:pt idx="431">
                  <c:v>116.33057851279975</c:v>
                </c:pt>
                <c:pt idx="432">
                  <c:v>552.71074380357209</c:v>
                </c:pt>
                <c:pt idx="433">
                  <c:v>39.206611570383039</c:v>
                </c:pt>
                <c:pt idx="434">
                  <c:v>738.14876033314181</c:v>
                </c:pt>
                <c:pt idx="435">
                  <c:v>274.14876033152984</c:v>
                </c:pt>
                <c:pt idx="436">
                  <c:v>168.545454546039</c:v>
                </c:pt>
                <c:pt idx="437">
                  <c:v>56.330578512591288</c:v>
                </c:pt>
                <c:pt idx="438">
                  <c:v>270.14876033151597</c:v>
                </c:pt>
                <c:pt idx="439">
                  <c:v>72.066115702728609</c:v>
                </c:pt>
                <c:pt idx="440">
                  <c:v>584.6611570268235</c:v>
                </c:pt>
                <c:pt idx="441">
                  <c:v>663.54545454775871</c:v>
                </c:pt>
                <c:pt idx="442">
                  <c:v>10.561983471109967</c:v>
                </c:pt>
                <c:pt idx="443">
                  <c:v>110.49586776897783</c:v>
                </c:pt>
                <c:pt idx="444">
                  <c:v>15.826446281045611</c:v>
                </c:pt>
                <c:pt idx="445">
                  <c:v>228.59504132310715</c:v>
                </c:pt>
                <c:pt idx="446">
                  <c:v>113.40495867807884</c:v>
                </c:pt>
                <c:pt idx="447">
                  <c:v>22.3719008265229</c:v>
                </c:pt>
                <c:pt idx="448">
                  <c:v>32.330578512507905</c:v>
                </c:pt>
                <c:pt idx="449">
                  <c:v>370.46280991864137</c:v>
                </c:pt>
                <c:pt idx="450">
                  <c:v>109.14049586814667</c:v>
                </c:pt>
                <c:pt idx="451">
                  <c:v>262.8512396703336</c:v>
                </c:pt>
                <c:pt idx="452">
                  <c:v>20.66115702486406</c:v>
                </c:pt>
                <c:pt idx="453">
                  <c:v>68.661157025030818</c:v>
                </c:pt>
                <c:pt idx="454">
                  <c:v>122.14876033100177</c:v>
                </c:pt>
                <c:pt idx="455">
                  <c:v>575.70247934084205</c:v>
                </c:pt>
                <c:pt idx="456">
                  <c:v>656.11570248161718</c:v>
                </c:pt>
                <c:pt idx="457">
                  <c:v>384.87603305918731</c:v>
                </c:pt>
                <c:pt idx="458">
                  <c:v>29.661157024895331</c:v>
                </c:pt>
                <c:pt idx="459">
                  <c:v>167.43801652950626</c:v>
                </c:pt>
                <c:pt idx="460">
                  <c:v>603.71900826655917</c:v>
                </c:pt>
                <c:pt idx="461">
                  <c:v>244.46280991820359</c:v>
                </c:pt>
                <c:pt idx="462">
                  <c:v>18.694214876096897</c:v>
                </c:pt>
                <c:pt idx="463">
                  <c:v>212.14876033131449</c:v>
                </c:pt>
                <c:pt idx="464">
                  <c:v>450.82644628255696</c:v>
                </c:pt>
                <c:pt idx="465">
                  <c:v>214.9173553726464</c:v>
                </c:pt>
                <c:pt idx="466">
                  <c:v>183.57024793452095</c:v>
                </c:pt>
                <c:pt idx="467">
                  <c:v>17.834710743862505</c:v>
                </c:pt>
                <c:pt idx="468">
                  <c:v>81.685950413505836</c:v>
                </c:pt>
                <c:pt idx="469">
                  <c:v>415.38842975350815</c:v>
                </c:pt>
                <c:pt idx="470">
                  <c:v>132.39669421533489</c:v>
                </c:pt>
                <c:pt idx="471">
                  <c:v>356.44628099297279</c:v>
                </c:pt>
                <c:pt idx="472">
                  <c:v>479.8016528942278</c:v>
                </c:pt>
                <c:pt idx="473">
                  <c:v>266.28099173646115</c:v>
                </c:pt>
                <c:pt idx="474">
                  <c:v>161.60330578568431</c:v>
                </c:pt>
                <c:pt idx="475">
                  <c:v>137.43801652940198</c:v>
                </c:pt>
                <c:pt idx="476">
                  <c:v>277.91735537286525</c:v>
                </c:pt>
                <c:pt idx="477">
                  <c:v>284.04958677784521</c:v>
                </c:pt>
                <c:pt idx="478">
                  <c:v>31.900826446390717</c:v>
                </c:pt>
                <c:pt idx="479">
                  <c:v>436.16528925771263</c:v>
                </c:pt>
                <c:pt idx="480">
                  <c:v>271.07438016622996</c:v>
                </c:pt>
                <c:pt idx="481">
                  <c:v>153.47107438069736</c:v>
                </c:pt>
                <c:pt idx="482">
                  <c:v>499.00826446454255</c:v>
                </c:pt>
                <c:pt idx="483">
                  <c:v>305.6198347118044</c:v>
                </c:pt>
                <c:pt idx="484">
                  <c:v>163.60330578569128</c:v>
                </c:pt>
                <c:pt idx="485">
                  <c:v>339.5867768606829</c:v>
                </c:pt>
                <c:pt idx="486">
                  <c:v>122.80991735579747</c:v>
                </c:pt>
                <c:pt idx="487">
                  <c:v>18.975206611635066</c:v>
                </c:pt>
                <c:pt idx="488">
                  <c:v>577.78512396894848</c:v>
                </c:pt>
                <c:pt idx="489">
                  <c:v>57.355371901024611</c:v>
                </c:pt>
                <c:pt idx="490">
                  <c:v>162.47933884353859</c:v>
                </c:pt>
                <c:pt idx="491">
                  <c:v>167.40495867826644</c:v>
                </c:pt>
                <c:pt idx="492">
                  <c:v>100.16528925654522</c:v>
                </c:pt>
                <c:pt idx="493">
                  <c:v>165.10743801710143</c:v>
                </c:pt>
                <c:pt idx="494">
                  <c:v>501.95041322488328</c:v>
                </c:pt>
                <c:pt idx="495">
                  <c:v>104.49586776895697</c:v>
                </c:pt>
                <c:pt idx="496">
                  <c:v>447.47107438171872</c:v>
                </c:pt>
                <c:pt idx="497">
                  <c:v>81.099173553999648</c:v>
                </c:pt>
                <c:pt idx="498">
                  <c:v>340.62809917473601</c:v>
                </c:pt>
                <c:pt idx="499">
                  <c:v>61.132231405169954</c:v>
                </c:pt>
                <c:pt idx="500">
                  <c:v>26.363636363726847</c:v>
                </c:pt>
                <c:pt idx="501">
                  <c:v>114.71074380205033</c:v>
                </c:pt>
                <c:pt idx="502">
                  <c:v>154.23140495921243</c:v>
                </c:pt>
                <c:pt idx="503">
                  <c:v>73.099173553971866</c:v>
                </c:pt>
                <c:pt idx="504">
                  <c:v>159.86776859559563</c:v>
                </c:pt>
                <c:pt idx="505">
                  <c:v>120.24793388471419</c:v>
                </c:pt>
                <c:pt idx="506">
                  <c:v>416.77685950557907</c:v>
                </c:pt>
                <c:pt idx="507">
                  <c:v>253.26446281079615</c:v>
                </c:pt>
                <c:pt idx="508">
                  <c:v>79.090909091182752</c:v>
                </c:pt>
                <c:pt idx="509">
                  <c:v>524.94214876215324</c:v>
                </c:pt>
                <c:pt idx="510">
                  <c:v>177.31404958739176</c:v>
                </c:pt>
                <c:pt idx="511">
                  <c:v>314.01652892670973</c:v>
                </c:pt>
                <c:pt idx="512">
                  <c:v>575.90909091109063</c:v>
                </c:pt>
                <c:pt idx="513">
                  <c:v>337.79338843092455</c:v>
                </c:pt>
                <c:pt idx="514">
                  <c:v>42.537190082791305</c:v>
                </c:pt>
                <c:pt idx="515">
                  <c:v>226.69421487681956</c:v>
                </c:pt>
                <c:pt idx="516">
                  <c:v>162.7685950418867</c:v>
                </c:pt>
                <c:pt idx="517">
                  <c:v>57.404958677884274</c:v>
                </c:pt>
                <c:pt idx="518">
                  <c:v>297.19008264565957</c:v>
                </c:pt>
                <c:pt idx="519">
                  <c:v>113.33057851278932</c:v>
                </c:pt>
                <c:pt idx="520">
                  <c:v>412.41322314192757</c:v>
                </c:pt>
                <c:pt idx="521">
                  <c:v>185.65289256262736</c:v>
                </c:pt>
                <c:pt idx="522">
                  <c:v>103.91735537226074</c:v>
                </c:pt>
                <c:pt idx="523">
                  <c:v>405.17355372041482</c:v>
                </c:pt>
                <c:pt idx="524">
                  <c:v>377.7272727285839</c:v>
                </c:pt>
                <c:pt idx="525">
                  <c:v>129.61983471119302</c:v>
                </c:pt>
                <c:pt idx="526">
                  <c:v>98.94214876067322</c:v>
                </c:pt>
                <c:pt idx="527">
                  <c:v>449.25619834866723</c:v>
                </c:pt>
                <c:pt idx="528">
                  <c:v>729.59504132484778</c:v>
                </c:pt>
                <c:pt idx="529">
                  <c:v>126.09917355415598</c:v>
                </c:pt>
                <c:pt idx="530">
                  <c:v>573.0909090928991</c:v>
                </c:pt>
                <c:pt idx="531">
                  <c:v>189.66942148826115</c:v>
                </c:pt>
                <c:pt idx="532">
                  <c:v>121.31404958719722</c:v>
                </c:pt>
                <c:pt idx="533">
                  <c:v>117.02479338883521</c:v>
                </c:pt>
                <c:pt idx="534">
                  <c:v>96.438016529259571</c:v>
                </c:pt>
                <c:pt idx="535">
                  <c:v>61.123966942360006</c:v>
                </c:pt>
                <c:pt idx="536">
                  <c:v>80.942148760610678</c:v>
                </c:pt>
                <c:pt idx="537">
                  <c:v>241.48760330662299</c:v>
                </c:pt>
                <c:pt idx="538">
                  <c:v>433.78512396844815</c:v>
                </c:pt>
                <c:pt idx="539">
                  <c:v>76.066115702742493</c:v>
                </c:pt>
                <c:pt idx="540">
                  <c:v>62.710743801869654</c:v>
                </c:pt>
                <c:pt idx="541">
                  <c:v>66.710743801883552</c:v>
                </c:pt>
                <c:pt idx="542">
                  <c:v>93.074380165611515</c:v>
                </c:pt>
                <c:pt idx="543">
                  <c:v>58.842975206814899</c:v>
                </c:pt>
                <c:pt idx="544">
                  <c:v>128.29752066160165</c:v>
                </c:pt>
                <c:pt idx="545">
                  <c:v>243.14049586861225</c:v>
                </c:pt>
                <c:pt idx="546">
                  <c:v>453.34710743959056</c:v>
                </c:pt>
                <c:pt idx="547">
                  <c:v>212.97520661230905</c:v>
                </c:pt>
                <c:pt idx="548">
                  <c:v>327.57024793502126</c:v>
                </c:pt>
                <c:pt idx="549">
                  <c:v>141.9917355376823</c:v>
                </c:pt>
                <c:pt idx="550">
                  <c:v>403.95867768735275</c:v>
                </c:pt>
                <c:pt idx="551">
                  <c:v>433.19008264613194</c:v>
                </c:pt>
                <c:pt idx="552">
                  <c:v>110.13223140534019</c:v>
                </c:pt>
                <c:pt idx="553">
                  <c:v>111.76859504170953</c:v>
                </c:pt>
                <c:pt idx="554">
                  <c:v>92.925619835032478</c:v>
                </c:pt>
                <c:pt idx="555">
                  <c:v>119.07438016570185</c:v>
                </c:pt>
                <c:pt idx="556">
                  <c:v>814.21487603588548</c:v>
                </c:pt>
                <c:pt idx="557">
                  <c:v>206.5785123974108</c:v>
                </c:pt>
                <c:pt idx="558">
                  <c:v>179.55371900888716</c:v>
                </c:pt>
                <c:pt idx="559">
                  <c:v>160.51239669477141</c:v>
                </c:pt>
                <c:pt idx="560">
                  <c:v>737.19008264718809</c:v>
                </c:pt>
                <c:pt idx="561">
                  <c:v>280.46280991832862</c:v>
                </c:pt>
                <c:pt idx="562">
                  <c:v>369.47107438144792</c:v>
                </c:pt>
                <c:pt idx="563">
                  <c:v>164.04958677742835</c:v>
                </c:pt>
                <c:pt idx="564">
                  <c:v>671.15702479571894</c:v>
                </c:pt>
                <c:pt idx="565">
                  <c:v>407.68595041463834</c:v>
                </c:pt>
                <c:pt idx="566">
                  <c:v>488.97520661326791</c:v>
                </c:pt>
                <c:pt idx="567">
                  <c:v>462.00000000160401</c:v>
                </c:pt>
                <c:pt idx="568">
                  <c:v>427.98347107586596</c:v>
                </c:pt>
                <c:pt idx="569">
                  <c:v>339.00826446398662</c:v>
                </c:pt>
                <c:pt idx="570">
                  <c:v>220.41322314126057</c:v>
                </c:pt>
                <c:pt idx="571">
                  <c:v>58.603305785326469</c:v>
                </c:pt>
                <c:pt idx="572">
                  <c:v>119.65289256239807</c:v>
                </c:pt>
                <c:pt idx="573">
                  <c:v>355.00000000123225</c:v>
                </c:pt>
                <c:pt idx="574">
                  <c:v>470.38842975369937</c:v>
                </c:pt>
                <c:pt idx="575">
                  <c:v>199.33884297589805</c:v>
                </c:pt>
                <c:pt idx="576">
                  <c:v>105.02479338879353</c:v>
                </c:pt>
                <c:pt idx="577">
                  <c:v>212.4628099180924</c:v>
                </c:pt>
                <c:pt idx="578">
                  <c:v>114.89256198386914</c:v>
                </c:pt>
                <c:pt idx="579">
                  <c:v>67.487603306018485</c:v>
                </c:pt>
                <c:pt idx="580">
                  <c:v>256.79338843064318</c:v>
                </c:pt>
                <c:pt idx="581">
                  <c:v>153.68595041375599</c:v>
                </c:pt>
                <c:pt idx="582">
                  <c:v>59.768595041528854</c:v>
                </c:pt>
                <c:pt idx="583">
                  <c:v>156.34710743855862</c:v>
                </c:pt>
                <c:pt idx="584">
                  <c:v>170.94214876092337</c:v>
                </c:pt>
                <c:pt idx="585">
                  <c:v>129.76859504177207</c:v>
                </c:pt>
                <c:pt idx="586">
                  <c:v>177.93388429813774</c:v>
                </c:pt>
                <c:pt idx="587">
                  <c:v>492.64462810088401</c:v>
                </c:pt>
                <c:pt idx="588">
                  <c:v>60.413223140704645</c:v>
                </c:pt>
                <c:pt idx="589">
                  <c:v>230.72727272807322</c:v>
                </c:pt>
                <c:pt idx="590">
                  <c:v>140.23140495916377</c:v>
                </c:pt>
                <c:pt idx="591">
                  <c:v>37.669421487733068</c:v>
                </c:pt>
                <c:pt idx="592">
                  <c:v>186.44628099238221</c:v>
                </c:pt>
                <c:pt idx="593">
                  <c:v>240.0000000008327</c:v>
                </c:pt>
                <c:pt idx="594">
                  <c:v>36.743801653019112</c:v>
                </c:pt>
                <c:pt idx="595">
                  <c:v>129.42148760375434</c:v>
                </c:pt>
                <c:pt idx="596">
                  <c:v>347.05785124087402</c:v>
                </c:pt>
                <c:pt idx="597">
                  <c:v>152.27272727325519</c:v>
                </c:pt>
                <c:pt idx="598">
                  <c:v>116.23140495908038</c:v>
                </c:pt>
                <c:pt idx="599">
                  <c:v>68.661157025030818</c:v>
                </c:pt>
                <c:pt idx="600">
                  <c:v>53.710743801838383</c:v>
                </c:pt>
                <c:pt idx="601">
                  <c:v>640.99173553941591</c:v>
                </c:pt>
                <c:pt idx="602">
                  <c:v>270.29752066209505</c:v>
                </c:pt>
                <c:pt idx="603">
                  <c:v>300.19008264566992</c:v>
                </c:pt>
                <c:pt idx="604">
                  <c:v>104.95867768631396</c:v>
                </c:pt>
                <c:pt idx="605">
                  <c:v>310.37190082752352</c:v>
                </c:pt>
                <c:pt idx="606">
                  <c:v>164.59504132288478</c:v>
                </c:pt>
                <c:pt idx="607">
                  <c:v>25.297520661243805</c:v>
                </c:pt>
                <c:pt idx="608">
                  <c:v>95.685950413554465</c:v>
                </c:pt>
                <c:pt idx="609">
                  <c:v>23.933884297602706</c:v>
                </c:pt>
                <c:pt idx="610">
                  <c:v>736.14049587032503</c:v>
                </c:pt>
                <c:pt idx="611">
                  <c:v>231.1239669429506</c:v>
                </c:pt>
                <c:pt idx="612">
                  <c:v>66.884297520892432</c:v>
                </c:pt>
                <c:pt idx="613">
                  <c:v>557.4380165308612</c:v>
                </c:pt>
                <c:pt idx="614">
                  <c:v>288.00000000099953</c:v>
                </c:pt>
                <c:pt idx="615">
                  <c:v>360.00000000124965</c:v>
                </c:pt>
                <c:pt idx="616">
                  <c:v>363.2644628111783</c:v>
                </c:pt>
                <c:pt idx="617">
                  <c:v>488.57851239839056</c:v>
                </c:pt>
                <c:pt idx="618">
                  <c:v>215.50413223215256</c:v>
                </c:pt>
                <c:pt idx="619">
                  <c:v>177.71900826507917</c:v>
                </c:pt>
                <c:pt idx="620">
                  <c:v>75.710743801914816</c:v>
                </c:pt>
                <c:pt idx="621">
                  <c:v>547.21487603495791</c:v>
                </c:pt>
                <c:pt idx="622">
                  <c:v>688.01652892800905</c:v>
                </c:pt>
                <c:pt idx="623">
                  <c:v>75.495867768856215</c:v>
                </c:pt>
                <c:pt idx="624">
                  <c:v>130.38016528970806</c:v>
                </c:pt>
                <c:pt idx="625">
                  <c:v>100.61157024828232</c:v>
                </c:pt>
                <c:pt idx="626">
                  <c:v>682.47933884534518</c:v>
                </c:pt>
                <c:pt idx="627">
                  <c:v>132.1487603310365</c:v>
                </c:pt>
                <c:pt idx="628">
                  <c:v>9.991735537223688</c:v>
                </c:pt>
                <c:pt idx="629">
                  <c:v>530.49586777043692</c:v>
                </c:pt>
                <c:pt idx="630">
                  <c:v>194.15702479406187</c:v>
                </c:pt>
                <c:pt idx="631">
                  <c:v>138.4628099178353</c:v>
                </c:pt>
                <c:pt idx="632">
                  <c:v>247.1900826454858</c:v>
                </c:pt>
                <c:pt idx="633">
                  <c:v>198.12396694283598</c:v>
                </c:pt>
                <c:pt idx="634">
                  <c:v>549.33884297711404</c:v>
                </c:pt>
                <c:pt idx="635">
                  <c:v>167.47933884355598</c:v>
                </c:pt>
                <c:pt idx="636">
                  <c:v>38.18181818194973</c:v>
                </c:pt>
                <c:pt idx="637">
                  <c:v>72.851239669673475</c:v>
                </c:pt>
                <c:pt idx="638">
                  <c:v>129.96694214921075</c:v>
                </c:pt>
                <c:pt idx="639">
                  <c:v>244.93388429837051</c:v>
                </c:pt>
                <c:pt idx="640">
                  <c:v>585.45454545657833</c:v>
                </c:pt>
                <c:pt idx="641">
                  <c:v>92.016528925938417</c:v>
                </c:pt>
                <c:pt idx="642">
                  <c:v>479.47107438182991</c:v>
                </c:pt>
                <c:pt idx="643">
                  <c:v>49.793388429923951</c:v>
                </c:pt>
                <c:pt idx="644">
                  <c:v>144.0000000004992</c:v>
                </c:pt>
                <c:pt idx="645">
                  <c:v>348.148760331787</c:v>
                </c:pt>
                <c:pt idx="646">
                  <c:v>27.793388429847521</c:v>
                </c:pt>
                <c:pt idx="647">
                  <c:v>25.603305785211813</c:v>
                </c:pt>
                <c:pt idx="648">
                  <c:v>204.46280991806461</c:v>
                </c:pt>
                <c:pt idx="649">
                  <c:v>312.64462810025861</c:v>
                </c:pt>
                <c:pt idx="650">
                  <c:v>276.74380165385298</c:v>
                </c:pt>
                <c:pt idx="651">
                  <c:v>601.48760330787366</c:v>
                </c:pt>
                <c:pt idx="652">
                  <c:v>277.58677686046747</c:v>
                </c:pt>
                <c:pt idx="653">
                  <c:v>198.94214876102063</c:v>
                </c:pt>
                <c:pt idx="654">
                  <c:v>38.900826446415032</c:v>
                </c:pt>
                <c:pt idx="655">
                  <c:v>82.388429752351243</c:v>
                </c:pt>
                <c:pt idx="656">
                  <c:v>218.5537190090227</c:v>
                </c:pt>
                <c:pt idx="657">
                  <c:v>115.41322314089574</c:v>
                </c:pt>
                <c:pt idx="658">
                  <c:v>45.826446281149842</c:v>
                </c:pt>
                <c:pt idx="659">
                  <c:v>106.53719008301366</c:v>
                </c:pt>
                <c:pt idx="660">
                  <c:v>99.157024793731821</c:v>
                </c:pt>
                <c:pt idx="661">
                  <c:v>291.32231405059781</c:v>
                </c:pt>
                <c:pt idx="662">
                  <c:v>719.83471074630143</c:v>
                </c:pt>
                <c:pt idx="663">
                  <c:v>163.3057851245332</c:v>
                </c:pt>
                <c:pt idx="664">
                  <c:v>160.76033057906983</c:v>
                </c:pt>
                <c:pt idx="665">
                  <c:v>143.15702479388469</c:v>
                </c:pt>
                <c:pt idx="666">
                  <c:v>59.404958677891223</c:v>
                </c:pt>
                <c:pt idx="667">
                  <c:v>236.57851239751503</c:v>
                </c:pt>
                <c:pt idx="668">
                  <c:v>67.140495868000741</c:v>
                </c:pt>
                <c:pt idx="669">
                  <c:v>463.14049586937654</c:v>
                </c:pt>
                <c:pt idx="670">
                  <c:v>154.38016528979145</c:v>
                </c:pt>
                <c:pt idx="671">
                  <c:v>182.00826446344115</c:v>
                </c:pt>
                <c:pt idx="672">
                  <c:v>222.41322314126748</c:v>
                </c:pt>
                <c:pt idx="673">
                  <c:v>375.86776859634608</c:v>
                </c:pt>
                <c:pt idx="674">
                  <c:v>138.4628099178353</c:v>
                </c:pt>
                <c:pt idx="675">
                  <c:v>370.71074380293976</c:v>
                </c:pt>
                <c:pt idx="676">
                  <c:v>242.87603305869393</c:v>
                </c:pt>
                <c:pt idx="677">
                  <c:v>487.19008264631964</c:v>
                </c:pt>
                <c:pt idx="678">
                  <c:v>240.49586776942948</c:v>
                </c:pt>
                <c:pt idx="679">
                  <c:v>32.628099173665966</c:v>
                </c:pt>
                <c:pt idx="680">
                  <c:v>28.768595041421158</c:v>
                </c:pt>
                <c:pt idx="681">
                  <c:v>244.56198347192296</c:v>
                </c:pt>
                <c:pt idx="682">
                  <c:v>35.504132231527201</c:v>
                </c:pt>
                <c:pt idx="683">
                  <c:v>114.44628099213203</c:v>
                </c:pt>
                <c:pt idx="684">
                  <c:v>81.157024793669279</c:v>
                </c:pt>
                <c:pt idx="685">
                  <c:v>107.1570247937596</c:v>
                </c:pt>
                <c:pt idx="686">
                  <c:v>525.28925620017094</c:v>
                </c:pt>
                <c:pt idx="687">
                  <c:v>120.46280991777277</c:v>
                </c:pt>
                <c:pt idx="688">
                  <c:v>166.36363636421322</c:v>
                </c:pt>
                <c:pt idx="689">
                  <c:v>522.07438016710194</c:v>
                </c:pt>
                <c:pt idx="690">
                  <c:v>318.41322314160095</c:v>
                </c:pt>
                <c:pt idx="691">
                  <c:v>401.9008264476762</c:v>
                </c:pt>
                <c:pt idx="692">
                  <c:v>424.51239669568861</c:v>
                </c:pt>
                <c:pt idx="693">
                  <c:v>391.23966942284574</c:v>
                </c:pt>
                <c:pt idx="694">
                  <c:v>361.0330578524929</c:v>
                </c:pt>
                <c:pt idx="695">
                  <c:v>89.388429752375558</c:v>
                </c:pt>
                <c:pt idx="696">
                  <c:v>205.58677686021727</c:v>
                </c:pt>
                <c:pt idx="697">
                  <c:v>517.53719008444159</c:v>
                </c:pt>
                <c:pt idx="698">
                  <c:v>805.78512396974054</c:v>
                </c:pt>
                <c:pt idx="699">
                  <c:v>399.40495867907248</c:v>
                </c:pt>
                <c:pt idx="700">
                  <c:v>80.13223140523597</c:v>
                </c:pt>
                <c:pt idx="701">
                  <c:v>163.38842975263265</c:v>
                </c:pt>
                <c:pt idx="702">
                  <c:v>598.53719008472297</c:v>
                </c:pt>
                <c:pt idx="703">
                  <c:v>657.44628099401848</c:v>
                </c:pt>
                <c:pt idx="704">
                  <c:v>415.19834710887937</c:v>
                </c:pt>
                <c:pt idx="705">
                  <c:v>142.14876033107126</c:v>
                </c:pt>
                <c:pt idx="706">
                  <c:v>57.008264463006874</c:v>
                </c:pt>
                <c:pt idx="707">
                  <c:v>103.27272727308495</c:v>
                </c:pt>
                <c:pt idx="708">
                  <c:v>63.719008264683076</c:v>
                </c:pt>
                <c:pt idx="709">
                  <c:v>399.7685950427101</c:v>
                </c:pt>
                <c:pt idx="710">
                  <c:v>249.68595041408952</c:v>
                </c:pt>
                <c:pt idx="711">
                  <c:v>577.41322314250078</c:v>
                </c:pt>
                <c:pt idx="712">
                  <c:v>103.01652892597663</c:v>
                </c:pt>
                <c:pt idx="713">
                  <c:v>652.56198347334043</c:v>
                </c:pt>
                <c:pt idx="714">
                  <c:v>147.43801652943677</c:v>
                </c:pt>
                <c:pt idx="715">
                  <c:v>413.40495867912114</c:v>
                </c:pt>
                <c:pt idx="716">
                  <c:v>29.603305785225707</c:v>
                </c:pt>
                <c:pt idx="717">
                  <c:v>112.51239669460467</c:v>
                </c:pt>
                <c:pt idx="718">
                  <c:v>86.677685950713254</c:v>
                </c:pt>
                <c:pt idx="719">
                  <c:v>147.86776859555394</c:v>
                </c:pt>
                <c:pt idx="720">
                  <c:v>674.10743801886974</c:v>
                </c:pt>
                <c:pt idx="721">
                  <c:v>109.38842975244503</c:v>
                </c:pt>
                <c:pt idx="722">
                  <c:v>212.71900826520078</c:v>
                </c:pt>
                <c:pt idx="723">
                  <c:v>77.157024793655381</c:v>
                </c:pt>
                <c:pt idx="724">
                  <c:v>188.42975206676925</c:v>
                </c:pt>
                <c:pt idx="725">
                  <c:v>137.7768595046098</c:v>
                </c:pt>
                <c:pt idx="726">
                  <c:v>576.3636363656376</c:v>
                </c:pt>
                <c:pt idx="727">
                  <c:v>321.5206611581408</c:v>
                </c:pt>
                <c:pt idx="728">
                  <c:v>301.86776859608892</c:v>
                </c:pt>
                <c:pt idx="729">
                  <c:v>73.785123967197393</c:v>
                </c:pt>
                <c:pt idx="730">
                  <c:v>138.84297520709285</c:v>
                </c:pt>
                <c:pt idx="731">
                  <c:v>16.280991735592647</c:v>
                </c:pt>
                <c:pt idx="732">
                  <c:v>438.9752066130942</c:v>
                </c:pt>
                <c:pt idx="733">
                  <c:v>44.396694215029171</c:v>
                </c:pt>
                <c:pt idx="734">
                  <c:v>677.27272727507921</c:v>
                </c:pt>
                <c:pt idx="735">
                  <c:v>469.75206611733336</c:v>
                </c:pt>
                <c:pt idx="736">
                  <c:v>485.61983471242991</c:v>
                </c:pt>
                <c:pt idx="737">
                  <c:v>605.35537190292848</c:v>
                </c:pt>
                <c:pt idx="738">
                  <c:v>698.87603306027813</c:v>
                </c:pt>
                <c:pt idx="739">
                  <c:v>321.71074380276946</c:v>
                </c:pt>
                <c:pt idx="740">
                  <c:v>70.107438016771383</c:v>
                </c:pt>
                <c:pt idx="741">
                  <c:v>118.39669421528626</c:v>
                </c:pt>
                <c:pt idx="742">
                  <c:v>62.297520661372353</c:v>
                </c:pt>
                <c:pt idx="743">
                  <c:v>209.38842975279249</c:v>
                </c:pt>
                <c:pt idx="744">
                  <c:v>31.752066115811687</c:v>
                </c:pt>
                <c:pt idx="745">
                  <c:v>539.09090909278098</c:v>
                </c:pt>
                <c:pt idx="746">
                  <c:v>43.512396694364938</c:v>
                </c:pt>
                <c:pt idx="747">
                  <c:v>91.413223140812335</c:v>
                </c:pt>
                <c:pt idx="748">
                  <c:v>469.92561983634232</c:v>
                </c:pt>
                <c:pt idx="749">
                  <c:v>73.785123967197393</c:v>
                </c:pt>
                <c:pt idx="750">
                  <c:v>112.72727272766326</c:v>
                </c:pt>
                <c:pt idx="751">
                  <c:v>143.96694214925941</c:v>
                </c:pt>
                <c:pt idx="752">
                  <c:v>302.80991735642283</c:v>
                </c:pt>
                <c:pt idx="753">
                  <c:v>210.42148760403575</c:v>
                </c:pt>
                <c:pt idx="754">
                  <c:v>643.23966942372124</c:v>
                </c:pt>
                <c:pt idx="755">
                  <c:v>236.29752066197688</c:v>
                </c:pt>
                <c:pt idx="756">
                  <c:v>478.61157024959562</c:v>
                </c:pt>
                <c:pt idx="757">
                  <c:v>155.78512396748226</c:v>
                </c:pt>
                <c:pt idx="758">
                  <c:v>183.10743801716399</c:v>
                </c:pt>
                <c:pt idx="759">
                  <c:v>638.01652892783534</c:v>
                </c:pt>
                <c:pt idx="760">
                  <c:v>596.11570248140868</c:v>
                </c:pt>
                <c:pt idx="761">
                  <c:v>422.34710743948278</c:v>
                </c:pt>
                <c:pt idx="762">
                  <c:v>44.173553719160623</c:v>
                </c:pt>
                <c:pt idx="763">
                  <c:v>183.47107438080161</c:v>
                </c:pt>
                <c:pt idx="764">
                  <c:v>631.1404958699602</c:v>
                </c:pt>
                <c:pt idx="765">
                  <c:v>188.57851239734828</c:v>
                </c:pt>
                <c:pt idx="766">
                  <c:v>67.884297520895899</c:v>
                </c:pt>
                <c:pt idx="767">
                  <c:v>316.16528925729563</c:v>
                </c:pt>
                <c:pt idx="768">
                  <c:v>56.677685950609025</c:v>
                </c:pt>
                <c:pt idx="769">
                  <c:v>315.83471074489785</c:v>
                </c:pt>
                <c:pt idx="770">
                  <c:v>496.76859504304718</c:v>
                </c:pt>
                <c:pt idx="771">
                  <c:v>393.33057851376202</c:v>
                </c:pt>
                <c:pt idx="772">
                  <c:v>43.322314049736185</c:v>
                </c:pt>
                <c:pt idx="773">
                  <c:v>108.51239669459078</c:v>
                </c:pt>
                <c:pt idx="774">
                  <c:v>119.25619834752067</c:v>
                </c:pt>
                <c:pt idx="775">
                  <c:v>377.82644628230332</c:v>
                </c:pt>
                <c:pt idx="776">
                  <c:v>77.173553719275276</c:v>
                </c:pt>
                <c:pt idx="777">
                  <c:v>104.338842975568</c:v>
                </c:pt>
                <c:pt idx="778">
                  <c:v>653.57851239896377</c:v>
                </c:pt>
                <c:pt idx="779">
                  <c:v>144.13223140545833</c:v>
                </c:pt>
                <c:pt idx="780">
                  <c:v>313.25619834819463</c:v>
                </c:pt>
                <c:pt idx="781">
                  <c:v>25.305785124053752</c:v>
                </c:pt>
                <c:pt idx="782">
                  <c:v>290.97520661258</c:v>
                </c:pt>
                <c:pt idx="783">
                  <c:v>41.983471074524914</c:v>
                </c:pt>
                <c:pt idx="784">
                  <c:v>431.45454545604332</c:v>
                </c:pt>
                <c:pt idx="785">
                  <c:v>475.30578512561715</c:v>
                </c:pt>
                <c:pt idx="786">
                  <c:v>45.413223140652541</c:v>
                </c:pt>
                <c:pt idx="787">
                  <c:v>149.92561983523052</c:v>
                </c:pt>
                <c:pt idx="788">
                  <c:v>340.80165289374486</c:v>
                </c:pt>
                <c:pt idx="789">
                  <c:v>38.355371900958595</c:v>
                </c:pt>
                <c:pt idx="790">
                  <c:v>226.61157024872008</c:v>
                </c:pt>
                <c:pt idx="791">
                  <c:v>804.71074380444759</c:v>
                </c:pt>
                <c:pt idx="792">
                  <c:v>535.70247934070289</c:v>
                </c:pt>
                <c:pt idx="793">
                  <c:v>77.041322314316133</c:v>
                </c:pt>
                <c:pt idx="794">
                  <c:v>44.925619834865721</c:v>
                </c:pt>
                <c:pt idx="795">
                  <c:v>50.305785124140606</c:v>
                </c:pt>
                <c:pt idx="796">
                  <c:v>202.39669421557809</c:v>
                </c:pt>
                <c:pt idx="797">
                  <c:v>76.677685950678509</c:v>
                </c:pt>
                <c:pt idx="798">
                  <c:v>358.22314049711122</c:v>
                </c:pt>
                <c:pt idx="799">
                  <c:v>114.09917355411432</c:v>
                </c:pt>
                <c:pt idx="800">
                  <c:v>199.66942148829588</c:v>
                </c:pt>
                <c:pt idx="801">
                  <c:v>389.85950413358478</c:v>
                </c:pt>
                <c:pt idx="802">
                  <c:v>364.1652892574624</c:v>
                </c:pt>
                <c:pt idx="803">
                  <c:v>562.23966942343986</c:v>
                </c:pt>
                <c:pt idx="804">
                  <c:v>256.09917355460766</c:v>
                </c:pt>
                <c:pt idx="805">
                  <c:v>154.01652892615382</c:v>
                </c:pt>
                <c:pt idx="806">
                  <c:v>166.04958677743528</c:v>
                </c:pt>
                <c:pt idx="807">
                  <c:v>14.669421487653162</c:v>
                </c:pt>
                <c:pt idx="808">
                  <c:v>513.88429752244531</c:v>
                </c:pt>
                <c:pt idx="809">
                  <c:v>71.074380165535075</c:v>
                </c:pt>
                <c:pt idx="810">
                  <c:v>332.72727272842758</c:v>
                </c:pt>
                <c:pt idx="811">
                  <c:v>268.47107438109697</c:v>
                </c:pt>
                <c:pt idx="812">
                  <c:v>78.636363636635735</c:v>
                </c:pt>
                <c:pt idx="813">
                  <c:v>321.4545454556611</c:v>
                </c:pt>
                <c:pt idx="814">
                  <c:v>351.80165289378317</c:v>
                </c:pt>
                <c:pt idx="815">
                  <c:v>262.87603305876337</c:v>
                </c:pt>
                <c:pt idx="816">
                  <c:v>224.00000000077713</c:v>
                </c:pt>
                <c:pt idx="817">
                  <c:v>317.88429752176444</c:v>
                </c:pt>
                <c:pt idx="818">
                  <c:v>194.87603305852716</c:v>
                </c:pt>
                <c:pt idx="819">
                  <c:v>174.8429752072179</c:v>
                </c:pt>
                <c:pt idx="820">
                  <c:v>78.8099173556446</c:v>
                </c:pt>
                <c:pt idx="821">
                  <c:v>8.4049586777140437</c:v>
                </c:pt>
                <c:pt idx="822">
                  <c:v>170.35537190141719</c:v>
                </c:pt>
                <c:pt idx="823">
                  <c:v>347.57024793509072</c:v>
                </c:pt>
                <c:pt idx="824">
                  <c:v>72.760330578764083</c:v>
                </c:pt>
                <c:pt idx="825">
                  <c:v>536.35537190268872</c:v>
                </c:pt>
                <c:pt idx="826">
                  <c:v>102.347107438371</c:v>
                </c:pt>
                <c:pt idx="827">
                  <c:v>536.77685950599596</c:v>
                </c:pt>
                <c:pt idx="828">
                  <c:v>613.38842975419607</c:v>
                </c:pt>
                <c:pt idx="829">
                  <c:v>69.818181818423284</c:v>
                </c:pt>
                <c:pt idx="830">
                  <c:v>206.84297520732909</c:v>
                </c:pt>
                <c:pt idx="831">
                  <c:v>78.347107438287622</c:v>
                </c:pt>
                <c:pt idx="832">
                  <c:v>75.454545454806492</c:v>
                </c:pt>
                <c:pt idx="833">
                  <c:v>235.62809917437121</c:v>
                </c:pt>
                <c:pt idx="834">
                  <c:v>43.289256198496396</c:v>
                </c:pt>
                <c:pt idx="835">
                  <c:v>159.25619834765962</c:v>
                </c:pt>
                <c:pt idx="836">
                  <c:v>221.30578512473474</c:v>
                </c:pt>
                <c:pt idx="837">
                  <c:v>461.73553719168569</c:v>
                </c:pt>
                <c:pt idx="838">
                  <c:v>144.89256198397337</c:v>
                </c:pt>
                <c:pt idx="839">
                  <c:v>128.77685950457851</c:v>
                </c:pt>
                <c:pt idx="840">
                  <c:v>49.83471074397368</c:v>
                </c:pt>
                <c:pt idx="841">
                  <c:v>65.239669421713145</c:v>
                </c:pt>
                <c:pt idx="842">
                  <c:v>24.578512396778496</c:v>
                </c:pt>
                <c:pt idx="843">
                  <c:v>17.619834710803911</c:v>
                </c:pt>
                <c:pt idx="844">
                  <c:v>232.51239669502161</c:v>
                </c:pt>
                <c:pt idx="845">
                  <c:v>60.545454545663794</c:v>
                </c:pt>
                <c:pt idx="846">
                  <c:v>18.49586776865819</c:v>
                </c:pt>
                <c:pt idx="847">
                  <c:v>542.08264462998136</c:v>
                </c:pt>
                <c:pt idx="848">
                  <c:v>491.40495867939205</c:v>
                </c:pt>
                <c:pt idx="849">
                  <c:v>61.239669421699254</c:v>
                </c:pt>
                <c:pt idx="850">
                  <c:v>162.77685950469666</c:v>
                </c:pt>
                <c:pt idx="851">
                  <c:v>307.7107438027208</c:v>
                </c:pt>
                <c:pt idx="852">
                  <c:v>436.28099173705186</c:v>
                </c:pt>
                <c:pt idx="853">
                  <c:v>396.48760330716152</c:v>
                </c:pt>
                <c:pt idx="854">
                  <c:v>271.56198347201678</c:v>
                </c:pt>
                <c:pt idx="855">
                  <c:v>139.63636363684768</c:v>
                </c:pt>
                <c:pt idx="856">
                  <c:v>93.586776859828163</c:v>
                </c:pt>
                <c:pt idx="857">
                  <c:v>285.5702479348754</c:v>
                </c:pt>
                <c:pt idx="858">
                  <c:v>354.272727273957</c:v>
                </c:pt>
                <c:pt idx="859">
                  <c:v>71.297520661403624</c:v>
                </c:pt>
                <c:pt idx="860">
                  <c:v>21.090909090981256</c:v>
                </c:pt>
                <c:pt idx="861">
                  <c:v>83.900826446571372</c:v>
                </c:pt>
                <c:pt idx="862">
                  <c:v>295.44628099276088</c:v>
                </c:pt>
                <c:pt idx="863">
                  <c:v>197.33057851308118</c:v>
                </c:pt>
                <c:pt idx="864">
                  <c:v>83.826446281281861</c:v>
                </c:pt>
                <c:pt idx="865">
                  <c:v>598.54545454753293</c:v>
                </c:pt>
                <c:pt idx="866">
                  <c:v>103.8347107441613</c:v>
                </c:pt>
                <c:pt idx="867">
                  <c:v>60.272727272935562</c:v>
                </c:pt>
                <c:pt idx="868">
                  <c:v>213.52066115776552</c:v>
                </c:pt>
                <c:pt idx="869">
                  <c:v>143.58677686000189</c:v>
                </c:pt>
                <c:pt idx="870">
                  <c:v>46.694214876194174</c:v>
                </c:pt>
                <c:pt idx="871">
                  <c:v>177.10743801714315</c:v>
                </c:pt>
                <c:pt idx="872">
                  <c:v>441.619834712277</c:v>
                </c:pt>
                <c:pt idx="873">
                  <c:v>76.991735537456464</c:v>
                </c:pt>
                <c:pt idx="874">
                  <c:v>431.47107438166324</c:v>
                </c:pt>
                <c:pt idx="875">
                  <c:v>43.264462810066561</c:v>
                </c:pt>
                <c:pt idx="876">
                  <c:v>32.851239669534515</c:v>
                </c:pt>
                <c:pt idx="877">
                  <c:v>595.17355372107488</c:v>
                </c:pt>
                <c:pt idx="878">
                  <c:v>80.000000000276827</c:v>
                </c:pt>
                <c:pt idx="879">
                  <c:v>274.46280991830781</c:v>
                </c:pt>
                <c:pt idx="880">
                  <c:v>67.305785124199673</c:v>
                </c:pt>
                <c:pt idx="881">
                  <c:v>264.38016529017364</c:v>
                </c:pt>
                <c:pt idx="882">
                  <c:v>170.67768595100509</c:v>
                </c:pt>
                <c:pt idx="883">
                  <c:v>137.75206611617998</c:v>
                </c:pt>
                <c:pt idx="884">
                  <c:v>263.68595041413812</c:v>
                </c:pt>
                <c:pt idx="885">
                  <c:v>72.644628099424835</c:v>
                </c:pt>
                <c:pt idx="886">
                  <c:v>607.19008264673653</c:v>
                </c:pt>
                <c:pt idx="887">
                  <c:v>80.595041322592948</c:v>
                </c:pt>
                <c:pt idx="888">
                  <c:v>635.70247934105043</c:v>
                </c:pt>
                <c:pt idx="889">
                  <c:v>345.70247934004294</c:v>
                </c:pt>
                <c:pt idx="890">
                  <c:v>382.87603305918037</c:v>
                </c:pt>
                <c:pt idx="891">
                  <c:v>382.19008264595482</c:v>
                </c:pt>
                <c:pt idx="892">
                  <c:v>117.2727272731336</c:v>
                </c:pt>
                <c:pt idx="893">
                  <c:v>250.16528925706641</c:v>
                </c:pt>
                <c:pt idx="894">
                  <c:v>655.60330578740059</c:v>
                </c:pt>
                <c:pt idx="895">
                  <c:v>351.38842975328578</c:v>
                </c:pt>
                <c:pt idx="896">
                  <c:v>234.39669421568928</c:v>
                </c:pt>
                <c:pt idx="897">
                  <c:v>495.20661157196719</c:v>
                </c:pt>
                <c:pt idx="898">
                  <c:v>260.62809917445816</c:v>
                </c:pt>
                <c:pt idx="899">
                  <c:v>333.52066115818252</c:v>
                </c:pt>
                <c:pt idx="900">
                  <c:v>151.96694214928718</c:v>
                </c:pt>
                <c:pt idx="901">
                  <c:v>114.58677685990114</c:v>
                </c:pt>
                <c:pt idx="902">
                  <c:v>66.702479339073605</c:v>
                </c:pt>
                <c:pt idx="903">
                  <c:v>96.396694215209834</c:v>
                </c:pt>
                <c:pt idx="904">
                  <c:v>259.10743801742797</c:v>
                </c:pt>
                <c:pt idx="905">
                  <c:v>699.25619834953568</c:v>
                </c:pt>
                <c:pt idx="906">
                  <c:v>342.47933884416398</c:v>
                </c:pt>
                <c:pt idx="907">
                  <c:v>131.47107438062096</c:v>
                </c:pt>
                <c:pt idx="908">
                  <c:v>405.04132231545566</c:v>
                </c:pt>
                <c:pt idx="909">
                  <c:v>72.272727272977249</c:v>
                </c:pt>
                <c:pt idx="910">
                  <c:v>185.55371900890802</c:v>
                </c:pt>
                <c:pt idx="911">
                  <c:v>615.66942148974124</c:v>
                </c:pt>
                <c:pt idx="912">
                  <c:v>339.43801653010382</c:v>
                </c:pt>
                <c:pt idx="913">
                  <c:v>246.94214876118738</c:v>
                </c:pt>
                <c:pt idx="914">
                  <c:v>175.98347107499046</c:v>
                </c:pt>
                <c:pt idx="915">
                  <c:v>35.413223140617795</c:v>
                </c:pt>
                <c:pt idx="916">
                  <c:v>312.95867768703658</c:v>
                </c:pt>
                <c:pt idx="917">
                  <c:v>171.00000000059299</c:v>
                </c:pt>
                <c:pt idx="918">
                  <c:v>65.107438016754017</c:v>
                </c:pt>
                <c:pt idx="919">
                  <c:v>266.20661157117172</c:v>
                </c:pt>
                <c:pt idx="920">
                  <c:v>81.173553719289174</c:v>
                </c:pt>
                <c:pt idx="921">
                  <c:v>21.041322314121583</c:v>
                </c:pt>
                <c:pt idx="922">
                  <c:v>480.97520661324018</c:v>
                </c:pt>
                <c:pt idx="923">
                  <c:v>174.6446280997792</c:v>
                </c:pt>
                <c:pt idx="924">
                  <c:v>45.553719008421616</c:v>
                </c:pt>
                <c:pt idx="925">
                  <c:v>72.983471074632618</c:v>
                </c:pt>
                <c:pt idx="926">
                  <c:v>294.69421487705574</c:v>
                </c:pt>
                <c:pt idx="927">
                  <c:v>656.40495867996538</c:v>
                </c:pt>
                <c:pt idx="928">
                  <c:v>41.834710743945884</c:v>
                </c:pt>
                <c:pt idx="929">
                  <c:v>495.4710743818855</c:v>
                </c:pt>
                <c:pt idx="930">
                  <c:v>137.76859504179984</c:v>
                </c:pt>
                <c:pt idx="931">
                  <c:v>615.20661157238419</c:v>
                </c:pt>
                <c:pt idx="932">
                  <c:v>370.71074380293976</c:v>
                </c:pt>
                <c:pt idx="933">
                  <c:v>313.1404958688554</c:v>
                </c:pt>
                <c:pt idx="934">
                  <c:v>212.52892562057195</c:v>
                </c:pt>
                <c:pt idx="935">
                  <c:v>456.3884297536506</c:v>
                </c:pt>
                <c:pt idx="936">
                  <c:v>369.75206611698604</c:v>
                </c:pt>
                <c:pt idx="937">
                  <c:v>228.32231405037891</c:v>
                </c:pt>
                <c:pt idx="938">
                  <c:v>284.08264462908505</c:v>
                </c:pt>
                <c:pt idx="939">
                  <c:v>219.90082644704387</c:v>
                </c:pt>
                <c:pt idx="940">
                  <c:v>742.46280991993365</c:v>
                </c:pt>
                <c:pt idx="941">
                  <c:v>377.52066115833532</c:v>
                </c:pt>
                <c:pt idx="942">
                  <c:v>209.87603305857928</c:v>
                </c:pt>
                <c:pt idx="943">
                  <c:v>58.314049586978349</c:v>
                </c:pt>
                <c:pt idx="944">
                  <c:v>543.10743801841465</c:v>
                </c:pt>
                <c:pt idx="945">
                  <c:v>139.25619834759013</c:v>
                </c:pt>
                <c:pt idx="946">
                  <c:v>44.446280991888848</c:v>
                </c:pt>
                <c:pt idx="947">
                  <c:v>147.97520661208324</c:v>
                </c:pt>
                <c:pt idx="948">
                  <c:v>174.74380165349856</c:v>
                </c:pt>
                <c:pt idx="949">
                  <c:v>98.950413223483153</c:v>
                </c:pt>
                <c:pt idx="950">
                  <c:v>54.297520661344549</c:v>
                </c:pt>
                <c:pt idx="951">
                  <c:v>207.76859504204305</c:v>
                </c:pt>
                <c:pt idx="952">
                  <c:v>69.553719008504999</c:v>
                </c:pt>
                <c:pt idx="953">
                  <c:v>326.82644628212608</c:v>
                </c:pt>
                <c:pt idx="954">
                  <c:v>246.27272727358178</c:v>
                </c:pt>
                <c:pt idx="955">
                  <c:v>375.54545454675815</c:v>
                </c:pt>
                <c:pt idx="956">
                  <c:v>228.19834710822974</c:v>
                </c:pt>
                <c:pt idx="957">
                  <c:v>130.57851239714677</c:v>
                </c:pt>
                <c:pt idx="958">
                  <c:v>733.83471074634997</c:v>
                </c:pt>
                <c:pt idx="959">
                  <c:v>76.016528925882824</c:v>
                </c:pt>
                <c:pt idx="960">
                  <c:v>34.528925619953569</c:v>
                </c:pt>
                <c:pt idx="961">
                  <c:v>12.809917355415298</c:v>
                </c:pt>
                <c:pt idx="962">
                  <c:v>240.04958677769238</c:v>
                </c:pt>
                <c:pt idx="963">
                  <c:v>55.090909091099377</c:v>
                </c:pt>
                <c:pt idx="964">
                  <c:v>63.256198347326105</c:v>
                </c:pt>
                <c:pt idx="965">
                  <c:v>247.68595041408255</c:v>
                </c:pt>
                <c:pt idx="966">
                  <c:v>200.85123967011822</c:v>
                </c:pt>
                <c:pt idx="967">
                  <c:v>39.173553719143257</c:v>
                </c:pt>
                <c:pt idx="968">
                  <c:v>142.52066115751884</c:v>
                </c:pt>
                <c:pt idx="969">
                  <c:v>699.42148760573457</c:v>
                </c:pt>
                <c:pt idx="970">
                  <c:v>213.52892562057545</c:v>
                </c:pt>
                <c:pt idx="971">
                  <c:v>503.7685950430714</c:v>
                </c:pt>
                <c:pt idx="972">
                  <c:v>198.54545454614325</c:v>
                </c:pt>
                <c:pt idx="973">
                  <c:v>142.36363636412986</c:v>
                </c:pt>
                <c:pt idx="974">
                  <c:v>82.512396694500438</c:v>
                </c:pt>
                <c:pt idx="975">
                  <c:v>246.80991735622825</c:v>
                </c:pt>
                <c:pt idx="976">
                  <c:v>131.90082644673817</c:v>
                </c:pt>
                <c:pt idx="977">
                  <c:v>21.033057851311636</c:v>
                </c:pt>
                <c:pt idx="978">
                  <c:v>56.008264463003393</c:v>
                </c:pt>
                <c:pt idx="979">
                  <c:v>196.99173553787338</c:v>
                </c:pt>
                <c:pt idx="980">
                  <c:v>192.23140495934445</c:v>
                </c:pt>
                <c:pt idx="981">
                  <c:v>725.05785124218733</c:v>
                </c:pt>
                <c:pt idx="982">
                  <c:v>578.28099173754504</c:v>
                </c:pt>
                <c:pt idx="983">
                  <c:v>557.51239669615074</c:v>
                </c:pt>
                <c:pt idx="984">
                  <c:v>263.26446281083088</c:v>
                </c:pt>
                <c:pt idx="985">
                  <c:v>24.396694214959684</c:v>
                </c:pt>
                <c:pt idx="986">
                  <c:v>409.91735537332386</c:v>
                </c:pt>
                <c:pt idx="987">
                  <c:v>680.49586777095817</c:v>
                </c:pt>
                <c:pt idx="988">
                  <c:v>498.31404958850703</c:v>
                </c:pt>
                <c:pt idx="989">
                  <c:v>233.71900826527371</c:v>
                </c:pt>
                <c:pt idx="990">
                  <c:v>633.05785124186764</c:v>
                </c:pt>
                <c:pt idx="991">
                  <c:v>95.917355372232961</c:v>
                </c:pt>
                <c:pt idx="992">
                  <c:v>144.54545454595561</c:v>
                </c:pt>
                <c:pt idx="993">
                  <c:v>50.371900826620177</c:v>
                </c:pt>
                <c:pt idx="994">
                  <c:v>33.347107438131275</c:v>
                </c:pt>
                <c:pt idx="995">
                  <c:v>804.79338843254698</c:v>
                </c:pt>
                <c:pt idx="996">
                  <c:v>26.314049586867174</c:v>
                </c:pt>
                <c:pt idx="997">
                  <c:v>54.39669421506391</c:v>
                </c:pt>
                <c:pt idx="998">
                  <c:v>511.05785124144381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977-A90C-8CB57FF9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411872"/>
        <c:axId val="1712214720"/>
      </c:scatterChart>
      <c:valAx>
        <c:axId val="20524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522.83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2214720"/>
        <c:crosses val="autoZero"/>
        <c:crossBetween val="midCat"/>
      </c:valAx>
      <c:valAx>
        <c:axId val="171221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432.090909092409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411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5</xdr:row>
      <xdr:rowOff>0</xdr:rowOff>
    </xdr:from>
    <xdr:to>
      <xdr:col>20</xdr:col>
      <xdr:colOff>552450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E8BAC-F6BE-4AE2-8394-95B719F77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15</xdr:row>
      <xdr:rowOff>171450</xdr:rowOff>
    </xdr:from>
    <xdr:to>
      <xdr:col>20</xdr:col>
      <xdr:colOff>571499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414CB9-4F3F-4807-A6E2-004F32442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90CF-6C7D-4498-8B94-BC76FCDE56DA}" name="Table5" displayName="Table5" ref="A1:P1001" totalsRowShown="0" headerRowDxfId="21" dataDxfId="20" tableBorderDxfId="19">
  <tableColumns count="16">
    <tableColumn id="1" xr3:uid="{3D0F3093-817D-4864-B3DC-8467ED8DEA89}" name="Sales ID" dataDxfId="18"/>
    <tableColumn id="2" xr3:uid="{57253BEA-E42C-4644-9747-F4787A0470DA}" name="Branch" dataDxfId="17"/>
    <tableColumn id="3" xr3:uid="{94B9E0E2-7940-4CA7-82A5-3E14350E615F}" name="City" dataDxfId="16"/>
    <tableColumn id="4" xr3:uid="{007C2B8B-343A-47D8-AE2C-0A0D77EE7489}" name="Customer type" dataDxfId="15"/>
    <tableColumn id="5" xr3:uid="{CFB4782D-A9B0-4B96-A62F-312103E26F47}" name="Gender" dataDxfId="14"/>
    <tableColumn id="6" xr3:uid="{4C52F49F-4177-4BE9-BED7-E3478E65506C}" name="Product line" dataDxfId="13"/>
    <tableColumn id="7" xr3:uid="{E8B79368-ACAE-499C-831D-BF6D263C283E}" name="Unit price" dataDxfId="12"/>
    <tableColumn id="8" xr3:uid="{DE308A2F-6E9B-4E15-878B-F70E9964D82B}" name="Quantity" dataDxfId="11"/>
    <tableColumn id="11" xr3:uid="{5348DB67-5B03-4985-BFBC-695817CCB7FB}" name="Date" dataDxfId="10"/>
    <tableColumn id="12" xr3:uid="{96C747FE-977F-4B56-9131-F9F02807C218}" name="Time" dataDxfId="9"/>
    <tableColumn id="13" xr3:uid="{842F8B2B-2EB6-4336-BFAE-DCA18B349402}" name="Payment" dataDxfId="8"/>
    <tableColumn id="15" xr3:uid="{EF9B9E57-A95D-4AD2-B9EB-2C48F3C7CA2E}" name="Gross Margin Percentage" dataDxfId="7"/>
    <tableColumn id="17" xr3:uid="{160E3CCE-1788-4A0B-87FC-7A4DAC11EBFE}" name="Rating" dataDxfId="6"/>
    <tableColumn id="9" xr3:uid="{380C22B3-AB5F-49C2-856B-873464881BE8}" name="Revenue" dataDxfId="5">
      <calculatedColumnFormula>Table5[[#This Row],[Unit price]] *Table5[[#This Row],[Quantity]]</calculatedColumnFormula>
    </tableColumn>
    <tableColumn id="10" xr3:uid="{80834F22-95CA-4A89-9DF8-0922E387B41E}" name="Total Cost" dataDxfId="4">
      <calculatedColumnFormula xml:space="preserve"> Table5[[#This Row],[Revenue]]/(1 + Table5[[#This Row],[Gross Margin Percentage]])</calculatedColumnFormula>
    </tableColumn>
    <tableColumn id="16" xr3:uid="{E86F0D34-FBC2-495E-92F9-CFB162962B6D}" name="Profit" dataDxfId="3">
      <calculatedColumnFormula xml:space="preserve"> Table5[[#This Row],[Revenue]] - Table5[[#This Row],[Total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opLeftCell="E1" workbookViewId="0">
      <selection activeCell="Q18" sqref="Q18"/>
    </sheetView>
  </sheetViews>
  <sheetFormatPr defaultRowHeight="15" x14ac:dyDescent="0.25"/>
  <cols>
    <col min="1" max="1" width="12.42578125" customWidth="1"/>
    <col min="4" max="4" width="16.140625" customWidth="1"/>
    <col min="5" max="5" width="9.85546875" customWidth="1"/>
    <col min="6" max="6" width="21.28515625" customWidth="1"/>
    <col min="7" max="7" width="11.85546875" customWidth="1"/>
    <col min="8" max="8" width="10.85546875" customWidth="1"/>
    <col min="9" max="9" width="17.5703125" customWidth="1"/>
    <col min="11" max="11" width="11.85546875" customWidth="1"/>
    <col min="12" max="12" width="24.7109375" customWidth="1"/>
    <col min="14" max="14" width="13.140625" customWidth="1"/>
    <col min="15" max="15" width="18.85546875" customWidth="1"/>
    <col min="16" max="16" width="18.140625" customWidth="1"/>
  </cols>
  <sheetData>
    <row r="1" spans="1:16" x14ac:dyDescent="0.25">
      <c r="A1" s="5" t="s">
        <v>1034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1030</v>
      </c>
      <c r="M1" s="6" t="s">
        <v>10</v>
      </c>
      <c r="N1" s="16" t="s">
        <v>1031</v>
      </c>
      <c r="O1" s="16" t="s">
        <v>1032</v>
      </c>
      <c r="P1" s="16" t="s">
        <v>1033</v>
      </c>
    </row>
    <row r="2" spans="1:16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74.69</v>
      </c>
      <c r="H2" s="7">
        <v>7</v>
      </c>
      <c r="I2" s="8">
        <v>43470</v>
      </c>
      <c r="J2" s="9">
        <v>0.54722222222222217</v>
      </c>
      <c r="K2" s="7" t="s">
        <v>17</v>
      </c>
      <c r="L2" s="7">
        <v>4.7619047620000003</v>
      </c>
      <c r="M2" s="10">
        <v>9.1</v>
      </c>
      <c r="N2" s="15">
        <f>Table5[[#This Row],[Unit price]] *Table5[[#This Row],[Quantity]]</f>
        <v>522.82999999999993</v>
      </c>
      <c r="O2" s="15">
        <f xml:space="preserve"> Table5[[#This Row],[Revenue]]/(1 + Table5[[#This Row],[Gross Margin Percentage]])</f>
        <v>90.739090907591077</v>
      </c>
      <c r="P2" s="17">
        <f xml:space="preserve"> Table5[[#This Row],[Revenue]] - Table5[[#This Row],[Total Cost]]</f>
        <v>432.09090909240888</v>
      </c>
    </row>
    <row r="3" spans="1:16" x14ac:dyDescent="0.25">
      <c r="A3" s="11" t="s">
        <v>18</v>
      </c>
      <c r="B3" s="11" t="s">
        <v>19</v>
      </c>
      <c r="C3" s="11" t="s">
        <v>20</v>
      </c>
      <c r="D3" s="11" t="s">
        <v>21</v>
      </c>
      <c r="E3" s="11" t="s">
        <v>15</v>
      </c>
      <c r="F3" s="11" t="s">
        <v>22</v>
      </c>
      <c r="G3" s="11">
        <v>15.28</v>
      </c>
      <c r="H3" s="11">
        <v>5</v>
      </c>
      <c r="I3" s="12">
        <v>43532</v>
      </c>
      <c r="J3" s="13">
        <v>0.4368055555555555</v>
      </c>
      <c r="K3" s="11" t="s">
        <v>23</v>
      </c>
      <c r="L3" s="11">
        <v>4.7619047620000003</v>
      </c>
      <c r="M3" s="14">
        <v>9.6</v>
      </c>
      <c r="N3" s="15">
        <f>Table5[[#This Row],[Unit price]] *Table5[[#This Row],[Quantity]]</f>
        <v>76.399999999999991</v>
      </c>
      <c r="O3" s="15">
        <f xml:space="preserve"> Table5[[#This Row],[Revenue]]/(1 + Table5[[#This Row],[Gross Margin Percentage]])</f>
        <v>13.259504132012237</v>
      </c>
      <c r="P3" s="17">
        <f xml:space="preserve"> Table5[[#This Row],[Revenue]] - Table5[[#This Row],[Total Cost]]</f>
        <v>63.140495867987752</v>
      </c>
    </row>
    <row r="4" spans="1:16" x14ac:dyDescent="0.25">
      <c r="A4" s="7" t="s">
        <v>24</v>
      </c>
      <c r="B4" s="7" t="s">
        <v>12</v>
      </c>
      <c r="C4" s="7" t="s">
        <v>13</v>
      </c>
      <c r="D4" s="7" t="s">
        <v>21</v>
      </c>
      <c r="E4" s="7" t="s">
        <v>25</v>
      </c>
      <c r="F4" s="7" t="s">
        <v>26</v>
      </c>
      <c r="G4" s="7">
        <v>46.33</v>
      </c>
      <c r="H4" s="7">
        <v>7</v>
      </c>
      <c r="I4" s="8">
        <v>43527</v>
      </c>
      <c r="J4" s="9">
        <v>0.55763888888888891</v>
      </c>
      <c r="K4" s="7" t="s">
        <v>27</v>
      </c>
      <c r="L4" s="7">
        <v>4.7619047620000003</v>
      </c>
      <c r="M4" s="10">
        <v>7.4</v>
      </c>
      <c r="N4" s="15">
        <f>Table5[[#This Row],[Unit price]] *Table5[[#This Row],[Quantity]]</f>
        <v>324.31</v>
      </c>
      <c r="O4" s="15">
        <f xml:space="preserve"> Table5[[#This Row],[Revenue]]/(1 + Table5[[#This Row],[Gross Margin Percentage]])</f>
        <v>56.285206610639911</v>
      </c>
      <c r="P4" s="17">
        <f xml:space="preserve"> Table5[[#This Row],[Revenue]] - Table5[[#This Row],[Total Cost]]</f>
        <v>268.02479338936007</v>
      </c>
    </row>
    <row r="5" spans="1:16" x14ac:dyDescent="0.25">
      <c r="A5" s="11" t="s">
        <v>28</v>
      </c>
      <c r="B5" s="11" t="s">
        <v>12</v>
      </c>
      <c r="C5" s="11" t="s">
        <v>13</v>
      </c>
      <c r="D5" s="11" t="s">
        <v>14</v>
      </c>
      <c r="E5" s="11" t="s">
        <v>25</v>
      </c>
      <c r="F5" s="11" t="s">
        <v>16</v>
      </c>
      <c r="G5" s="11">
        <v>58.22</v>
      </c>
      <c r="H5" s="11">
        <v>8</v>
      </c>
      <c r="I5" s="12">
        <v>43492</v>
      </c>
      <c r="J5" s="13">
        <v>0.85625000000000007</v>
      </c>
      <c r="K5" s="11" t="s">
        <v>17</v>
      </c>
      <c r="L5" s="11">
        <v>4.7619047620000003</v>
      </c>
      <c r="M5" s="14">
        <v>8.4</v>
      </c>
      <c r="N5" s="15">
        <f>Table5[[#This Row],[Unit price]] *Table5[[#This Row],[Quantity]]</f>
        <v>465.76</v>
      </c>
      <c r="O5" s="15">
        <f xml:space="preserve"> Table5[[#This Row],[Revenue]]/(1 + Table5[[#This Row],[Gross Margin Percentage]])</f>
        <v>80.834380163953142</v>
      </c>
      <c r="P5" s="17">
        <f xml:space="preserve"> Table5[[#This Row],[Revenue]] - Table5[[#This Row],[Total Cost]]</f>
        <v>384.92561983604685</v>
      </c>
    </row>
    <row r="6" spans="1:16" x14ac:dyDescent="0.25">
      <c r="A6" s="7" t="s">
        <v>29</v>
      </c>
      <c r="B6" s="7" t="s">
        <v>12</v>
      </c>
      <c r="C6" s="7" t="s">
        <v>13</v>
      </c>
      <c r="D6" s="7" t="s">
        <v>21</v>
      </c>
      <c r="E6" s="7" t="s">
        <v>25</v>
      </c>
      <c r="F6" s="7" t="s">
        <v>30</v>
      </c>
      <c r="G6" s="7">
        <v>86.31</v>
      </c>
      <c r="H6" s="7">
        <v>7</v>
      </c>
      <c r="I6" s="8">
        <v>43504</v>
      </c>
      <c r="J6" s="9">
        <v>0.44236111111111115</v>
      </c>
      <c r="K6" s="7" t="s">
        <v>17</v>
      </c>
      <c r="L6" s="7">
        <v>4.7619047620000003</v>
      </c>
      <c r="M6" s="10">
        <v>5.3</v>
      </c>
      <c r="N6" s="15">
        <f>Table5[[#This Row],[Unit price]] *Table5[[#This Row],[Quantity]]</f>
        <v>604.17000000000007</v>
      </c>
      <c r="O6" s="15">
        <f xml:space="preserve"> Table5[[#This Row],[Revenue]]/(1 + Table5[[#This Row],[Gross Margin Percentage]])</f>
        <v>104.85595041148999</v>
      </c>
      <c r="P6" s="17">
        <f xml:space="preserve"> Table5[[#This Row],[Revenue]] - Table5[[#This Row],[Total Cost]]</f>
        <v>499.3140495885101</v>
      </c>
    </row>
    <row r="7" spans="1:16" x14ac:dyDescent="0.25">
      <c r="A7" s="11" t="s">
        <v>31</v>
      </c>
      <c r="B7" s="11" t="s">
        <v>19</v>
      </c>
      <c r="C7" s="11" t="s">
        <v>20</v>
      </c>
      <c r="D7" s="11" t="s">
        <v>21</v>
      </c>
      <c r="E7" s="11" t="s">
        <v>25</v>
      </c>
      <c r="F7" s="11" t="s">
        <v>22</v>
      </c>
      <c r="G7" s="11">
        <v>85.39</v>
      </c>
      <c r="H7" s="11">
        <v>7</v>
      </c>
      <c r="I7" s="12">
        <v>43549</v>
      </c>
      <c r="J7" s="13">
        <v>0.77083333333333337</v>
      </c>
      <c r="K7" s="11" t="s">
        <v>17</v>
      </c>
      <c r="L7" s="11">
        <v>4.7619047620000003</v>
      </c>
      <c r="M7" s="14">
        <v>4.0999999999999996</v>
      </c>
      <c r="N7" s="15">
        <f>Table5[[#This Row],[Unit price]] *Table5[[#This Row],[Quantity]]</f>
        <v>597.73</v>
      </c>
      <c r="O7" s="15">
        <f xml:space="preserve"> Table5[[#This Row],[Revenue]]/(1 + Table5[[#This Row],[Gross Margin Percentage]])</f>
        <v>103.73826446109523</v>
      </c>
      <c r="P7" s="17">
        <f xml:space="preserve"> Table5[[#This Row],[Revenue]] - Table5[[#This Row],[Total Cost]]</f>
        <v>493.99173553890478</v>
      </c>
    </row>
    <row r="8" spans="1:16" x14ac:dyDescent="0.25">
      <c r="A8" s="7" t="s">
        <v>32</v>
      </c>
      <c r="B8" s="7" t="s">
        <v>12</v>
      </c>
      <c r="C8" s="7" t="s">
        <v>13</v>
      </c>
      <c r="D8" s="7" t="s">
        <v>14</v>
      </c>
      <c r="E8" s="7" t="s">
        <v>15</v>
      </c>
      <c r="F8" s="7" t="s">
        <v>22</v>
      </c>
      <c r="G8" s="7">
        <v>68.84</v>
      </c>
      <c r="H8" s="7">
        <v>6</v>
      </c>
      <c r="I8" s="8">
        <v>43521</v>
      </c>
      <c r="J8" s="9">
        <v>0.60833333333333328</v>
      </c>
      <c r="K8" s="7" t="s">
        <v>17</v>
      </c>
      <c r="L8" s="7">
        <v>4.7619047620000003</v>
      </c>
      <c r="M8" s="10">
        <v>5.8</v>
      </c>
      <c r="N8" s="15">
        <f>Table5[[#This Row],[Unit price]] *Table5[[#This Row],[Quantity]]</f>
        <v>413.04</v>
      </c>
      <c r="O8" s="15">
        <f xml:space="preserve"> Table5[[#This Row],[Revenue]]/(1 + Table5[[#This Row],[Gross Margin Percentage]])</f>
        <v>71.684628097988679</v>
      </c>
      <c r="P8" s="17">
        <f xml:space="preserve"> Table5[[#This Row],[Revenue]] - Table5[[#This Row],[Total Cost]]</f>
        <v>341.35537190201137</v>
      </c>
    </row>
    <row r="9" spans="1:16" x14ac:dyDescent="0.25">
      <c r="A9" s="11" t="s">
        <v>33</v>
      </c>
      <c r="B9" s="11" t="s">
        <v>19</v>
      </c>
      <c r="C9" s="11" t="s">
        <v>20</v>
      </c>
      <c r="D9" s="11" t="s">
        <v>21</v>
      </c>
      <c r="E9" s="11" t="s">
        <v>15</v>
      </c>
      <c r="F9" s="11" t="s">
        <v>26</v>
      </c>
      <c r="G9" s="11">
        <v>73.56</v>
      </c>
      <c r="H9" s="11">
        <v>10</v>
      </c>
      <c r="I9" s="12">
        <v>43520</v>
      </c>
      <c r="J9" s="13">
        <v>0.48472222222222222</v>
      </c>
      <c r="K9" s="11" t="s">
        <v>17</v>
      </c>
      <c r="L9" s="11">
        <v>4.7619047620000003</v>
      </c>
      <c r="M9" s="14">
        <v>8</v>
      </c>
      <c r="N9" s="15">
        <f>Table5[[#This Row],[Unit price]] *Table5[[#This Row],[Quantity]]</f>
        <v>735.6</v>
      </c>
      <c r="O9" s="15">
        <f xml:space="preserve"> Table5[[#This Row],[Revenue]]/(1 + Table5[[#This Row],[Gross Margin Percentage]])</f>
        <v>127.66611570036915</v>
      </c>
      <c r="P9" s="17">
        <f xml:space="preserve"> Table5[[#This Row],[Revenue]] - Table5[[#This Row],[Total Cost]]</f>
        <v>607.9338842996309</v>
      </c>
    </row>
    <row r="10" spans="1:16" x14ac:dyDescent="0.25">
      <c r="A10" s="7" t="s">
        <v>34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>
        <v>36.26</v>
      </c>
      <c r="H10" s="7">
        <v>2</v>
      </c>
      <c r="I10" s="8">
        <v>43475</v>
      </c>
      <c r="J10" s="9">
        <v>0.71875</v>
      </c>
      <c r="K10" s="7" t="s">
        <v>27</v>
      </c>
      <c r="L10" s="7">
        <v>4.7619047620000003</v>
      </c>
      <c r="M10" s="10">
        <v>7.2</v>
      </c>
      <c r="N10" s="15">
        <f>Table5[[#This Row],[Unit price]] *Table5[[#This Row],[Quantity]]</f>
        <v>72.52</v>
      </c>
      <c r="O10" s="15">
        <f xml:space="preserve"> Table5[[#This Row],[Revenue]]/(1 + Table5[[#This Row],[Gross Margin Percentage]])</f>
        <v>12.586115702271302</v>
      </c>
      <c r="P10" s="17">
        <f xml:space="preserve"> Table5[[#This Row],[Revenue]] - Table5[[#This Row],[Total Cost]]</f>
        <v>59.933884297728696</v>
      </c>
    </row>
    <row r="11" spans="1:16" x14ac:dyDescent="0.25">
      <c r="A11" s="11" t="s">
        <v>35</v>
      </c>
      <c r="B11" s="11" t="s">
        <v>36</v>
      </c>
      <c r="C11" s="11" t="s">
        <v>37</v>
      </c>
      <c r="D11" s="11" t="s">
        <v>14</v>
      </c>
      <c r="E11" s="11" t="s">
        <v>15</v>
      </c>
      <c r="F11" s="11" t="s">
        <v>38</v>
      </c>
      <c r="G11" s="11">
        <v>54.84</v>
      </c>
      <c r="H11" s="11">
        <v>3</v>
      </c>
      <c r="I11" s="12">
        <v>43516</v>
      </c>
      <c r="J11" s="13">
        <v>0.56041666666666667</v>
      </c>
      <c r="K11" s="11" t="s">
        <v>27</v>
      </c>
      <c r="L11" s="11">
        <v>4.7619047620000003</v>
      </c>
      <c r="M11" s="14">
        <v>5.9</v>
      </c>
      <c r="N11" s="15">
        <f>Table5[[#This Row],[Unit price]] *Table5[[#This Row],[Quantity]]</f>
        <v>164.52</v>
      </c>
      <c r="O11" s="15">
        <f xml:space="preserve"> Table5[[#This Row],[Revenue]]/(1 + Table5[[#This Row],[Gross Margin Percentage]])</f>
        <v>28.553057850767718</v>
      </c>
      <c r="P11" s="17">
        <f xml:space="preserve"> Table5[[#This Row],[Revenue]] - Table5[[#This Row],[Total Cost]]</f>
        <v>135.9669421492323</v>
      </c>
    </row>
    <row r="12" spans="1:16" x14ac:dyDescent="0.25">
      <c r="A12" s="7" t="s">
        <v>39</v>
      </c>
      <c r="B12" s="7" t="s">
        <v>36</v>
      </c>
      <c r="C12" s="7" t="s">
        <v>37</v>
      </c>
      <c r="D12" s="7" t="s">
        <v>14</v>
      </c>
      <c r="E12" s="7" t="s">
        <v>15</v>
      </c>
      <c r="F12" s="7" t="s">
        <v>40</v>
      </c>
      <c r="G12" s="7">
        <v>14.48</v>
      </c>
      <c r="H12" s="7">
        <v>4</v>
      </c>
      <c r="I12" s="8">
        <v>43502</v>
      </c>
      <c r="J12" s="9">
        <v>0.75486111111111109</v>
      </c>
      <c r="K12" s="7" t="s">
        <v>17</v>
      </c>
      <c r="L12" s="7">
        <v>4.7619047620000003</v>
      </c>
      <c r="M12" s="10">
        <v>4.5</v>
      </c>
      <c r="N12" s="15">
        <f>Table5[[#This Row],[Unit price]] *Table5[[#This Row],[Quantity]]</f>
        <v>57.92</v>
      </c>
      <c r="O12" s="15">
        <f xml:space="preserve"> Table5[[#This Row],[Revenue]]/(1 + Table5[[#This Row],[Gross Margin Percentage]])</f>
        <v>10.052231404792526</v>
      </c>
      <c r="P12" s="17">
        <f xml:space="preserve"> Table5[[#This Row],[Revenue]] - Table5[[#This Row],[Total Cost]]</f>
        <v>47.86776859520748</v>
      </c>
    </row>
    <row r="13" spans="1:16" x14ac:dyDescent="0.25">
      <c r="A13" s="11" t="s">
        <v>41</v>
      </c>
      <c r="B13" s="11" t="s">
        <v>36</v>
      </c>
      <c r="C13" s="11" t="s">
        <v>37</v>
      </c>
      <c r="D13" s="11" t="s">
        <v>14</v>
      </c>
      <c r="E13" s="11" t="s">
        <v>25</v>
      </c>
      <c r="F13" s="11" t="s">
        <v>22</v>
      </c>
      <c r="G13" s="11">
        <v>25.51</v>
      </c>
      <c r="H13" s="11">
        <v>4</v>
      </c>
      <c r="I13" s="12">
        <v>43533</v>
      </c>
      <c r="J13" s="13">
        <v>0.7104166666666667</v>
      </c>
      <c r="K13" s="11" t="s">
        <v>23</v>
      </c>
      <c r="L13" s="11">
        <v>4.7619047620000003</v>
      </c>
      <c r="M13" s="14">
        <v>6.8</v>
      </c>
      <c r="N13" s="15">
        <f>Table5[[#This Row],[Unit price]] *Table5[[#This Row],[Quantity]]</f>
        <v>102.04</v>
      </c>
      <c r="O13" s="15">
        <f xml:space="preserve"> Table5[[#This Row],[Revenue]]/(1 + Table5[[#This Row],[Gross Margin Percentage]])</f>
        <v>17.709421487310589</v>
      </c>
      <c r="P13" s="17">
        <f xml:space="preserve"> Table5[[#This Row],[Revenue]] - Table5[[#This Row],[Total Cost]]</f>
        <v>84.330578512689414</v>
      </c>
    </row>
    <row r="14" spans="1:16" x14ac:dyDescent="0.25">
      <c r="A14" s="7" t="s">
        <v>42</v>
      </c>
      <c r="B14" s="7" t="s">
        <v>12</v>
      </c>
      <c r="C14" s="7" t="s">
        <v>13</v>
      </c>
      <c r="D14" s="7" t="s">
        <v>21</v>
      </c>
      <c r="E14" s="7" t="s">
        <v>15</v>
      </c>
      <c r="F14" s="7" t="s">
        <v>22</v>
      </c>
      <c r="G14" s="7">
        <v>46.95</v>
      </c>
      <c r="H14" s="7">
        <v>5</v>
      </c>
      <c r="I14" s="8">
        <v>43508</v>
      </c>
      <c r="J14" s="9">
        <v>0.43402777777777773</v>
      </c>
      <c r="K14" s="7" t="s">
        <v>17</v>
      </c>
      <c r="L14" s="7">
        <v>4.7619047620000003</v>
      </c>
      <c r="M14" s="10">
        <v>7.1</v>
      </c>
      <c r="N14" s="15">
        <f>Table5[[#This Row],[Unit price]] *Table5[[#This Row],[Quantity]]</f>
        <v>234.75</v>
      </c>
      <c r="O14" s="15">
        <f xml:space="preserve"> Table5[[#This Row],[Revenue]]/(1 + Table5[[#This Row],[Gross Margin Percentage]])</f>
        <v>40.741735536516664</v>
      </c>
      <c r="P14" s="17">
        <f xml:space="preserve"> Table5[[#This Row],[Revenue]] - Table5[[#This Row],[Total Cost]]</f>
        <v>194.00826446348333</v>
      </c>
    </row>
    <row r="15" spans="1:16" x14ac:dyDescent="0.25">
      <c r="A15" s="11" t="s">
        <v>43</v>
      </c>
      <c r="B15" s="11" t="s">
        <v>12</v>
      </c>
      <c r="C15" s="11" t="s">
        <v>13</v>
      </c>
      <c r="D15" s="11" t="s">
        <v>21</v>
      </c>
      <c r="E15" s="11" t="s">
        <v>25</v>
      </c>
      <c r="F15" s="11" t="s">
        <v>38</v>
      </c>
      <c r="G15" s="11">
        <v>43.19</v>
      </c>
      <c r="H15" s="11">
        <v>10</v>
      </c>
      <c r="I15" s="12">
        <v>43503</v>
      </c>
      <c r="J15" s="13">
        <v>0.70000000000000007</v>
      </c>
      <c r="K15" s="11" t="s">
        <v>17</v>
      </c>
      <c r="L15" s="11">
        <v>4.7619047620000003</v>
      </c>
      <c r="M15" s="14">
        <v>8.1999999999999993</v>
      </c>
      <c r="N15" s="15">
        <f>Table5[[#This Row],[Unit price]] *Table5[[#This Row],[Quantity]]</f>
        <v>431.9</v>
      </c>
      <c r="O15" s="15">
        <f xml:space="preserve"> Table5[[#This Row],[Revenue]]/(1 + Table5[[#This Row],[Gross Margin Percentage]])</f>
        <v>74.957851238430436</v>
      </c>
      <c r="P15" s="17">
        <f xml:space="preserve"> Table5[[#This Row],[Revenue]] - Table5[[#This Row],[Total Cost]]</f>
        <v>356.94214876156957</v>
      </c>
    </row>
    <row r="16" spans="1:16" x14ac:dyDescent="0.25">
      <c r="A16" s="7" t="s">
        <v>44</v>
      </c>
      <c r="B16" s="7" t="s">
        <v>12</v>
      </c>
      <c r="C16" s="7" t="s">
        <v>13</v>
      </c>
      <c r="D16" s="7" t="s">
        <v>21</v>
      </c>
      <c r="E16" s="7" t="s">
        <v>15</v>
      </c>
      <c r="F16" s="7" t="s">
        <v>16</v>
      </c>
      <c r="G16" s="7">
        <v>71.38</v>
      </c>
      <c r="H16" s="7">
        <v>10</v>
      </c>
      <c r="I16" s="8">
        <v>43553</v>
      </c>
      <c r="J16" s="9">
        <v>0.80625000000000002</v>
      </c>
      <c r="K16" s="7" t="s">
        <v>23</v>
      </c>
      <c r="L16" s="7">
        <v>4.7619047620000003</v>
      </c>
      <c r="M16" s="10">
        <v>5.7</v>
      </c>
      <c r="N16" s="15">
        <f>Table5[[#This Row],[Unit price]] *Table5[[#This Row],[Quantity]]</f>
        <v>713.8</v>
      </c>
      <c r="O16" s="15">
        <f xml:space="preserve"> Table5[[#This Row],[Revenue]]/(1 + Table5[[#This Row],[Gross Margin Percentage]])</f>
        <v>123.88264462605152</v>
      </c>
      <c r="P16" s="17">
        <f xml:space="preserve"> Table5[[#This Row],[Revenue]] - Table5[[#This Row],[Total Cost]]</f>
        <v>589.91735537394845</v>
      </c>
    </row>
    <row r="17" spans="1:16" x14ac:dyDescent="0.25">
      <c r="A17" s="11" t="s">
        <v>45</v>
      </c>
      <c r="B17" s="11" t="s">
        <v>36</v>
      </c>
      <c r="C17" s="11" t="s">
        <v>37</v>
      </c>
      <c r="D17" s="11" t="s">
        <v>14</v>
      </c>
      <c r="E17" s="11" t="s">
        <v>15</v>
      </c>
      <c r="F17" s="11" t="s">
        <v>30</v>
      </c>
      <c r="G17" s="11">
        <v>93.72</v>
      </c>
      <c r="H17" s="11">
        <v>6</v>
      </c>
      <c r="I17" s="12">
        <v>43480</v>
      </c>
      <c r="J17" s="13">
        <v>0.67986111111111114</v>
      </c>
      <c r="K17" s="11" t="s">
        <v>23</v>
      </c>
      <c r="L17" s="11">
        <v>4.7619047620000003</v>
      </c>
      <c r="M17" s="14">
        <v>4.5</v>
      </c>
      <c r="N17" s="15">
        <f>Table5[[#This Row],[Unit price]] *Table5[[#This Row],[Quantity]]</f>
        <v>562.31999999999994</v>
      </c>
      <c r="O17" s="15">
        <f xml:space="preserve"> Table5[[#This Row],[Revenue]]/(1 + Table5[[#This Row],[Gross Margin Percentage]])</f>
        <v>97.592727271114157</v>
      </c>
      <c r="P17" s="17">
        <f xml:space="preserve"> Table5[[#This Row],[Revenue]] - Table5[[#This Row],[Total Cost]]</f>
        <v>464.72727272888579</v>
      </c>
    </row>
    <row r="18" spans="1:16" x14ac:dyDescent="0.25">
      <c r="A18" s="7" t="s">
        <v>46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>
        <v>68.930000000000007</v>
      </c>
      <c r="H18" s="7">
        <v>7</v>
      </c>
      <c r="I18" s="8">
        <v>43535</v>
      </c>
      <c r="J18" s="9">
        <v>0.4604166666666667</v>
      </c>
      <c r="K18" s="7" t="s">
        <v>27</v>
      </c>
      <c r="L18" s="7">
        <v>4.7619047620000003</v>
      </c>
      <c r="M18" s="10">
        <v>4.5999999999999996</v>
      </c>
      <c r="N18" s="15">
        <f>Table5[[#This Row],[Unit price]] *Table5[[#This Row],[Quantity]]</f>
        <v>482.51000000000005</v>
      </c>
      <c r="O18" s="15">
        <f xml:space="preserve"> Table5[[#This Row],[Revenue]]/(1 + Table5[[#This Row],[Gross Margin Percentage]])</f>
        <v>83.74140495729354</v>
      </c>
      <c r="P18" s="17">
        <f xml:space="preserve"> Table5[[#This Row],[Revenue]] - Table5[[#This Row],[Total Cost]]</f>
        <v>398.76859504270652</v>
      </c>
    </row>
    <row r="19" spans="1:16" x14ac:dyDescent="0.25">
      <c r="A19" s="11" t="s">
        <v>47</v>
      </c>
      <c r="B19" s="11" t="s">
        <v>12</v>
      </c>
      <c r="C19" s="11" t="s">
        <v>13</v>
      </c>
      <c r="D19" s="11" t="s">
        <v>21</v>
      </c>
      <c r="E19" s="11" t="s">
        <v>25</v>
      </c>
      <c r="F19" s="11" t="s">
        <v>30</v>
      </c>
      <c r="G19" s="11">
        <v>72.61</v>
      </c>
      <c r="H19" s="11">
        <v>6</v>
      </c>
      <c r="I19" s="12">
        <v>43466</v>
      </c>
      <c r="J19" s="13">
        <v>0.44375000000000003</v>
      </c>
      <c r="K19" s="11" t="s">
        <v>27</v>
      </c>
      <c r="L19" s="11">
        <v>4.7619047620000003</v>
      </c>
      <c r="M19" s="14">
        <v>6.9</v>
      </c>
      <c r="N19" s="15">
        <f>Table5[[#This Row],[Unit price]] *Table5[[#This Row],[Quantity]]</f>
        <v>435.65999999999997</v>
      </c>
      <c r="O19" s="15">
        <f xml:space="preserve"> Table5[[#This Row],[Revenue]]/(1 + Table5[[#This Row],[Gross Margin Percentage]])</f>
        <v>75.610413221890724</v>
      </c>
      <c r="P19" s="17">
        <f xml:space="preserve"> Table5[[#This Row],[Revenue]] - Table5[[#This Row],[Total Cost]]</f>
        <v>360.04958677810924</v>
      </c>
    </row>
    <row r="20" spans="1:16" x14ac:dyDescent="0.25">
      <c r="A20" s="7" t="s">
        <v>48</v>
      </c>
      <c r="B20" s="7" t="s">
        <v>12</v>
      </c>
      <c r="C20" s="7" t="s">
        <v>13</v>
      </c>
      <c r="D20" s="7" t="s">
        <v>21</v>
      </c>
      <c r="E20" s="7" t="s">
        <v>25</v>
      </c>
      <c r="F20" s="7" t="s">
        <v>38</v>
      </c>
      <c r="G20" s="7">
        <v>54.67</v>
      </c>
      <c r="H20" s="7">
        <v>3</v>
      </c>
      <c r="I20" s="8">
        <v>43486</v>
      </c>
      <c r="J20" s="9">
        <v>0.75</v>
      </c>
      <c r="K20" s="7" t="s">
        <v>27</v>
      </c>
      <c r="L20" s="7">
        <v>4.7619047620000003</v>
      </c>
      <c r="M20" s="10">
        <v>8.6</v>
      </c>
      <c r="N20" s="15">
        <f>Table5[[#This Row],[Unit price]] *Table5[[#This Row],[Quantity]]</f>
        <v>164.01</v>
      </c>
      <c r="O20" s="15">
        <f xml:space="preserve"> Table5[[#This Row],[Revenue]]/(1 + Table5[[#This Row],[Gross Margin Percentage]])</f>
        <v>28.464545454074962</v>
      </c>
      <c r="P20" s="17">
        <f xml:space="preserve"> Table5[[#This Row],[Revenue]] - Table5[[#This Row],[Total Cost]]</f>
        <v>135.54545454592503</v>
      </c>
    </row>
    <row r="21" spans="1:16" x14ac:dyDescent="0.25">
      <c r="A21" s="11" t="s">
        <v>49</v>
      </c>
      <c r="B21" s="11" t="s">
        <v>36</v>
      </c>
      <c r="C21" s="11" t="s">
        <v>37</v>
      </c>
      <c r="D21" s="11" t="s">
        <v>21</v>
      </c>
      <c r="E21" s="11" t="s">
        <v>15</v>
      </c>
      <c r="F21" s="11" t="s">
        <v>26</v>
      </c>
      <c r="G21" s="11">
        <v>40.299999999999997</v>
      </c>
      <c r="H21" s="11">
        <v>2</v>
      </c>
      <c r="I21" s="12">
        <v>43535</v>
      </c>
      <c r="J21" s="13">
        <v>0.64583333333333337</v>
      </c>
      <c r="K21" s="11" t="s">
        <v>17</v>
      </c>
      <c r="L21" s="11">
        <v>4.7619047620000003</v>
      </c>
      <c r="M21" s="14">
        <v>4.4000000000000004</v>
      </c>
      <c r="N21" s="15">
        <f>Table5[[#This Row],[Unit price]] *Table5[[#This Row],[Quantity]]</f>
        <v>80.599999999999994</v>
      </c>
      <c r="O21" s="15">
        <f xml:space="preserve"> Table5[[#This Row],[Revenue]]/(1 + Table5[[#This Row],[Gross Margin Percentage]])</f>
        <v>13.9884297518349</v>
      </c>
      <c r="P21" s="17">
        <f xml:space="preserve"> Table5[[#This Row],[Revenue]] - Table5[[#This Row],[Total Cost]]</f>
        <v>66.611570248165094</v>
      </c>
    </row>
    <row r="22" spans="1:16" x14ac:dyDescent="0.25">
      <c r="A22" s="7" t="s">
        <v>50</v>
      </c>
      <c r="B22" s="7" t="s">
        <v>19</v>
      </c>
      <c r="C22" s="7" t="s">
        <v>20</v>
      </c>
      <c r="D22" s="7" t="s">
        <v>14</v>
      </c>
      <c r="E22" s="7" t="s">
        <v>25</v>
      </c>
      <c r="F22" s="7" t="s">
        <v>22</v>
      </c>
      <c r="G22" s="7">
        <v>86.04</v>
      </c>
      <c r="H22" s="7">
        <v>5</v>
      </c>
      <c r="I22" s="8">
        <v>43521</v>
      </c>
      <c r="J22" s="9">
        <v>0.47500000000000003</v>
      </c>
      <c r="K22" s="7" t="s">
        <v>17</v>
      </c>
      <c r="L22" s="7">
        <v>4.7619047620000003</v>
      </c>
      <c r="M22" s="10">
        <v>4.8</v>
      </c>
      <c r="N22" s="15">
        <f>Table5[[#This Row],[Unit price]] *Table5[[#This Row],[Quantity]]</f>
        <v>430.20000000000005</v>
      </c>
      <c r="O22" s="15">
        <f xml:space="preserve"> Table5[[#This Row],[Revenue]]/(1 + Table5[[#This Row],[Gross Margin Percentage]])</f>
        <v>74.662809916121276</v>
      </c>
      <c r="P22" s="17">
        <f xml:space="preserve"> Table5[[#This Row],[Revenue]] - Table5[[#This Row],[Total Cost]]</f>
        <v>355.53719008387878</v>
      </c>
    </row>
    <row r="23" spans="1:16" x14ac:dyDescent="0.25">
      <c r="A23" s="11" t="s">
        <v>51</v>
      </c>
      <c r="B23" s="11" t="s">
        <v>36</v>
      </c>
      <c r="C23" s="11" t="s">
        <v>37</v>
      </c>
      <c r="D23" s="11" t="s">
        <v>21</v>
      </c>
      <c r="E23" s="11" t="s">
        <v>25</v>
      </c>
      <c r="F23" s="11" t="s">
        <v>16</v>
      </c>
      <c r="G23" s="11">
        <v>87.98</v>
      </c>
      <c r="H23" s="11">
        <v>3</v>
      </c>
      <c r="I23" s="12">
        <v>43529</v>
      </c>
      <c r="J23" s="13">
        <v>0.44444444444444442</v>
      </c>
      <c r="K23" s="11" t="s">
        <v>17</v>
      </c>
      <c r="L23" s="11">
        <v>4.7619047620000003</v>
      </c>
      <c r="M23" s="14">
        <v>5.0999999999999996</v>
      </c>
      <c r="N23" s="15">
        <f>Table5[[#This Row],[Unit price]] *Table5[[#This Row],[Quantity]]</f>
        <v>263.94</v>
      </c>
      <c r="O23" s="15">
        <f xml:space="preserve"> Table5[[#This Row],[Revenue]]/(1 + Table5[[#This Row],[Gross Margin Percentage]])</f>
        <v>45.807768594284163</v>
      </c>
      <c r="P23" s="17">
        <f xml:space="preserve"> Table5[[#This Row],[Revenue]] - Table5[[#This Row],[Total Cost]]</f>
        <v>218.13223140571583</v>
      </c>
    </row>
    <row r="24" spans="1:16" x14ac:dyDescent="0.25">
      <c r="A24" s="7" t="s">
        <v>52</v>
      </c>
      <c r="B24" s="7" t="s">
        <v>36</v>
      </c>
      <c r="C24" s="7" t="s">
        <v>37</v>
      </c>
      <c r="D24" s="7" t="s">
        <v>21</v>
      </c>
      <c r="E24" s="7" t="s">
        <v>25</v>
      </c>
      <c r="F24" s="7" t="s">
        <v>26</v>
      </c>
      <c r="G24" s="7">
        <v>33.200000000000003</v>
      </c>
      <c r="H24" s="7">
        <v>2</v>
      </c>
      <c r="I24" s="8">
        <v>43539</v>
      </c>
      <c r="J24" s="9">
        <v>0.51388888888888895</v>
      </c>
      <c r="K24" s="7" t="s">
        <v>27</v>
      </c>
      <c r="L24" s="7">
        <v>4.7619047620000003</v>
      </c>
      <c r="M24" s="10">
        <v>4.4000000000000004</v>
      </c>
      <c r="N24" s="15">
        <f>Table5[[#This Row],[Unit price]] *Table5[[#This Row],[Quantity]]</f>
        <v>66.400000000000006</v>
      </c>
      <c r="O24" s="15">
        <f xml:space="preserve"> Table5[[#This Row],[Revenue]]/(1 + Table5[[#This Row],[Gross Margin Percentage]])</f>
        <v>11.523966941958282</v>
      </c>
      <c r="P24" s="17">
        <f xml:space="preserve"> Table5[[#This Row],[Revenue]] - Table5[[#This Row],[Total Cost]]</f>
        <v>54.876033058041727</v>
      </c>
    </row>
    <row r="25" spans="1:16" x14ac:dyDescent="0.25">
      <c r="A25" s="11" t="s">
        <v>53</v>
      </c>
      <c r="B25" s="11" t="s">
        <v>12</v>
      </c>
      <c r="C25" s="11" t="s">
        <v>13</v>
      </c>
      <c r="D25" s="11" t="s">
        <v>21</v>
      </c>
      <c r="E25" s="11" t="s">
        <v>25</v>
      </c>
      <c r="F25" s="11" t="s">
        <v>22</v>
      </c>
      <c r="G25" s="11">
        <v>34.56</v>
      </c>
      <c r="H25" s="11">
        <v>5</v>
      </c>
      <c r="I25" s="12">
        <v>43513</v>
      </c>
      <c r="J25" s="13">
        <v>0.46875</v>
      </c>
      <c r="K25" s="11" t="s">
        <v>17</v>
      </c>
      <c r="L25" s="11">
        <v>4.7619047620000003</v>
      </c>
      <c r="M25" s="14">
        <v>9.9</v>
      </c>
      <c r="N25" s="15">
        <f>Table5[[#This Row],[Unit price]] *Table5[[#This Row],[Quantity]]</f>
        <v>172.8</v>
      </c>
      <c r="O25" s="15">
        <f xml:space="preserve"> Table5[[#This Row],[Revenue]]/(1 + Table5[[#This Row],[Gross Margin Percentage]])</f>
        <v>29.990082644132396</v>
      </c>
      <c r="P25" s="17">
        <f xml:space="preserve"> Table5[[#This Row],[Revenue]] - Table5[[#This Row],[Total Cost]]</f>
        <v>142.80991735586761</v>
      </c>
    </row>
    <row r="26" spans="1:16" x14ac:dyDescent="0.25">
      <c r="A26" s="7" t="s">
        <v>54</v>
      </c>
      <c r="B26" s="7" t="s">
        <v>12</v>
      </c>
      <c r="C26" s="7" t="s">
        <v>13</v>
      </c>
      <c r="D26" s="7" t="s">
        <v>14</v>
      </c>
      <c r="E26" s="7" t="s">
        <v>25</v>
      </c>
      <c r="F26" s="7" t="s">
        <v>30</v>
      </c>
      <c r="G26" s="7">
        <v>88.63</v>
      </c>
      <c r="H26" s="7">
        <v>3</v>
      </c>
      <c r="I26" s="8">
        <v>43526</v>
      </c>
      <c r="J26" s="9">
        <v>0.73333333333333339</v>
      </c>
      <c r="K26" s="7" t="s">
        <v>17</v>
      </c>
      <c r="L26" s="7">
        <v>4.7619047620000003</v>
      </c>
      <c r="M26" s="10">
        <v>6</v>
      </c>
      <c r="N26" s="15">
        <f>Table5[[#This Row],[Unit price]] *Table5[[#This Row],[Quantity]]</f>
        <v>265.89</v>
      </c>
      <c r="O26" s="15">
        <f xml:space="preserve"> Table5[[#This Row],[Revenue]]/(1 + Table5[[#This Row],[Gross Margin Percentage]])</f>
        <v>46.146198346344683</v>
      </c>
      <c r="P26" s="17">
        <f xml:space="preserve"> Table5[[#This Row],[Revenue]] - Table5[[#This Row],[Total Cost]]</f>
        <v>219.74380165365531</v>
      </c>
    </row>
    <row r="27" spans="1:16" x14ac:dyDescent="0.25">
      <c r="A27" s="11" t="s">
        <v>55</v>
      </c>
      <c r="B27" s="11" t="s">
        <v>12</v>
      </c>
      <c r="C27" s="11" t="s">
        <v>13</v>
      </c>
      <c r="D27" s="11" t="s">
        <v>14</v>
      </c>
      <c r="E27" s="11" t="s">
        <v>15</v>
      </c>
      <c r="F27" s="11" t="s">
        <v>26</v>
      </c>
      <c r="G27" s="11">
        <v>52.59</v>
      </c>
      <c r="H27" s="11">
        <v>8</v>
      </c>
      <c r="I27" s="12">
        <v>43546</v>
      </c>
      <c r="J27" s="13">
        <v>0.80555555555555547</v>
      </c>
      <c r="K27" s="11" t="s">
        <v>27</v>
      </c>
      <c r="L27" s="11">
        <v>4.7619047620000003</v>
      </c>
      <c r="M27" s="14">
        <v>8.5</v>
      </c>
      <c r="N27" s="15">
        <f>Table5[[#This Row],[Unit price]] *Table5[[#This Row],[Quantity]]</f>
        <v>420.72</v>
      </c>
      <c r="O27" s="15">
        <f xml:space="preserve"> Table5[[#This Row],[Revenue]]/(1 + Table5[[#This Row],[Gross Margin Percentage]])</f>
        <v>73.017520659950122</v>
      </c>
      <c r="P27" s="17">
        <f xml:space="preserve"> Table5[[#This Row],[Revenue]] - Table5[[#This Row],[Total Cost]]</f>
        <v>347.70247934004988</v>
      </c>
    </row>
    <row r="28" spans="1:16" x14ac:dyDescent="0.25">
      <c r="A28" s="7" t="s">
        <v>56</v>
      </c>
      <c r="B28" s="7" t="s">
        <v>36</v>
      </c>
      <c r="C28" s="7" t="s">
        <v>37</v>
      </c>
      <c r="D28" s="7" t="s">
        <v>21</v>
      </c>
      <c r="E28" s="7" t="s">
        <v>25</v>
      </c>
      <c r="F28" s="7" t="s">
        <v>40</v>
      </c>
      <c r="G28" s="7">
        <v>33.520000000000003</v>
      </c>
      <c r="H28" s="7">
        <v>1</v>
      </c>
      <c r="I28" s="8">
        <v>43504</v>
      </c>
      <c r="J28" s="9">
        <v>0.64652777777777781</v>
      </c>
      <c r="K28" s="7" t="s">
        <v>23</v>
      </c>
      <c r="L28" s="7">
        <v>4.7619047620000003</v>
      </c>
      <c r="M28" s="10">
        <v>6.7</v>
      </c>
      <c r="N28" s="15">
        <f>Table5[[#This Row],[Unit price]] *Table5[[#This Row],[Quantity]]</f>
        <v>33.520000000000003</v>
      </c>
      <c r="O28" s="15">
        <f xml:space="preserve"> Table5[[#This Row],[Revenue]]/(1 + Table5[[#This Row],[Gross Margin Percentage]])</f>
        <v>5.8175206610608674</v>
      </c>
      <c r="P28" s="17">
        <f xml:space="preserve"> Table5[[#This Row],[Revenue]] - Table5[[#This Row],[Total Cost]]</f>
        <v>27.702479338939135</v>
      </c>
    </row>
    <row r="29" spans="1:16" x14ac:dyDescent="0.25">
      <c r="A29" s="11" t="s">
        <v>57</v>
      </c>
      <c r="B29" s="11" t="s">
        <v>12</v>
      </c>
      <c r="C29" s="11" t="s">
        <v>13</v>
      </c>
      <c r="D29" s="11" t="s">
        <v>21</v>
      </c>
      <c r="E29" s="11" t="s">
        <v>15</v>
      </c>
      <c r="F29" s="11" t="s">
        <v>40</v>
      </c>
      <c r="G29" s="11">
        <v>87.67</v>
      </c>
      <c r="H29" s="11">
        <v>2</v>
      </c>
      <c r="I29" s="12">
        <v>43534</v>
      </c>
      <c r="J29" s="13">
        <v>0.51180555555555551</v>
      </c>
      <c r="K29" s="11" t="s">
        <v>27</v>
      </c>
      <c r="L29" s="11">
        <v>4.7619047620000003</v>
      </c>
      <c r="M29" s="14">
        <v>7.7</v>
      </c>
      <c r="N29" s="15">
        <f>Table5[[#This Row],[Unit price]] *Table5[[#This Row],[Quantity]]</f>
        <v>175.34</v>
      </c>
      <c r="O29" s="15">
        <f xml:space="preserve"> Table5[[#This Row],[Revenue]]/(1 + Table5[[#This Row],[Gross Margin Percentage]])</f>
        <v>30.4309090904061</v>
      </c>
      <c r="P29" s="17">
        <f xml:space="preserve"> Table5[[#This Row],[Revenue]] - Table5[[#This Row],[Total Cost]]</f>
        <v>144.90909090959391</v>
      </c>
    </row>
    <row r="30" spans="1:16" x14ac:dyDescent="0.25">
      <c r="A30" s="7" t="s">
        <v>58</v>
      </c>
      <c r="B30" s="7" t="s">
        <v>36</v>
      </c>
      <c r="C30" s="7" t="s">
        <v>37</v>
      </c>
      <c r="D30" s="7" t="s">
        <v>21</v>
      </c>
      <c r="E30" s="7" t="s">
        <v>15</v>
      </c>
      <c r="F30" s="7" t="s">
        <v>38</v>
      </c>
      <c r="G30" s="7">
        <v>88.36</v>
      </c>
      <c r="H30" s="7">
        <v>5</v>
      </c>
      <c r="I30" s="8">
        <v>43490</v>
      </c>
      <c r="J30" s="9">
        <v>0.82500000000000007</v>
      </c>
      <c r="K30" s="7" t="s">
        <v>23</v>
      </c>
      <c r="L30" s="7">
        <v>4.7619047620000003</v>
      </c>
      <c r="M30" s="10">
        <v>9.6</v>
      </c>
      <c r="N30" s="15">
        <f>Table5[[#This Row],[Unit price]] *Table5[[#This Row],[Quantity]]</f>
        <v>441.8</v>
      </c>
      <c r="O30" s="15">
        <f xml:space="preserve"> Table5[[#This Row],[Revenue]]/(1 + Table5[[#This Row],[Gross Margin Percentage]])</f>
        <v>76.676033056583861</v>
      </c>
      <c r="P30" s="17">
        <f xml:space="preserve"> Table5[[#This Row],[Revenue]] - Table5[[#This Row],[Total Cost]]</f>
        <v>365.12396694341612</v>
      </c>
    </row>
    <row r="31" spans="1:16" x14ac:dyDescent="0.25">
      <c r="A31" s="11" t="s">
        <v>59</v>
      </c>
      <c r="B31" s="11" t="s">
        <v>12</v>
      </c>
      <c r="C31" s="11" t="s">
        <v>13</v>
      </c>
      <c r="D31" s="11" t="s">
        <v>21</v>
      </c>
      <c r="E31" s="11" t="s">
        <v>25</v>
      </c>
      <c r="F31" s="11" t="s">
        <v>16</v>
      </c>
      <c r="G31" s="11">
        <v>24.89</v>
      </c>
      <c r="H31" s="11">
        <v>9</v>
      </c>
      <c r="I31" s="12">
        <v>43539</v>
      </c>
      <c r="J31" s="13">
        <v>0.65</v>
      </c>
      <c r="K31" s="11" t="s">
        <v>23</v>
      </c>
      <c r="L31" s="11">
        <v>4.7619047620000003</v>
      </c>
      <c r="M31" s="14">
        <v>7.4</v>
      </c>
      <c r="N31" s="15">
        <f>Table5[[#This Row],[Unit price]] *Table5[[#This Row],[Quantity]]</f>
        <v>224.01</v>
      </c>
      <c r="O31" s="15">
        <f xml:space="preserve"> Table5[[#This Row],[Revenue]]/(1 + Table5[[#This Row],[Gross Margin Percentage]])</f>
        <v>38.877768594398709</v>
      </c>
      <c r="P31" s="17">
        <f xml:space="preserve"> Table5[[#This Row],[Revenue]] - Table5[[#This Row],[Total Cost]]</f>
        <v>185.13223140560129</v>
      </c>
    </row>
    <row r="32" spans="1:16" x14ac:dyDescent="0.25">
      <c r="A32" s="7" t="s">
        <v>60</v>
      </c>
      <c r="B32" s="7" t="s">
        <v>36</v>
      </c>
      <c r="C32" s="7" t="s">
        <v>37</v>
      </c>
      <c r="D32" s="7" t="s">
        <v>21</v>
      </c>
      <c r="E32" s="7" t="s">
        <v>25</v>
      </c>
      <c r="F32" s="7" t="s">
        <v>40</v>
      </c>
      <c r="G32" s="7">
        <v>94.13</v>
      </c>
      <c r="H32" s="7">
        <v>5</v>
      </c>
      <c r="I32" s="8">
        <v>43521</v>
      </c>
      <c r="J32" s="9">
        <v>0.81874999999999998</v>
      </c>
      <c r="K32" s="7" t="s">
        <v>27</v>
      </c>
      <c r="L32" s="7">
        <v>4.7619047620000003</v>
      </c>
      <c r="M32" s="10">
        <v>4.8</v>
      </c>
      <c r="N32" s="15">
        <f>Table5[[#This Row],[Unit price]] *Table5[[#This Row],[Quantity]]</f>
        <v>470.65</v>
      </c>
      <c r="O32" s="15">
        <f xml:space="preserve"> Table5[[#This Row],[Revenue]]/(1 + Table5[[#This Row],[Gross Margin Percentage]])</f>
        <v>81.683057849889522</v>
      </c>
      <c r="P32" s="17">
        <f xml:space="preserve"> Table5[[#This Row],[Revenue]] - Table5[[#This Row],[Total Cost]]</f>
        <v>388.96694215011047</v>
      </c>
    </row>
    <row r="33" spans="1:16" x14ac:dyDescent="0.25">
      <c r="A33" s="11" t="s">
        <v>61</v>
      </c>
      <c r="B33" s="11" t="s">
        <v>36</v>
      </c>
      <c r="C33" s="11" t="s">
        <v>37</v>
      </c>
      <c r="D33" s="11" t="s">
        <v>14</v>
      </c>
      <c r="E33" s="11" t="s">
        <v>25</v>
      </c>
      <c r="F33" s="11" t="s">
        <v>30</v>
      </c>
      <c r="G33" s="11">
        <v>78.069999999999993</v>
      </c>
      <c r="H33" s="11">
        <v>9</v>
      </c>
      <c r="I33" s="12">
        <v>43493</v>
      </c>
      <c r="J33" s="13">
        <v>0.52986111111111112</v>
      </c>
      <c r="K33" s="11" t="s">
        <v>23</v>
      </c>
      <c r="L33" s="11">
        <v>4.7619047620000003</v>
      </c>
      <c r="M33" s="14">
        <v>4.5</v>
      </c>
      <c r="N33" s="15">
        <f>Table5[[#This Row],[Unit price]] *Table5[[#This Row],[Quantity]]</f>
        <v>702.62999999999988</v>
      </c>
      <c r="O33" s="15">
        <f xml:space="preserve"> Table5[[#This Row],[Revenue]]/(1 + Table5[[#This Row],[Gross Margin Percentage]])</f>
        <v>121.94404958476123</v>
      </c>
      <c r="P33" s="17">
        <f xml:space="preserve"> Table5[[#This Row],[Revenue]] - Table5[[#This Row],[Total Cost]]</f>
        <v>580.68595041523861</v>
      </c>
    </row>
    <row r="34" spans="1:16" x14ac:dyDescent="0.25">
      <c r="A34" s="7" t="s">
        <v>62</v>
      </c>
      <c r="B34" s="7" t="s">
        <v>36</v>
      </c>
      <c r="C34" s="7" t="s">
        <v>37</v>
      </c>
      <c r="D34" s="7" t="s">
        <v>21</v>
      </c>
      <c r="E34" s="7" t="s">
        <v>25</v>
      </c>
      <c r="F34" s="7" t="s">
        <v>30</v>
      </c>
      <c r="G34" s="7">
        <v>83.78</v>
      </c>
      <c r="H34" s="7">
        <v>8</v>
      </c>
      <c r="I34" s="8">
        <v>43475</v>
      </c>
      <c r="J34" s="9">
        <v>0.61736111111111114</v>
      </c>
      <c r="K34" s="7" t="s">
        <v>23</v>
      </c>
      <c r="L34" s="7">
        <v>4.7619047620000003</v>
      </c>
      <c r="M34" s="10">
        <v>5.0999999999999996</v>
      </c>
      <c r="N34" s="15">
        <f>Table5[[#This Row],[Unit price]] *Table5[[#This Row],[Quantity]]</f>
        <v>670.24</v>
      </c>
      <c r="O34" s="15">
        <f xml:space="preserve"> Table5[[#This Row],[Revenue]]/(1 + Table5[[#This Row],[Gross Margin Percentage]])</f>
        <v>116.32264462617648</v>
      </c>
      <c r="P34" s="17">
        <f xml:space="preserve"> Table5[[#This Row],[Revenue]] - Table5[[#This Row],[Total Cost]]</f>
        <v>553.91735537382351</v>
      </c>
    </row>
    <row r="35" spans="1:16" x14ac:dyDescent="0.25">
      <c r="A35" s="11" t="s">
        <v>63</v>
      </c>
      <c r="B35" s="11" t="s">
        <v>12</v>
      </c>
      <c r="C35" s="11" t="s">
        <v>13</v>
      </c>
      <c r="D35" s="11" t="s">
        <v>21</v>
      </c>
      <c r="E35" s="11" t="s">
        <v>25</v>
      </c>
      <c r="F35" s="11" t="s">
        <v>16</v>
      </c>
      <c r="G35" s="11">
        <v>96.58</v>
      </c>
      <c r="H35" s="11">
        <v>2</v>
      </c>
      <c r="I35" s="12">
        <v>43539</v>
      </c>
      <c r="J35" s="13">
        <v>0.42499999999999999</v>
      </c>
      <c r="K35" s="11" t="s">
        <v>27</v>
      </c>
      <c r="L35" s="11">
        <v>4.7619047620000003</v>
      </c>
      <c r="M35" s="14">
        <v>5.0999999999999996</v>
      </c>
      <c r="N35" s="15">
        <f>Table5[[#This Row],[Unit price]] *Table5[[#This Row],[Quantity]]</f>
        <v>193.16</v>
      </c>
      <c r="O35" s="15">
        <f xml:space="preserve"> Table5[[#This Row],[Revenue]]/(1 + Table5[[#This Row],[Gross Margin Percentage]])</f>
        <v>33.523636363082254</v>
      </c>
      <c r="P35" s="17">
        <f xml:space="preserve"> Table5[[#This Row],[Revenue]] - Table5[[#This Row],[Total Cost]]</f>
        <v>159.63636363691774</v>
      </c>
    </row>
    <row r="36" spans="1:16" x14ac:dyDescent="0.25">
      <c r="A36" s="7" t="s">
        <v>64</v>
      </c>
      <c r="B36" s="7" t="s">
        <v>19</v>
      </c>
      <c r="C36" s="7" t="s">
        <v>20</v>
      </c>
      <c r="D36" s="7" t="s">
        <v>14</v>
      </c>
      <c r="E36" s="7" t="s">
        <v>15</v>
      </c>
      <c r="F36" s="7" t="s">
        <v>38</v>
      </c>
      <c r="G36" s="7">
        <v>99.42</v>
      </c>
      <c r="H36" s="7">
        <v>4</v>
      </c>
      <c r="I36" s="8">
        <v>43502</v>
      </c>
      <c r="J36" s="9">
        <v>0.4458333333333333</v>
      </c>
      <c r="K36" s="7" t="s">
        <v>17</v>
      </c>
      <c r="L36" s="7">
        <v>4.7619047620000003</v>
      </c>
      <c r="M36" s="10">
        <v>7.5</v>
      </c>
      <c r="N36" s="15">
        <f>Table5[[#This Row],[Unit price]] *Table5[[#This Row],[Quantity]]</f>
        <v>397.68</v>
      </c>
      <c r="O36" s="15">
        <f xml:space="preserve"> Table5[[#This Row],[Revenue]]/(1 + Table5[[#This Row],[Gross Margin Percentage]])</f>
        <v>69.018842974065805</v>
      </c>
      <c r="P36" s="17">
        <f xml:space="preserve"> Table5[[#This Row],[Revenue]] - Table5[[#This Row],[Total Cost]]</f>
        <v>328.66115702593419</v>
      </c>
    </row>
    <row r="37" spans="1:16" x14ac:dyDescent="0.25">
      <c r="A37" s="11" t="s">
        <v>65</v>
      </c>
      <c r="B37" s="11" t="s">
        <v>19</v>
      </c>
      <c r="C37" s="11" t="s">
        <v>20</v>
      </c>
      <c r="D37" s="11" t="s">
        <v>14</v>
      </c>
      <c r="E37" s="11" t="s">
        <v>15</v>
      </c>
      <c r="F37" s="11" t="s">
        <v>30</v>
      </c>
      <c r="G37" s="11">
        <v>68.12</v>
      </c>
      <c r="H37" s="11">
        <v>1</v>
      </c>
      <c r="I37" s="12">
        <v>43472</v>
      </c>
      <c r="J37" s="13">
        <v>0.51944444444444449</v>
      </c>
      <c r="K37" s="11" t="s">
        <v>17</v>
      </c>
      <c r="L37" s="11">
        <v>4.7619047620000003</v>
      </c>
      <c r="M37" s="14">
        <v>6.8</v>
      </c>
      <c r="N37" s="15">
        <f>Table5[[#This Row],[Unit price]] *Table5[[#This Row],[Quantity]]</f>
        <v>68.12</v>
      </c>
      <c r="O37" s="15">
        <f xml:space="preserve"> Table5[[#This Row],[Revenue]]/(1 + Table5[[#This Row],[Gross Margin Percentage]])</f>
        <v>11.822479338647563</v>
      </c>
      <c r="P37" s="17">
        <f xml:space="preserve"> Table5[[#This Row],[Revenue]] - Table5[[#This Row],[Total Cost]]</f>
        <v>56.297520661352443</v>
      </c>
    </row>
    <row r="38" spans="1:16" x14ac:dyDescent="0.25">
      <c r="A38" s="7" t="s">
        <v>66</v>
      </c>
      <c r="B38" s="7" t="s">
        <v>12</v>
      </c>
      <c r="C38" s="7" t="s">
        <v>13</v>
      </c>
      <c r="D38" s="7" t="s">
        <v>14</v>
      </c>
      <c r="E38" s="7" t="s">
        <v>25</v>
      </c>
      <c r="F38" s="7" t="s">
        <v>30</v>
      </c>
      <c r="G38" s="7">
        <v>62.62</v>
      </c>
      <c r="H38" s="7">
        <v>5</v>
      </c>
      <c r="I38" s="8">
        <v>43534</v>
      </c>
      <c r="J38" s="9">
        <v>0.80208333333333337</v>
      </c>
      <c r="K38" s="7" t="s">
        <v>17</v>
      </c>
      <c r="L38" s="7">
        <v>4.7619047620000003</v>
      </c>
      <c r="M38" s="10">
        <v>7</v>
      </c>
      <c r="N38" s="15">
        <f>Table5[[#This Row],[Unit price]] *Table5[[#This Row],[Quantity]]</f>
        <v>313.09999999999997</v>
      </c>
      <c r="O38" s="15">
        <f xml:space="preserve"> Table5[[#This Row],[Revenue]]/(1 + Table5[[#This Row],[Gross Margin Percentage]])</f>
        <v>54.339669420589416</v>
      </c>
      <c r="P38" s="17">
        <f xml:space="preserve"> Table5[[#This Row],[Revenue]] - Table5[[#This Row],[Total Cost]]</f>
        <v>258.76033057941055</v>
      </c>
    </row>
    <row r="39" spans="1:16" x14ac:dyDescent="0.25">
      <c r="A39" s="11" t="s">
        <v>67</v>
      </c>
      <c r="B39" s="11" t="s">
        <v>12</v>
      </c>
      <c r="C39" s="11" t="s">
        <v>13</v>
      </c>
      <c r="D39" s="11" t="s">
        <v>21</v>
      </c>
      <c r="E39" s="11" t="s">
        <v>15</v>
      </c>
      <c r="F39" s="11" t="s">
        <v>22</v>
      </c>
      <c r="G39" s="11">
        <v>60.88</v>
      </c>
      <c r="H39" s="11">
        <v>9</v>
      </c>
      <c r="I39" s="12">
        <v>43480</v>
      </c>
      <c r="J39" s="13">
        <v>0.72013888888888899</v>
      </c>
      <c r="K39" s="11" t="s">
        <v>17</v>
      </c>
      <c r="L39" s="11">
        <v>4.7619047620000003</v>
      </c>
      <c r="M39" s="14">
        <v>4.7</v>
      </c>
      <c r="N39" s="15">
        <f>Table5[[#This Row],[Unit price]] *Table5[[#This Row],[Quantity]]</f>
        <v>547.92000000000007</v>
      </c>
      <c r="O39" s="15">
        <f xml:space="preserve"> Table5[[#This Row],[Revenue]]/(1 + Table5[[#This Row],[Gross Margin Percentage]])</f>
        <v>95.093553717436478</v>
      </c>
      <c r="P39" s="17">
        <f xml:space="preserve"> Table5[[#This Row],[Revenue]] - Table5[[#This Row],[Total Cost]]</f>
        <v>452.82644628256361</v>
      </c>
    </row>
    <row r="40" spans="1:16" x14ac:dyDescent="0.25">
      <c r="A40" s="7" t="s">
        <v>68</v>
      </c>
      <c r="B40" s="7" t="s">
        <v>19</v>
      </c>
      <c r="C40" s="7" t="s">
        <v>20</v>
      </c>
      <c r="D40" s="7" t="s">
        <v>21</v>
      </c>
      <c r="E40" s="7" t="s">
        <v>15</v>
      </c>
      <c r="F40" s="7" t="s">
        <v>16</v>
      </c>
      <c r="G40" s="7">
        <v>54.92</v>
      </c>
      <c r="H40" s="7">
        <v>8</v>
      </c>
      <c r="I40" s="8">
        <v>43547</v>
      </c>
      <c r="J40" s="9">
        <v>0.55833333333333335</v>
      </c>
      <c r="K40" s="7" t="s">
        <v>17</v>
      </c>
      <c r="L40" s="7">
        <v>4.7619047620000003</v>
      </c>
      <c r="M40" s="10">
        <v>7.6</v>
      </c>
      <c r="N40" s="15">
        <f>Table5[[#This Row],[Unit price]] *Table5[[#This Row],[Quantity]]</f>
        <v>439.36</v>
      </c>
      <c r="O40" s="15">
        <f xml:space="preserve"> Table5[[#This Row],[Revenue]]/(1 + Table5[[#This Row],[Gross Margin Percentage]])</f>
        <v>76.252561982210693</v>
      </c>
      <c r="P40" s="17">
        <f xml:space="preserve"> Table5[[#This Row],[Revenue]] - Table5[[#This Row],[Total Cost]]</f>
        <v>363.10743801778932</v>
      </c>
    </row>
    <row r="41" spans="1:16" x14ac:dyDescent="0.25">
      <c r="A41" s="11" t="s">
        <v>69</v>
      </c>
      <c r="B41" s="11" t="s">
        <v>36</v>
      </c>
      <c r="C41" s="11" t="s">
        <v>37</v>
      </c>
      <c r="D41" s="11" t="s">
        <v>14</v>
      </c>
      <c r="E41" s="11" t="s">
        <v>25</v>
      </c>
      <c r="F41" s="11" t="s">
        <v>26</v>
      </c>
      <c r="G41" s="11">
        <v>30.12</v>
      </c>
      <c r="H41" s="11">
        <v>8</v>
      </c>
      <c r="I41" s="12">
        <v>43527</v>
      </c>
      <c r="J41" s="13">
        <v>0.54236111111111118</v>
      </c>
      <c r="K41" s="11" t="s">
        <v>23</v>
      </c>
      <c r="L41" s="11">
        <v>4.7619047620000003</v>
      </c>
      <c r="M41" s="14">
        <v>7.7</v>
      </c>
      <c r="N41" s="15">
        <f>Table5[[#This Row],[Unit price]] *Table5[[#This Row],[Quantity]]</f>
        <v>240.96</v>
      </c>
      <c r="O41" s="15">
        <f xml:space="preserve"> Table5[[#This Row],[Revenue]]/(1 + Table5[[#This Row],[Gross Margin Percentage]])</f>
        <v>41.819504131540171</v>
      </c>
      <c r="P41" s="17">
        <f xml:space="preserve"> Table5[[#This Row],[Revenue]] - Table5[[#This Row],[Total Cost]]</f>
        <v>199.14049586845982</v>
      </c>
    </row>
    <row r="42" spans="1:16" x14ac:dyDescent="0.25">
      <c r="A42" s="7" t="s">
        <v>70</v>
      </c>
      <c r="B42" s="7" t="s">
        <v>36</v>
      </c>
      <c r="C42" s="7" t="s">
        <v>37</v>
      </c>
      <c r="D42" s="7" t="s">
        <v>14</v>
      </c>
      <c r="E42" s="7" t="s">
        <v>15</v>
      </c>
      <c r="F42" s="7" t="s">
        <v>26</v>
      </c>
      <c r="G42" s="7">
        <v>86.72</v>
      </c>
      <c r="H42" s="7">
        <v>1</v>
      </c>
      <c r="I42" s="8">
        <v>43482</v>
      </c>
      <c r="J42" s="9">
        <v>0.78125</v>
      </c>
      <c r="K42" s="7" t="s">
        <v>17</v>
      </c>
      <c r="L42" s="7">
        <v>4.7619047620000003</v>
      </c>
      <c r="M42" s="10">
        <v>7.9</v>
      </c>
      <c r="N42" s="15">
        <f>Table5[[#This Row],[Unit price]] *Table5[[#This Row],[Quantity]]</f>
        <v>86.72</v>
      </c>
      <c r="O42" s="15">
        <f xml:space="preserve"> Table5[[#This Row],[Revenue]]/(1 + Table5[[#This Row],[Gross Margin Percentage]])</f>
        <v>15.050578512147924</v>
      </c>
      <c r="P42" s="17">
        <f xml:space="preserve"> Table5[[#This Row],[Revenue]] - Table5[[#This Row],[Total Cost]]</f>
        <v>71.669421487852077</v>
      </c>
    </row>
    <row r="43" spans="1:16" x14ac:dyDescent="0.25">
      <c r="A43" s="11" t="s">
        <v>71</v>
      </c>
      <c r="B43" s="11" t="s">
        <v>19</v>
      </c>
      <c r="C43" s="11" t="s">
        <v>20</v>
      </c>
      <c r="D43" s="11" t="s">
        <v>14</v>
      </c>
      <c r="E43" s="11" t="s">
        <v>25</v>
      </c>
      <c r="F43" s="11" t="s">
        <v>26</v>
      </c>
      <c r="G43" s="11">
        <v>56.11</v>
      </c>
      <c r="H43" s="11">
        <v>2</v>
      </c>
      <c r="I43" s="12">
        <v>43498</v>
      </c>
      <c r="J43" s="13">
        <v>0.42430555555555555</v>
      </c>
      <c r="K43" s="11" t="s">
        <v>23</v>
      </c>
      <c r="L43" s="11">
        <v>4.7619047620000003</v>
      </c>
      <c r="M43" s="14">
        <v>6.3</v>
      </c>
      <c r="N43" s="15">
        <f>Table5[[#This Row],[Unit price]] *Table5[[#This Row],[Quantity]]</f>
        <v>112.22</v>
      </c>
      <c r="O43" s="15">
        <f xml:space="preserve"> Table5[[#This Row],[Revenue]]/(1 + Table5[[#This Row],[Gross Margin Percentage]])</f>
        <v>19.476198346785516</v>
      </c>
      <c r="P43" s="17">
        <f xml:space="preserve"> Table5[[#This Row],[Revenue]] - Table5[[#This Row],[Total Cost]]</f>
        <v>92.74380165321449</v>
      </c>
    </row>
    <row r="44" spans="1:16" x14ac:dyDescent="0.25">
      <c r="A44" s="7" t="s">
        <v>72</v>
      </c>
      <c r="B44" s="7" t="s">
        <v>36</v>
      </c>
      <c r="C44" s="7" t="s">
        <v>37</v>
      </c>
      <c r="D44" s="7" t="s">
        <v>14</v>
      </c>
      <c r="E44" s="7" t="s">
        <v>15</v>
      </c>
      <c r="F44" s="7" t="s">
        <v>30</v>
      </c>
      <c r="G44" s="7">
        <v>69.12</v>
      </c>
      <c r="H44" s="7">
        <v>6</v>
      </c>
      <c r="I44" s="8">
        <v>43504</v>
      </c>
      <c r="J44" s="9">
        <v>0.54375000000000007</v>
      </c>
      <c r="K44" s="7" t="s">
        <v>23</v>
      </c>
      <c r="L44" s="7">
        <v>4.7619047620000003</v>
      </c>
      <c r="M44" s="10">
        <v>5.6</v>
      </c>
      <c r="N44" s="15">
        <f>Table5[[#This Row],[Unit price]] *Table5[[#This Row],[Quantity]]</f>
        <v>414.72</v>
      </c>
      <c r="O44" s="15">
        <f xml:space="preserve"> Table5[[#This Row],[Revenue]]/(1 + Table5[[#This Row],[Gross Margin Percentage]])</f>
        <v>71.976198345917751</v>
      </c>
      <c r="P44" s="17">
        <f xml:space="preserve"> Table5[[#This Row],[Revenue]] - Table5[[#This Row],[Total Cost]]</f>
        <v>342.74380165408229</v>
      </c>
    </row>
    <row r="45" spans="1:16" x14ac:dyDescent="0.25">
      <c r="A45" s="11" t="s">
        <v>73</v>
      </c>
      <c r="B45" s="11" t="s">
        <v>19</v>
      </c>
      <c r="C45" s="11" t="s">
        <v>20</v>
      </c>
      <c r="D45" s="11" t="s">
        <v>14</v>
      </c>
      <c r="E45" s="11" t="s">
        <v>15</v>
      </c>
      <c r="F45" s="11" t="s">
        <v>38</v>
      </c>
      <c r="G45" s="11">
        <v>98.7</v>
      </c>
      <c r="H45" s="11">
        <v>8</v>
      </c>
      <c r="I45" s="12">
        <v>43528</v>
      </c>
      <c r="J45" s="13">
        <v>0.86041666666666661</v>
      </c>
      <c r="K45" s="11" t="s">
        <v>23</v>
      </c>
      <c r="L45" s="11">
        <v>4.7619047620000003</v>
      </c>
      <c r="M45" s="14">
        <v>7.6</v>
      </c>
      <c r="N45" s="15">
        <f>Table5[[#This Row],[Unit price]] *Table5[[#This Row],[Quantity]]</f>
        <v>789.6</v>
      </c>
      <c r="O45" s="15">
        <f xml:space="preserve"> Table5[[#This Row],[Revenue]]/(1 + Table5[[#This Row],[Gross Margin Percentage]])</f>
        <v>137.03801652666053</v>
      </c>
      <c r="P45" s="17">
        <f xml:space="preserve"> Table5[[#This Row],[Revenue]] - Table5[[#This Row],[Total Cost]]</f>
        <v>652.56198347333952</v>
      </c>
    </row>
    <row r="46" spans="1:16" x14ac:dyDescent="0.25">
      <c r="A46" s="7" t="s">
        <v>74</v>
      </c>
      <c r="B46" s="7" t="s">
        <v>19</v>
      </c>
      <c r="C46" s="7" t="s">
        <v>20</v>
      </c>
      <c r="D46" s="7" t="s">
        <v>14</v>
      </c>
      <c r="E46" s="7" t="s">
        <v>25</v>
      </c>
      <c r="F46" s="7" t="s">
        <v>16</v>
      </c>
      <c r="G46" s="7">
        <v>15.37</v>
      </c>
      <c r="H46" s="7">
        <v>2</v>
      </c>
      <c r="I46" s="8">
        <v>43540</v>
      </c>
      <c r="J46" s="9">
        <v>0.82430555555555562</v>
      </c>
      <c r="K46" s="7" t="s">
        <v>23</v>
      </c>
      <c r="L46" s="7">
        <v>4.7619047620000003</v>
      </c>
      <c r="M46" s="10">
        <v>7.2</v>
      </c>
      <c r="N46" s="15">
        <f>Table5[[#This Row],[Unit price]] *Table5[[#This Row],[Quantity]]</f>
        <v>30.74</v>
      </c>
      <c r="O46" s="15">
        <f xml:space="preserve"> Table5[[#This Row],[Revenue]]/(1 + Table5[[#This Row],[Gross Margin Percentage]])</f>
        <v>5.3350413222258668</v>
      </c>
      <c r="P46" s="17">
        <f xml:space="preserve"> Table5[[#This Row],[Revenue]] - Table5[[#This Row],[Total Cost]]</f>
        <v>25.404958677774133</v>
      </c>
    </row>
    <row r="47" spans="1:16" x14ac:dyDescent="0.25">
      <c r="A47" s="11" t="s">
        <v>75</v>
      </c>
      <c r="B47" s="11" t="s">
        <v>36</v>
      </c>
      <c r="C47" s="11" t="s">
        <v>37</v>
      </c>
      <c r="D47" s="11" t="s">
        <v>14</v>
      </c>
      <c r="E47" s="11" t="s">
        <v>15</v>
      </c>
      <c r="F47" s="11" t="s">
        <v>22</v>
      </c>
      <c r="G47" s="11">
        <v>93.96</v>
      </c>
      <c r="H47" s="11">
        <v>4</v>
      </c>
      <c r="I47" s="12">
        <v>43533</v>
      </c>
      <c r="J47" s="13">
        <v>0.75</v>
      </c>
      <c r="K47" s="11" t="s">
        <v>23</v>
      </c>
      <c r="L47" s="11">
        <v>4.7619047620000003</v>
      </c>
      <c r="M47" s="14">
        <v>9.5</v>
      </c>
      <c r="N47" s="15">
        <f>Table5[[#This Row],[Unit price]] *Table5[[#This Row],[Quantity]]</f>
        <v>375.84</v>
      </c>
      <c r="O47" s="15">
        <f xml:space="preserve"> Table5[[#This Row],[Revenue]]/(1 + Table5[[#This Row],[Gross Margin Percentage]])</f>
        <v>65.228429750987956</v>
      </c>
      <c r="P47" s="17">
        <f xml:space="preserve"> Table5[[#This Row],[Revenue]] - Table5[[#This Row],[Total Cost]]</f>
        <v>310.611570249012</v>
      </c>
    </row>
    <row r="48" spans="1:16" x14ac:dyDescent="0.25">
      <c r="A48" s="7" t="s">
        <v>76</v>
      </c>
      <c r="B48" s="7" t="s">
        <v>36</v>
      </c>
      <c r="C48" s="7" t="s">
        <v>37</v>
      </c>
      <c r="D48" s="7" t="s">
        <v>14</v>
      </c>
      <c r="E48" s="7" t="s">
        <v>25</v>
      </c>
      <c r="F48" s="7" t="s">
        <v>16</v>
      </c>
      <c r="G48" s="7">
        <v>56.69</v>
      </c>
      <c r="H48" s="7">
        <v>9</v>
      </c>
      <c r="I48" s="8">
        <v>43523</v>
      </c>
      <c r="J48" s="9">
        <v>0.72499999999999998</v>
      </c>
      <c r="K48" s="7" t="s">
        <v>27</v>
      </c>
      <c r="L48" s="7">
        <v>4.7619047620000003</v>
      </c>
      <c r="M48" s="10">
        <v>8.4</v>
      </c>
      <c r="N48" s="15">
        <f>Table5[[#This Row],[Unit price]] *Table5[[#This Row],[Quantity]]</f>
        <v>510.21</v>
      </c>
      <c r="O48" s="15">
        <f xml:space="preserve"> Table5[[#This Row],[Revenue]]/(1 + Table5[[#This Row],[Gross Margin Percentage]])</f>
        <v>88.548842973742993</v>
      </c>
      <c r="P48" s="17">
        <f xml:space="preserve"> Table5[[#This Row],[Revenue]] - Table5[[#This Row],[Total Cost]]</f>
        <v>421.661157026257</v>
      </c>
    </row>
    <row r="49" spans="1:16" x14ac:dyDescent="0.25">
      <c r="A49" s="11" t="s">
        <v>77</v>
      </c>
      <c r="B49" s="11" t="s">
        <v>36</v>
      </c>
      <c r="C49" s="11" t="s">
        <v>37</v>
      </c>
      <c r="D49" s="11" t="s">
        <v>14</v>
      </c>
      <c r="E49" s="11" t="s">
        <v>15</v>
      </c>
      <c r="F49" s="11" t="s">
        <v>38</v>
      </c>
      <c r="G49" s="11">
        <v>20.010000000000002</v>
      </c>
      <c r="H49" s="11">
        <v>9</v>
      </c>
      <c r="I49" s="12">
        <v>43502</v>
      </c>
      <c r="J49" s="13">
        <v>0.65763888888888888</v>
      </c>
      <c r="K49" s="11" t="s">
        <v>17</v>
      </c>
      <c r="L49" s="11">
        <v>4.7619047620000003</v>
      </c>
      <c r="M49" s="14">
        <v>4.0999999999999996</v>
      </c>
      <c r="N49" s="15">
        <f>Table5[[#This Row],[Unit price]] *Table5[[#This Row],[Quantity]]</f>
        <v>180.09</v>
      </c>
      <c r="O49" s="15">
        <f xml:space="preserve"> Table5[[#This Row],[Revenue]]/(1 + Table5[[#This Row],[Gross Margin Percentage]])</f>
        <v>31.255289255681731</v>
      </c>
      <c r="P49" s="17">
        <f xml:space="preserve"> Table5[[#This Row],[Revenue]] - Table5[[#This Row],[Total Cost]]</f>
        <v>148.83471074431827</v>
      </c>
    </row>
    <row r="50" spans="1:16" x14ac:dyDescent="0.25">
      <c r="A50" s="7" t="s">
        <v>78</v>
      </c>
      <c r="B50" s="7" t="s">
        <v>36</v>
      </c>
      <c r="C50" s="7" t="s">
        <v>37</v>
      </c>
      <c r="D50" s="7" t="s">
        <v>14</v>
      </c>
      <c r="E50" s="7" t="s">
        <v>25</v>
      </c>
      <c r="F50" s="7" t="s">
        <v>22</v>
      </c>
      <c r="G50" s="7">
        <v>18.93</v>
      </c>
      <c r="H50" s="7">
        <v>6</v>
      </c>
      <c r="I50" s="8">
        <v>43506</v>
      </c>
      <c r="J50" s="9">
        <v>0.53125</v>
      </c>
      <c r="K50" s="7" t="s">
        <v>27</v>
      </c>
      <c r="L50" s="7">
        <v>4.7619047620000003</v>
      </c>
      <c r="M50" s="10">
        <v>8.1</v>
      </c>
      <c r="N50" s="15">
        <f>Table5[[#This Row],[Unit price]] *Table5[[#This Row],[Quantity]]</f>
        <v>113.58</v>
      </c>
      <c r="O50" s="15">
        <f xml:space="preserve"> Table5[[#This Row],[Revenue]]/(1 + Table5[[#This Row],[Gross Margin Percentage]])</f>
        <v>19.712231404632853</v>
      </c>
      <c r="P50" s="17">
        <f xml:space="preserve"> Table5[[#This Row],[Revenue]] - Table5[[#This Row],[Total Cost]]</f>
        <v>93.867768595367153</v>
      </c>
    </row>
    <row r="51" spans="1:16" x14ac:dyDescent="0.25">
      <c r="A51" s="11" t="s">
        <v>79</v>
      </c>
      <c r="B51" s="11" t="s">
        <v>19</v>
      </c>
      <c r="C51" s="11" t="s">
        <v>20</v>
      </c>
      <c r="D51" s="11" t="s">
        <v>14</v>
      </c>
      <c r="E51" s="11" t="s">
        <v>15</v>
      </c>
      <c r="F51" s="11" t="s">
        <v>40</v>
      </c>
      <c r="G51" s="11">
        <v>82.63</v>
      </c>
      <c r="H51" s="11">
        <v>10</v>
      </c>
      <c r="I51" s="12">
        <v>43543</v>
      </c>
      <c r="J51" s="13">
        <v>0.71388888888888891</v>
      </c>
      <c r="K51" s="11" t="s">
        <v>17</v>
      </c>
      <c r="L51" s="11">
        <v>4.7619047620000003</v>
      </c>
      <c r="M51" s="14">
        <v>7.9</v>
      </c>
      <c r="N51" s="15">
        <f>Table5[[#This Row],[Unit price]] *Table5[[#This Row],[Quantity]]</f>
        <v>826.3</v>
      </c>
      <c r="O51" s="15">
        <f xml:space="preserve"> Table5[[#This Row],[Revenue]]/(1 + Table5[[#This Row],[Gross Margin Percentage]])</f>
        <v>143.40743801415854</v>
      </c>
      <c r="P51" s="17">
        <f xml:space="preserve"> Table5[[#This Row],[Revenue]] - Table5[[#This Row],[Total Cost]]</f>
        <v>682.89256198584144</v>
      </c>
    </row>
    <row r="52" spans="1:16" x14ac:dyDescent="0.25">
      <c r="A52" s="7" t="s">
        <v>80</v>
      </c>
      <c r="B52" s="7" t="s">
        <v>19</v>
      </c>
      <c r="C52" s="7" t="s">
        <v>20</v>
      </c>
      <c r="D52" s="7" t="s">
        <v>14</v>
      </c>
      <c r="E52" s="7" t="s">
        <v>25</v>
      </c>
      <c r="F52" s="7" t="s">
        <v>38</v>
      </c>
      <c r="G52" s="7">
        <v>91.4</v>
      </c>
      <c r="H52" s="7">
        <v>7</v>
      </c>
      <c r="I52" s="8">
        <v>43499</v>
      </c>
      <c r="J52" s="9">
        <v>0.42986111111111108</v>
      </c>
      <c r="K52" s="7" t="s">
        <v>23</v>
      </c>
      <c r="L52" s="7">
        <v>4.7619047620000003</v>
      </c>
      <c r="M52" s="10">
        <v>9.5</v>
      </c>
      <c r="N52" s="15">
        <f>Table5[[#This Row],[Unit price]] *Table5[[#This Row],[Quantity]]</f>
        <v>639.80000000000007</v>
      </c>
      <c r="O52" s="15">
        <f xml:space="preserve"> Table5[[#This Row],[Revenue]]/(1 + Table5[[#This Row],[Gross Margin Percentage]])</f>
        <v>111.03966941965224</v>
      </c>
      <c r="P52" s="17">
        <f xml:space="preserve"> Table5[[#This Row],[Revenue]] - Table5[[#This Row],[Total Cost]]</f>
        <v>528.76033058034784</v>
      </c>
    </row>
    <row r="53" spans="1:16" x14ac:dyDescent="0.25">
      <c r="A53" s="11" t="s">
        <v>81</v>
      </c>
      <c r="B53" s="11" t="s">
        <v>12</v>
      </c>
      <c r="C53" s="11" t="s">
        <v>13</v>
      </c>
      <c r="D53" s="11" t="s">
        <v>14</v>
      </c>
      <c r="E53" s="11" t="s">
        <v>15</v>
      </c>
      <c r="F53" s="11" t="s">
        <v>38</v>
      </c>
      <c r="G53" s="11">
        <v>44.59</v>
      </c>
      <c r="H53" s="11">
        <v>5</v>
      </c>
      <c r="I53" s="12">
        <v>43506</v>
      </c>
      <c r="J53" s="13">
        <v>0.63194444444444442</v>
      </c>
      <c r="K53" s="11" t="s">
        <v>23</v>
      </c>
      <c r="L53" s="11">
        <v>4.7619047620000003</v>
      </c>
      <c r="M53" s="14">
        <v>8.5</v>
      </c>
      <c r="N53" s="15">
        <f>Table5[[#This Row],[Unit price]] *Table5[[#This Row],[Quantity]]</f>
        <v>222.95000000000002</v>
      </c>
      <c r="O53" s="15">
        <f xml:space="preserve"> Table5[[#This Row],[Revenue]]/(1 + Table5[[#This Row],[Gross Margin Percentage]])</f>
        <v>38.693801652252994</v>
      </c>
      <c r="P53" s="17">
        <f xml:space="preserve"> Table5[[#This Row],[Revenue]] - Table5[[#This Row],[Total Cost]]</f>
        <v>184.25619834774702</v>
      </c>
    </row>
    <row r="54" spans="1:16" x14ac:dyDescent="0.25">
      <c r="A54" s="7" t="s">
        <v>82</v>
      </c>
      <c r="B54" s="7" t="s">
        <v>36</v>
      </c>
      <c r="C54" s="7" t="s">
        <v>37</v>
      </c>
      <c r="D54" s="7" t="s">
        <v>14</v>
      </c>
      <c r="E54" s="7" t="s">
        <v>15</v>
      </c>
      <c r="F54" s="7" t="s">
        <v>40</v>
      </c>
      <c r="G54" s="7">
        <v>17.87</v>
      </c>
      <c r="H54" s="7">
        <v>4</v>
      </c>
      <c r="I54" s="8">
        <v>43546</v>
      </c>
      <c r="J54" s="9">
        <v>0.61249999999999993</v>
      </c>
      <c r="K54" s="7" t="s">
        <v>17</v>
      </c>
      <c r="L54" s="7">
        <v>4.7619047620000003</v>
      </c>
      <c r="M54" s="10">
        <v>6.5</v>
      </c>
      <c r="N54" s="15">
        <f>Table5[[#This Row],[Unit price]] *Table5[[#This Row],[Quantity]]</f>
        <v>71.48</v>
      </c>
      <c r="O54" s="15">
        <f xml:space="preserve"> Table5[[#This Row],[Revenue]]/(1 + Table5[[#This Row],[Gross Margin Percentage]])</f>
        <v>12.405619834505693</v>
      </c>
      <c r="P54" s="17">
        <f xml:space="preserve"> Table5[[#This Row],[Revenue]] - Table5[[#This Row],[Total Cost]]</f>
        <v>59.074380165494311</v>
      </c>
    </row>
    <row r="55" spans="1:16" x14ac:dyDescent="0.25">
      <c r="A55" s="11" t="s">
        <v>83</v>
      </c>
      <c r="B55" s="11" t="s">
        <v>19</v>
      </c>
      <c r="C55" s="11" t="s">
        <v>20</v>
      </c>
      <c r="D55" s="11" t="s">
        <v>14</v>
      </c>
      <c r="E55" s="11" t="s">
        <v>25</v>
      </c>
      <c r="F55" s="11" t="s">
        <v>40</v>
      </c>
      <c r="G55" s="11">
        <v>15.43</v>
      </c>
      <c r="H55" s="11">
        <v>1</v>
      </c>
      <c r="I55" s="12">
        <v>43490</v>
      </c>
      <c r="J55" s="13">
        <v>0.65694444444444444</v>
      </c>
      <c r="K55" s="11" t="s">
        <v>27</v>
      </c>
      <c r="L55" s="11">
        <v>4.7619047620000003</v>
      </c>
      <c r="M55" s="14">
        <v>6.1</v>
      </c>
      <c r="N55" s="15">
        <f>Table5[[#This Row],[Unit price]] *Table5[[#This Row],[Quantity]]</f>
        <v>15.43</v>
      </c>
      <c r="O55" s="15">
        <f xml:space="preserve"> Table5[[#This Row],[Revenue]]/(1 + Table5[[#This Row],[Gross Margin Percentage]])</f>
        <v>2.6779338842532572</v>
      </c>
      <c r="P55" s="17">
        <f xml:space="preserve"> Table5[[#This Row],[Revenue]] - Table5[[#This Row],[Total Cost]]</f>
        <v>12.752066115746743</v>
      </c>
    </row>
    <row r="56" spans="1:16" x14ac:dyDescent="0.25">
      <c r="A56" s="7" t="s">
        <v>84</v>
      </c>
      <c r="B56" s="7" t="s">
        <v>36</v>
      </c>
      <c r="C56" s="7" t="s">
        <v>37</v>
      </c>
      <c r="D56" s="7" t="s">
        <v>21</v>
      </c>
      <c r="E56" s="7" t="s">
        <v>25</v>
      </c>
      <c r="F56" s="7" t="s">
        <v>26</v>
      </c>
      <c r="G56" s="7">
        <v>16.16</v>
      </c>
      <c r="H56" s="7">
        <v>2</v>
      </c>
      <c r="I56" s="8">
        <v>43531</v>
      </c>
      <c r="J56" s="9">
        <v>0.49236111111111108</v>
      </c>
      <c r="K56" s="7" t="s">
        <v>17</v>
      </c>
      <c r="L56" s="7">
        <v>4.7619047620000003</v>
      </c>
      <c r="M56" s="10">
        <v>6.5</v>
      </c>
      <c r="N56" s="15">
        <f>Table5[[#This Row],[Unit price]] *Table5[[#This Row],[Quantity]]</f>
        <v>32.32</v>
      </c>
      <c r="O56" s="15">
        <f xml:space="preserve"> Table5[[#This Row],[Revenue]]/(1 + Table5[[#This Row],[Gross Margin Percentage]])</f>
        <v>5.6092561982543918</v>
      </c>
      <c r="P56" s="17">
        <f xml:space="preserve"> Table5[[#This Row],[Revenue]] - Table5[[#This Row],[Total Cost]]</f>
        <v>26.710743801745608</v>
      </c>
    </row>
    <row r="57" spans="1:16" x14ac:dyDescent="0.25">
      <c r="A57" s="11" t="s">
        <v>85</v>
      </c>
      <c r="B57" s="11" t="s">
        <v>19</v>
      </c>
      <c r="C57" s="11" t="s">
        <v>20</v>
      </c>
      <c r="D57" s="11" t="s">
        <v>21</v>
      </c>
      <c r="E57" s="11" t="s">
        <v>15</v>
      </c>
      <c r="F57" s="11" t="s">
        <v>22</v>
      </c>
      <c r="G57" s="11">
        <v>85.98</v>
      </c>
      <c r="H57" s="11">
        <v>8</v>
      </c>
      <c r="I57" s="12">
        <v>43524</v>
      </c>
      <c r="J57" s="13">
        <v>0.79236111111111107</v>
      </c>
      <c r="K57" s="11" t="s">
        <v>23</v>
      </c>
      <c r="L57" s="11">
        <v>4.7619047620000003</v>
      </c>
      <c r="M57" s="14">
        <v>8.1999999999999993</v>
      </c>
      <c r="N57" s="15">
        <f>Table5[[#This Row],[Unit price]] *Table5[[#This Row],[Quantity]]</f>
        <v>687.84</v>
      </c>
      <c r="O57" s="15">
        <f xml:space="preserve"> Table5[[#This Row],[Revenue]]/(1 + Table5[[#This Row],[Gross Margin Percentage]])</f>
        <v>119.37719008067145</v>
      </c>
      <c r="P57" s="17">
        <f xml:space="preserve"> Table5[[#This Row],[Revenue]] - Table5[[#This Row],[Total Cost]]</f>
        <v>568.46280991932861</v>
      </c>
    </row>
    <row r="58" spans="1:16" x14ac:dyDescent="0.25">
      <c r="A58" s="7" t="s">
        <v>86</v>
      </c>
      <c r="B58" s="7" t="s">
        <v>12</v>
      </c>
      <c r="C58" s="7" t="s">
        <v>13</v>
      </c>
      <c r="D58" s="7" t="s">
        <v>14</v>
      </c>
      <c r="E58" s="7" t="s">
        <v>25</v>
      </c>
      <c r="F58" s="7" t="s">
        <v>26</v>
      </c>
      <c r="G58" s="7">
        <v>44.34</v>
      </c>
      <c r="H58" s="7">
        <v>2</v>
      </c>
      <c r="I58" s="8">
        <v>43551</v>
      </c>
      <c r="J58" s="9">
        <v>0.47638888888888892</v>
      </c>
      <c r="K58" s="7" t="s">
        <v>23</v>
      </c>
      <c r="L58" s="7">
        <v>4.7619047620000003</v>
      </c>
      <c r="M58" s="10">
        <v>5.8</v>
      </c>
      <c r="N58" s="15">
        <f>Table5[[#This Row],[Unit price]] *Table5[[#This Row],[Quantity]]</f>
        <v>88.68</v>
      </c>
      <c r="O58" s="15">
        <f xml:space="preserve"> Table5[[#This Row],[Revenue]]/(1 + Table5[[#This Row],[Gross Margin Percentage]])</f>
        <v>15.3907438013985</v>
      </c>
      <c r="P58" s="17">
        <f xml:space="preserve"> Table5[[#This Row],[Revenue]] - Table5[[#This Row],[Total Cost]]</f>
        <v>73.289256198601507</v>
      </c>
    </row>
    <row r="59" spans="1:16" x14ac:dyDescent="0.25">
      <c r="A59" s="11" t="s">
        <v>87</v>
      </c>
      <c r="B59" s="11" t="s">
        <v>12</v>
      </c>
      <c r="C59" s="11" t="s">
        <v>13</v>
      </c>
      <c r="D59" s="11" t="s">
        <v>21</v>
      </c>
      <c r="E59" s="11" t="s">
        <v>25</v>
      </c>
      <c r="F59" s="11" t="s">
        <v>16</v>
      </c>
      <c r="G59" s="11">
        <v>89.6</v>
      </c>
      <c r="H59" s="11">
        <v>8</v>
      </c>
      <c r="I59" s="12">
        <v>43503</v>
      </c>
      <c r="J59" s="13">
        <v>0.4777777777777778</v>
      </c>
      <c r="K59" s="11" t="s">
        <v>17</v>
      </c>
      <c r="L59" s="11">
        <v>4.7619047620000003</v>
      </c>
      <c r="M59" s="14">
        <v>6.6</v>
      </c>
      <c r="N59" s="15">
        <f>Table5[[#This Row],[Unit price]] *Table5[[#This Row],[Quantity]]</f>
        <v>716.8</v>
      </c>
      <c r="O59" s="15">
        <f xml:space="preserve"> Table5[[#This Row],[Revenue]]/(1 + Table5[[#This Row],[Gross Margin Percentage]])</f>
        <v>124.40330578306769</v>
      </c>
      <c r="P59" s="17">
        <f xml:space="preserve"> Table5[[#This Row],[Revenue]] - Table5[[#This Row],[Total Cost]]</f>
        <v>592.39669421693225</v>
      </c>
    </row>
    <row r="60" spans="1:16" x14ac:dyDescent="0.25">
      <c r="A60" s="7" t="s">
        <v>88</v>
      </c>
      <c r="B60" s="7" t="s">
        <v>12</v>
      </c>
      <c r="C60" s="7" t="s">
        <v>13</v>
      </c>
      <c r="D60" s="7" t="s">
        <v>14</v>
      </c>
      <c r="E60" s="7" t="s">
        <v>15</v>
      </c>
      <c r="F60" s="7" t="s">
        <v>26</v>
      </c>
      <c r="G60" s="7">
        <v>72.349999999999994</v>
      </c>
      <c r="H60" s="7">
        <v>10</v>
      </c>
      <c r="I60" s="8">
        <v>43485</v>
      </c>
      <c r="J60" s="9">
        <v>0.66319444444444442</v>
      </c>
      <c r="K60" s="7" t="s">
        <v>23</v>
      </c>
      <c r="L60" s="7">
        <v>4.7619047620000003</v>
      </c>
      <c r="M60" s="10">
        <v>5.4</v>
      </c>
      <c r="N60" s="15">
        <f>Table5[[#This Row],[Unit price]] *Table5[[#This Row],[Quantity]]</f>
        <v>723.5</v>
      </c>
      <c r="O60" s="15">
        <f xml:space="preserve"> Table5[[#This Row],[Revenue]]/(1 + Table5[[#This Row],[Gross Margin Percentage]])</f>
        <v>125.56611570040386</v>
      </c>
      <c r="P60" s="17">
        <f xml:space="preserve"> Table5[[#This Row],[Revenue]] - Table5[[#This Row],[Total Cost]]</f>
        <v>597.93388429959612</v>
      </c>
    </row>
    <row r="61" spans="1:16" x14ac:dyDescent="0.25">
      <c r="A61" s="11" t="s">
        <v>89</v>
      </c>
      <c r="B61" s="11" t="s">
        <v>19</v>
      </c>
      <c r="C61" s="11" t="s">
        <v>20</v>
      </c>
      <c r="D61" s="11" t="s">
        <v>21</v>
      </c>
      <c r="E61" s="11" t="s">
        <v>25</v>
      </c>
      <c r="F61" s="11" t="s">
        <v>22</v>
      </c>
      <c r="G61" s="11">
        <v>30.61</v>
      </c>
      <c r="H61" s="11">
        <v>6</v>
      </c>
      <c r="I61" s="12">
        <v>43536</v>
      </c>
      <c r="J61" s="13">
        <v>0.85833333333333339</v>
      </c>
      <c r="K61" s="11" t="s">
        <v>23</v>
      </c>
      <c r="L61" s="11">
        <v>4.7619047620000003</v>
      </c>
      <c r="M61" s="14">
        <v>9.3000000000000007</v>
      </c>
      <c r="N61" s="15">
        <f>Table5[[#This Row],[Unit price]] *Table5[[#This Row],[Quantity]]</f>
        <v>183.66</v>
      </c>
      <c r="O61" s="15">
        <f xml:space="preserve"> Table5[[#This Row],[Revenue]]/(1 + Table5[[#This Row],[Gross Margin Percentage]])</f>
        <v>31.874876032530992</v>
      </c>
      <c r="P61" s="17">
        <f xml:space="preserve"> Table5[[#This Row],[Revenue]] - Table5[[#This Row],[Total Cost]]</f>
        <v>151.78512396746902</v>
      </c>
    </row>
    <row r="62" spans="1:16" x14ac:dyDescent="0.25">
      <c r="A62" s="7" t="s">
        <v>90</v>
      </c>
      <c r="B62" s="7" t="s">
        <v>19</v>
      </c>
      <c r="C62" s="7" t="s">
        <v>20</v>
      </c>
      <c r="D62" s="7" t="s">
        <v>14</v>
      </c>
      <c r="E62" s="7" t="s">
        <v>15</v>
      </c>
      <c r="F62" s="7" t="s">
        <v>30</v>
      </c>
      <c r="G62" s="7">
        <v>24.74</v>
      </c>
      <c r="H62" s="7">
        <v>3</v>
      </c>
      <c r="I62" s="8">
        <v>43511</v>
      </c>
      <c r="J62" s="9">
        <v>0.74097222222222225</v>
      </c>
      <c r="K62" s="7" t="s">
        <v>27</v>
      </c>
      <c r="L62" s="7">
        <v>4.7619047620000003</v>
      </c>
      <c r="M62" s="10">
        <v>10</v>
      </c>
      <c r="N62" s="15">
        <f>Table5[[#This Row],[Unit price]] *Table5[[#This Row],[Quantity]]</f>
        <v>74.22</v>
      </c>
      <c r="O62" s="15">
        <f xml:space="preserve"> Table5[[#This Row],[Revenue]]/(1 + Table5[[#This Row],[Gross Margin Percentage]])</f>
        <v>12.881157024580476</v>
      </c>
      <c r="P62" s="17">
        <f xml:space="preserve"> Table5[[#This Row],[Revenue]] - Table5[[#This Row],[Total Cost]]</f>
        <v>61.338842975419524</v>
      </c>
    </row>
    <row r="63" spans="1:16" x14ac:dyDescent="0.25">
      <c r="A63" s="11" t="s">
        <v>91</v>
      </c>
      <c r="B63" s="11" t="s">
        <v>19</v>
      </c>
      <c r="C63" s="11" t="s">
        <v>20</v>
      </c>
      <c r="D63" s="11" t="s">
        <v>21</v>
      </c>
      <c r="E63" s="11" t="s">
        <v>25</v>
      </c>
      <c r="F63" s="11" t="s">
        <v>26</v>
      </c>
      <c r="G63" s="11">
        <v>55.73</v>
      </c>
      <c r="H63" s="11">
        <v>6</v>
      </c>
      <c r="I63" s="12">
        <v>43520</v>
      </c>
      <c r="J63" s="13">
        <v>0.4548611111111111</v>
      </c>
      <c r="K63" s="11" t="s">
        <v>17</v>
      </c>
      <c r="L63" s="11">
        <v>4.7619047620000003</v>
      </c>
      <c r="M63" s="14">
        <v>7</v>
      </c>
      <c r="N63" s="15">
        <f>Table5[[#This Row],[Unit price]] *Table5[[#This Row],[Quantity]]</f>
        <v>334.38</v>
      </c>
      <c r="O63" s="15">
        <f xml:space="preserve"> Table5[[#This Row],[Revenue]]/(1 + Table5[[#This Row],[Gross Margin Percentage]])</f>
        <v>58.032892561024248</v>
      </c>
      <c r="P63" s="17">
        <f xml:space="preserve"> Table5[[#This Row],[Revenue]] - Table5[[#This Row],[Total Cost]]</f>
        <v>276.34710743897574</v>
      </c>
    </row>
    <row r="64" spans="1:16" x14ac:dyDescent="0.25">
      <c r="A64" s="7" t="s">
        <v>92</v>
      </c>
      <c r="B64" s="7" t="s">
        <v>36</v>
      </c>
      <c r="C64" s="7" t="s">
        <v>37</v>
      </c>
      <c r="D64" s="7" t="s">
        <v>14</v>
      </c>
      <c r="E64" s="7" t="s">
        <v>15</v>
      </c>
      <c r="F64" s="7" t="s">
        <v>30</v>
      </c>
      <c r="G64" s="7">
        <v>55.07</v>
      </c>
      <c r="H64" s="7">
        <v>9</v>
      </c>
      <c r="I64" s="8">
        <v>43499</v>
      </c>
      <c r="J64" s="9">
        <v>0.56944444444444442</v>
      </c>
      <c r="K64" s="7" t="s">
        <v>17</v>
      </c>
      <c r="L64" s="7">
        <v>4.7619047620000003</v>
      </c>
      <c r="M64" s="10">
        <v>10</v>
      </c>
      <c r="N64" s="15">
        <f>Table5[[#This Row],[Unit price]] *Table5[[#This Row],[Quantity]]</f>
        <v>495.63</v>
      </c>
      <c r="O64" s="15">
        <f xml:space="preserve"> Table5[[#This Row],[Revenue]]/(1 + Table5[[#This Row],[Gross Margin Percentage]])</f>
        <v>86.018429750644316</v>
      </c>
      <c r="P64" s="17">
        <f xml:space="preserve"> Table5[[#This Row],[Revenue]] - Table5[[#This Row],[Total Cost]]</f>
        <v>409.61157024935568</v>
      </c>
    </row>
    <row r="65" spans="1:16" x14ac:dyDescent="0.25">
      <c r="A65" s="11" t="s">
        <v>93</v>
      </c>
      <c r="B65" s="11" t="s">
        <v>12</v>
      </c>
      <c r="C65" s="11" t="s">
        <v>13</v>
      </c>
      <c r="D65" s="11" t="s">
        <v>14</v>
      </c>
      <c r="E65" s="11" t="s">
        <v>25</v>
      </c>
      <c r="F65" s="11" t="s">
        <v>30</v>
      </c>
      <c r="G65" s="11">
        <v>15.81</v>
      </c>
      <c r="H65" s="11">
        <v>10</v>
      </c>
      <c r="I65" s="12">
        <v>43530</v>
      </c>
      <c r="J65" s="13">
        <v>0.51874999999999993</v>
      </c>
      <c r="K65" s="11" t="s">
        <v>27</v>
      </c>
      <c r="L65" s="11">
        <v>4.7619047620000003</v>
      </c>
      <c r="M65" s="14">
        <v>8.6</v>
      </c>
      <c r="N65" s="15">
        <f>Table5[[#This Row],[Unit price]] *Table5[[#This Row],[Quantity]]</f>
        <v>158.1</v>
      </c>
      <c r="O65" s="15">
        <f xml:space="preserve"> Table5[[#This Row],[Revenue]]/(1 + Table5[[#This Row],[Gross Margin Percentage]])</f>
        <v>27.438842974753076</v>
      </c>
      <c r="P65" s="17">
        <f xml:space="preserve"> Table5[[#This Row],[Revenue]] - Table5[[#This Row],[Total Cost]]</f>
        <v>130.66115702524692</v>
      </c>
    </row>
    <row r="66" spans="1:16" x14ac:dyDescent="0.25">
      <c r="A66" s="7" t="s">
        <v>94</v>
      </c>
      <c r="B66" s="7" t="s">
        <v>36</v>
      </c>
      <c r="C66" s="7" t="s">
        <v>37</v>
      </c>
      <c r="D66" s="7" t="s">
        <v>14</v>
      </c>
      <c r="E66" s="7" t="s">
        <v>25</v>
      </c>
      <c r="F66" s="7" t="s">
        <v>16</v>
      </c>
      <c r="G66" s="7">
        <v>75.739999999999995</v>
      </c>
      <c r="H66" s="7">
        <v>4</v>
      </c>
      <c r="I66" s="8">
        <v>43510</v>
      </c>
      <c r="J66" s="9">
        <v>0.60763888888888895</v>
      </c>
      <c r="K66" s="7" t="s">
        <v>23</v>
      </c>
      <c r="L66" s="7">
        <v>4.7619047620000003</v>
      </c>
      <c r="M66" s="10">
        <v>7.6</v>
      </c>
      <c r="N66" s="15">
        <f>Table5[[#This Row],[Unit price]] *Table5[[#This Row],[Quantity]]</f>
        <v>302.95999999999998</v>
      </c>
      <c r="O66" s="15">
        <f xml:space="preserve"> Table5[[#This Row],[Revenue]]/(1 + Table5[[#This Row],[Gross Margin Percentage]])</f>
        <v>52.57983470987471</v>
      </c>
      <c r="P66" s="17">
        <f xml:space="preserve"> Table5[[#This Row],[Revenue]] - Table5[[#This Row],[Total Cost]]</f>
        <v>250.38016529012526</v>
      </c>
    </row>
    <row r="67" spans="1:16" x14ac:dyDescent="0.25">
      <c r="A67" s="11" t="s">
        <v>95</v>
      </c>
      <c r="B67" s="11" t="s">
        <v>12</v>
      </c>
      <c r="C67" s="11" t="s">
        <v>13</v>
      </c>
      <c r="D67" s="11" t="s">
        <v>14</v>
      </c>
      <c r="E67" s="11" t="s">
        <v>25</v>
      </c>
      <c r="F67" s="11" t="s">
        <v>16</v>
      </c>
      <c r="G67" s="11">
        <v>15.87</v>
      </c>
      <c r="H67" s="11">
        <v>10</v>
      </c>
      <c r="I67" s="12">
        <v>43537</v>
      </c>
      <c r="J67" s="13">
        <v>0.69444444444444453</v>
      </c>
      <c r="K67" s="11" t="s">
        <v>23</v>
      </c>
      <c r="L67" s="11">
        <v>4.7619047620000003</v>
      </c>
      <c r="M67" s="14">
        <v>5.8</v>
      </c>
      <c r="N67" s="15">
        <f>Table5[[#This Row],[Unit price]] *Table5[[#This Row],[Quantity]]</f>
        <v>158.69999999999999</v>
      </c>
      <c r="O67" s="15">
        <f xml:space="preserve"> Table5[[#This Row],[Revenue]]/(1 + Table5[[#This Row],[Gross Margin Percentage]])</f>
        <v>27.54297520615631</v>
      </c>
      <c r="P67" s="17">
        <f xml:space="preserve"> Table5[[#This Row],[Revenue]] - Table5[[#This Row],[Total Cost]]</f>
        <v>131.15702479384368</v>
      </c>
    </row>
    <row r="68" spans="1:16" x14ac:dyDescent="0.25">
      <c r="A68" s="7" t="s">
        <v>96</v>
      </c>
      <c r="B68" s="7" t="s">
        <v>19</v>
      </c>
      <c r="C68" s="7" t="s">
        <v>20</v>
      </c>
      <c r="D68" s="7" t="s">
        <v>21</v>
      </c>
      <c r="E68" s="7" t="s">
        <v>15</v>
      </c>
      <c r="F68" s="7" t="s">
        <v>16</v>
      </c>
      <c r="G68" s="7">
        <v>33.47</v>
      </c>
      <c r="H68" s="7">
        <v>2</v>
      </c>
      <c r="I68" s="8">
        <v>43506</v>
      </c>
      <c r="J68" s="9">
        <v>0.65486111111111112</v>
      </c>
      <c r="K68" s="7" t="s">
        <v>17</v>
      </c>
      <c r="L68" s="7">
        <v>4.7619047620000003</v>
      </c>
      <c r="M68" s="10">
        <v>6.7</v>
      </c>
      <c r="N68" s="15">
        <f>Table5[[#This Row],[Unit price]] *Table5[[#This Row],[Quantity]]</f>
        <v>66.94</v>
      </c>
      <c r="O68" s="15">
        <f xml:space="preserve"> Table5[[#This Row],[Revenue]]/(1 + Table5[[#This Row],[Gross Margin Percentage]])</f>
        <v>11.617685950221194</v>
      </c>
      <c r="P68" s="17">
        <f xml:space="preserve"> Table5[[#This Row],[Revenue]] - Table5[[#This Row],[Total Cost]]</f>
        <v>55.322314049778804</v>
      </c>
    </row>
    <row r="69" spans="1:16" x14ac:dyDescent="0.25">
      <c r="A69" s="11" t="s">
        <v>97</v>
      </c>
      <c r="B69" s="11" t="s">
        <v>36</v>
      </c>
      <c r="C69" s="11" t="s">
        <v>37</v>
      </c>
      <c r="D69" s="11" t="s">
        <v>14</v>
      </c>
      <c r="E69" s="11" t="s">
        <v>15</v>
      </c>
      <c r="F69" s="11" t="s">
        <v>40</v>
      </c>
      <c r="G69" s="11">
        <v>97.61</v>
      </c>
      <c r="H69" s="11">
        <v>6</v>
      </c>
      <c r="I69" s="12">
        <v>43472</v>
      </c>
      <c r="J69" s="13">
        <v>0.62569444444444444</v>
      </c>
      <c r="K69" s="11" t="s">
        <v>17</v>
      </c>
      <c r="L69" s="11">
        <v>4.7619047620000003</v>
      </c>
      <c r="M69" s="14">
        <v>9.9</v>
      </c>
      <c r="N69" s="15">
        <f>Table5[[#This Row],[Unit price]] *Table5[[#This Row],[Quantity]]</f>
        <v>585.66</v>
      </c>
      <c r="O69" s="15">
        <f xml:space="preserve"> Table5[[#This Row],[Revenue]]/(1 + Table5[[#This Row],[Gross Margin Percentage]])</f>
        <v>101.64347107270009</v>
      </c>
      <c r="P69" s="17">
        <f xml:space="preserve"> Table5[[#This Row],[Revenue]] - Table5[[#This Row],[Total Cost]]</f>
        <v>484.01652892729987</v>
      </c>
    </row>
    <row r="70" spans="1:16" x14ac:dyDescent="0.25">
      <c r="A70" s="7" t="s">
        <v>98</v>
      </c>
      <c r="B70" s="7" t="s">
        <v>12</v>
      </c>
      <c r="C70" s="7" t="s">
        <v>13</v>
      </c>
      <c r="D70" s="7" t="s">
        <v>21</v>
      </c>
      <c r="E70" s="7" t="s">
        <v>25</v>
      </c>
      <c r="F70" s="7" t="s">
        <v>30</v>
      </c>
      <c r="G70" s="7">
        <v>78.77</v>
      </c>
      <c r="H70" s="7">
        <v>10</v>
      </c>
      <c r="I70" s="8">
        <v>43489</v>
      </c>
      <c r="J70" s="9">
        <v>0.41944444444444445</v>
      </c>
      <c r="K70" s="7" t="s">
        <v>23</v>
      </c>
      <c r="L70" s="7">
        <v>4.7619047620000003</v>
      </c>
      <c r="M70" s="10">
        <v>6.4</v>
      </c>
      <c r="N70" s="15">
        <f>Table5[[#This Row],[Unit price]] *Table5[[#This Row],[Quantity]]</f>
        <v>787.69999999999993</v>
      </c>
      <c r="O70" s="15">
        <f xml:space="preserve"> Table5[[#This Row],[Revenue]]/(1 + Table5[[#This Row],[Gross Margin Percentage]])</f>
        <v>136.70826446055025</v>
      </c>
      <c r="P70" s="17">
        <f xml:space="preserve"> Table5[[#This Row],[Revenue]] - Table5[[#This Row],[Total Cost]]</f>
        <v>650.99173553944968</v>
      </c>
    </row>
    <row r="71" spans="1:16" x14ac:dyDescent="0.25">
      <c r="A71" s="11" t="s">
        <v>99</v>
      </c>
      <c r="B71" s="11" t="s">
        <v>12</v>
      </c>
      <c r="C71" s="11" t="s">
        <v>13</v>
      </c>
      <c r="D71" s="11" t="s">
        <v>14</v>
      </c>
      <c r="E71" s="11" t="s">
        <v>15</v>
      </c>
      <c r="F71" s="11" t="s">
        <v>16</v>
      </c>
      <c r="G71" s="11">
        <v>18.329999999999998</v>
      </c>
      <c r="H71" s="11">
        <v>1</v>
      </c>
      <c r="I71" s="12">
        <v>43498</v>
      </c>
      <c r="J71" s="13">
        <v>0.78472222222222221</v>
      </c>
      <c r="K71" s="11" t="s">
        <v>23</v>
      </c>
      <c r="L71" s="11">
        <v>4.7619047620000003</v>
      </c>
      <c r="M71" s="14">
        <v>4.3</v>
      </c>
      <c r="N71" s="15">
        <f>Table5[[#This Row],[Unit price]] *Table5[[#This Row],[Quantity]]</f>
        <v>18.329999999999998</v>
      </c>
      <c r="O71" s="15">
        <f xml:space="preserve"> Table5[[#This Row],[Revenue]]/(1 + Table5[[#This Row],[Gross Margin Percentage]])</f>
        <v>3.1812396693689045</v>
      </c>
      <c r="P71" s="17">
        <f xml:space="preserve"> Table5[[#This Row],[Revenue]] - Table5[[#This Row],[Total Cost]]</f>
        <v>15.148760330631093</v>
      </c>
    </row>
    <row r="72" spans="1:16" x14ac:dyDescent="0.25">
      <c r="A72" s="7" t="s">
        <v>100</v>
      </c>
      <c r="B72" s="7" t="s">
        <v>19</v>
      </c>
      <c r="C72" s="7" t="s">
        <v>20</v>
      </c>
      <c r="D72" s="7" t="s">
        <v>21</v>
      </c>
      <c r="E72" s="7" t="s">
        <v>25</v>
      </c>
      <c r="F72" s="7" t="s">
        <v>38</v>
      </c>
      <c r="G72" s="7">
        <v>89.48</v>
      </c>
      <c r="H72" s="7">
        <v>10</v>
      </c>
      <c r="I72" s="8">
        <v>43471</v>
      </c>
      <c r="J72" s="9">
        <v>0.53194444444444444</v>
      </c>
      <c r="K72" s="7" t="s">
        <v>27</v>
      </c>
      <c r="L72" s="7">
        <v>4.7619047620000003</v>
      </c>
      <c r="M72" s="10">
        <v>9.6</v>
      </c>
      <c r="N72" s="15">
        <f>Table5[[#This Row],[Unit price]] *Table5[[#This Row],[Quantity]]</f>
        <v>894.80000000000007</v>
      </c>
      <c r="O72" s="15">
        <f xml:space="preserve"> Table5[[#This Row],[Revenue]]/(1 + Table5[[#This Row],[Gross Margin Percentage]])</f>
        <v>155.29586776602818</v>
      </c>
      <c r="P72" s="17">
        <f xml:space="preserve"> Table5[[#This Row],[Revenue]] - Table5[[#This Row],[Total Cost]]</f>
        <v>739.50413223397186</v>
      </c>
    </row>
    <row r="73" spans="1:16" x14ac:dyDescent="0.25">
      <c r="A73" s="11" t="s">
        <v>101</v>
      </c>
      <c r="B73" s="11" t="s">
        <v>19</v>
      </c>
      <c r="C73" s="11" t="s">
        <v>20</v>
      </c>
      <c r="D73" s="11" t="s">
        <v>21</v>
      </c>
      <c r="E73" s="11" t="s">
        <v>25</v>
      </c>
      <c r="F73" s="11" t="s">
        <v>40</v>
      </c>
      <c r="G73" s="11">
        <v>62.12</v>
      </c>
      <c r="H73" s="11">
        <v>10</v>
      </c>
      <c r="I73" s="12">
        <v>43507</v>
      </c>
      <c r="J73" s="13">
        <v>0.67986111111111114</v>
      </c>
      <c r="K73" s="11" t="s">
        <v>23</v>
      </c>
      <c r="L73" s="11">
        <v>4.7619047620000003</v>
      </c>
      <c r="M73" s="14">
        <v>5.9</v>
      </c>
      <c r="N73" s="15">
        <f>Table5[[#This Row],[Unit price]] *Table5[[#This Row],[Quantity]]</f>
        <v>621.19999999999993</v>
      </c>
      <c r="O73" s="15">
        <f xml:space="preserve"> Table5[[#This Row],[Revenue]]/(1 + Table5[[#This Row],[Gross Margin Percentage]])</f>
        <v>107.81157024615186</v>
      </c>
      <c r="P73" s="17">
        <f xml:space="preserve"> Table5[[#This Row],[Revenue]] - Table5[[#This Row],[Total Cost]]</f>
        <v>513.38842975384807</v>
      </c>
    </row>
    <row r="74" spans="1:16" x14ac:dyDescent="0.25">
      <c r="A74" s="7" t="s">
        <v>102</v>
      </c>
      <c r="B74" s="7" t="s">
        <v>36</v>
      </c>
      <c r="C74" s="7" t="s">
        <v>37</v>
      </c>
      <c r="D74" s="7" t="s">
        <v>14</v>
      </c>
      <c r="E74" s="7" t="s">
        <v>15</v>
      </c>
      <c r="F74" s="7" t="s">
        <v>38</v>
      </c>
      <c r="G74" s="7">
        <v>48.52</v>
      </c>
      <c r="H74" s="7">
        <v>3</v>
      </c>
      <c r="I74" s="8">
        <v>43529</v>
      </c>
      <c r="J74" s="9">
        <v>0.76180555555555562</v>
      </c>
      <c r="K74" s="7" t="s">
        <v>17</v>
      </c>
      <c r="L74" s="7">
        <v>4.7619047620000003</v>
      </c>
      <c r="M74" s="10">
        <v>4</v>
      </c>
      <c r="N74" s="15">
        <f>Table5[[#This Row],[Unit price]] *Table5[[#This Row],[Quantity]]</f>
        <v>145.56</v>
      </c>
      <c r="O74" s="15">
        <f xml:space="preserve"> Table5[[#This Row],[Revenue]]/(1 + Table5[[#This Row],[Gross Margin Percentage]])</f>
        <v>25.262479338425411</v>
      </c>
      <c r="P74" s="17">
        <f xml:space="preserve"> Table5[[#This Row],[Revenue]] - Table5[[#This Row],[Total Cost]]</f>
        <v>120.29752066157459</v>
      </c>
    </row>
    <row r="75" spans="1:16" x14ac:dyDescent="0.25">
      <c r="A75" s="11" t="s">
        <v>103</v>
      </c>
      <c r="B75" s="11" t="s">
        <v>19</v>
      </c>
      <c r="C75" s="11" t="s">
        <v>20</v>
      </c>
      <c r="D75" s="11" t="s">
        <v>21</v>
      </c>
      <c r="E75" s="11" t="s">
        <v>15</v>
      </c>
      <c r="F75" s="11" t="s">
        <v>22</v>
      </c>
      <c r="G75" s="11">
        <v>75.91</v>
      </c>
      <c r="H75" s="11">
        <v>6</v>
      </c>
      <c r="I75" s="12">
        <v>43533</v>
      </c>
      <c r="J75" s="13">
        <v>0.76458333333333339</v>
      </c>
      <c r="K75" s="11" t="s">
        <v>23</v>
      </c>
      <c r="L75" s="11">
        <v>4.7619047620000003</v>
      </c>
      <c r="M75" s="14">
        <v>8.6999999999999993</v>
      </c>
      <c r="N75" s="15">
        <f>Table5[[#This Row],[Unit price]] *Table5[[#This Row],[Quantity]]</f>
        <v>455.46</v>
      </c>
      <c r="O75" s="15">
        <f xml:space="preserve"> Table5[[#This Row],[Revenue]]/(1 + Table5[[#This Row],[Gross Margin Percentage]])</f>
        <v>79.046776858197561</v>
      </c>
      <c r="P75" s="17">
        <f xml:space="preserve"> Table5[[#This Row],[Revenue]] - Table5[[#This Row],[Total Cost]]</f>
        <v>376.4132231418024</v>
      </c>
    </row>
    <row r="76" spans="1:16" x14ac:dyDescent="0.25">
      <c r="A76" s="7" t="s">
        <v>104</v>
      </c>
      <c r="B76" s="7" t="s">
        <v>12</v>
      </c>
      <c r="C76" s="7" t="s">
        <v>13</v>
      </c>
      <c r="D76" s="7" t="s">
        <v>21</v>
      </c>
      <c r="E76" s="7" t="s">
        <v>25</v>
      </c>
      <c r="F76" s="7" t="s">
        <v>26</v>
      </c>
      <c r="G76" s="7">
        <v>74.67</v>
      </c>
      <c r="H76" s="7">
        <v>9</v>
      </c>
      <c r="I76" s="8">
        <v>43487</v>
      </c>
      <c r="J76" s="9">
        <v>0.4548611111111111</v>
      </c>
      <c r="K76" s="7" t="s">
        <v>17</v>
      </c>
      <c r="L76" s="7">
        <v>4.7619047620000003</v>
      </c>
      <c r="M76" s="10">
        <v>9.4</v>
      </c>
      <c r="N76" s="15">
        <f>Table5[[#This Row],[Unit price]] *Table5[[#This Row],[Quantity]]</f>
        <v>672.03</v>
      </c>
      <c r="O76" s="15">
        <f xml:space="preserve"> Table5[[#This Row],[Revenue]]/(1 + Table5[[#This Row],[Gross Margin Percentage]])</f>
        <v>116.63330578319614</v>
      </c>
      <c r="P76" s="17">
        <f xml:space="preserve"> Table5[[#This Row],[Revenue]] - Table5[[#This Row],[Total Cost]]</f>
        <v>555.39669421680378</v>
      </c>
    </row>
    <row r="77" spans="1:16" x14ac:dyDescent="0.25">
      <c r="A77" s="11" t="s">
        <v>105</v>
      </c>
      <c r="B77" s="11" t="s">
        <v>19</v>
      </c>
      <c r="C77" s="11" t="s">
        <v>20</v>
      </c>
      <c r="D77" s="11" t="s">
        <v>21</v>
      </c>
      <c r="E77" s="11" t="s">
        <v>15</v>
      </c>
      <c r="F77" s="11" t="s">
        <v>22</v>
      </c>
      <c r="G77" s="11">
        <v>41.65</v>
      </c>
      <c r="H77" s="11">
        <v>10</v>
      </c>
      <c r="I77" s="12">
        <v>43478</v>
      </c>
      <c r="J77" s="13">
        <v>0.71111111111111114</v>
      </c>
      <c r="K77" s="11" t="s">
        <v>27</v>
      </c>
      <c r="L77" s="11">
        <v>4.7619047620000003</v>
      </c>
      <c r="M77" s="14">
        <v>5.4</v>
      </c>
      <c r="N77" s="15">
        <f>Table5[[#This Row],[Unit price]] *Table5[[#This Row],[Quantity]]</f>
        <v>416.5</v>
      </c>
      <c r="O77" s="15">
        <f xml:space="preserve"> Table5[[#This Row],[Revenue]]/(1 + Table5[[#This Row],[Gross Margin Percentage]])</f>
        <v>72.285123965747346</v>
      </c>
      <c r="P77" s="17">
        <f xml:space="preserve"> Table5[[#This Row],[Revenue]] - Table5[[#This Row],[Total Cost]]</f>
        <v>344.21487603425265</v>
      </c>
    </row>
    <row r="78" spans="1:16" x14ac:dyDescent="0.25">
      <c r="A78" s="7" t="s">
        <v>106</v>
      </c>
      <c r="B78" s="7" t="s">
        <v>19</v>
      </c>
      <c r="C78" s="7" t="s">
        <v>20</v>
      </c>
      <c r="D78" s="7" t="s">
        <v>14</v>
      </c>
      <c r="E78" s="7" t="s">
        <v>25</v>
      </c>
      <c r="F78" s="7" t="s">
        <v>40</v>
      </c>
      <c r="G78" s="7">
        <v>49.04</v>
      </c>
      <c r="H78" s="7">
        <v>9</v>
      </c>
      <c r="I78" s="8">
        <v>43474</v>
      </c>
      <c r="J78" s="9">
        <v>0.59722222222222221</v>
      </c>
      <c r="K78" s="7" t="s">
        <v>27</v>
      </c>
      <c r="L78" s="7">
        <v>4.7619047620000003</v>
      </c>
      <c r="M78" s="10">
        <v>8.6</v>
      </c>
      <c r="N78" s="15">
        <f>Table5[[#This Row],[Unit price]] *Table5[[#This Row],[Quantity]]</f>
        <v>441.36</v>
      </c>
      <c r="O78" s="15">
        <f xml:space="preserve"> Table5[[#This Row],[Revenue]]/(1 + Table5[[#This Row],[Gross Margin Percentage]])</f>
        <v>76.599669420221488</v>
      </c>
      <c r="P78" s="17">
        <f xml:space="preserve"> Table5[[#This Row],[Revenue]] - Table5[[#This Row],[Total Cost]]</f>
        <v>364.7603305797785</v>
      </c>
    </row>
    <row r="79" spans="1:16" x14ac:dyDescent="0.25">
      <c r="A79" s="11" t="s">
        <v>107</v>
      </c>
      <c r="B79" s="11" t="s">
        <v>12</v>
      </c>
      <c r="C79" s="11" t="s">
        <v>13</v>
      </c>
      <c r="D79" s="11" t="s">
        <v>14</v>
      </c>
      <c r="E79" s="11" t="s">
        <v>15</v>
      </c>
      <c r="F79" s="11" t="s">
        <v>40</v>
      </c>
      <c r="G79" s="11">
        <v>20.010000000000002</v>
      </c>
      <c r="H79" s="11">
        <v>9</v>
      </c>
      <c r="I79" s="12">
        <v>43477</v>
      </c>
      <c r="J79" s="13">
        <v>0.65833333333333333</v>
      </c>
      <c r="K79" s="11" t="s">
        <v>27</v>
      </c>
      <c r="L79" s="11">
        <v>4.7619047620000003</v>
      </c>
      <c r="M79" s="14">
        <v>5.7</v>
      </c>
      <c r="N79" s="15">
        <f>Table5[[#This Row],[Unit price]] *Table5[[#This Row],[Quantity]]</f>
        <v>180.09</v>
      </c>
      <c r="O79" s="15">
        <f xml:space="preserve"> Table5[[#This Row],[Revenue]]/(1 + Table5[[#This Row],[Gross Margin Percentage]])</f>
        <v>31.255289255681731</v>
      </c>
      <c r="P79" s="17">
        <f xml:space="preserve"> Table5[[#This Row],[Revenue]] - Table5[[#This Row],[Total Cost]]</f>
        <v>148.83471074431827</v>
      </c>
    </row>
    <row r="80" spans="1:16" x14ac:dyDescent="0.25">
      <c r="A80" s="7" t="s">
        <v>108</v>
      </c>
      <c r="B80" s="7" t="s">
        <v>19</v>
      </c>
      <c r="C80" s="7" t="s">
        <v>20</v>
      </c>
      <c r="D80" s="7" t="s">
        <v>14</v>
      </c>
      <c r="E80" s="7" t="s">
        <v>15</v>
      </c>
      <c r="F80" s="7" t="s">
        <v>38</v>
      </c>
      <c r="G80" s="7">
        <v>78.31</v>
      </c>
      <c r="H80" s="7">
        <v>10</v>
      </c>
      <c r="I80" s="8">
        <v>43529</v>
      </c>
      <c r="J80" s="9">
        <v>0.68333333333333324</v>
      </c>
      <c r="K80" s="7" t="s">
        <v>17</v>
      </c>
      <c r="L80" s="7">
        <v>4.7619047620000003</v>
      </c>
      <c r="M80" s="10">
        <v>6.6</v>
      </c>
      <c r="N80" s="15">
        <f>Table5[[#This Row],[Unit price]] *Table5[[#This Row],[Quantity]]</f>
        <v>783.1</v>
      </c>
      <c r="O80" s="15">
        <f xml:space="preserve"> Table5[[#This Row],[Revenue]]/(1 + Table5[[#This Row],[Gross Margin Percentage]])</f>
        <v>135.90991735312545</v>
      </c>
      <c r="P80" s="17">
        <f xml:space="preserve"> Table5[[#This Row],[Revenue]] - Table5[[#This Row],[Total Cost]]</f>
        <v>647.19008264687454</v>
      </c>
    </row>
    <row r="81" spans="1:16" x14ac:dyDescent="0.25">
      <c r="A81" s="11" t="s">
        <v>109</v>
      </c>
      <c r="B81" s="11" t="s">
        <v>19</v>
      </c>
      <c r="C81" s="11" t="s">
        <v>20</v>
      </c>
      <c r="D81" s="11" t="s">
        <v>21</v>
      </c>
      <c r="E81" s="11" t="s">
        <v>15</v>
      </c>
      <c r="F81" s="11" t="s">
        <v>16</v>
      </c>
      <c r="G81" s="11">
        <v>20.38</v>
      </c>
      <c r="H81" s="11">
        <v>5</v>
      </c>
      <c r="I81" s="12">
        <v>43487</v>
      </c>
      <c r="J81" s="13">
        <v>0.78888888888888886</v>
      </c>
      <c r="K81" s="11" t="s">
        <v>23</v>
      </c>
      <c r="L81" s="11">
        <v>4.7619047620000003</v>
      </c>
      <c r="M81" s="14">
        <v>6</v>
      </c>
      <c r="N81" s="15">
        <f>Table5[[#This Row],[Unit price]] *Table5[[#This Row],[Quantity]]</f>
        <v>101.89999999999999</v>
      </c>
      <c r="O81" s="15">
        <f xml:space="preserve"> Table5[[#This Row],[Revenue]]/(1 + Table5[[#This Row],[Gross Margin Percentage]])</f>
        <v>17.685123966649829</v>
      </c>
      <c r="P81" s="17">
        <f xml:space="preserve"> Table5[[#This Row],[Revenue]] - Table5[[#This Row],[Total Cost]]</f>
        <v>84.214876033350166</v>
      </c>
    </row>
    <row r="82" spans="1:16" x14ac:dyDescent="0.25">
      <c r="A82" s="7" t="s">
        <v>110</v>
      </c>
      <c r="B82" s="7" t="s">
        <v>19</v>
      </c>
      <c r="C82" s="7" t="s">
        <v>20</v>
      </c>
      <c r="D82" s="7" t="s">
        <v>21</v>
      </c>
      <c r="E82" s="7" t="s">
        <v>15</v>
      </c>
      <c r="F82" s="7" t="s">
        <v>16</v>
      </c>
      <c r="G82" s="7">
        <v>99.19</v>
      </c>
      <c r="H82" s="7">
        <v>6</v>
      </c>
      <c r="I82" s="8">
        <v>43486</v>
      </c>
      <c r="J82" s="9">
        <v>0.61249999999999993</v>
      </c>
      <c r="K82" s="7" t="s">
        <v>27</v>
      </c>
      <c r="L82" s="7">
        <v>4.7619047620000003</v>
      </c>
      <c r="M82" s="10">
        <v>5.5</v>
      </c>
      <c r="N82" s="15">
        <f>Table5[[#This Row],[Unit price]] *Table5[[#This Row],[Quantity]]</f>
        <v>595.14</v>
      </c>
      <c r="O82" s="15">
        <f xml:space="preserve"> Table5[[#This Row],[Revenue]]/(1 + Table5[[#This Row],[Gross Margin Percentage]])</f>
        <v>103.28876032887125</v>
      </c>
      <c r="P82" s="17">
        <f xml:space="preserve"> Table5[[#This Row],[Revenue]] - Table5[[#This Row],[Total Cost]]</f>
        <v>491.85123967112872</v>
      </c>
    </row>
    <row r="83" spans="1:16" x14ac:dyDescent="0.25">
      <c r="A83" s="11" t="s">
        <v>111</v>
      </c>
      <c r="B83" s="11" t="s">
        <v>36</v>
      </c>
      <c r="C83" s="11" t="s">
        <v>37</v>
      </c>
      <c r="D83" s="11" t="s">
        <v>21</v>
      </c>
      <c r="E83" s="11" t="s">
        <v>15</v>
      </c>
      <c r="F83" s="11" t="s">
        <v>38</v>
      </c>
      <c r="G83" s="11">
        <v>96.68</v>
      </c>
      <c r="H83" s="11">
        <v>3</v>
      </c>
      <c r="I83" s="12">
        <v>43491</v>
      </c>
      <c r="J83" s="13">
        <v>0.8305555555555556</v>
      </c>
      <c r="K83" s="11" t="s">
        <v>17</v>
      </c>
      <c r="L83" s="11">
        <v>4.7619047620000003</v>
      </c>
      <c r="M83" s="14">
        <v>6.4</v>
      </c>
      <c r="N83" s="15">
        <f>Table5[[#This Row],[Unit price]] *Table5[[#This Row],[Quantity]]</f>
        <v>290.04000000000002</v>
      </c>
      <c r="O83" s="15">
        <f xml:space="preserve"> Table5[[#This Row],[Revenue]]/(1 + Table5[[#This Row],[Gross Margin Percentage]])</f>
        <v>50.337520660324998</v>
      </c>
      <c r="P83" s="17">
        <f xml:space="preserve"> Table5[[#This Row],[Revenue]] - Table5[[#This Row],[Total Cost]]</f>
        <v>239.70247933967502</v>
      </c>
    </row>
    <row r="84" spans="1:16" x14ac:dyDescent="0.25">
      <c r="A84" s="7" t="s">
        <v>112</v>
      </c>
      <c r="B84" s="7" t="s">
        <v>19</v>
      </c>
      <c r="C84" s="7" t="s">
        <v>20</v>
      </c>
      <c r="D84" s="7" t="s">
        <v>21</v>
      </c>
      <c r="E84" s="7" t="s">
        <v>25</v>
      </c>
      <c r="F84" s="7" t="s">
        <v>38</v>
      </c>
      <c r="G84" s="7">
        <v>19.25</v>
      </c>
      <c r="H84" s="7">
        <v>8</v>
      </c>
      <c r="I84" s="8">
        <v>43488</v>
      </c>
      <c r="J84" s="9">
        <v>0.77569444444444446</v>
      </c>
      <c r="K84" s="7" t="s">
        <v>17</v>
      </c>
      <c r="L84" s="7">
        <v>4.7619047620000003</v>
      </c>
      <c r="M84" s="10">
        <v>6.6</v>
      </c>
      <c r="N84" s="15">
        <f>Table5[[#This Row],[Unit price]] *Table5[[#This Row],[Quantity]]</f>
        <v>154</v>
      </c>
      <c r="O84" s="15">
        <f xml:space="preserve"> Table5[[#This Row],[Revenue]]/(1 + Table5[[#This Row],[Gross Margin Percentage]])</f>
        <v>26.727272726830954</v>
      </c>
      <c r="P84" s="17">
        <f xml:space="preserve"> Table5[[#This Row],[Revenue]] - Table5[[#This Row],[Total Cost]]</f>
        <v>127.27272727316904</v>
      </c>
    </row>
    <row r="85" spans="1:16" x14ac:dyDescent="0.25">
      <c r="A85" s="11" t="s">
        <v>113</v>
      </c>
      <c r="B85" s="11" t="s">
        <v>19</v>
      </c>
      <c r="C85" s="11" t="s">
        <v>20</v>
      </c>
      <c r="D85" s="11" t="s">
        <v>14</v>
      </c>
      <c r="E85" s="11" t="s">
        <v>15</v>
      </c>
      <c r="F85" s="11" t="s">
        <v>38</v>
      </c>
      <c r="G85" s="11">
        <v>80.36</v>
      </c>
      <c r="H85" s="11">
        <v>4</v>
      </c>
      <c r="I85" s="12">
        <v>43519</v>
      </c>
      <c r="J85" s="13">
        <v>0.78125</v>
      </c>
      <c r="K85" s="11" t="s">
        <v>27</v>
      </c>
      <c r="L85" s="11">
        <v>4.7619047620000003</v>
      </c>
      <c r="M85" s="14">
        <v>8.3000000000000007</v>
      </c>
      <c r="N85" s="15">
        <f>Table5[[#This Row],[Unit price]] *Table5[[#This Row],[Quantity]]</f>
        <v>321.44</v>
      </c>
      <c r="O85" s="15">
        <f xml:space="preserve"> Table5[[#This Row],[Revenue]]/(1 + Table5[[#This Row],[Gross Margin Percentage]])</f>
        <v>55.787107437094427</v>
      </c>
      <c r="P85" s="17">
        <f xml:space="preserve"> Table5[[#This Row],[Revenue]] - Table5[[#This Row],[Total Cost]]</f>
        <v>265.65289256290555</v>
      </c>
    </row>
    <row r="86" spans="1:16" x14ac:dyDescent="0.25">
      <c r="A86" s="7" t="s">
        <v>114</v>
      </c>
      <c r="B86" s="7" t="s">
        <v>19</v>
      </c>
      <c r="C86" s="7" t="s">
        <v>20</v>
      </c>
      <c r="D86" s="7" t="s">
        <v>14</v>
      </c>
      <c r="E86" s="7" t="s">
        <v>25</v>
      </c>
      <c r="F86" s="7" t="s">
        <v>30</v>
      </c>
      <c r="G86" s="7">
        <v>48.91</v>
      </c>
      <c r="H86" s="7">
        <v>5</v>
      </c>
      <c r="I86" s="8">
        <v>43533</v>
      </c>
      <c r="J86" s="9">
        <v>0.4284722222222222</v>
      </c>
      <c r="K86" s="7" t="s">
        <v>23</v>
      </c>
      <c r="L86" s="7">
        <v>4.7619047620000003</v>
      </c>
      <c r="M86" s="10">
        <v>6.6</v>
      </c>
      <c r="N86" s="15">
        <f>Table5[[#This Row],[Unit price]] *Table5[[#This Row],[Quantity]]</f>
        <v>244.54999999999998</v>
      </c>
      <c r="O86" s="15">
        <f xml:space="preserve"> Table5[[#This Row],[Revenue]]/(1 + Table5[[#This Row],[Gross Margin Percentage]])</f>
        <v>42.44256198276954</v>
      </c>
      <c r="P86" s="17">
        <f xml:space="preserve"> Table5[[#This Row],[Revenue]] - Table5[[#This Row],[Total Cost]]</f>
        <v>202.10743801723044</v>
      </c>
    </row>
    <row r="87" spans="1:16" x14ac:dyDescent="0.25">
      <c r="A87" s="11" t="s">
        <v>115</v>
      </c>
      <c r="B87" s="11" t="s">
        <v>19</v>
      </c>
      <c r="C87" s="11" t="s">
        <v>20</v>
      </c>
      <c r="D87" s="11" t="s">
        <v>21</v>
      </c>
      <c r="E87" s="11" t="s">
        <v>15</v>
      </c>
      <c r="F87" s="11" t="s">
        <v>30</v>
      </c>
      <c r="G87" s="11">
        <v>83.06</v>
      </c>
      <c r="H87" s="11">
        <v>7</v>
      </c>
      <c r="I87" s="12">
        <v>43529</v>
      </c>
      <c r="J87" s="13">
        <v>0.60486111111111118</v>
      </c>
      <c r="K87" s="11" t="s">
        <v>17</v>
      </c>
      <c r="L87" s="11">
        <v>4.7619047620000003</v>
      </c>
      <c r="M87" s="14">
        <v>4</v>
      </c>
      <c r="N87" s="15">
        <f>Table5[[#This Row],[Unit price]] *Table5[[#This Row],[Quantity]]</f>
        <v>581.42000000000007</v>
      </c>
      <c r="O87" s="15">
        <f xml:space="preserve"> Table5[[#This Row],[Revenue]]/(1 + Table5[[#This Row],[Gross Margin Percentage]])</f>
        <v>100.90760330411723</v>
      </c>
      <c r="P87" s="17">
        <f xml:space="preserve"> Table5[[#This Row],[Revenue]] - Table5[[#This Row],[Total Cost]]</f>
        <v>480.51239669588284</v>
      </c>
    </row>
    <row r="88" spans="1:16" x14ac:dyDescent="0.25">
      <c r="A88" s="7" t="s">
        <v>116</v>
      </c>
      <c r="B88" s="7" t="s">
        <v>19</v>
      </c>
      <c r="C88" s="7" t="s">
        <v>20</v>
      </c>
      <c r="D88" s="7" t="s">
        <v>21</v>
      </c>
      <c r="E88" s="7" t="s">
        <v>25</v>
      </c>
      <c r="F88" s="7" t="s">
        <v>40</v>
      </c>
      <c r="G88" s="7">
        <v>76.52</v>
      </c>
      <c r="H88" s="7">
        <v>5</v>
      </c>
      <c r="I88" s="8">
        <v>43549</v>
      </c>
      <c r="J88" s="9">
        <v>0.43263888888888885</v>
      </c>
      <c r="K88" s="7" t="s">
        <v>23</v>
      </c>
      <c r="L88" s="7">
        <v>4.7619047620000003</v>
      </c>
      <c r="M88" s="10">
        <v>9.9</v>
      </c>
      <c r="N88" s="15">
        <f>Table5[[#This Row],[Unit price]] *Table5[[#This Row],[Quantity]]</f>
        <v>382.59999999999997</v>
      </c>
      <c r="O88" s="15">
        <f xml:space="preserve"> Table5[[#This Row],[Revenue]]/(1 + Table5[[#This Row],[Gross Margin Percentage]])</f>
        <v>66.401652891464423</v>
      </c>
      <c r="P88" s="17">
        <f xml:space="preserve"> Table5[[#This Row],[Revenue]] - Table5[[#This Row],[Total Cost]]</f>
        <v>316.19834710853553</v>
      </c>
    </row>
    <row r="89" spans="1:16" x14ac:dyDescent="0.25">
      <c r="A89" s="11" t="s">
        <v>117</v>
      </c>
      <c r="B89" s="11" t="s">
        <v>12</v>
      </c>
      <c r="C89" s="11" t="s">
        <v>13</v>
      </c>
      <c r="D89" s="11" t="s">
        <v>14</v>
      </c>
      <c r="E89" s="11" t="s">
        <v>25</v>
      </c>
      <c r="F89" s="11" t="s">
        <v>38</v>
      </c>
      <c r="G89" s="11">
        <v>49.38</v>
      </c>
      <c r="H89" s="11">
        <v>7</v>
      </c>
      <c r="I89" s="12">
        <v>43551</v>
      </c>
      <c r="J89" s="13">
        <v>0.85763888888888884</v>
      </c>
      <c r="K89" s="11" t="s">
        <v>27</v>
      </c>
      <c r="L89" s="11">
        <v>4.7619047620000003</v>
      </c>
      <c r="M89" s="14">
        <v>7.3</v>
      </c>
      <c r="N89" s="15">
        <f>Table5[[#This Row],[Unit price]] *Table5[[#This Row],[Quantity]]</f>
        <v>345.66</v>
      </c>
      <c r="O89" s="15">
        <f xml:space="preserve"> Table5[[#This Row],[Revenue]]/(1 + Table5[[#This Row],[Gross Margin Percentage]])</f>
        <v>59.990578511405118</v>
      </c>
      <c r="P89" s="17">
        <f xml:space="preserve"> Table5[[#This Row],[Revenue]] - Table5[[#This Row],[Total Cost]]</f>
        <v>285.66942148859493</v>
      </c>
    </row>
    <row r="90" spans="1:16" x14ac:dyDescent="0.25">
      <c r="A90" s="7" t="s">
        <v>118</v>
      </c>
      <c r="B90" s="7" t="s">
        <v>12</v>
      </c>
      <c r="C90" s="7" t="s">
        <v>13</v>
      </c>
      <c r="D90" s="7" t="s">
        <v>21</v>
      </c>
      <c r="E90" s="7" t="s">
        <v>25</v>
      </c>
      <c r="F90" s="7" t="s">
        <v>30</v>
      </c>
      <c r="G90" s="7">
        <v>42.47</v>
      </c>
      <c r="H90" s="7">
        <v>1</v>
      </c>
      <c r="I90" s="8">
        <v>43467</v>
      </c>
      <c r="J90" s="9">
        <v>0.70624999999999993</v>
      </c>
      <c r="K90" s="7" t="s">
        <v>23</v>
      </c>
      <c r="L90" s="7">
        <v>4.7619047620000003</v>
      </c>
      <c r="M90" s="10">
        <v>5.7</v>
      </c>
      <c r="N90" s="15">
        <f>Table5[[#This Row],[Unit price]] *Table5[[#This Row],[Quantity]]</f>
        <v>42.47</v>
      </c>
      <c r="O90" s="15">
        <f xml:space="preserve"> Table5[[#This Row],[Revenue]]/(1 + Table5[[#This Row],[Gross Margin Percentage]])</f>
        <v>7.3708264461591595</v>
      </c>
      <c r="P90" s="17">
        <f xml:space="preserve"> Table5[[#This Row],[Revenue]] - Table5[[#This Row],[Total Cost]]</f>
        <v>35.099173553840842</v>
      </c>
    </row>
    <row r="91" spans="1:16" x14ac:dyDescent="0.25">
      <c r="A91" s="11" t="s">
        <v>119</v>
      </c>
      <c r="B91" s="11" t="s">
        <v>36</v>
      </c>
      <c r="C91" s="11" t="s">
        <v>37</v>
      </c>
      <c r="D91" s="11" t="s">
        <v>21</v>
      </c>
      <c r="E91" s="11" t="s">
        <v>15</v>
      </c>
      <c r="F91" s="11" t="s">
        <v>16</v>
      </c>
      <c r="G91" s="11">
        <v>76.989999999999995</v>
      </c>
      <c r="H91" s="11">
        <v>6</v>
      </c>
      <c r="I91" s="12">
        <v>43523</v>
      </c>
      <c r="J91" s="13">
        <v>0.74652777777777779</v>
      </c>
      <c r="K91" s="11" t="s">
        <v>23</v>
      </c>
      <c r="L91" s="11">
        <v>4.7619047620000003</v>
      </c>
      <c r="M91" s="14">
        <v>6.1</v>
      </c>
      <c r="N91" s="15">
        <f>Table5[[#This Row],[Unit price]] *Table5[[#This Row],[Quantity]]</f>
        <v>461.93999999999994</v>
      </c>
      <c r="O91" s="15">
        <f xml:space="preserve"> Table5[[#This Row],[Revenue]]/(1 + Table5[[#This Row],[Gross Margin Percentage]])</f>
        <v>80.171404957352522</v>
      </c>
      <c r="P91" s="17">
        <f xml:space="preserve"> Table5[[#This Row],[Revenue]] - Table5[[#This Row],[Total Cost]]</f>
        <v>381.76859504264741</v>
      </c>
    </row>
    <row r="92" spans="1:16" x14ac:dyDescent="0.25">
      <c r="A92" s="7" t="s">
        <v>120</v>
      </c>
      <c r="B92" s="7" t="s">
        <v>19</v>
      </c>
      <c r="C92" s="7" t="s">
        <v>20</v>
      </c>
      <c r="D92" s="7" t="s">
        <v>14</v>
      </c>
      <c r="E92" s="7" t="s">
        <v>15</v>
      </c>
      <c r="F92" s="7" t="s">
        <v>26</v>
      </c>
      <c r="G92" s="7">
        <v>47.38</v>
      </c>
      <c r="H92" s="7">
        <v>4</v>
      </c>
      <c r="I92" s="8">
        <v>43488</v>
      </c>
      <c r="J92" s="9">
        <v>0.43402777777777773</v>
      </c>
      <c r="K92" s="7" t="s">
        <v>23</v>
      </c>
      <c r="L92" s="7">
        <v>4.7619047620000003</v>
      </c>
      <c r="M92" s="10">
        <v>7.1</v>
      </c>
      <c r="N92" s="15">
        <f>Table5[[#This Row],[Unit price]] *Table5[[#This Row],[Quantity]]</f>
        <v>189.52</v>
      </c>
      <c r="O92" s="15">
        <f xml:space="preserve"> Table5[[#This Row],[Revenue]]/(1 + Table5[[#This Row],[Gross Margin Percentage]])</f>
        <v>32.89190082590261</v>
      </c>
      <c r="P92" s="17">
        <f xml:space="preserve"> Table5[[#This Row],[Revenue]] - Table5[[#This Row],[Total Cost]]</f>
        <v>156.6280991740974</v>
      </c>
    </row>
    <row r="93" spans="1:16" x14ac:dyDescent="0.25">
      <c r="A93" s="11" t="s">
        <v>121</v>
      </c>
      <c r="B93" s="11" t="s">
        <v>19</v>
      </c>
      <c r="C93" s="11" t="s">
        <v>20</v>
      </c>
      <c r="D93" s="11" t="s">
        <v>21</v>
      </c>
      <c r="E93" s="11" t="s">
        <v>15</v>
      </c>
      <c r="F93" s="11" t="s">
        <v>30</v>
      </c>
      <c r="G93" s="11">
        <v>44.86</v>
      </c>
      <c r="H93" s="11">
        <v>10</v>
      </c>
      <c r="I93" s="12">
        <v>43491</v>
      </c>
      <c r="J93" s="13">
        <v>0.82916666666666661</v>
      </c>
      <c r="K93" s="11" t="s">
        <v>17</v>
      </c>
      <c r="L93" s="11">
        <v>4.7619047620000003</v>
      </c>
      <c r="M93" s="14">
        <v>8.1999999999999993</v>
      </c>
      <c r="N93" s="15">
        <f>Table5[[#This Row],[Unit price]] *Table5[[#This Row],[Quantity]]</f>
        <v>448.6</v>
      </c>
      <c r="O93" s="15">
        <f xml:space="preserve"> Table5[[#This Row],[Revenue]]/(1 + Table5[[#This Row],[Gross Margin Percentage]])</f>
        <v>77.856198345820559</v>
      </c>
      <c r="P93" s="17">
        <f xml:space="preserve"> Table5[[#This Row],[Revenue]] - Table5[[#This Row],[Total Cost]]</f>
        <v>370.74380165417949</v>
      </c>
    </row>
    <row r="94" spans="1:16" x14ac:dyDescent="0.25">
      <c r="A94" s="7" t="s">
        <v>122</v>
      </c>
      <c r="B94" s="7" t="s">
        <v>12</v>
      </c>
      <c r="C94" s="7" t="s">
        <v>13</v>
      </c>
      <c r="D94" s="7" t="s">
        <v>14</v>
      </c>
      <c r="E94" s="7" t="s">
        <v>15</v>
      </c>
      <c r="F94" s="7" t="s">
        <v>30</v>
      </c>
      <c r="G94" s="7">
        <v>21.98</v>
      </c>
      <c r="H94" s="7">
        <v>7</v>
      </c>
      <c r="I94" s="8">
        <v>43475</v>
      </c>
      <c r="J94" s="9">
        <v>0.6958333333333333</v>
      </c>
      <c r="K94" s="7" t="s">
        <v>17</v>
      </c>
      <c r="L94" s="7">
        <v>4.7619047620000003</v>
      </c>
      <c r="M94" s="10">
        <v>5.0999999999999996</v>
      </c>
      <c r="N94" s="15">
        <f>Table5[[#This Row],[Unit price]] *Table5[[#This Row],[Quantity]]</f>
        <v>153.86000000000001</v>
      </c>
      <c r="O94" s="15">
        <f xml:space="preserve"> Table5[[#This Row],[Revenue]]/(1 + Table5[[#This Row],[Gross Margin Percentage]])</f>
        <v>26.702975206170201</v>
      </c>
      <c r="P94" s="17">
        <f xml:space="preserve"> Table5[[#This Row],[Revenue]] - Table5[[#This Row],[Total Cost]]</f>
        <v>127.15702479382981</v>
      </c>
    </row>
    <row r="95" spans="1:16" x14ac:dyDescent="0.25">
      <c r="A95" s="11" t="s">
        <v>123</v>
      </c>
      <c r="B95" s="11" t="s">
        <v>36</v>
      </c>
      <c r="C95" s="11" t="s">
        <v>37</v>
      </c>
      <c r="D95" s="11" t="s">
        <v>14</v>
      </c>
      <c r="E95" s="11" t="s">
        <v>25</v>
      </c>
      <c r="F95" s="11" t="s">
        <v>16</v>
      </c>
      <c r="G95" s="11">
        <v>64.36</v>
      </c>
      <c r="H95" s="11">
        <v>9</v>
      </c>
      <c r="I95" s="12">
        <v>43536</v>
      </c>
      <c r="J95" s="13">
        <v>0.50624999999999998</v>
      </c>
      <c r="K95" s="11" t="s">
        <v>27</v>
      </c>
      <c r="L95" s="11">
        <v>4.7619047620000003</v>
      </c>
      <c r="M95" s="14">
        <v>8.6</v>
      </c>
      <c r="N95" s="15">
        <f>Table5[[#This Row],[Unit price]] *Table5[[#This Row],[Quantity]]</f>
        <v>579.24</v>
      </c>
      <c r="O95" s="15">
        <f xml:space="preserve"> Table5[[#This Row],[Revenue]]/(1 + Table5[[#This Row],[Gross Margin Percentage]])</f>
        <v>100.52925619668547</v>
      </c>
      <c r="P95" s="17">
        <f xml:space="preserve"> Table5[[#This Row],[Revenue]] - Table5[[#This Row],[Total Cost]]</f>
        <v>478.71074380331453</v>
      </c>
    </row>
    <row r="96" spans="1:16" x14ac:dyDescent="0.25">
      <c r="A96" s="7" t="s">
        <v>124</v>
      </c>
      <c r="B96" s="7" t="s">
        <v>19</v>
      </c>
      <c r="C96" s="7" t="s">
        <v>20</v>
      </c>
      <c r="D96" s="7" t="s">
        <v>21</v>
      </c>
      <c r="E96" s="7" t="s">
        <v>25</v>
      </c>
      <c r="F96" s="7" t="s">
        <v>16</v>
      </c>
      <c r="G96" s="7">
        <v>89.75</v>
      </c>
      <c r="H96" s="7">
        <v>1</v>
      </c>
      <c r="I96" s="8">
        <v>43502</v>
      </c>
      <c r="J96" s="9">
        <v>0.83680555555555547</v>
      </c>
      <c r="K96" s="7" t="s">
        <v>27</v>
      </c>
      <c r="L96" s="7">
        <v>4.7619047620000003</v>
      </c>
      <c r="M96" s="10">
        <v>6.6</v>
      </c>
      <c r="N96" s="15">
        <f>Table5[[#This Row],[Unit price]] *Table5[[#This Row],[Quantity]]</f>
        <v>89.75</v>
      </c>
      <c r="O96" s="15">
        <f xml:space="preserve"> Table5[[#This Row],[Revenue]]/(1 + Table5[[#This Row],[Gross Margin Percentage]])</f>
        <v>15.576446280734272</v>
      </c>
      <c r="P96" s="17">
        <f xml:space="preserve"> Table5[[#This Row],[Revenue]] - Table5[[#This Row],[Total Cost]]</f>
        <v>74.173553719265726</v>
      </c>
    </row>
    <row r="97" spans="1:16" x14ac:dyDescent="0.25">
      <c r="A97" s="11" t="s">
        <v>125</v>
      </c>
      <c r="B97" s="11" t="s">
        <v>12</v>
      </c>
      <c r="C97" s="11" t="s">
        <v>13</v>
      </c>
      <c r="D97" s="11" t="s">
        <v>21</v>
      </c>
      <c r="E97" s="11" t="s">
        <v>25</v>
      </c>
      <c r="F97" s="11" t="s">
        <v>22</v>
      </c>
      <c r="G97" s="11">
        <v>97.16</v>
      </c>
      <c r="H97" s="11">
        <v>1</v>
      </c>
      <c r="I97" s="12">
        <v>43532</v>
      </c>
      <c r="J97" s="13">
        <v>0.85972222222222217</v>
      </c>
      <c r="K97" s="11" t="s">
        <v>17</v>
      </c>
      <c r="L97" s="11">
        <v>4.7619047620000003</v>
      </c>
      <c r="M97" s="14">
        <v>7.2</v>
      </c>
      <c r="N97" s="15">
        <f>Table5[[#This Row],[Unit price]] *Table5[[#This Row],[Quantity]]</f>
        <v>97.16</v>
      </c>
      <c r="O97" s="15">
        <f xml:space="preserve"> Table5[[#This Row],[Revenue]]/(1 + Table5[[#This Row],[Gross Margin Percentage]])</f>
        <v>16.862479338564256</v>
      </c>
      <c r="P97" s="17">
        <f xml:space="preserve"> Table5[[#This Row],[Revenue]] - Table5[[#This Row],[Total Cost]]</f>
        <v>80.29752066143574</v>
      </c>
    </row>
    <row r="98" spans="1:16" x14ac:dyDescent="0.25">
      <c r="A98" s="7" t="s">
        <v>126</v>
      </c>
      <c r="B98" s="7" t="s">
        <v>36</v>
      </c>
      <c r="C98" s="7" t="s">
        <v>37</v>
      </c>
      <c r="D98" s="7" t="s">
        <v>21</v>
      </c>
      <c r="E98" s="7" t="s">
        <v>25</v>
      </c>
      <c r="F98" s="7" t="s">
        <v>16</v>
      </c>
      <c r="G98" s="7">
        <v>87.87</v>
      </c>
      <c r="H98" s="7">
        <v>10</v>
      </c>
      <c r="I98" s="8">
        <v>43553</v>
      </c>
      <c r="J98" s="9">
        <v>0.43402777777777773</v>
      </c>
      <c r="K98" s="7" t="s">
        <v>17</v>
      </c>
      <c r="L98" s="7">
        <v>4.7619047620000003</v>
      </c>
      <c r="M98" s="10">
        <v>5.0999999999999996</v>
      </c>
      <c r="N98" s="15">
        <f>Table5[[#This Row],[Unit price]] *Table5[[#This Row],[Quantity]]</f>
        <v>878.7</v>
      </c>
      <c r="O98" s="15">
        <f xml:space="preserve"> Table5[[#This Row],[Revenue]]/(1 + Table5[[#This Row],[Gross Margin Percentage]])</f>
        <v>152.5016528900413</v>
      </c>
      <c r="P98" s="17">
        <f xml:space="preserve"> Table5[[#This Row],[Revenue]] - Table5[[#This Row],[Total Cost]]</f>
        <v>726.19834710995872</v>
      </c>
    </row>
    <row r="99" spans="1:16" x14ac:dyDescent="0.25">
      <c r="A99" s="11" t="s">
        <v>127</v>
      </c>
      <c r="B99" s="11" t="s">
        <v>19</v>
      </c>
      <c r="C99" s="11" t="s">
        <v>20</v>
      </c>
      <c r="D99" s="11" t="s">
        <v>21</v>
      </c>
      <c r="E99" s="11" t="s">
        <v>15</v>
      </c>
      <c r="F99" s="11" t="s">
        <v>22</v>
      </c>
      <c r="G99" s="11">
        <v>12.45</v>
      </c>
      <c r="H99" s="11">
        <v>6</v>
      </c>
      <c r="I99" s="12">
        <v>43505</v>
      </c>
      <c r="J99" s="13">
        <v>0.5493055555555556</v>
      </c>
      <c r="K99" s="11" t="s">
        <v>23</v>
      </c>
      <c r="L99" s="11">
        <v>4.7619047620000003</v>
      </c>
      <c r="M99" s="14">
        <v>4.0999999999999996</v>
      </c>
      <c r="N99" s="15">
        <f>Table5[[#This Row],[Unit price]] *Table5[[#This Row],[Quantity]]</f>
        <v>74.699999999999989</v>
      </c>
      <c r="O99" s="15">
        <f xml:space="preserve"> Table5[[#This Row],[Revenue]]/(1 + Table5[[#This Row],[Gross Margin Percentage]])</f>
        <v>12.964462809703065</v>
      </c>
      <c r="P99" s="17">
        <f xml:space="preserve"> Table5[[#This Row],[Revenue]] - Table5[[#This Row],[Total Cost]]</f>
        <v>61.735537190296924</v>
      </c>
    </row>
    <row r="100" spans="1:16" x14ac:dyDescent="0.25">
      <c r="A100" s="7" t="s">
        <v>128</v>
      </c>
      <c r="B100" s="7" t="s">
        <v>12</v>
      </c>
      <c r="C100" s="7" t="s">
        <v>13</v>
      </c>
      <c r="D100" s="7" t="s">
        <v>21</v>
      </c>
      <c r="E100" s="7" t="s">
        <v>25</v>
      </c>
      <c r="F100" s="7" t="s">
        <v>38</v>
      </c>
      <c r="G100" s="7">
        <v>52.75</v>
      </c>
      <c r="H100" s="7">
        <v>3</v>
      </c>
      <c r="I100" s="8">
        <v>43547</v>
      </c>
      <c r="J100" s="9">
        <v>0.42777777777777781</v>
      </c>
      <c r="K100" s="7" t="s">
        <v>17</v>
      </c>
      <c r="L100" s="7">
        <v>4.7619047620000003</v>
      </c>
      <c r="M100" s="10">
        <v>9.3000000000000007</v>
      </c>
      <c r="N100" s="15">
        <f>Table5[[#This Row],[Unit price]] *Table5[[#This Row],[Quantity]]</f>
        <v>158.25</v>
      </c>
      <c r="O100" s="15">
        <f xml:space="preserve"> Table5[[#This Row],[Revenue]]/(1 + Table5[[#This Row],[Gross Margin Percentage]])</f>
        <v>27.464876032603886</v>
      </c>
      <c r="P100" s="17">
        <f xml:space="preserve"> Table5[[#This Row],[Revenue]] - Table5[[#This Row],[Total Cost]]</f>
        <v>130.78512396739612</v>
      </c>
    </row>
    <row r="101" spans="1:16" x14ac:dyDescent="0.25">
      <c r="A101" s="11" t="s">
        <v>129</v>
      </c>
      <c r="B101" s="11" t="s">
        <v>36</v>
      </c>
      <c r="C101" s="11" t="s">
        <v>37</v>
      </c>
      <c r="D101" s="11" t="s">
        <v>21</v>
      </c>
      <c r="E101" s="11" t="s">
        <v>25</v>
      </c>
      <c r="F101" s="11" t="s">
        <v>26</v>
      </c>
      <c r="G101" s="11">
        <v>82.7</v>
      </c>
      <c r="H101" s="11">
        <v>6</v>
      </c>
      <c r="I101" s="12">
        <v>43529</v>
      </c>
      <c r="J101" s="13">
        <v>0.7597222222222223</v>
      </c>
      <c r="K101" s="11" t="s">
        <v>23</v>
      </c>
      <c r="L101" s="11">
        <v>4.7619047620000003</v>
      </c>
      <c r="M101" s="14">
        <v>7.4</v>
      </c>
      <c r="N101" s="15">
        <f>Table5[[#This Row],[Unit price]] *Table5[[#This Row],[Quantity]]</f>
        <v>496.20000000000005</v>
      </c>
      <c r="O101" s="15">
        <f xml:space="preserve"> Table5[[#This Row],[Revenue]]/(1 + Table5[[#This Row],[Gross Margin Percentage]])</f>
        <v>86.117355370477398</v>
      </c>
      <c r="P101" s="17">
        <f xml:space="preserve"> Table5[[#This Row],[Revenue]] - Table5[[#This Row],[Total Cost]]</f>
        <v>410.08264462952263</v>
      </c>
    </row>
    <row r="102" spans="1:16" x14ac:dyDescent="0.25">
      <c r="A102" s="7" t="s">
        <v>130</v>
      </c>
      <c r="B102" s="7" t="s">
        <v>19</v>
      </c>
      <c r="C102" s="7" t="s">
        <v>20</v>
      </c>
      <c r="D102" s="7" t="s">
        <v>14</v>
      </c>
      <c r="E102" s="7" t="s">
        <v>25</v>
      </c>
      <c r="F102" s="7" t="s">
        <v>40</v>
      </c>
      <c r="G102" s="7">
        <v>48.71</v>
      </c>
      <c r="H102" s="7">
        <v>1</v>
      </c>
      <c r="I102" s="8">
        <v>43550</v>
      </c>
      <c r="J102" s="9">
        <v>0.80555555555555547</v>
      </c>
      <c r="K102" s="7" t="s">
        <v>23</v>
      </c>
      <c r="L102" s="7">
        <v>4.7619047620000003</v>
      </c>
      <c r="M102" s="10">
        <v>4.0999999999999996</v>
      </c>
      <c r="N102" s="15">
        <f>Table5[[#This Row],[Unit price]] *Table5[[#This Row],[Quantity]]</f>
        <v>48.71</v>
      </c>
      <c r="O102" s="15">
        <f xml:space="preserve"> Table5[[#This Row],[Revenue]]/(1 + Table5[[#This Row],[Gross Margin Percentage]])</f>
        <v>8.4538016527528299</v>
      </c>
      <c r="P102" s="17">
        <f xml:space="preserve"> Table5[[#This Row],[Revenue]] - Table5[[#This Row],[Total Cost]]</f>
        <v>40.256198347247171</v>
      </c>
    </row>
    <row r="103" spans="1:16" x14ac:dyDescent="0.25">
      <c r="A103" s="11" t="s">
        <v>131</v>
      </c>
      <c r="B103" s="11" t="s">
        <v>19</v>
      </c>
      <c r="C103" s="11" t="s">
        <v>20</v>
      </c>
      <c r="D103" s="11" t="s">
        <v>21</v>
      </c>
      <c r="E103" s="11" t="s">
        <v>25</v>
      </c>
      <c r="F103" s="11" t="s">
        <v>40</v>
      </c>
      <c r="G103" s="11">
        <v>78.55</v>
      </c>
      <c r="H103" s="11">
        <v>9</v>
      </c>
      <c r="I103" s="12">
        <v>43525</v>
      </c>
      <c r="J103" s="13">
        <v>0.55694444444444446</v>
      </c>
      <c r="K103" s="11" t="s">
        <v>23</v>
      </c>
      <c r="L103" s="11">
        <v>4.7619047620000003</v>
      </c>
      <c r="M103" s="14">
        <v>7.2</v>
      </c>
      <c r="N103" s="15">
        <f>Table5[[#This Row],[Unit price]] *Table5[[#This Row],[Quantity]]</f>
        <v>706.94999999999993</v>
      </c>
      <c r="O103" s="15">
        <f xml:space="preserve"> Table5[[#This Row],[Revenue]]/(1 + Table5[[#This Row],[Gross Margin Percentage]])</f>
        <v>122.69380165086454</v>
      </c>
      <c r="P103" s="17">
        <f xml:space="preserve"> Table5[[#This Row],[Revenue]] - Table5[[#This Row],[Total Cost]]</f>
        <v>584.25619834913539</v>
      </c>
    </row>
    <row r="104" spans="1:16" x14ac:dyDescent="0.25">
      <c r="A104" s="7" t="s">
        <v>132</v>
      </c>
      <c r="B104" s="7" t="s">
        <v>19</v>
      </c>
      <c r="C104" s="7" t="s">
        <v>20</v>
      </c>
      <c r="D104" s="7" t="s">
        <v>21</v>
      </c>
      <c r="E104" s="7" t="s">
        <v>15</v>
      </c>
      <c r="F104" s="7" t="s">
        <v>22</v>
      </c>
      <c r="G104" s="7">
        <v>23.07</v>
      </c>
      <c r="H104" s="7">
        <v>9</v>
      </c>
      <c r="I104" s="8">
        <v>43497</v>
      </c>
      <c r="J104" s="9">
        <v>0.4770833333333333</v>
      </c>
      <c r="K104" s="7" t="s">
        <v>23</v>
      </c>
      <c r="L104" s="7">
        <v>4.7619047620000003</v>
      </c>
      <c r="M104" s="10">
        <v>4.9000000000000004</v>
      </c>
      <c r="N104" s="15">
        <f>Table5[[#This Row],[Unit price]] *Table5[[#This Row],[Quantity]]</f>
        <v>207.63</v>
      </c>
      <c r="O104" s="15">
        <f xml:space="preserve"> Table5[[#This Row],[Revenue]]/(1 + Table5[[#This Row],[Gross Margin Percentage]])</f>
        <v>36.03495867709033</v>
      </c>
      <c r="P104" s="17">
        <f xml:space="preserve"> Table5[[#This Row],[Revenue]] - Table5[[#This Row],[Total Cost]]</f>
        <v>171.59504132290965</v>
      </c>
    </row>
    <row r="105" spans="1:16" x14ac:dyDescent="0.25">
      <c r="A105" s="11" t="s">
        <v>133</v>
      </c>
      <c r="B105" s="11" t="s">
        <v>12</v>
      </c>
      <c r="C105" s="11" t="s">
        <v>13</v>
      </c>
      <c r="D105" s="11" t="s">
        <v>21</v>
      </c>
      <c r="E105" s="11" t="s">
        <v>25</v>
      </c>
      <c r="F105" s="11" t="s">
        <v>38</v>
      </c>
      <c r="G105" s="11">
        <v>58.26</v>
      </c>
      <c r="H105" s="11">
        <v>6</v>
      </c>
      <c r="I105" s="12">
        <v>43552</v>
      </c>
      <c r="J105" s="13">
        <v>0.6972222222222223</v>
      </c>
      <c r="K105" s="11" t="s">
        <v>23</v>
      </c>
      <c r="L105" s="11">
        <v>4.7619047620000003</v>
      </c>
      <c r="M105" s="14">
        <v>9.9</v>
      </c>
      <c r="N105" s="15">
        <f>Table5[[#This Row],[Unit price]] *Table5[[#This Row],[Quantity]]</f>
        <v>349.56</v>
      </c>
      <c r="O105" s="15">
        <f xml:space="preserve"> Table5[[#This Row],[Revenue]]/(1 + Table5[[#This Row],[Gross Margin Percentage]])</f>
        <v>60.667438015526152</v>
      </c>
      <c r="P105" s="17">
        <f xml:space="preserve"> Table5[[#This Row],[Revenue]] - Table5[[#This Row],[Total Cost]]</f>
        <v>288.89256198447384</v>
      </c>
    </row>
    <row r="106" spans="1:16" x14ac:dyDescent="0.25">
      <c r="A106" s="7" t="s">
        <v>134</v>
      </c>
      <c r="B106" s="7" t="s">
        <v>36</v>
      </c>
      <c r="C106" s="7" t="s">
        <v>37</v>
      </c>
      <c r="D106" s="7" t="s">
        <v>21</v>
      </c>
      <c r="E106" s="7" t="s">
        <v>25</v>
      </c>
      <c r="F106" s="7" t="s">
        <v>16</v>
      </c>
      <c r="G106" s="7">
        <v>30.35</v>
      </c>
      <c r="H106" s="7">
        <v>7</v>
      </c>
      <c r="I106" s="8">
        <v>43543</v>
      </c>
      <c r="J106" s="9">
        <v>0.7631944444444444</v>
      </c>
      <c r="K106" s="7" t="s">
        <v>23</v>
      </c>
      <c r="L106" s="7">
        <v>4.7619047620000003</v>
      </c>
      <c r="M106" s="10">
        <v>8</v>
      </c>
      <c r="N106" s="15">
        <f>Table5[[#This Row],[Unit price]] *Table5[[#This Row],[Quantity]]</f>
        <v>212.45000000000002</v>
      </c>
      <c r="O106" s="15">
        <f xml:space="preserve"> Table5[[#This Row],[Revenue]]/(1 + Table5[[#This Row],[Gross Margin Percentage]])</f>
        <v>36.871487602696341</v>
      </c>
      <c r="P106" s="17">
        <f xml:space="preserve"> Table5[[#This Row],[Revenue]] - Table5[[#This Row],[Total Cost]]</f>
        <v>175.57851239730368</v>
      </c>
    </row>
    <row r="107" spans="1:16" x14ac:dyDescent="0.25">
      <c r="A107" s="11" t="s">
        <v>135</v>
      </c>
      <c r="B107" s="11" t="s">
        <v>12</v>
      </c>
      <c r="C107" s="11" t="s">
        <v>13</v>
      </c>
      <c r="D107" s="11" t="s">
        <v>14</v>
      </c>
      <c r="E107" s="11" t="s">
        <v>25</v>
      </c>
      <c r="F107" s="11" t="s">
        <v>22</v>
      </c>
      <c r="G107" s="11">
        <v>88.67</v>
      </c>
      <c r="H107" s="11">
        <v>10</v>
      </c>
      <c r="I107" s="12">
        <v>43477</v>
      </c>
      <c r="J107" s="13">
        <v>0.61805555555555558</v>
      </c>
      <c r="K107" s="11" t="s">
        <v>17</v>
      </c>
      <c r="L107" s="11">
        <v>4.7619047620000003</v>
      </c>
      <c r="M107" s="14">
        <v>7.3</v>
      </c>
      <c r="N107" s="15">
        <f>Table5[[#This Row],[Unit price]] *Table5[[#This Row],[Quantity]]</f>
        <v>886.7</v>
      </c>
      <c r="O107" s="15">
        <f xml:space="preserve"> Table5[[#This Row],[Revenue]]/(1 + Table5[[#This Row],[Gross Margin Percentage]])</f>
        <v>153.89008264208445</v>
      </c>
      <c r="P107" s="17">
        <f xml:space="preserve"> Table5[[#This Row],[Revenue]] - Table5[[#This Row],[Total Cost]]</f>
        <v>732.80991735791554</v>
      </c>
    </row>
    <row r="108" spans="1:16" x14ac:dyDescent="0.25">
      <c r="A108" s="7" t="s">
        <v>136</v>
      </c>
      <c r="B108" s="7" t="s">
        <v>19</v>
      </c>
      <c r="C108" s="7" t="s">
        <v>20</v>
      </c>
      <c r="D108" s="7" t="s">
        <v>21</v>
      </c>
      <c r="E108" s="7" t="s">
        <v>25</v>
      </c>
      <c r="F108" s="7" t="s">
        <v>40</v>
      </c>
      <c r="G108" s="7">
        <v>27.38</v>
      </c>
      <c r="H108" s="7">
        <v>6</v>
      </c>
      <c r="I108" s="8">
        <v>43470</v>
      </c>
      <c r="J108" s="9">
        <v>0.87083333333333324</v>
      </c>
      <c r="K108" s="7" t="s">
        <v>27</v>
      </c>
      <c r="L108" s="7">
        <v>4.7619047620000003</v>
      </c>
      <c r="M108" s="10">
        <v>7.9</v>
      </c>
      <c r="N108" s="15">
        <f>Table5[[#This Row],[Unit price]] *Table5[[#This Row],[Quantity]]</f>
        <v>164.28</v>
      </c>
      <c r="O108" s="15">
        <f xml:space="preserve"> Table5[[#This Row],[Revenue]]/(1 + Table5[[#This Row],[Gross Margin Percentage]])</f>
        <v>28.511404958206423</v>
      </c>
      <c r="P108" s="17">
        <f xml:space="preserve"> Table5[[#This Row],[Revenue]] - Table5[[#This Row],[Total Cost]]</f>
        <v>135.76859504179359</v>
      </c>
    </row>
    <row r="109" spans="1:16" x14ac:dyDescent="0.25">
      <c r="A109" s="11" t="s">
        <v>137</v>
      </c>
      <c r="B109" s="11" t="s">
        <v>12</v>
      </c>
      <c r="C109" s="11" t="s">
        <v>13</v>
      </c>
      <c r="D109" s="11" t="s">
        <v>21</v>
      </c>
      <c r="E109" s="11" t="s">
        <v>25</v>
      </c>
      <c r="F109" s="11" t="s">
        <v>30</v>
      </c>
      <c r="G109" s="11">
        <v>62.13</v>
      </c>
      <c r="H109" s="11">
        <v>6</v>
      </c>
      <c r="I109" s="12">
        <v>43546</v>
      </c>
      <c r="J109" s="13">
        <v>0.84652777777777777</v>
      </c>
      <c r="K109" s="11" t="s">
        <v>23</v>
      </c>
      <c r="L109" s="11">
        <v>4.7619047620000003</v>
      </c>
      <c r="M109" s="14">
        <v>7.4</v>
      </c>
      <c r="N109" s="15">
        <f>Table5[[#This Row],[Unit price]] *Table5[[#This Row],[Quantity]]</f>
        <v>372.78000000000003</v>
      </c>
      <c r="O109" s="15">
        <f xml:space="preserve"> Table5[[#This Row],[Revenue]]/(1 + Table5[[#This Row],[Gross Margin Percentage]])</f>
        <v>64.697355370831445</v>
      </c>
      <c r="P109" s="17">
        <f xml:space="preserve"> Table5[[#This Row],[Revenue]] - Table5[[#This Row],[Total Cost]]</f>
        <v>308.08264462916861</v>
      </c>
    </row>
    <row r="110" spans="1:16" x14ac:dyDescent="0.25">
      <c r="A110" s="7" t="s">
        <v>138</v>
      </c>
      <c r="B110" s="7" t="s">
        <v>19</v>
      </c>
      <c r="C110" s="7" t="s">
        <v>20</v>
      </c>
      <c r="D110" s="7" t="s">
        <v>21</v>
      </c>
      <c r="E110" s="7" t="s">
        <v>15</v>
      </c>
      <c r="F110" s="7" t="s">
        <v>38</v>
      </c>
      <c r="G110" s="7">
        <v>33.979999999999997</v>
      </c>
      <c r="H110" s="7">
        <v>9</v>
      </c>
      <c r="I110" s="8">
        <v>43548</v>
      </c>
      <c r="J110" s="9">
        <v>0.4465277777777778</v>
      </c>
      <c r="K110" s="7" t="s">
        <v>23</v>
      </c>
      <c r="L110" s="7">
        <v>4.7619047620000003</v>
      </c>
      <c r="M110" s="10">
        <v>4.2</v>
      </c>
      <c r="N110" s="15">
        <f>Table5[[#This Row],[Unit price]] *Table5[[#This Row],[Quantity]]</f>
        <v>305.82</v>
      </c>
      <c r="O110" s="15">
        <f xml:space="preserve"> Table5[[#This Row],[Revenue]]/(1 + Table5[[#This Row],[Gross Margin Percentage]])</f>
        <v>53.076198346230143</v>
      </c>
      <c r="P110" s="17">
        <f xml:space="preserve"> Table5[[#This Row],[Revenue]] - Table5[[#This Row],[Total Cost]]</f>
        <v>252.74380165376985</v>
      </c>
    </row>
    <row r="111" spans="1:16" x14ac:dyDescent="0.25">
      <c r="A111" s="11" t="s">
        <v>139</v>
      </c>
      <c r="B111" s="11" t="s">
        <v>19</v>
      </c>
      <c r="C111" s="11" t="s">
        <v>20</v>
      </c>
      <c r="D111" s="11" t="s">
        <v>14</v>
      </c>
      <c r="E111" s="11" t="s">
        <v>25</v>
      </c>
      <c r="F111" s="11" t="s">
        <v>22</v>
      </c>
      <c r="G111" s="11">
        <v>81.97</v>
      </c>
      <c r="H111" s="11">
        <v>10</v>
      </c>
      <c r="I111" s="12">
        <v>43527</v>
      </c>
      <c r="J111" s="13">
        <v>0.60416666666666663</v>
      </c>
      <c r="K111" s="11" t="s">
        <v>23</v>
      </c>
      <c r="L111" s="11">
        <v>4.7619047620000003</v>
      </c>
      <c r="M111" s="14">
        <v>9.1999999999999993</v>
      </c>
      <c r="N111" s="15">
        <f>Table5[[#This Row],[Unit price]] *Table5[[#This Row],[Quantity]]</f>
        <v>819.7</v>
      </c>
      <c r="O111" s="15">
        <f xml:space="preserve"> Table5[[#This Row],[Revenue]]/(1 + Table5[[#This Row],[Gross Margin Percentage]])</f>
        <v>142.26198346872295</v>
      </c>
      <c r="P111" s="17">
        <f xml:space="preserve"> Table5[[#This Row],[Revenue]] - Table5[[#This Row],[Total Cost]]</f>
        <v>677.43801653127707</v>
      </c>
    </row>
    <row r="112" spans="1:16" x14ac:dyDescent="0.25">
      <c r="A112" s="7" t="s">
        <v>140</v>
      </c>
      <c r="B112" s="7" t="s">
        <v>36</v>
      </c>
      <c r="C112" s="7" t="s">
        <v>37</v>
      </c>
      <c r="D112" s="7" t="s">
        <v>14</v>
      </c>
      <c r="E112" s="7" t="s">
        <v>15</v>
      </c>
      <c r="F112" s="7" t="s">
        <v>30</v>
      </c>
      <c r="G112" s="7">
        <v>16.489999999999998</v>
      </c>
      <c r="H112" s="7">
        <v>2</v>
      </c>
      <c r="I112" s="8">
        <v>43501</v>
      </c>
      <c r="J112" s="9">
        <v>0.48055555555555557</v>
      </c>
      <c r="K112" s="7" t="s">
        <v>17</v>
      </c>
      <c r="L112" s="7">
        <v>4.7619047620000003</v>
      </c>
      <c r="M112" s="10">
        <v>4.5999999999999996</v>
      </c>
      <c r="N112" s="15">
        <f>Table5[[#This Row],[Unit price]] *Table5[[#This Row],[Quantity]]</f>
        <v>32.979999999999997</v>
      </c>
      <c r="O112" s="15">
        <f xml:space="preserve"> Table5[[#This Row],[Revenue]]/(1 + Table5[[#This Row],[Gross Margin Percentage]])</f>
        <v>5.7238016527979525</v>
      </c>
      <c r="P112" s="17">
        <f xml:space="preserve"> Table5[[#This Row],[Revenue]] - Table5[[#This Row],[Total Cost]]</f>
        <v>27.256198347202044</v>
      </c>
    </row>
    <row r="113" spans="1:16" x14ac:dyDescent="0.25">
      <c r="A113" s="11" t="s">
        <v>141</v>
      </c>
      <c r="B113" s="11" t="s">
        <v>19</v>
      </c>
      <c r="C113" s="11" t="s">
        <v>20</v>
      </c>
      <c r="D113" s="11" t="s">
        <v>14</v>
      </c>
      <c r="E113" s="11" t="s">
        <v>15</v>
      </c>
      <c r="F113" s="11" t="s">
        <v>16</v>
      </c>
      <c r="G113" s="11">
        <v>98.21</v>
      </c>
      <c r="H113" s="11">
        <v>3</v>
      </c>
      <c r="I113" s="12">
        <v>43501</v>
      </c>
      <c r="J113" s="13">
        <v>0.44513888888888892</v>
      </c>
      <c r="K113" s="11" t="s">
        <v>27</v>
      </c>
      <c r="L113" s="11">
        <v>4.7619047620000003</v>
      </c>
      <c r="M113" s="14">
        <v>7.8</v>
      </c>
      <c r="N113" s="15">
        <f>Table5[[#This Row],[Unit price]] *Table5[[#This Row],[Quantity]]</f>
        <v>294.63</v>
      </c>
      <c r="O113" s="15">
        <f xml:space="preserve"> Table5[[#This Row],[Revenue]]/(1 + Table5[[#This Row],[Gross Margin Percentage]])</f>
        <v>51.134132230559764</v>
      </c>
      <c r="P113" s="17">
        <f xml:space="preserve"> Table5[[#This Row],[Revenue]] - Table5[[#This Row],[Total Cost]]</f>
        <v>243.49586776944022</v>
      </c>
    </row>
    <row r="114" spans="1:16" x14ac:dyDescent="0.25">
      <c r="A114" s="7" t="s">
        <v>142</v>
      </c>
      <c r="B114" s="7" t="s">
        <v>36</v>
      </c>
      <c r="C114" s="7" t="s">
        <v>37</v>
      </c>
      <c r="D114" s="7" t="s">
        <v>21</v>
      </c>
      <c r="E114" s="7" t="s">
        <v>15</v>
      </c>
      <c r="F114" s="7" t="s">
        <v>40</v>
      </c>
      <c r="G114" s="7">
        <v>72.84</v>
      </c>
      <c r="H114" s="7">
        <v>7</v>
      </c>
      <c r="I114" s="8">
        <v>43511</v>
      </c>
      <c r="J114" s="9">
        <v>0.53055555555555556</v>
      </c>
      <c r="K114" s="7" t="s">
        <v>23</v>
      </c>
      <c r="L114" s="7">
        <v>4.7619047620000003</v>
      </c>
      <c r="M114" s="10">
        <v>8.4</v>
      </c>
      <c r="N114" s="15">
        <f>Table5[[#This Row],[Unit price]] *Table5[[#This Row],[Quantity]]</f>
        <v>509.88</v>
      </c>
      <c r="O114" s="15">
        <f xml:space="preserve"> Table5[[#This Row],[Revenue]]/(1 + Table5[[#This Row],[Gross Margin Percentage]])</f>
        <v>88.491570246471213</v>
      </c>
      <c r="P114" s="17">
        <f xml:space="preserve"> Table5[[#This Row],[Revenue]] - Table5[[#This Row],[Total Cost]]</f>
        <v>421.38842975352878</v>
      </c>
    </row>
    <row r="115" spans="1:16" x14ac:dyDescent="0.25">
      <c r="A115" s="11" t="s">
        <v>143</v>
      </c>
      <c r="B115" s="11" t="s">
        <v>12</v>
      </c>
      <c r="C115" s="11" t="s">
        <v>13</v>
      </c>
      <c r="D115" s="11" t="s">
        <v>14</v>
      </c>
      <c r="E115" s="11" t="s">
        <v>25</v>
      </c>
      <c r="F115" s="11" t="s">
        <v>26</v>
      </c>
      <c r="G115" s="11">
        <v>58.07</v>
      </c>
      <c r="H115" s="11">
        <v>9</v>
      </c>
      <c r="I115" s="12">
        <v>43484</v>
      </c>
      <c r="J115" s="13">
        <v>0.83819444444444446</v>
      </c>
      <c r="K115" s="11" t="s">
        <v>17</v>
      </c>
      <c r="L115" s="11">
        <v>4.7619047620000003</v>
      </c>
      <c r="M115" s="14">
        <v>4.3</v>
      </c>
      <c r="N115" s="15">
        <f>Table5[[#This Row],[Unit price]] *Table5[[#This Row],[Quantity]]</f>
        <v>522.63</v>
      </c>
      <c r="O115" s="15">
        <f xml:space="preserve"> Table5[[#This Row],[Revenue]]/(1 + Table5[[#This Row],[Gross Margin Percentage]])</f>
        <v>90.704380163790006</v>
      </c>
      <c r="P115" s="17">
        <f xml:space="preserve"> Table5[[#This Row],[Revenue]] - Table5[[#This Row],[Total Cost]]</f>
        <v>431.92561983620999</v>
      </c>
    </row>
    <row r="116" spans="1:16" x14ac:dyDescent="0.25">
      <c r="A116" s="7" t="s">
        <v>144</v>
      </c>
      <c r="B116" s="7" t="s">
        <v>19</v>
      </c>
      <c r="C116" s="7" t="s">
        <v>20</v>
      </c>
      <c r="D116" s="7" t="s">
        <v>14</v>
      </c>
      <c r="E116" s="7" t="s">
        <v>15</v>
      </c>
      <c r="F116" s="7" t="s">
        <v>26</v>
      </c>
      <c r="G116" s="7">
        <v>80.790000000000006</v>
      </c>
      <c r="H116" s="7">
        <v>9</v>
      </c>
      <c r="I116" s="8">
        <v>43497</v>
      </c>
      <c r="J116" s="9">
        <v>0.85486111111111107</v>
      </c>
      <c r="K116" s="7" t="s">
        <v>27</v>
      </c>
      <c r="L116" s="7">
        <v>4.7619047620000003</v>
      </c>
      <c r="M116" s="10">
        <v>9.5</v>
      </c>
      <c r="N116" s="15">
        <f>Table5[[#This Row],[Unit price]] *Table5[[#This Row],[Quantity]]</f>
        <v>727.11</v>
      </c>
      <c r="O116" s="15">
        <f xml:space="preserve"> Table5[[#This Row],[Revenue]]/(1 + Table5[[#This Row],[Gross Margin Percentage]])</f>
        <v>126.19264462601333</v>
      </c>
      <c r="P116" s="17">
        <f xml:space="preserve"> Table5[[#This Row],[Revenue]] - Table5[[#This Row],[Total Cost]]</f>
        <v>600.91735537398665</v>
      </c>
    </row>
    <row r="117" spans="1:16" x14ac:dyDescent="0.25">
      <c r="A117" s="11" t="s">
        <v>145</v>
      </c>
      <c r="B117" s="11" t="s">
        <v>19</v>
      </c>
      <c r="C117" s="11" t="s">
        <v>20</v>
      </c>
      <c r="D117" s="11" t="s">
        <v>21</v>
      </c>
      <c r="E117" s="11" t="s">
        <v>15</v>
      </c>
      <c r="F117" s="11" t="s">
        <v>40</v>
      </c>
      <c r="G117" s="11">
        <v>27.02</v>
      </c>
      <c r="H117" s="11">
        <v>3</v>
      </c>
      <c r="I117" s="12">
        <v>43526</v>
      </c>
      <c r="J117" s="13">
        <v>0.54236111111111118</v>
      </c>
      <c r="K117" s="11" t="s">
        <v>27</v>
      </c>
      <c r="L117" s="11">
        <v>4.7619047620000003</v>
      </c>
      <c r="M117" s="14">
        <v>7.1</v>
      </c>
      <c r="N117" s="15">
        <f>Table5[[#This Row],[Unit price]] *Table5[[#This Row],[Quantity]]</f>
        <v>81.06</v>
      </c>
      <c r="O117" s="15">
        <f xml:space="preserve"> Table5[[#This Row],[Revenue]]/(1 + Table5[[#This Row],[Gross Margin Percentage]])</f>
        <v>14.068264462577384</v>
      </c>
      <c r="P117" s="17">
        <f xml:space="preserve"> Table5[[#This Row],[Revenue]] - Table5[[#This Row],[Total Cost]]</f>
        <v>66.991735537422613</v>
      </c>
    </row>
    <row r="118" spans="1:16" x14ac:dyDescent="0.25">
      <c r="A118" s="7" t="s">
        <v>146</v>
      </c>
      <c r="B118" s="7" t="s">
        <v>36</v>
      </c>
      <c r="C118" s="7" t="s">
        <v>37</v>
      </c>
      <c r="D118" s="7" t="s">
        <v>14</v>
      </c>
      <c r="E118" s="7" t="s">
        <v>25</v>
      </c>
      <c r="F118" s="7" t="s">
        <v>40</v>
      </c>
      <c r="G118" s="7">
        <v>21.94</v>
      </c>
      <c r="H118" s="7">
        <v>5</v>
      </c>
      <c r="I118" s="8">
        <v>43529</v>
      </c>
      <c r="J118" s="9">
        <v>0.52013888888888882</v>
      </c>
      <c r="K118" s="7" t="s">
        <v>17</v>
      </c>
      <c r="L118" s="7">
        <v>4.7619047620000003</v>
      </c>
      <c r="M118" s="10">
        <v>5.3</v>
      </c>
      <c r="N118" s="15">
        <f>Table5[[#This Row],[Unit price]] *Table5[[#This Row],[Quantity]]</f>
        <v>109.7</v>
      </c>
      <c r="O118" s="15">
        <f xml:space="preserve"> Table5[[#This Row],[Revenue]]/(1 + Table5[[#This Row],[Gross Margin Percentage]])</f>
        <v>19.038842974891921</v>
      </c>
      <c r="P118" s="17">
        <f xml:space="preserve"> Table5[[#This Row],[Revenue]] - Table5[[#This Row],[Total Cost]]</f>
        <v>90.661157025108082</v>
      </c>
    </row>
    <row r="119" spans="1:16" x14ac:dyDescent="0.25">
      <c r="A119" s="11" t="s">
        <v>147</v>
      </c>
      <c r="B119" s="11" t="s">
        <v>36</v>
      </c>
      <c r="C119" s="11" t="s">
        <v>37</v>
      </c>
      <c r="D119" s="11" t="s">
        <v>14</v>
      </c>
      <c r="E119" s="11" t="s">
        <v>25</v>
      </c>
      <c r="F119" s="11" t="s">
        <v>40</v>
      </c>
      <c r="G119" s="11">
        <v>51.36</v>
      </c>
      <c r="H119" s="11">
        <v>1</v>
      </c>
      <c r="I119" s="12">
        <v>43481</v>
      </c>
      <c r="J119" s="13">
        <v>0.6430555555555556</v>
      </c>
      <c r="K119" s="11" t="s">
        <v>17</v>
      </c>
      <c r="L119" s="11">
        <v>4.7619047620000003</v>
      </c>
      <c r="M119" s="14">
        <v>5.2</v>
      </c>
      <c r="N119" s="15">
        <f>Table5[[#This Row],[Unit price]] *Table5[[#This Row],[Quantity]]</f>
        <v>51.36</v>
      </c>
      <c r="O119" s="15">
        <f xml:space="preserve"> Table5[[#This Row],[Revenue]]/(1 + Table5[[#This Row],[Gross Margin Percentage]])</f>
        <v>8.9137190081171287</v>
      </c>
      <c r="P119" s="17">
        <f xml:space="preserve"> Table5[[#This Row],[Revenue]] - Table5[[#This Row],[Total Cost]]</f>
        <v>42.446280991882873</v>
      </c>
    </row>
    <row r="120" spans="1:16" x14ac:dyDescent="0.25">
      <c r="A120" s="7" t="s">
        <v>148</v>
      </c>
      <c r="B120" s="7" t="s">
        <v>12</v>
      </c>
      <c r="C120" s="7" t="s">
        <v>13</v>
      </c>
      <c r="D120" s="7" t="s">
        <v>21</v>
      </c>
      <c r="E120" s="7" t="s">
        <v>15</v>
      </c>
      <c r="F120" s="7" t="s">
        <v>38</v>
      </c>
      <c r="G120" s="7">
        <v>10.96</v>
      </c>
      <c r="H120" s="7">
        <v>10</v>
      </c>
      <c r="I120" s="8">
        <v>43498</v>
      </c>
      <c r="J120" s="9">
        <v>0.8666666666666667</v>
      </c>
      <c r="K120" s="7" t="s">
        <v>17</v>
      </c>
      <c r="L120" s="7">
        <v>4.7619047620000003</v>
      </c>
      <c r="M120" s="10">
        <v>6</v>
      </c>
      <c r="N120" s="15">
        <f>Table5[[#This Row],[Unit price]] *Table5[[#This Row],[Quantity]]</f>
        <v>109.60000000000001</v>
      </c>
      <c r="O120" s="15">
        <f xml:space="preserve"> Table5[[#This Row],[Revenue]]/(1 + Table5[[#This Row],[Gross Margin Percentage]])</f>
        <v>19.021487602991382</v>
      </c>
      <c r="P120" s="17">
        <f xml:space="preserve"> Table5[[#This Row],[Revenue]] - Table5[[#This Row],[Total Cost]]</f>
        <v>90.578512397008623</v>
      </c>
    </row>
    <row r="121" spans="1:16" x14ac:dyDescent="0.25">
      <c r="A121" s="11" t="s">
        <v>149</v>
      </c>
      <c r="B121" s="11" t="s">
        <v>36</v>
      </c>
      <c r="C121" s="11" t="s">
        <v>37</v>
      </c>
      <c r="D121" s="11" t="s">
        <v>21</v>
      </c>
      <c r="E121" s="11" t="s">
        <v>25</v>
      </c>
      <c r="F121" s="11" t="s">
        <v>26</v>
      </c>
      <c r="G121" s="11">
        <v>53.44</v>
      </c>
      <c r="H121" s="11">
        <v>2</v>
      </c>
      <c r="I121" s="12">
        <v>43485</v>
      </c>
      <c r="J121" s="13">
        <v>0.85972222222222217</v>
      </c>
      <c r="K121" s="11" t="s">
        <v>17</v>
      </c>
      <c r="L121" s="11">
        <v>4.7619047620000003</v>
      </c>
      <c r="M121" s="14">
        <v>4.0999999999999996</v>
      </c>
      <c r="N121" s="15">
        <f>Table5[[#This Row],[Unit price]] *Table5[[#This Row],[Quantity]]</f>
        <v>106.88</v>
      </c>
      <c r="O121" s="15">
        <f xml:space="preserve"> Table5[[#This Row],[Revenue]]/(1 + Table5[[#This Row],[Gross Margin Percentage]])</f>
        <v>18.549421487296701</v>
      </c>
      <c r="P121" s="17">
        <f xml:space="preserve"> Table5[[#This Row],[Revenue]] - Table5[[#This Row],[Total Cost]]</f>
        <v>88.330578512703298</v>
      </c>
    </row>
    <row r="122" spans="1:16" x14ac:dyDescent="0.25">
      <c r="A122" s="7" t="s">
        <v>150</v>
      </c>
      <c r="B122" s="7" t="s">
        <v>12</v>
      </c>
      <c r="C122" s="7" t="s">
        <v>13</v>
      </c>
      <c r="D122" s="7" t="s">
        <v>21</v>
      </c>
      <c r="E122" s="7" t="s">
        <v>15</v>
      </c>
      <c r="F122" s="7" t="s">
        <v>22</v>
      </c>
      <c r="G122" s="7">
        <v>99.56</v>
      </c>
      <c r="H122" s="7">
        <v>8</v>
      </c>
      <c r="I122" s="8">
        <v>43510</v>
      </c>
      <c r="J122" s="9">
        <v>0.7104166666666667</v>
      </c>
      <c r="K122" s="7" t="s">
        <v>27</v>
      </c>
      <c r="L122" s="7">
        <v>4.7619047620000003</v>
      </c>
      <c r="M122" s="10">
        <v>5.2</v>
      </c>
      <c r="N122" s="15">
        <f>Table5[[#This Row],[Unit price]] *Table5[[#This Row],[Quantity]]</f>
        <v>796.48</v>
      </c>
      <c r="O122" s="15">
        <f xml:space="preserve"> Table5[[#This Row],[Revenue]]/(1 + Table5[[#This Row],[Gross Margin Percentage]])</f>
        <v>138.23206611341766</v>
      </c>
      <c r="P122" s="17">
        <f xml:space="preserve"> Table5[[#This Row],[Revenue]] - Table5[[#This Row],[Total Cost]]</f>
        <v>658.24793388658236</v>
      </c>
    </row>
    <row r="123" spans="1:16" x14ac:dyDescent="0.25">
      <c r="A123" s="11" t="s">
        <v>151</v>
      </c>
      <c r="B123" s="11" t="s">
        <v>19</v>
      </c>
      <c r="C123" s="11" t="s">
        <v>20</v>
      </c>
      <c r="D123" s="11" t="s">
        <v>14</v>
      </c>
      <c r="E123" s="11" t="s">
        <v>25</v>
      </c>
      <c r="F123" s="11" t="s">
        <v>30</v>
      </c>
      <c r="G123" s="11">
        <v>57.12</v>
      </c>
      <c r="H123" s="11">
        <v>7</v>
      </c>
      <c r="I123" s="12">
        <v>43477</v>
      </c>
      <c r="J123" s="13">
        <v>0.50138888888888888</v>
      </c>
      <c r="K123" s="11" t="s">
        <v>27</v>
      </c>
      <c r="L123" s="11">
        <v>4.7619047620000003</v>
      </c>
      <c r="M123" s="14">
        <v>6.5</v>
      </c>
      <c r="N123" s="15">
        <f>Table5[[#This Row],[Unit price]] *Table5[[#This Row],[Quantity]]</f>
        <v>399.84</v>
      </c>
      <c r="O123" s="15">
        <f xml:space="preserve"> Table5[[#This Row],[Revenue]]/(1 + Table5[[#This Row],[Gross Margin Percentage]])</f>
        <v>69.393719007117454</v>
      </c>
      <c r="P123" s="17">
        <f xml:space="preserve"> Table5[[#This Row],[Revenue]] - Table5[[#This Row],[Total Cost]]</f>
        <v>330.44628099288252</v>
      </c>
    </row>
    <row r="124" spans="1:16" x14ac:dyDescent="0.25">
      <c r="A124" s="7" t="s">
        <v>152</v>
      </c>
      <c r="B124" s="7" t="s">
        <v>36</v>
      </c>
      <c r="C124" s="7" t="s">
        <v>37</v>
      </c>
      <c r="D124" s="7" t="s">
        <v>14</v>
      </c>
      <c r="E124" s="7" t="s">
        <v>25</v>
      </c>
      <c r="F124" s="7" t="s">
        <v>30</v>
      </c>
      <c r="G124" s="7">
        <v>99.96</v>
      </c>
      <c r="H124" s="7">
        <v>9</v>
      </c>
      <c r="I124" s="8">
        <v>43533</v>
      </c>
      <c r="J124" s="9">
        <v>0.72638888888888886</v>
      </c>
      <c r="K124" s="7" t="s">
        <v>27</v>
      </c>
      <c r="L124" s="7">
        <v>4.7619047620000003</v>
      </c>
      <c r="M124" s="10">
        <v>4.2</v>
      </c>
      <c r="N124" s="15">
        <f>Table5[[#This Row],[Unit price]] *Table5[[#This Row],[Quantity]]</f>
        <v>899.64</v>
      </c>
      <c r="O124" s="15">
        <f xml:space="preserve"> Table5[[#This Row],[Revenue]]/(1 + Table5[[#This Row],[Gross Margin Percentage]])</f>
        <v>156.13586776601426</v>
      </c>
      <c r="P124" s="17">
        <f xml:space="preserve"> Table5[[#This Row],[Revenue]] - Table5[[#This Row],[Total Cost]]</f>
        <v>743.50413223398573</v>
      </c>
    </row>
    <row r="125" spans="1:16" x14ac:dyDescent="0.25">
      <c r="A125" s="11" t="s">
        <v>153</v>
      </c>
      <c r="B125" s="11" t="s">
        <v>19</v>
      </c>
      <c r="C125" s="11" t="s">
        <v>20</v>
      </c>
      <c r="D125" s="11" t="s">
        <v>14</v>
      </c>
      <c r="E125" s="11" t="s">
        <v>25</v>
      </c>
      <c r="F125" s="11" t="s">
        <v>26</v>
      </c>
      <c r="G125" s="11">
        <v>63.91</v>
      </c>
      <c r="H125" s="11">
        <v>8</v>
      </c>
      <c r="I125" s="12">
        <v>43537</v>
      </c>
      <c r="J125" s="13">
        <v>0.82777777777777783</v>
      </c>
      <c r="K125" s="11" t="s">
        <v>27</v>
      </c>
      <c r="L125" s="11">
        <v>4.7619047620000003</v>
      </c>
      <c r="M125" s="14">
        <v>4.5999999999999996</v>
      </c>
      <c r="N125" s="15">
        <f>Table5[[#This Row],[Unit price]] *Table5[[#This Row],[Quantity]]</f>
        <v>511.28</v>
      </c>
      <c r="O125" s="15">
        <f xml:space="preserve"> Table5[[#This Row],[Revenue]]/(1 + Table5[[#This Row],[Gross Margin Percentage]])</f>
        <v>88.734545453078752</v>
      </c>
      <c r="P125" s="17">
        <f xml:space="preserve"> Table5[[#This Row],[Revenue]] - Table5[[#This Row],[Total Cost]]</f>
        <v>422.54545454692123</v>
      </c>
    </row>
    <row r="126" spans="1:16" x14ac:dyDescent="0.25">
      <c r="A126" s="7" t="s">
        <v>154</v>
      </c>
      <c r="B126" s="7" t="s">
        <v>36</v>
      </c>
      <c r="C126" s="7" t="s">
        <v>37</v>
      </c>
      <c r="D126" s="7" t="s">
        <v>14</v>
      </c>
      <c r="E126" s="7" t="s">
        <v>15</v>
      </c>
      <c r="F126" s="7" t="s">
        <v>40</v>
      </c>
      <c r="G126" s="7">
        <v>56.47</v>
      </c>
      <c r="H126" s="7">
        <v>8</v>
      </c>
      <c r="I126" s="8">
        <v>43533</v>
      </c>
      <c r="J126" s="9">
        <v>0.62291666666666667</v>
      </c>
      <c r="K126" s="7" t="s">
        <v>17</v>
      </c>
      <c r="L126" s="7">
        <v>4.7619047620000003</v>
      </c>
      <c r="M126" s="10">
        <v>7.3</v>
      </c>
      <c r="N126" s="15">
        <f>Table5[[#This Row],[Unit price]] *Table5[[#This Row],[Quantity]]</f>
        <v>451.76</v>
      </c>
      <c r="O126" s="15">
        <f xml:space="preserve"> Table5[[#This Row],[Revenue]]/(1 + Table5[[#This Row],[Gross Margin Percentage]])</f>
        <v>78.404628097877605</v>
      </c>
      <c r="P126" s="17">
        <f xml:space="preserve"> Table5[[#This Row],[Revenue]] - Table5[[#This Row],[Total Cost]]</f>
        <v>373.35537190212239</v>
      </c>
    </row>
    <row r="127" spans="1:16" x14ac:dyDescent="0.25">
      <c r="A127" s="11" t="s">
        <v>155</v>
      </c>
      <c r="B127" s="11" t="s">
        <v>12</v>
      </c>
      <c r="C127" s="11" t="s">
        <v>13</v>
      </c>
      <c r="D127" s="11" t="s">
        <v>21</v>
      </c>
      <c r="E127" s="11" t="s">
        <v>15</v>
      </c>
      <c r="F127" s="11" t="s">
        <v>26</v>
      </c>
      <c r="G127" s="11">
        <v>93.69</v>
      </c>
      <c r="H127" s="11">
        <v>7</v>
      </c>
      <c r="I127" s="12">
        <v>43534</v>
      </c>
      <c r="J127" s="13">
        <v>0.78055555555555556</v>
      </c>
      <c r="K127" s="11" t="s">
        <v>27</v>
      </c>
      <c r="L127" s="11">
        <v>4.7619047620000003</v>
      </c>
      <c r="M127" s="14">
        <v>4.5</v>
      </c>
      <c r="N127" s="15">
        <f>Table5[[#This Row],[Unit price]] *Table5[[#This Row],[Quantity]]</f>
        <v>655.82999999999993</v>
      </c>
      <c r="O127" s="15">
        <f xml:space="preserve"> Table5[[#This Row],[Revenue]]/(1 + Table5[[#This Row],[Gross Margin Percentage]])</f>
        <v>113.82173553530872</v>
      </c>
      <c r="P127" s="17">
        <f xml:space="preserve"> Table5[[#This Row],[Revenue]] - Table5[[#This Row],[Total Cost]]</f>
        <v>542.00826446469125</v>
      </c>
    </row>
    <row r="128" spans="1:16" x14ac:dyDescent="0.25">
      <c r="A128" s="7" t="s">
        <v>156</v>
      </c>
      <c r="B128" s="7" t="s">
        <v>12</v>
      </c>
      <c r="C128" s="7" t="s">
        <v>13</v>
      </c>
      <c r="D128" s="7" t="s">
        <v>21</v>
      </c>
      <c r="E128" s="7" t="s">
        <v>15</v>
      </c>
      <c r="F128" s="7" t="s">
        <v>30</v>
      </c>
      <c r="G128" s="7">
        <v>32.25</v>
      </c>
      <c r="H128" s="7">
        <v>5</v>
      </c>
      <c r="I128" s="8">
        <v>43492</v>
      </c>
      <c r="J128" s="9">
        <v>0.55972222222222223</v>
      </c>
      <c r="K128" s="7" t="s">
        <v>23</v>
      </c>
      <c r="L128" s="7">
        <v>4.7619047620000003</v>
      </c>
      <c r="M128" s="10">
        <v>9</v>
      </c>
      <c r="N128" s="15">
        <f>Table5[[#This Row],[Unit price]] *Table5[[#This Row],[Quantity]]</f>
        <v>161.25</v>
      </c>
      <c r="O128" s="15">
        <f xml:space="preserve"> Table5[[#This Row],[Revenue]]/(1 + Table5[[#This Row],[Gross Margin Percentage]])</f>
        <v>27.985537189620072</v>
      </c>
      <c r="P128" s="17">
        <f xml:space="preserve"> Table5[[#This Row],[Revenue]] - Table5[[#This Row],[Total Cost]]</f>
        <v>133.26446281037994</v>
      </c>
    </row>
    <row r="129" spans="1:16" x14ac:dyDescent="0.25">
      <c r="A129" s="11" t="s">
        <v>157</v>
      </c>
      <c r="B129" s="11" t="s">
        <v>19</v>
      </c>
      <c r="C129" s="11" t="s">
        <v>20</v>
      </c>
      <c r="D129" s="11" t="s">
        <v>21</v>
      </c>
      <c r="E129" s="11" t="s">
        <v>15</v>
      </c>
      <c r="F129" s="11" t="s">
        <v>40</v>
      </c>
      <c r="G129" s="11">
        <v>31.73</v>
      </c>
      <c r="H129" s="11">
        <v>9</v>
      </c>
      <c r="I129" s="12">
        <v>43473</v>
      </c>
      <c r="J129" s="13">
        <v>0.67847222222222225</v>
      </c>
      <c r="K129" s="11" t="s">
        <v>27</v>
      </c>
      <c r="L129" s="11">
        <v>4.7619047620000003</v>
      </c>
      <c r="M129" s="14">
        <v>5.9</v>
      </c>
      <c r="N129" s="15">
        <f>Table5[[#This Row],[Unit price]] *Table5[[#This Row],[Quantity]]</f>
        <v>285.57</v>
      </c>
      <c r="O129" s="15">
        <f xml:space="preserve"> Table5[[#This Row],[Revenue]]/(1 + Table5[[#This Row],[Gross Margin Percentage]])</f>
        <v>49.561735536370875</v>
      </c>
      <c r="P129" s="17">
        <f xml:space="preserve"> Table5[[#This Row],[Revenue]] - Table5[[#This Row],[Total Cost]]</f>
        <v>236.00826446362913</v>
      </c>
    </row>
    <row r="130" spans="1:16" x14ac:dyDescent="0.25">
      <c r="A130" s="7" t="s">
        <v>158</v>
      </c>
      <c r="B130" s="7" t="s">
        <v>19</v>
      </c>
      <c r="C130" s="7" t="s">
        <v>20</v>
      </c>
      <c r="D130" s="7" t="s">
        <v>14</v>
      </c>
      <c r="E130" s="7" t="s">
        <v>15</v>
      </c>
      <c r="F130" s="7" t="s">
        <v>38</v>
      </c>
      <c r="G130" s="7">
        <v>68.540000000000006</v>
      </c>
      <c r="H130" s="7">
        <v>8</v>
      </c>
      <c r="I130" s="8">
        <v>43473</v>
      </c>
      <c r="J130" s="9">
        <v>0.6645833333333333</v>
      </c>
      <c r="K130" s="7" t="s">
        <v>17</v>
      </c>
      <c r="L130" s="7">
        <v>4.7619047620000003</v>
      </c>
      <c r="M130" s="10">
        <v>8.5</v>
      </c>
      <c r="N130" s="15">
        <f>Table5[[#This Row],[Unit price]] *Table5[[#This Row],[Quantity]]</f>
        <v>548.32000000000005</v>
      </c>
      <c r="O130" s="15">
        <f xml:space="preserve"> Table5[[#This Row],[Revenue]]/(1 + Table5[[#This Row],[Gross Margin Percentage]])</f>
        <v>95.162975205038634</v>
      </c>
      <c r="P130" s="17">
        <f xml:space="preserve"> Table5[[#This Row],[Revenue]] - Table5[[#This Row],[Total Cost]]</f>
        <v>453.15702479496144</v>
      </c>
    </row>
    <row r="131" spans="1:16" x14ac:dyDescent="0.25">
      <c r="A131" s="11" t="s">
        <v>159</v>
      </c>
      <c r="B131" s="11" t="s">
        <v>36</v>
      </c>
      <c r="C131" s="11" t="s">
        <v>37</v>
      </c>
      <c r="D131" s="11" t="s">
        <v>21</v>
      </c>
      <c r="E131" s="11" t="s">
        <v>15</v>
      </c>
      <c r="F131" s="11" t="s">
        <v>30</v>
      </c>
      <c r="G131" s="11">
        <v>90.28</v>
      </c>
      <c r="H131" s="11">
        <v>9</v>
      </c>
      <c r="I131" s="12">
        <v>43504</v>
      </c>
      <c r="J131" s="13">
        <v>0.46875</v>
      </c>
      <c r="K131" s="11" t="s">
        <v>17</v>
      </c>
      <c r="L131" s="11">
        <v>4.7619047620000003</v>
      </c>
      <c r="M131" s="14">
        <v>7.2</v>
      </c>
      <c r="N131" s="15">
        <f>Table5[[#This Row],[Unit price]] *Table5[[#This Row],[Quantity]]</f>
        <v>812.52</v>
      </c>
      <c r="O131" s="15">
        <f xml:space="preserve"> Table5[[#This Row],[Revenue]]/(1 + Table5[[#This Row],[Gross Margin Percentage]])</f>
        <v>141.01586776626419</v>
      </c>
      <c r="P131" s="17">
        <f xml:space="preserve"> Table5[[#This Row],[Revenue]] - Table5[[#This Row],[Total Cost]]</f>
        <v>671.50413223373585</v>
      </c>
    </row>
    <row r="132" spans="1:16" x14ac:dyDescent="0.25">
      <c r="A132" s="7" t="s">
        <v>160</v>
      </c>
      <c r="B132" s="7" t="s">
        <v>36</v>
      </c>
      <c r="C132" s="7" t="s">
        <v>37</v>
      </c>
      <c r="D132" s="7" t="s">
        <v>21</v>
      </c>
      <c r="E132" s="7" t="s">
        <v>15</v>
      </c>
      <c r="F132" s="7" t="s">
        <v>40</v>
      </c>
      <c r="G132" s="7">
        <v>39.619999999999997</v>
      </c>
      <c r="H132" s="7">
        <v>7</v>
      </c>
      <c r="I132" s="8">
        <v>43490</v>
      </c>
      <c r="J132" s="9">
        <v>0.5541666666666667</v>
      </c>
      <c r="K132" s="7" t="s">
        <v>23</v>
      </c>
      <c r="L132" s="7">
        <v>4.7619047620000003</v>
      </c>
      <c r="M132" s="10">
        <v>7.5</v>
      </c>
      <c r="N132" s="15">
        <f>Table5[[#This Row],[Unit price]] *Table5[[#This Row],[Quantity]]</f>
        <v>277.33999999999997</v>
      </c>
      <c r="O132" s="15">
        <f xml:space="preserve"> Table5[[#This Row],[Revenue]]/(1 + Table5[[#This Row],[Gross Margin Percentage]])</f>
        <v>48.133388428956465</v>
      </c>
      <c r="P132" s="17">
        <f xml:space="preserve"> Table5[[#This Row],[Revenue]] - Table5[[#This Row],[Total Cost]]</f>
        <v>229.20661157104351</v>
      </c>
    </row>
    <row r="133" spans="1:16" x14ac:dyDescent="0.25">
      <c r="A133" s="11" t="s">
        <v>161</v>
      </c>
      <c r="B133" s="11" t="s">
        <v>12</v>
      </c>
      <c r="C133" s="11" t="s">
        <v>13</v>
      </c>
      <c r="D133" s="11" t="s">
        <v>14</v>
      </c>
      <c r="E133" s="11" t="s">
        <v>15</v>
      </c>
      <c r="F133" s="11" t="s">
        <v>30</v>
      </c>
      <c r="G133" s="11">
        <v>92.13</v>
      </c>
      <c r="H133" s="11">
        <v>6</v>
      </c>
      <c r="I133" s="12">
        <v>43530</v>
      </c>
      <c r="J133" s="13">
        <v>0.8569444444444444</v>
      </c>
      <c r="K133" s="11" t="s">
        <v>23</v>
      </c>
      <c r="L133" s="11">
        <v>4.7619047620000003</v>
      </c>
      <c r="M133" s="14">
        <v>8.3000000000000007</v>
      </c>
      <c r="N133" s="15">
        <f>Table5[[#This Row],[Unit price]] *Table5[[#This Row],[Quantity]]</f>
        <v>552.78</v>
      </c>
      <c r="O133" s="15">
        <f xml:space="preserve"> Table5[[#This Row],[Revenue]]/(1 + Table5[[#This Row],[Gross Margin Percentage]])</f>
        <v>95.937024791802685</v>
      </c>
      <c r="P133" s="17">
        <f xml:space="preserve"> Table5[[#This Row],[Revenue]] - Table5[[#This Row],[Total Cost]]</f>
        <v>456.84297520819729</v>
      </c>
    </row>
    <row r="134" spans="1:16" x14ac:dyDescent="0.25">
      <c r="A134" s="7" t="s">
        <v>162</v>
      </c>
      <c r="B134" s="7" t="s">
        <v>36</v>
      </c>
      <c r="C134" s="7" t="s">
        <v>37</v>
      </c>
      <c r="D134" s="7" t="s">
        <v>21</v>
      </c>
      <c r="E134" s="7" t="s">
        <v>15</v>
      </c>
      <c r="F134" s="7" t="s">
        <v>30</v>
      </c>
      <c r="G134" s="7">
        <v>34.840000000000003</v>
      </c>
      <c r="H134" s="7">
        <v>4</v>
      </c>
      <c r="I134" s="8">
        <v>43506</v>
      </c>
      <c r="J134" s="9">
        <v>0.77500000000000002</v>
      </c>
      <c r="K134" s="7" t="s">
        <v>23</v>
      </c>
      <c r="L134" s="7">
        <v>4.7619047620000003</v>
      </c>
      <c r="M134" s="10">
        <v>7.4</v>
      </c>
      <c r="N134" s="15">
        <f>Table5[[#This Row],[Unit price]] *Table5[[#This Row],[Quantity]]</f>
        <v>139.36000000000001</v>
      </c>
      <c r="O134" s="15">
        <f xml:space="preserve"> Table5[[#This Row],[Revenue]]/(1 + Table5[[#This Row],[Gross Margin Percentage]])</f>
        <v>24.186446280591962</v>
      </c>
      <c r="P134" s="17">
        <f xml:space="preserve"> Table5[[#This Row],[Revenue]] - Table5[[#This Row],[Total Cost]]</f>
        <v>115.17355371940805</v>
      </c>
    </row>
    <row r="135" spans="1:16" x14ac:dyDescent="0.25">
      <c r="A135" s="11" t="s">
        <v>163</v>
      </c>
      <c r="B135" s="11" t="s">
        <v>36</v>
      </c>
      <c r="C135" s="11" t="s">
        <v>37</v>
      </c>
      <c r="D135" s="11" t="s">
        <v>14</v>
      </c>
      <c r="E135" s="11" t="s">
        <v>25</v>
      </c>
      <c r="F135" s="11" t="s">
        <v>22</v>
      </c>
      <c r="G135" s="11">
        <v>87.45</v>
      </c>
      <c r="H135" s="11">
        <v>6</v>
      </c>
      <c r="I135" s="12">
        <v>43513</v>
      </c>
      <c r="J135" s="13">
        <v>0.61111111111111105</v>
      </c>
      <c r="K135" s="11" t="s">
        <v>27</v>
      </c>
      <c r="L135" s="11">
        <v>4.7619047620000003</v>
      </c>
      <c r="M135" s="14">
        <v>8.8000000000000007</v>
      </c>
      <c r="N135" s="15">
        <f>Table5[[#This Row],[Unit price]] *Table5[[#This Row],[Quantity]]</f>
        <v>524.70000000000005</v>
      </c>
      <c r="O135" s="15">
        <f xml:space="preserve"> Table5[[#This Row],[Revenue]]/(1 + Table5[[#This Row],[Gross Margin Percentage]])</f>
        <v>91.063636362131177</v>
      </c>
      <c r="P135" s="17">
        <f xml:space="preserve"> Table5[[#This Row],[Revenue]] - Table5[[#This Row],[Total Cost]]</f>
        <v>433.63636363786884</v>
      </c>
    </row>
    <row r="136" spans="1:16" x14ac:dyDescent="0.25">
      <c r="A136" s="7" t="s">
        <v>164</v>
      </c>
      <c r="B136" s="7" t="s">
        <v>19</v>
      </c>
      <c r="C136" s="7" t="s">
        <v>20</v>
      </c>
      <c r="D136" s="7" t="s">
        <v>21</v>
      </c>
      <c r="E136" s="7" t="s">
        <v>15</v>
      </c>
      <c r="F136" s="7" t="s">
        <v>16</v>
      </c>
      <c r="G136" s="7">
        <v>81.3</v>
      </c>
      <c r="H136" s="7">
        <v>6</v>
      </c>
      <c r="I136" s="8">
        <v>43532</v>
      </c>
      <c r="J136" s="9">
        <v>0.69652777777777775</v>
      </c>
      <c r="K136" s="7" t="s">
        <v>17</v>
      </c>
      <c r="L136" s="7">
        <v>4.7619047620000003</v>
      </c>
      <c r="M136" s="10">
        <v>5.3</v>
      </c>
      <c r="N136" s="15">
        <f>Table5[[#This Row],[Unit price]] *Table5[[#This Row],[Quantity]]</f>
        <v>487.79999999999995</v>
      </c>
      <c r="O136" s="15">
        <f xml:space="preserve"> Table5[[#This Row],[Revenue]]/(1 + Table5[[#This Row],[Gross Margin Percentage]])</f>
        <v>84.659504130832062</v>
      </c>
      <c r="P136" s="17">
        <f xml:space="preserve"> Table5[[#This Row],[Revenue]] - Table5[[#This Row],[Total Cost]]</f>
        <v>403.14049586916792</v>
      </c>
    </row>
    <row r="137" spans="1:16" x14ac:dyDescent="0.25">
      <c r="A137" s="11" t="s">
        <v>165</v>
      </c>
      <c r="B137" s="11" t="s">
        <v>19</v>
      </c>
      <c r="C137" s="11" t="s">
        <v>20</v>
      </c>
      <c r="D137" s="11" t="s">
        <v>21</v>
      </c>
      <c r="E137" s="11" t="s">
        <v>25</v>
      </c>
      <c r="F137" s="11" t="s">
        <v>40</v>
      </c>
      <c r="G137" s="11">
        <v>90.22</v>
      </c>
      <c r="H137" s="11">
        <v>3</v>
      </c>
      <c r="I137" s="12">
        <v>43514</v>
      </c>
      <c r="J137" s="13">
        <v>0.81874999999999998</v>
      </c>
      <c r="K137" s="11" t="s">
        <v>23</v>
      </c>
      <c r="L137" s="11">
        <v>4.7619047620000003</v>
      </c>
      <c r="M137" s="14">
        <v>6.2</v>
      </c>
      <c r="N137" s="15">
        <f>Table5[[#This Row],[Unit price]] *Table5[[#This Row],[Quantity]]</f>
        <v>270.65999999999997</v>
      </c>
      <c r="O137" s="15">
        <f xml:space="preserve"> Table5[[#This Row],[Revenue]]/(1 + Table5[[#This Row],[Gross Margin Percentage]])</f>
        <v>46.974049586000419</v>
      </c>
      <c r="P137" s="17">
        <f xml:space="preserve"> Table5[[#This Row],[Revenue]] - Table5[[#This Row],[Total Cost]]</f>
        <v>223.68595041399954</v>
      </c>
    </row>
    <row r="138" spans="1:16" x14ac:dyDescent="0.25">
      <c r="A138" s="7" t="s">
        <v>166</v>
      </c>
      <c r="B138" s="7" t="s">
        <v>12</v>
      </c>
      <c r="C138" s="7" t="s">
        <v>13</v>
      </c>
      <c r="D138" s="7" t="s">
        <v>21</v>
      </c>
      <c r="E138" s="7" t="s">
        <v>15</v>
      </c>
      <c r="F138" s="7" t="s">
        <v>22</v>
      </c>
      <c r="G138" s="7">
        <v>26.31</v>
      </c>
      <c r="H138" s="7">
        <v>5</v>
      </c>
      <c r="I138" s="8">
        <v>43483</v>
      </c>
      <c r="J138" s="9">
        <v>0.87430555555555556</v>
      </c>
      <c r="K138" s="7" t="s">
        <v>27</v>
      </c>
      <c r="L138" s="7">
        <v>4.7619047620000003</v>
      </c>
      <c r="M138" s="10">
        <v>8.8000000000000007</v>
      </c>
      <c r="N138" s="15">
        <f>Table5[[#This Row],[Unit price]] *Table5[[#This Row],[Quantity]]</f>
        <v>131.54999999999998</v>
      </c>
      <c r="O138" s="15">
        <f xml:space="preserve"> Table5[[#This Row],[Revenue]]/(1 + Table5[[#This Row],[Gross Margin Percentage]])</f>
        <v>22.830991735159813</v>
      </c>
      <c r="P138" s="17">
        <f xml:space="preserve"> Table5[[#This Row],[Revenue]] - Table5[[#This Row],[Total Cost]]</f>
        <v>108.71900826484017</v>
      </c>
    </row>
    <row r="139" spans="1:16" x14ac:dyDescent="0.25">
      <c r="A139" s="11" t="s">
        <v>167</v>
      </c>
      <c r="B139" s="11" t="s">
        <v>12</v>
      </c>
      <c r="C139" s="11" t="s">
        <v>13</v>
      </c>
      <c r="D139" s="11" t="s">
        <v>14</v>
      </c>
      <c r="E139" s="11" t="s">
        <v>15</v>
      </c>
      <c r="F139" s="11" t="s">
        <v>26</v>
      </c>
      <c r="G139" s="11">
        <v>34.42</v>
      </c>
      <c r="H139" s="11">
        <v>6</v>
      </c>
      <c r="I139" s="12">
        <v>43514</v>
      </c>
      <c r="J139" s="13">
        <v>0.65208333333333335</v>
      </c>
      <c r="K139" s="11" t="s">
        <v>23</v>
      </c>
      <c r="L139" s="11">
        <v>4.7619047620000003</v>
      </c>
      <c r="M139" s="14">
        <v>9.8000000000000007</v>
      </c>
      <c r="N139" s="15">
        <f>Table5[[#This Row],[Unit price]] *Table5[[#This Row],[Quantity]]</f>
        <v>206.52</v>
      </c>
      <c r="O139" s="15">
        <f xml:space="preserve"> Table5[[#This Row],[Revenue]]/(1 + Table5[[#This Row],[Gross Margin Percentage]])</f>
        <v>35.842314048994339</v>
      </c>
      <c r="P139" s="17">
        <f xml:space="preserve"> Table5[[#This Row],[Revenue]] - Table5[[#This Row],[Total Cost]]</f>
        <v>170.67768595100569</v>
      </c>
    </row>
    <row r="140" spans="1:16" x14ac:dyDescent="0.25">
      <c r="A140" s="7" t="s">
        <v>168</v>
      </c>
      <c r="B140" s="7" t="s">
        <v>36</v>
      </c>
      <c r="C140" s="7" t="s">
        <v>37</v>
      </c>
      <c r="D140" s="7" t="s">
        <v>21</v>
      </c>
      <c r="E140" s="7" t="s">
        <v>25</v>
      </c>
      <c r="F140" s="7" t="s">
        <v>30</v>
      </c>
      <c r="G140" s="7">
        <v>51.91</v>
      </c>
      <c r="H140" s="7">
        <v>10</v>
      </c>
      <c r="I140" s="8">
        <v>43512</v>
      </c>
      <c r="J140" s="9">
        <v>0.51458333333333328</v>
      </c>
      <c r="K140" s="7" t="s">
        <v>23</v>
      </c>
      <c r="L140" s="7">
        <v>4.7619047620000003</v>
      </c>
      <c r="M140" s="10">
        <v>8.1999999999999993</v>
      </c>
      <c r="N140" s="15">
        <f>Table5[[#This Row],[Unit price]] *Table5[[#This Row],[Quantity]]</f>
        <v>519.09999999999991</v>
      </c>
      <c r="O140" s="15">
        <f xml:space="preserve"> Table5[[#This Row],[Revenue]]/(1 + Table5[[#This Row],[Gross Margin Percentage]])</f>
        <v>90.091735535700948</v>
      </c>
      <c r="P140" s="17">
        <f xml:space="preserve"> Table5[[#This Row],[Revenue]] - Table5[[#This Row],[Total Cost]]</f>
        <v>429.00826446429897</v>
      </c>
    </row>
    <row r="141" spans="1:16" x14ac:dyDescent="0.25">
      <c r="A141" s="11" t="s">
        <v>169</v>
      </c>
      <c r="B141" s="11" t="s">
        <v>12</v>
      </c>
      <c r="C141" s="11" t="s">
        <v>13</v>
      </c>
      <c r="D141" s="11" t="s">
        <v>21</v>
      </c>
      <c r="E141" s="11" t="s">
        <v>25</v>
      </c>
      <c r="F141" s="11" t="s">
        <v>30</v>
      </c>
      <c r="G141" s="11">
        <v>72.5</v>
      </c>
      <c r="H141" s="11">
        <v>8</v>
      </c>
      <c r="I141" s="12">
        <v>43540</v>
      </c>
      <c r="J141" s="13">
        <v>0.80902777777777779</v>
      </c>
      <c r="K141" s="11" t="s">
        <v>17</v>
      </c>
      <c r="L141" s="11">
        <v>4.7619047620000003</v>
      </c>
      <c r="M141" s="14">
        <v>9.1999999999999993</v>
      </c>
      <c r="N141" s="15">
        <f>Table5[[#This Row],[Unit price]] *Table5[[#This Row],[Quantity]]</f>
        <v>580</v>
      </c>
      <c r="O141" s="15">
        <f xml:space="preserve"> Table5[[#This Row],[Revenue]]/(1 + Table5[[#This Row],[Gross Margin Percentage]])</f>
        <v>100.66115702312956</v>
      </c>
      <c r="P141" s="17">
        <f xml:space="preserve"> Table5[[#This Row],[Revenue]] - Table5[[#This Row],[Total Cost]]</f>
        <v>479.33884297687041</v>
      </c>
    </row>
    <row r="142" spans="1:16" x14ac:dyDescent="0.25">
      <c r="A142" s="7" t="s">
        <v>170</v>
      </c>
      <c r="B142" s="7" t="s">
        <v>19</v>
      </c>
      <c r="C142" s="7" t="s">
        <v>20</v>
      </c>
      <c r="D142" s="7" t="s">
        <v>14</v>
      </c>
      <c r="E142" s="7" t="s">
        <v>15</v>
      </c>
      <c r="F142" s="7" t="s">
        <v>30</v>
      </c>
      <c r="G142" s="7">
        <v>89.8</v>
      </c>
      <c r="H142" s="7">
        <v>10</v>
      </c>
      <c r="I142" s="8">
        <v>43488</v>
      </c>
      <c r="J142" s="9">
        <v>0.54166666666666663</v>
      </c>
      <c r="K142" s="7" t="s">
        <v>27</v>
      </c>
      <c r="L142" s="7">
        <v>4.7619047620000003</v>
      </c>
      <c r="M142" s="10">
        <v>5.4</v>
      </c>
      <c r="N142" s="15">
        <f>Table5[[#This Row],[Unit price]] *Table5[[#This Row],[Quantity]]</f>
        <v>898</v>
      </c>
      <c r="O142" s="15">
        <f xml:space="preserve"> Table5[[#This Row],[Revenue]]/(1 + Table5[[#This Row],[Gross Margin Percentage]])</f>
        <v>155.85123966684543</v>
      </c>
      <c r="P142" s="17">
        <f xml:space="preserve"> Table5[[#This Row],[Revenue]] - Table5[[#This Row],[Total Cost]]</f>
        <v>742.14876033315454</v>
      </c>
    </row>
    <row r="143" spans="1:16" x14ac:dyDescent="0.25">
      <c r="A143" s="11" t="s">
        <v>171</v>
      </c>
      <c r="B143" s="11" t="s">
        <v>19</v>
      </c>
      <c r="C143" s="11" t="s">
        <v>20</v>
      </c>
      <c r="D143" s="11" t="s">
        <v>14</v>
      </c>
      <c r="E143" s="11" t="s">
        <v>25</v>
      </c>
      <c r="F143" s="11" t="s">
        <v>16</v>
      </c>
      <c r="G143" s="11">
        <v>90.5</v>
      </c>
      <c r="H143" s="11">
        <v>10</v>
      </c>
      <c r="I143" s="12">
        <v>43490</v>
      </c>
      <c r="J143" s="13">
        <v>0.57500000000000007</v>
      </c>
      <c r="K143" s="11" t="s">
        <v>23</v>
      </c>
      <c r="L143" s="11">
        <v>4.7619047620000003</v>
      </c>
      <c r="M143" s="14">
        <v>8.1</v>
      </c>
      <c r="N143" s="15">
        <f>Table5[[#This Row],[Unit price]] *Table5[[#This Row],[Quantity]]</f>
        <v>905</v>
      </c>
      <c r="O143" s="15">
        <f xml:space="preserve"> Table5[[#This Row],[Revenue]]/(1 + Table5[[#This Row],[Gross Margin Percentage]])</f>
        <v>157.0661156998832</v>
      </c>
      <c r="P143" s="17">
        <f xml:space="preserve"> Table5[[#This Row],[Revenue]] - Table5[[#This Row],[Total Cost]]</f>
        <v>747.9338843001168</v>
      </c>
    </row>
    <row r="144" spans="1:16" x14ac:dyDescent="0.25">
      <c r="A144" s="7" t="s">
        <v>172</v>
      </c>
      <c r="B144" s="7" t="s">
        <v>19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68.599999999999994</v>
      </c>
      <c r="H144" s="7">
        <v>10</v>
      </c>
      <c r="I144" s="8">
        <v>43501</v>
      </c>
      <c r="J144" s="9">
        <v>0.83124999999999993</v>
      </c>
      <c r="K144" s="7" t="s">
        <v>23</v>
      </c>
      <c r="L144" s="7">
        <v>4.7619047620000003</v>
      </c>
      <c r="M144" s="10">
        <v>9.1</v>
      </c>
      <c r="N144" s="15">
        <f>Table5[[#This Row],[Unit price]] *Table5[[#This Row],[Quantity]]</f>
        <v>686</v>
      </c>
      <c r="O144" s="15">
        <f xml:space="preserve"> Table5[[#This Row],[Revenue]]/(1 + Table5[[#This Row],[Gross Margin Percentage]])</f>
        <v>119.05785123770151</v>
      </c>
      <c r="P144" s="17">
        <f xml:space="preserve"> Table5[[#This Row],[Revenue]] - Table5[[#This Row],[Total Cost]]</f>
        <v>566.94214876229853</v>
      </c>
    </row>
    <row r="145" spans="1:16" x14ac:dyDescent="0.25">
      <c r="A145" s="11" t="s">
        <v>173</v>
      </c>
      <c r="B145" s="11" t="s">
        <v>19</v>
      </c>
      <c r="C145" s="11" t="s">
        <v>20</v>
      </c>
      <c r="D145" s="11" t="s">
        <v>14</v>
      </c>
      <c r="E145" s="11" t="s">
        <v>15</v>
      </c>
      <c r="F145" s="11" t="s">
        <v>38</v>
      </c>
      <c r="G145" s="11">
        <v>30.41</v>
      </c>
      <c r="H145" s="11">
        <v>1</v>
      </c>
      <c r="I145" s="12">
        <v>43518</v>
      </c>
      <c r="J145" s="13">
        <v>0.44166666666666665</v>
      </c>
      <c r="K145" s="11" t="s">
        <v>27</v>
      </c>
      <c r="L145" s="11">
        <v>4.7619047620000003</v>
      </c>
      <c r="M145" s="14">
        <v>8.4</v>
      </c>
      <c r="N145" s="15">
        <f>Table5[[#This Row],[Unit price]] *Table5[[#This Row],[Quantity]]</f>
        <v>30.41</v>
      </c>
      <c r="O145" s="15">
        <f xml:space="preserve"> Table5[[#This Row],[Revenue]]/(1 + Table5[[#This Row],[Gross Margin Percentage]])</f>
        <v>5.277768594954086</v>
      </c>
      <c r="P145" s="17">
        <f xml:space="preserve"> Table5[[#This Row],[Revenue]] - Table5[[#This Row],[Total Cost]]</f>
        <v>25.132231405045914</v>
      </c>
    </row>
    <row r="146" spans="1:16" x14ac:dyDescent="0.25">
      <c r="A146" s="7" t="s">
        <v>174</v>
      </c>
      <c r="B146" s="7" t="s">
        <v>12</v>
      </c>
      <c r="C146" s="7" t="s">
        <v>13</v>
      </c>
      <c r="D146" s="7" t="s">
        <v>21</v>
      </c>
      <c r="E146" s="7" t="s">
        <v>15</v>
      </c>
      <c r="F146" s="7" t="s">
        <v>26</v>
      </c>
      <c r="G146" s="7">
        <v>77.95</v>
      </c>
      <c r="H146" s="7">
        <v>6</v>
      </c>
      <c r="I146" s="8">
        <v>43486</v>
      </c>
      <c r="J146" s="9">
        <v>0.69236111111111109</v>
      </c>
      <c r="K146" s="7" t="s">
        <v>17</v>
      </c>
      <c r="L146" s="7">
        <v>4.7619047620000003</v>
      </c>
      <c r="M146" s="10">
        <v>8</v>
      </c>
      <c r="N146" s="15">
        <f>Table5[[#This Row],[Unit price]] *Table5[[#This Row],[Quantity]]</f>
        <v>467.70000000000005</v>
      </c>
      <c r="O146" s="15">
        <f xml:space="preserve"> Table5[[#This Row],[Revenue]]/(1 + Table5[[#This Row],[Gross Margin Percentage]])</f>
        <v>81.171074378823619</v>
      </c>
      <c r="P146" s="17">
        <f xml:space="preserve"> Table5[[#This Row],[Revenue]] - Table5[[#This Row],[Total Cost]]</f>
        <v>386.52892562117643</v>
      </c>
    </row>
    <row r="147" spans="1:16" x14ac:dyDescent="0.25">
      <c r="A147" s="11" t="s">
        <v>175</v>
      </c>
      <c r="B147" s="11" t="s">
        <v>19</v>
      </c>
      <c r="C147" s="11" t="s">
        <v>20</v>
      </c>
      <c r="D147" s="11" t="s">
        <v>21</v>
      </c>
      <c r="E147" s="11" t="s">
        <v>15</v>
      </c>
      <c r="F147" s="11" t="s">
        <v>16</v>
      </c>
      <c r="G147" s="11">
        <v>46.26</v>
      </c>
      <c r="H147" s="11">
        <v>6</v>
      </c>
      <c r="I147" s="12">
        <v>43532</v>
      </c>
      <c r="J147" s="13">
        <v>0.71597222222222223</v>
      </c>
      <c r="K147" s="11" t="s">
        <v>27</v>
      </c>
      <c r="L147" s="11">
        <v>4.7619047620000003</v>
      </c>
      <c r="M147" s="14">
        <v>9.5</v>
      </c>
      <c r="N147" s="15">
        <f>Table5[[#This Row],[Unit price]] *Table5[[#This Row],[Quantity]]</f>
        <v>277.56</v>
      </c>
      <c r="O147" s="15">
        <f xml:space="preserve"> Table5[[#This Row],[Revenue]]/(1 + Table5[[#This Row],[Gross Margin Percentage]])</f>
        <v>48.171570247137659</v>
      </c>
      <c r="P147" s="17">
        <f xml:space="preserve"> Table5[[#This Row],[Revenue]] - Table5[[#This Row],[Total Cost]]</f>
        <v>229.38842975286235</v>
      </c>
    </row>
    <row r="148" spans="1:16" x14ac:dyDescent="0.25">
      <c r="A148" s="7" t="s">
        <v>176</v>
      </c>
      <c r="B148" s="7" t="s">
        <v>12</v>
      </c>
      <c r="C148" s="7" t="s">
        <v>13</v>
      </c>
      <c r="D148" s="7" t="s">
        <v>14</v>
      </c>
      <c r="E148" s="7" t="s">
        <v>15</v>
      </c>
      <c r="F148" s="7" t="s">
        <v>40</v>
      </c>
      <c r="G148" s="7">
        <v>30.14</v>
      </c>
      <c r="H148" s="7">
        <v>10</v>
      </c>
      <c r="I148" s="8">
        <v>43506</v>
      </c>
      <c r="J148" s="9">
        <v>0.51944444444444449</v>
      </c>
      <c r="K148" s="7" t="s">
        <v>17</v>
      </c>
      <c r="L148" s="7">
        <v>4.7619047620000003</v>
      </c>
      <c r="M148" s="10">
        <v>9.1999999999999993</v>
      </c>
      <c r="N148" s="15">
        <f>Table5[[#This Row],[Unit price]] *Table5[[#This Row],[Quantity]]</f>
        <v>301.39999999999998</v>
      </c>
      <c r="O148" s="15">
        <f xml:space="preserve"> Table5[[#This Row],[Revenue]]/(1 + Table5[[#This Row],[Gross Margin Percentage]])</f>
        <v>52.309090908226288</v>
      </c>
      <c r="P148" s="17">
        <f xml:space="preserve"> Table5[[#This Row],[Revenue]] - Table5[[#This Row],[Total Cost]]</f>
        <v>249.09090909177368</v>
      </c>
    </row>
    <row r="149" spans="1:16" x14ac:dyDescent="0.25">
      <c r="A149" s="11" t="s">
        <v>177</v>
      </c>
      <c r="B149" s="11" t="s">
        <v>19</v>
      </c>
      <c r="C149" s="11" t="s">
        <v>20</v>
      </c>
      <c r="D149" s="11" t="s">
        <v>21</v>
      </c>
      <c r="E149" s="11" t="s">
        <v>25</v>
      </c>
      <c r="F149" s="11" t="s">
        <v>16</v>
      </c>
      <c r="G149" s="11">
        <v>66.14</v>
      </c>
      <c r="H149" s="11">
        <v>4</v>
      </c>
      <c r="I149" s="12">
        <v>43543</v>
      </c>
      <c r="J149" s="13">
        <v>0.53194444444444444</v>
      </c>
      <c r="K149" s="11" t="s">
        <v>27</v>
      </c>
      <c r="L149" s="11">
        <v>4.7619047620000003</v>
      </c>
      <c r="M149" s="14">
        <v>5.6</v>
      </c>
      <c r="N149" s="15">
        <f>Table5[[#This Row],[Unit price]] *Table5[[#This Row],[Quantity]]</f>
        <v>264.56</v>
      </c>
      <c r="O149" s="15">
        <f xml:space="preserve"> Table5[[#This Row],[Revenue]]/(1 + Table5[[#This Row],[Gross Margin Percentage]])</f>
        <v>45.915371900067512</v>
      </c>
      <c r="P149" s="17">
        <f xml:space="preserve"> Table5[[#This Row],[Revenue]] - Table5[[#This Row],[Total Cost]]</f>
        <v>218.6446280999325</v>
      </c>
    </row>
    <row r="150" spans="1:16" x14ac:dyDescent="0.25">
      <c r="A150" s="7" t="s">
        <v>178</v>
      </c>
      <c r="B150" s="7" t="s">
        <v>36</v>
      </c>
      <c r="C150" s="7" t="s">
        <v>37</v>
      </c>
      <c r="D150" s="7" t="s">
        <v>14</v>
      </c>
      <c r="E150" s="7" t="s">
        <v>25</v>
      </c>
      <c r="F150" s="7" t="s">
        <v>26</v>
      </c>
      <c r="G150" s="7">
        <v>71.86</v>
      </c>
      <c r="H150" s="7">
        <v>8</v>
      </c>
      <c r="I150" s="8">
        <v>43530</v>
      </c>
      <c r="J150" s="9">
        <v>0.62986111111111109</v>
      </c>
      <c r="K150" s="7" t="s">
        <v>27</v>
      </c>
      <c r="L150" s="7">
        <v>4.7619047620000003</v>
      </c>
      <c r="M150" s="10">
        <v>6.2</v>
      </c>
      <c r="N150" s="15">
        <f>Table5[[#This Row],[Unit price]] *Table5[[#This Row],[Quantity]]</f>
        <v>574.88</v>
      </c>
      <c r="O150" s="15">
        <f xml:space="preserve"> Table5[[#This Row],[Revenue]]/(1 + Table5[[#This Row],[Gross Margin Percentage]])</f>
        <v>99.772561981821937</v>
      </c>
      <c r="P150" s="17">
        <f xml:space="preserve"> Table5[[#This Row],[Revenue]] - Table5[[#This Row],[Total Cost]]</f>
        <v>475.10743801817807</v>
      </c>
    </row>
    <row r="151" spans="1:16" x14ac:dyDescent="0.25">
      <c r="A151" s="11" t="s">
        <v>179</v>
      </c>
      <c r="B151" s="11" t="s">
        <v>12</v>
      </c>
      <c r="C151" s="11" t="s">
        <v>13</v>
      </c>
      <c r="D151" s="11" t="s">
        <v>21</v>
      </c>
      <c r="E151" s="11" t="s">
        <v>25</v>
      </c>
      <c r="F151" s="11" t="s">
        <v>16</v>
      </c>
      <c r="G151" s="11">
        <v>32.46</v>
      </c>
      <c r="H151" s="11">
        <v>8</v>
      </c>
      <c r="I151" s="12">
        <v>43551</v>
      </c>
      <c r="J151" s="13">
        <v>0.57500000000000007</v>
      </c>
      <c r="K151" s="11" t="s">
        <v>27</v>
      </c>
      <c r="L151" s="11">
        <v>4.7619047620000003</v>
      </c>
      <c r="M151" s="14">
        <v>4.9000000000000004</v>
      </c>
      <c r="N151" s="15">
        <f>Table5[[#This Row],[Unit price]] *Table5[[#This Row],[Quantity]]</f>
        <v>259.68</v>
      </c>
      <c r="O151" s="15">
        <f xml:space="preserve"> Table5[[#This Row],[Revenue]]/(1 + Table5[[#This Row],[Gross Margin Percentage]])</f>
        <v>45.068429751321183</v>
      </c>
      <c r="P151" s="17">
        <f xml:space="preserve"> Table5[[#This Row],[Revenue]] - Table5[[#This Row],[Total Cost]]</f>
        <v>214.61157024867882</v>
      </c>
    </row>
    <row r="152" spans="1:16" x14ac:dyDescent="0.25">
      <c r="A152" s="7" t="s">
        <v>180</v>
      </c>
      <c r="B152" s="7" t="s">
        <v>36</v>
      </c>
      <c r="C152" s="7" t="s">
        <v>37</v>
      </c>
      <c r="D152" s="7" t="s">
        <v>14</v>
      </c>
      <c r="E152" s="7" t="s">
        <v>15</v>
      </c>
      <c r="F152" s="7" t="s">
        <v>40</v>
      </c>
      <c r="G152" s="7">
        <v>91.54</v>
      </c>
      <c r="H152" s="7">
        <v>4</v>
      </c>
      <c r="I152" s="8">
        <v>43547</v>
      </c>
      <c r="J152" s="9">
        <v>0.80555555555555547</v>
      </c>
      <c r="K152" s="7" t="s">
        <v>27</v>
      </c>
      <c r="L152" s="7">
        <v>4.7619047620000003</v>
      </c>
      <c r="M152" s="10">
        <v>4.8</v>
      </c>
      <c r="N152" s="15">
        <f>Table5[[#This Row],[Unit price]] *Table5[[#This Row],[Quantity]]</f>
        <v>366.16</v>
      </c>
      <c r="O152" s="15">
        <f xml:space="preserve"> Table5[[#This Row],[Revenue]]/(1 + Table5[[#This Row],[Gross Margin Percentage]])</f>
        <v>63.548429751015732</v>
      </c>
      <c r="P152" s="17">
        <f xml:space="preserve"> Table5[[#This Row],[Revenue]] - Table5[[#This Row],[Total Cost]]</f>
        <v>302.61157024898432</v>
      </c>
    </row>
    <row r="153" spans="1:16" x14ac:dyDescent="0.25">
      <c r="A153" s="11" t="s">
        <v>181</v>
      </c>
      <c r="B153" s="11" t="s">
        <v>19</v>
      </c>
      <c r="C153" s="11" t="s">
        <v>20</v>
      </c>
      <c r="D153" s="11" t="s">
        <v>14</v>
      </c>
      <c r="E153" s="11" t="s">
        <v>25</v>
      </c>
      <c r="F153" s="11" t="s">
        <v>30</v>
      </c>
      <c r="G153" s="11">
        <v>34.56</v>
      </c>
      <c r="H153" s="11">
        <v>7</v>
      </c>
      <c r="I153" s="12">
        <v>43535</v>
      </c>
      <c r="J153" s="13">
        <v>0.67152777777777783</v>
      </c>
      <c r="K153" s="11" t="s">
        <v>27</v>
      </c>
      <c r="L153" s="11">
        <v>4.7619047620000003</v>
      </c>
      <c r="M153" s="14">
        <v>7.3</v>
      </c>
      <c r="N153" s="15">
        <f>Table5[[#This Row],[Unit price]] *Table5[[#This Row],[Quantity]]</f>
        <v>241.92000000000002</v>
      </c>
      <c r="O153" s="15">
        <f xml:space="preserve"> Table5[[#This Row],[Revenue]]/(1 + Table5[[#This Row],[Gross Margin Percentage]])</f>
        <v>41.986115701785351</v>
      </c>
      <c r="P153" s="17">
        <f xml:space="preserve"> Table5[[#This Row],[Revenue]] - Table5[[#This Row],[Total Cost]]</f>
        <v>199.93388429821465</v>
      </c>
    </row>
    <row r="154" spans="1:16" x14ac:dyDescent="0.25">
      <c r="A154" s="7" t="s">
        <v>182</v>
      </c>
      <c r="B154" s="7" t="s">
        <v>12</v>
      </c>
      <c r="C154" s="7" t="s">
        <v>13</v>
      </c>
      <c r="D154" s="7" t="s">
        <v>21</v>
      </c>
      <c r="E154" s="7" t="s">
        <v>25</v>
      </c>
      <c r="F154" s="7" t="s">
        <v>40</v>
      </c>
      <c r="G154" s="7">
        <v>83.24</v>
      </c>
      <c r="H154" s="7">
        <v>9</v>
      </c>
      <c r="I154" s="8">
        <v>43494</v>
      </c>
      <c r="J154" s="9">
        <v>0.49722222222222223</v>
      </c>
      <c r="K154" s="7" t="s">
        <v>27</v>
      </c>
      <c r="L154" s="7">
        <v>4.7619047620000003</v>
      </c>
      <c r="M154" s="10">
        <v>7.4</v>
      </c>
      <c r="N154" s="15">
        <f>Table5[[#This Row],[Unit price]] *Table5[[#This Row],[Quantity]]</f>
        <v>749.16</v>
      </c>
      <c r="O154" s="15">
        <f xml:space="preserve"> Table5[[#This Row],[Revenue]]/(1 + Table5[[#This Row],[Gross Margin Percentage]])</f>
        <v>130.01950413008231</v>
      </c>
      <c r="P154" s="17">
        <f xml:space="preserve"> Table5[[#This Row],[Revenue]] - Table5[[#This Row],[Total Cost]]</f>
        <v>619.14049586991769</v>
      </c>
    </row>
    <row r="155" spans="1:16" x14ac:dyDescent="0.25">
      <c r="A155" s="11" t="s">
        <v>183</v>
      </c>
      <c r="B155" s="11" t="s">
        <v>19</v>
      </c>
      <c r="C155" s="11" t="s">
        <v>20</v>
      </c>
      <c r="D155" s="11" t="s">
        <v>21</v>
      </c>
      <c r="E155" s="11" t="s">
        <v>15</v>
      </c>
      <c r="F155" s="11" t="s">
        <v>38</v>
      </c>
      <c r="G155" s="11">
        <v>16.48</v>
      </c>
      <c r="H155" s="11">
        <v>6</v>
      </c>
      <c r="I155" s="12">
        <v>43503</v>
      </c>
      <c r="J155" s="13">
        <v>0.76597222222222217</v>
      </c>
      <c r="K155" s="11" t="s">
        <v>17</v>
      </c>
      <c r="L155" s="11">
        <v>4.7619047620000003</v>
      </c>
      <c r="M155" s="14">
        <v>9.9</v>
      </c>
      <c r="N155" s="15">
        <f>Table5[[#This Row],[Unit price]] *Table5[[#This Row],[Quantity]]</f>
        <v>98.88</v>
      </c>
      <c r="O155" s="15">
        <f xml:space="preserve"> Table5[[#This Row],[Revenue]]/(1 + Table5[[#This Row],[Gross Margin Percentage]])</f>
        <v>17.160991735253535</v>
      </c>
      <c r="P155" s="17">
        <f xml:space="preserve"> Table5[[#This Row],[Revenue]] - Table5[[#This Row],[Total Cost]]</f>
        <v>81.719008264746464</v>
      </c>
    </row>
    <row r="156" spans="1:16" x14ac:dyDescent="0.25">
      <c r="A156" s="7" t="s">
        <v>184</v>
      </c>
      <c r="B156" s="7" t="s">
        <v>19</v>
      </c>
      <c r="C156" s="7" t="s">
        <v>20</v>
      </c>
      <c r="D156" s="7" t="s">
        <v>21</v>
      </c>
      <c r="E156" s="7" t="s">
        <v>15</v>
      </c>
      <c r="F156" s="7" t="s">
        <v>30</v>
      </c>
      <c r="G156" s="7">
        <v>80.97</v>
      </c>
      <c r="H156" s="7">
        <v>8</v>
      </c>
      <c r="I156" s="8">
        <v>43493</v>
      </c>
      <c r="J156" s="9">
        <v>0.54513888888888895</v>
      </c>
      <c r="K156" s="7" t="s">
        <v>23</v>
      </c>
      <c r="L156" s="7">
        <v>4.7619047620000003</v>
      </c>
      <c r="M156" s="10">
        <v>9.3000000000000007</v>
      </c>
      <c r="N156" s="15">
        <f>Table5[[#This Row],[Unit price]] *Table5[[#This Row],[Quantity]]</f>
        <v>647.76</v>
      </c>
      <c r="O156" s="15">
        <f xml:space="preserve"> Table5[[#This Row],[Revenue]]/(1 + Table5[[#This Row],[Gross Margin Percentage]])</f>
        <v>112.42115702293518</v>
      </c>
      <c r="P156" s="17">
        <f xml:space="preserve"> Table5[[#This Row],[Revenue]] - Table5[[#This Row],[Total Cost]]</f>
        <v>535.33884297706481</v>
      </c>
    </row>
    <row r="157" spans="1:16" x14ac:dyDescent="0.25">
      <c r="A157" s="11" t="s">
        <v>185</v>
      </c>
      <c r="B157" s="11" t="s">
        <v>12</v>
      </c>
      <c r="C157" s="11" t="s">
        <v>13</v>
      </c>
      <c r="D157" s="11" t="s">
        <v>14</v>
      </c>
      <c r="E157" s="11" t="s">
        <v>25</v>
      </c>
      <c r="F157" s="11" t="s">
        <v>38</v>
      </c>
      <c r="G157" s="11">
        <v>92.29</v>
      </c>
      <c r="H157" s="11">
        <v>5</v>
      </c>
      <c r="I157" s="12">
        <v>43516</v>
      </c>
      <c r="J157" s="13">
        <v>0.66319444444444442</v>
      </c>
      <c r="K157" s="11" t="s">
        <v>27</v>
      </c>
      <c r="L157" s="11">
        <v>4.7619047620000003</v>
      </c>
      <c r="M157" s="14">
        <v>9</v>
      </c>
      <c r="N157" s="15">
        <f>Table5[[#This Row],[Unit price]] *Table5[[#This Row],[Quantity]]</f>
        <v>461.45000000000005</v>
      </c>
      <c r="O157" s="15">
        <f xml:space="preserve"> Table5[[#This Row],[Revenue]]/(1 + Table5[[#This Row],[Gross Margin Percentage]])</f>
        <v>80.086363635039902</v>
      </c>
      <c r="P157" s="17">
        <f xml:space="preserve"> Table5[[#This Row],[Revenue]] - Table5[[#This Row],[Total Cost]]</f>
        <v>381.36363636496014</v>
      </c>
    </row>
    <row r="158" spans="1:16" x14ac:dyDescent="0.25">
      <c r="A158" s="7" t="s">
        <v>186</v>
      </c>
      <c r="B158" s="7" t="s">
        <v>36</v>
      </c>
      <c r="C158" s="7" t="s">
        <v>37</v>
      </c>
      <c r="D158" s="7" t="s">
        <v>14</v>
      </c>
      <c r="E158" s="7" t="s">
        <v>25</v>
      </c>
      <c r="F158" s="7" t="s">
        <v>22</v>
      </c>
      <c r="G158" s="7">
        <v>72.17</v>
      </c>
      <c r="H158" s="7">
        <v>1</v>
      </c>
      <c r="I158" s="8">
        <v>43469</v>
      </c>
      <c r="J158" s="9">
        <v>0.81944444444444453</v>
      </c>
      <c r="K158" s="7" t="s">
        <v>23</v>
      </c>
      <c r="L158" s="7">
        <v>4.7619047620000003</v>
      </c>
      <c r="M158" s="10">
        <v>6.1</v>
      </c>
      <c r="N158" s="15">
        <f>Table5[[#This Row],[Unit price]] *Table5[[#This Row],[Quantity]]</f>
        <v>72.17</v>
      </c>
      <c r="O158" s="15">
        <f xml:space="preserve"> Table5[[#This Row],[Revenue]]/(1 + Table5[[#This Row],[Gross Margin Percentage]])</f>
        <v>12.525371900619415</v>
      </c>
      <c r="P158" s="17">
        <f xml:space="preserve"> Table5[[#This Row],[Revenue]] - Table5[[#This Row],[Total Cost]]</f>
        <v>59.644628099380583</v>
      </c>
    </row>
    <row r="159" spans="1:16" x14ac:dyDescent="0.25">
      <c r="A159" s="11" t="s">
        <v>187</v>
      </c>
      <c r="B159" s="11" t="s">
        <v>36</v>
      </c>
      <c r="C159" s="11" t="s">
        <v>37</v>
      </c>
      <c r="D159" s="11" t="s">
        <v>21</v>
      </c>
      <c r="E159" s="11" t="s">
        <v>25</v>
      </c>
      <c r="F159" s="11" t="s">
        <v>26</v>
      </c>
      <c r="G159" s="11">
        <v>50.28</v>
      </c>
      <c r="H159" s="11">
        <v>5</v>
      </c>
      <c r="I159" s="12">
        <v>43531</v>
      </c>
      <c r="J159" s="13">
        <v>0.58194444444444449</v>
      </c>
      <c r="K159" s="11" t="s">
        <v>17</v>
      </c>
      <c r="L159" s="11">
        <v>4.7619047620000003</v>
      </c>
      <c r="M159" s="14">
        <v>9.6999999999999993</v>
      </c>
      <c r="N159" s="15">
        <f>Table5[[#This Row],[Unit price]] *Table5[[#This Row],[Quantity]]</f>
        <v>251.4</v>
      </c>
      <c r="O159" s="15">
        <f xml:space="preserve"> Table5[[#This Row],[Revenue]]/(1 + Table5[[#This Row],[Gross Margin Percentage]])</f>
        <v>43.631404957956505</v>
      </c>
      <c r="P159" s="17">
        <f xml:space="preserve"> Table5[[#This Row],[Revenue]] - Table5[[#This Row],[Total Cost]]</f>
        <v>207.7685950420435</v>
      </c>
    </row>
    <row r="160" spans="1:16" x14ac:dyDescent="0.25">
      <c r="A160" s="7" t="s">
        <v>188</v>
      </c>
      <c r="B160" s="7" t="s">
        <v>36</v>
      </c>
      <c r="C160" s="7" t="s">
        <v>37</v>
      </c>
      <c r="D160" s="7" t="s">
        <v>14</v>
      </c>
      <c r="E160" s="7" t="s">
        <v>25</v>
      </c>
      <c r="F160" s="7" t="s">
        <v>16</v>
      </c>
      <c r="G160" s="7">
        <v>97.22</v>
      </c>
      <c r="H160" s="7">
        <v>9</v>
      </c>
      <c r="I160" s="8">
        <v>43554</v>
      </c>
      <c r="J160" s="9">
        <v>0.61319444444444449</v>
      </c>
      <c r="K160" s="7" t="s">
        <v>17</v>
      </c>
      <c r="L160" s="7">
        <v>4.7619047620000003</v>
      </c>
      <c r="M160" s="10">
        <v>6</v>
      </c>
      <c r="N160" s="15">
        <f>Table5[[#This Row],[Unit price]] *Table5[[#This Row],[Quantity]]</f>
        <v>874.98</v>
      </c>
      <c r="O160" s="15">
        <f xml:space="preserve"> Table5[[#This Row],[Revenue]]/(1 + Table5[[#This Row],[Gross Margin Percentage]])</f>
        <v>151.85603305534121</v>
      </c>
      <c r="P160" s="17">
        <f xml:space="preserve"> Table5[[#This Row],[Revenue]] - Table5[[#This Row],[Total Cost]]</f>
        <v>723.12396694465883</v>
      </c>
    </row>
    <row r="161" spans="1:16" x14ac:dyDescent="0.25">
      <c r="A161" s="11" t="s">
        <v>189</v>
      </c>
      <c r="B161" s="11" t="s">
        <v>36</v>
      </c>
      <c r="C161" s="11" t="s">
        <v>37</v>
      </c>
      <c r="D161" s="11" t="s">
        <v>21</v>
      </c>
      <c r="E161" s="11" t="s">
        <v>25</v>
      </c>
      <c r="F161" s="11" t="s">
        <v>30</v>
      </c>
      <c r="G161" s="11">
        <v>93.39</v>
      </c>
      <c r="H161" s="11">
        <v>6</v>
      </c>
      <c r="I161" s="12">
        <v>43551</v>
      </c>
      <c r="J161" s="13">
        <v>0.8041666666666667</v>
      </c>
      <c r="K161" s="11" t="s">
        <v>17</v>
      </c>
      <c r="L161" s="11">
        <v>4.7619047620000003</v>
      </c>
      <c r="M161" s="14">
        <v>10</v>
      </c>
      <c r="N161" s="15">
        <f>Table5[[#This Row],[Unit price]] *Table5[[#This Row],[Quantity]]</f>
        <v>560.34</v>
      </c>
      <c r="O161" s="15">
        <f xml:space="preserve"> Table5[[#This Row],[Revenue]]/(1 + Table5[[#This Row],[Gross Margin Percentage]])</f>
        <v>97.249090907483492</v>
      </c>
      <c r="P161" s="17">
        <f xml:space="preserve"> Table5[[#This Row],[Revenue]] - Table5[[#This Row],[Total Cost]]</f>
        <v>463.09090909251654</v>
      </c>
    </row>
    <row r="162" spans="1:16" x14ac:dyDescent="0.25">
      <c r="A162" s="7" t="s">
        <v>190</v>
      </c>
      <c r="B162" s="7" t="s">
        <v>19</v>
      </c>
      <c r="C162" s="7" t="s">
        <v>20</v>
      </c>
      <c r="D162" s="7" t="s">
        <v>21</v>
      </c>
      <c r="E162" s="7" t="s">
        <v>15</v>
      </c>
      <c r="F162" s="7" t="s">
        <v>38</v>
      </c>
      <c r="G162" s="7">
        <v>43.18</v>
      </c>
      <c r="H162" s="7">
        <v>8</v>
      </c>
      <c r="I162" s="8">
        <v>43484</v>
      </c>
      <c r="J162" s="9">
        <v>0.81874999999999998</v>
      </c>
      <c r="K162" s="7" t="s">
        <v>27</v>
      </c>
      <c r="L162" s="7">
        <v>4.7619047620000003</v>
      </c>
      <c r="M162" s="10">
        <v>8.3000000000000007</v>
      </c>
      <c r="N162" s="15">
        <f>Table5[[#This Row],[Unit price]] *Table5[[#This Row],[Quantity]]</f>
        <v>345.44</v>
      </c>
      <c r="O162" s="15">
        <f xml:space="preserve"> Table5[[#This Row],[Revenue]]/(1 + Table5[[#This Row],[Gross Margin Percentage]])</f>
        <v>59.952396693223925</v>
      </c>
      <c r="P162" s="17">
        <f xml:space="preserve"> Table5[[#This Row],[Revenue]] - Table5[[#This Row],[Total Cost]]</f>
        <v>285.48760330677607</v>
      </c>
    </row>
    <row r="163" spans="1:16" x14ac:dyDescent="0.25">
      <c r="A163" s="11" t="s">
        <v>191</v>
      </c>
      <c r="B163" s="11" t="s">
        <v>12</v>
      </c>
      <c r="C163" s="11" t="s">
        <v>13</v>
      </c>
      <c r="D163" s="11" t="s">
        <v>21</v>
      </c>
      <c r="E163" s="11" t="s">
        <v>25</v>
      </c>
      <c r="F163" s="11" t="s">
        <v>30</v>
      </c>
      <c r="G163" s="11">
        <v>63.69</v>
      </c>
      <c r="H163" s="11">
        <v>1</v>
      </c>
      <c r="I163" s="12">
        <v>43521</v>
      </c>
      <c r="J163" s="13">
        <v>0.68125000000000002</v>
      </c>
      <c r="K163" s="11" t="s">
        <v>23</v>
      </c>
      <c r="L163" s="11">
        <v>4.7619047620000003</v>
      </c>
      <c r="M163" s="14">
        <v>6</v>
      </c>
      <c r="N163" s="15">
        <f>Table5[[#This Row],[Unit price]] *Table5[[#This Row],[Quantity]]</f>
        <v>63.69</v>
      </c>
      <c r="O163" s="15">
        <f xml:space="preserve"> Table5[[#This Row],[Revenue]]/(1 + Table5[[#This Row],[Gross Margin Percentage]])</f>
        <v>11.053636363453657</v>
      </c>
      <c r="P163" s="17">
        <f xml:space="preserve"> Table5[[#This Row],[Revenue]] - Table5[[#This Row],[Total Cost]]</f>
        <v>52.636363636546342</v>
      </c>
    </row>
    <row r="164" spans="1:16" x14ac:dyDescent="0.25">
      <c r="A164" s="7" t="s">
        <v>192</v>
      </c>
      <c r="B164" s="7" t="s">
        <v>12</v>
      </c>
      <c r="C164" s="7" t="s">
        <v>13</v>
      </c>
      <c r="D164" s="7" t="s">
        <v>21</v>
      </c>
      <c r="E164" s="7" t="s">
        <v>25</v>
      </c>
      <c r="F164" s="7" t="s">
        <v>38</v>
      </c>
      <c r="G164" s="7">
        <v>45.79</v>
      </c>
      <c r="H164" s="7">
        <v>7</v>
      </c>
      <c r="I164" s="8">
        <v>43537</v>
      </c>
      <c r="J164" s="9">
        <v>0.8222222222222223</v>
      </c>
      <c r="K164" s="7" t="s">
        <v>27</v>
      </c>
      <c r="L164" s="7">
        <v>4.7619047620000003</v>
      </c>
      <c r="M164" s="10">
        <v>7</v>
      </c>
      <c r="N164" s="15">
        <f>Table5[[#This Row],[Unit price]] *Table5[[#This Row],[Quantity]]</f>
        <v>320.52999999999997</v>
      </c>
      <c r="O164" s="15">
        <f xml:space="preserve"> Table5[[#This Row],[Revenue]]/(1 + Table5[[#This Row],[Gross Margin Percentage]])</f>
        <v>55.629173552799507</v>
      </c>
      <c r="P164" s="17">
        <f xml:space="preserve"> Table5[[#This Row],[Revenue]] - Table5[[#This Row],[Total Cost]]</f>
        <v>264.90082644720047</v>
      </c>
    </row>
    <row r="165" spans="1:16" x14ac:dyDescent="0.25">
      <c r="A165" s="11" t="s">
        <v>193</v>
      </c>
      <c r="B165" s="11" t="s">
        <v>19</v>
      </c>
      <c r="C165" s="11" t="s">
        <v>20</v>
      </c>
      <c r="D165" s="11" t="s">
        <v>21</v>
      </c>
      <c r="E165" s="11" t="s">
        <v>25</v>
      </c>
      <c r="F165" s="11" t="s">
        <v>30</v>
      </c>
      <c r="G165" s="11">
        <v>76.400000000000006</v>
      </c>
      <c r="H165" s="11">
        <v>2</v>
      </c>
      <c r="I165" s="12">
        <v>43495</v>
      </c>
      <c r="J165" s="13">
        <v>0.8208333333333333</v>
      </c>
      <c r="K165" s="11" t="s">
        <v>17</v>
      </c>
      <c r="L165" s="11">
        <v>4.7619047620000003</v>
      </c>
      <c r="M165" s="14">
        <v>6.5</v>
      </c>
      <c r="N165" s="15">
        <f>Table5[[#This Row],[Unit price]] *Table5[[#This Row],[Quantity]]</f>
        <v>152.80000000000001</v>
      </c>
      <c r="O165" s="15">
        <f xml:space="preserve"> Table5[[#This Row],[Revenue]]/(1 + Table5[[#This Row],[Gross Margin Percentage]])</f>
        <v>26.519008264024478</v>
      </c>
      <c r="P165" s="17">
        <f xml:space="preserve"> Table5[[#This Row],[Revenue]] - Table5[[#This Row],[Total Cost]]</f>
        <v>126.28099173597553</v>
      </c>
    </row>
    <row r="166" spans="1:16" x14ac:dyDescent="0.25">
      <c r="A166" s="7" t="s">
        <v>194</v>
      </c>
      <c r="B166" s="7" t="s">
        <v>36</v>
      </c>
      <c r="C166" s="7" t="s">
        <v>37</v>
      </c>
      <c r="D166" s="7" t="s">
        <v>21</v>
      </c>
      <c r="E166" s="7" t="s">
        <v>25</v>
      </c>
      <c r="F166" s="7" t="s">
        <v>38</v>
      </c>
      <c r="G166" s="7">
        <v>39.9</v>
      </c>
      <c r="H166" s="7">
        <v>10</v>
      </c>
      <c r="I166" s="8">
        <v>43516</v>
      </c>
      <c r="J166" s="9">
        <v>0.64166666666666672</v>
      </c>
      <c r="K166" s="7" t="s">
        <v>27</v>
      </c>
      <c r="L166" s="7">
        <v>4.7619047620000003</v>
      </c>
      <c r="M166" s="10">
        <v>5.9</v>
      </c>
      <c r="N166" s="15">
        <f>Table5[[#This Row],[Unit price]] *Table5[[#This Row],[Quantity]]</f>
        <v>399</v>
      </c>
      <c r="O166" s="15">
        <f xml:space="preserve"> Table5[[#This Row],[Revenue]]/(1 + Table5[[#This Row],[Gross Margin Percentage]])</f>
        <v>69.247933883152925</v>
      </c>
      <c r="P166" s="17">
        <f xml:space="preserve"> Table5[[#This Row],[Revenue]] - Table5[[#This Row],[Total Cost]]</f>
        <v>329.75206611684706</v>
      </c>
    </row>
    <row r="167" spans="1:16" x14ac:dyDescent="0.25">
      <c r="A167" s="11" t="s">
        <v>195</v>
      </c>
      <c r="B167" s="11" t="s">
        <v>36</v>
      </c>
      <c r="C167" s="11" t="s">
        <v>37</v>
      </c>
      <c r="D167" s="11" t="s">
        <v>14</v>
      </c>
      <c r="E167" s="11" t="s">
        <v>25</v>
      </c>
      <c r="F167" s="11" t="s">
        <v>16</v>
      </c>
      <c r="G167" s="11">
        <v>42.57</v>
      </c>
      <c r="H167" s="11">
        <v>8</v>
      </c>
      <c r="I167" s="12">
        <v>43521</v>
      </c>
      <c r="J167" s="13">
        <v>0.59166666666666667</v>
      </c>
      <c r="K167" s="11" t="s">
        <v>17</v>
      </c>
      <c r="L167" s="11">
        <v>4.7619047620000003</v>
      </c>
      <c r="M167" s="14">
        <v>5.6</v>
      </c>
      <c r="N167" s="15">
        <f>Table5[[#This Row],[Unit price]] *Table5[[#This Row],[Quantity]]</f>
        <v>340.56</v>
      </c>
      <c r="O167" s="15">
        <f xml:space="preserve"> Table5[[#This Row],[Revenue]]/(1 + Table5[[#This Row],[Gross Margin Percentage]])</f>
        <v>59.105454544477595</v>
      </c>
      <c r="P167" s="17">
        <f xml:space="preserve"> Table5[[#This Row],[Revenue]] - Table5[[#This Row],[Total Cost]]</f>
        <v>281.45454545552241</v>
      </c>
    </row>
    <row r="168" spans="1:16" x14ac:dyDescent="0.25">
      <c r="A168" s="7" t="s">
        <v>196</v>
      </c>
      <c r="B168" s="7" t="s">
        <v>19</v>
      </c>
      <c r="C168" s="7" t="s">
        <v>20</v>
      </c>
      <c r="D168" s="7" t="s">
        <v>21</v>
      </c>
      <c r="E168" s="7" t="s">
        <v>25</v>
      </c>
      <c r="F168" s="7" t="s">
        <v>26</v>
      </c>
      <c r="G168" s="7">
        <v>95.58</v>
      </c>
      <c r="H168" s="7">
        <v>10</v>
      </c>
      <c r="I168" s="8">
        <v>43481</v>
      </c>
      <c r="J168" s="9">
        <v>0.56388888888888888</v>
      </c>
      <c r="K168" s="7" t="s">
        <v>23</v>
      </c>
      <c r="L168" s="7">
        <v>4.7619047620000003</v>
      </c>
      <c r="M168" s="10">
        <v>4.8</v>
      </c>
      <c r="N168" s="15">
        <f>Table5[[#This Row],[Unit price]] *Table5[[#This Row],[Quantity]]</f>
        <v>955.8</v>
      </c>
      <c r="O168" s="15">
        <f xml:space="preserve"> Table5[[#This Row],[Revenue]]/(1 + Table5[[#This Row],[Gross Margin Percentage]])</f>
        <v>165.8826446253573</v>
      </c>
      <c r="P168" s="17">
        <f xml:space="preserve"> Table5[[#This Row],[Revenue]] - Table5[[#This Row],[Total Cost]]</f>
        <v>789.91735537464263</v>
      </c>
    </row>
    <row r="169" spans="1:16" x14ac:dyDescent="0.25">
      <c r="A169" s="11" t="s">
        <v>197</v>
      </c>
      <c r="B169" s="11" t="s">
        <v>12</v>
      </c>
      <c r="C169" s="11" t="s">
        <v>13</v>
      </c>
      <c r="D169" s="11" t="s">
        <v>21</v>
      </c>
      <c r="E169" s="11" t="s">
        <v>25</v>
      </c>
      <c r="F169" s="11" t="s">
        <v>40</v>
      </c>
      <c r="G169" s="11">
        <v>98.98</v>
      </c>
      <c r="H169" s="11">
        <v>10</v>
      </c>
      <c r="I169" s="12">
        <v>43504</v>
      </c>
      <c r="J169" s="13">
        <v>0.68055555555555547</v>
      </c>
      <c r="K169" s="11" t="s">
        <v>27</v>
      </c>
      <c r="L169" s="11">
        <v>4.7619047620000003</v>
      </c>
      <c r="M169" s="14">
        <v>8.6999999999999993</v>
      </c>
      <c r="N169" s="15">
        <f>Table5[[#This Row],[Unit price]] *Table5[[#This Row],[Quantity]]</f>
        <v>989.80000000000007</v>
      </c>
      <c r="O169" s="15">
        <f xml:space="preserve"> Table5[[#This Row],[Revenue]]/(1 + Table5[[#This Row],[Gross Margin Percentage]])</f>
        <v>171.78347107154076</v>
      </c>
      <c r="P169" s="17">
        <f xml:space="preserve"> Table5[[#This Row],[Revenue]] - Table5[[#This Row],[Total Cost]]</f>
        <v>818.01652892845937</v>
      </c>
    </row>
    <row r="170" spans="1:16" x14ac:dyDescent="0.25">
      <c r="A170" s="7" t="s">
        <v>198</v>
      </c>
      <c r="B170" s="7" t="s">
        <v>12</v>
      </c>
      <c r="C170" s="7" t="s">
        <v>13</v>
      </c>
      <c r="D170" s="7" t="s">
        <v>21</v>
      </c>
      <c r="E170" s="7" t="s">
        <v>25</v>
      </c>
      <c r="F170" s="7" t="s">
        <v>38</v>
      </c>
      <c r="G170" s="7">
        <v>51.28</v>
      </c>
      <c r="H170" s="7">
        <v>6</v>
      </c>
      <c r="I170" s="8">
        <v>43484</v>
      </c>
      <c r="J170" s="9">
        <v>0.68819444444444444</v>
      </c>
      <c r="K170" s="7" t="s">
        <v>23</v>
      </c>
      <c r="L170" s="7">
        <v>4.7619047620000003</v>
      </c>
      <c r="M170" s="10">
        <v>6.5</v>
      </c>
      <c r="N170" s="15">
        <f>Table5[[#This Row],[Unit price]] *Table5[[#This Row],[Quantity]]</f>
        <v>307.68</v>
      </c>
      <c r="O170" s="15">
        <f xml:space="preserve"> Table5[[#This Row],[Revenue]]/(1 + Table5[[#This Row],[Gross Margin Percentage]])</f>
        <v>53.399008263580178</v>
      </c>
      <c r="P170" s="17">
        <f xml:space="preserve"> Table5[[#This Row],[Revenue]] - Table5[[#This Row],[Total Cost]]</f>
        <v>254.28099173641982</v>
      </c>
    </row>
    <row r="171" spans="1:16" x14ac:dyDescent="0.25">
      <c r="A171" s="11" t="s">
        <v>199</v>
      </c>
      <c r="B171" s="11" t="s">
        <v>12</v>
      </c>
      <c r="C171" s="11" t="s">
        <v>13</v>
      </c>
      <c r="D171" s="11" t="s">
        <v>14</v>
      </c>
      <c r="E171" s="11" t="s">
        <v>25</v>
      </c>
      <c r="F171" s="11" t="s">
        <v>30</v>
      </c>
      <c r="G171" s="11">
        <v>69.52</v>
      </c>
      <c r="H171" s="11">
        <v>7</v>
      </c>
      <c r="I171" s="12">
        <v>43497</v>
      </c>
      <c r="J171" s="13">
        <v>0.63194444444444442</v>
      </c>
      <c r="K171" s="11" t="s">
        <v>27</v>
      </c>
      <c r="L171" s="11">
        <v>4.7619047620000003</v>
      </c>
      <c r="M171" s="14">
        <v>8.5</v>
      </c>
      <c r="N171" s="15">
        <f>Table5[[#This Row],[Unit price]] *Table5[[#This Row],[Quantity]]</f>
        <v>486.64</v>
      </c>
      <c r="O171" s="15">
        <f xml:space="preserve"> Table5[[#This Row],[Revenue]]/(1 + Table5[[#This Row],[Gross Margin Percentage]])</f>
        <v>84.45818181678581</v>
      </c>
      <c r="P171" s="17">
        <f xml:space="preserve"> Table5[[#This Row],[Revenue]] - Table5[[#This Row],[Total Cost]]</f>
        <v>402.1818181832142</v>
      </c>
    </row>
    <row r="172" spans="1:16" x14ac:dyDescent="0.25">
      <c r="A172" s="7" t="s">
        <v>200</v>
      </c>
      <c r="B172" s="7" t="s">
        <v>12</v>
      </c>
      <c r="C172" s="7" t="s">
        <v>13</v>
      </c>
      <c r="D172" s="7" t="s">
        <v>21</v>
      </c>
      <c r="E172" s="7" t="s">
        <v>25</v>
      </c>
      <c r="F172" s="7" t="s">
        <v>16</v>
      </c>
      <c r="G172" s="7">
        <v>70.010000000000005</v>
      </c>
      <c r="H172" s="7">
        <v>5</v>
      </c>
      <c r="I172" s="8">
        <v>43468</v>
      </c>
      <c r="J172" s="9">
        <v>0.48333333333333334</v>
      </c>
      <c r="K172" s="7" t="s">
        <v>17</v>
      </c>
      <c r="L172" s="7">
        <v>4.7619047620000003</v>
      </c>
      <c r="M172" s="10">
        <v>5.5</v>
      </c>
      <c r="N172" s="15">
        <f>Table5[[#This Row],[Unit price]] *Table5[[#This Row],[Quantity]]</f>
        <v>350.05</v>
      </c>
      <c r="O172" s="15">
        <f xml:space="preserve"> Table5[[#This Row],[Revenue]]/(1 + Table5[[#This Row],[Gross Margin Percentage]])</f>
        <v>60.7524793378388</v>
      </c>
      <c r="P172" s="17">
        <f xml:space="preserve"> Table5[[#This Row],[Revenue]] - Table5[[#This Row],[Total Cost]]</f>
        <v>289.29752066216122</v>
      </c>
    </row>
    <row r="173" spans="1:16" x14ac:dyDescent="0.25">
      <c r="A173" s="11" t="s">
        <v>201</v>
      </c>
      <c r="B173" s="11" t="s">
        <v>36</v>
      </c>
      <c r="C173" s="11" t="s">
        <v>37</v>
      </c>
      <c r="D173" s="11" t="s">
        <v>14</v>
      </c>
      <c r="E173" s="11" t="s">
        <v>25</v>
      </c>
      <c r="F173" s="11" t="s">
        <v>38</v>
      </c>
      <c r="G173" s="11">
        <v>80.05</v>
      </c>
      <c r="H173" s="11">
        <v>5</v>
      </c>
      <c r="I173" s="12">
        <v>43491</v>
      </c>
      <c r="J173" s="13">
        <v>0.53125</v>
      </c>
      <c r="K173" s="11" t="s">
        <v>27</v>
      </c>
      <c r="L173" s="11">
        <v>4.7619047620000003</v>
      </c>
      <c r="M173" s="14">
        <v>9.4</v>
      </c>
      <c r="N173" s="15">
        <f>Table5[[#This Row],[Unit price]] *Table5[[#This Row],[Quantity]]</f>
        <v>400.25</v>
      </c>
      <c r="O173" s="15">
        <f xml:space="preserve"> Table5[[#This Row],[Revenue]]/(1 + Table5[[#This Row],[Gross Margin Percentage]])</f>
        <v>69.464876031909668</v>
      </c>
      <c r="P173" s="17">
        <f xml:space="preserve"> Table5[[#This Row],[Revenue]] - Table5[[#This Row],[Total Cost]]</f>
        <v>330.78512396809032</v>
      </c>
    </row>
    <row r="174" spans="1:16" x14ac:dyDescent="0.25">
      <c r="A174" s="7" t="s">
        <v>202</v>
      </c>
      <c r="B174" s="7" t="s">
        <v>19</v>
      </c>
      <c r="C174" s="7" t="s">
        <v>20</v>
      </c>
      <c r="D174" s="7" t="s">
        <v>21</v>
      </c>
      <c r="E174" s="7" t="s">
        <v>25</v>
      </c>
      <c r="F174" s="7" t="s">
        <v>22</v>
      </c>
      <c r="G174" s="7">
        <v>20.85</v>
      </c>
      <c r="H174" s="7">
        <v>8</v>
      </c>
      <c r="I174" s="8">
        <v>43527</v>
      </c>
      <c r="J174" s="9">
        <v>0.80347222222222225</v>
      </c>
      <c r="K174" s="7" t="s">
        <v>23</v>
      </c>
      <c r="L174" s="7">
        <v>4.7619047620000003</v>
      </c>
      <c r="M174" s="10">
        <v>6.3</v>
      </c>
      <c r="N174" s="15">
        <f>Table5[[#This Row],[Unit price]] *Table5[[#This Row],[Quantity]]</f>
        <v>166.8</v>
      </c>
      <c r="O174" s="15">
        <f xml:space="preserve"> Table5[[#This Row],[Revenue]]/(1 + Table5[[#This Row],[Gross Margin Percentage]])</f>
        <v>28.948760330100022</v>
      </c>
      <c r="P174" s="17">
        <f xml:space="preserve"> Table5[[#This Row],[Revenue]] - Table5[[#This Row],[Total Cost]]</f>
        <v>137.8512396699</v>
      </c>
    </row>
    <row r="175" spans="1:16" x14ac:dyDescent="0.25">
      <c r="A175" s="11" t="s">
        <v>203</v>
      </c>
      <c r="B175" s="11" t="s">
        <v>36</v>
      </c>
      <c r="C175" s="11" t="s">
        <v>37</v>
      </c>
      <c r="D175" s="11" t="s">
        <v>14</v>
      </c>
      <c r="E175" s="11" t="s">
        <v>25</v>
      </c>
      <c r="F175" s="11" t="s">
        <v>22</v>
      </c>
      <c r="G175" s="11">
        <v>52.89</v>
      </c>
      <c r="H175" s="11">
        <v>6</v>
      </c>
      <c r="I175" s="12">
        <v>43484</v>
      </c>
      <c r="J175" s="13">
        <v>0.7319444444444444</v>
      </c>
      <c r="K175" s="11" t="s">
        <v>27</v>
      </c>
      <c r="L175" s="11">
        <v>4.7619047620000003</v>
      </c>
      <c r="M175" s="14">
        <v>9.8000000000000007</v>
      </c>
      <c r="N175" s="15">
        <f>Table5[[#This Row],[Unit price]] *Table5[[#This Row],[Quantity]]</f>
        <v>317.34000000000003</v>
      </c>
      <c r="O175" s="15">
        <f xml:space="preserve"> Table5[[#This Row],[Revenue]]/(1 + Table5[[#This Row],[Gross Margin Percentage]])</f>
        <v>55.075537189172309</v>
      </c>
      <c r="P175" s="17">
        <f xml:space="preserve"> Table5[[#This Row],[Revenue]] - Table5[[#This Row],[Total Cost]]</f>
        <v>262.26446281082769</v>
      </c>
    </row>
    <row r="176" spans="1:16" x14ac:dyDescent="0.25">
      <c r="A176" s="7" t="s">
        <v>204</v>
      </c>
      <c r="B176" s="7" t="s">
        <v>36</v>
      </c>
      <c r="C176" s="7" t="s">
        <v>37</v>
      </c>
      <c r="D176" s="7" t="s">
        <v>21</v>
      </c>
      <c r="E176" s="7" t="s">
        <v>25</v>
      </c>
      <c r="F176" s="7" t="s">
        <v>38</v>
      </c>
      <c r="G176" s="7">
        <v>19.79</v>
      </c>
      <c r="H176" s="7">
        <v>8</v>
      </c>
      <c r="I176" s="8">
        <v>43483</v>
      </c>
      <c r="J176" s="9">
        <v>0.50277777777777777</v>
      </c>
      <c r="K176" s="7" t="s">
        <v>17</v>
      </c>
      <c r="L176" s="7">
        <v>4.7619047620000003</v>
      </c>
      <c r="M176" s="10">
        <v>8.6999999999999993</v>
      </c>
      <c r="N176" s="15">
        <f>Table5[[#This Row],[Unit price]] *Table5[[#This Row],[Quantity]]</f>
        <v>158.32</v>
      </c>
      <c r="O176" s="15">
        <f xml:space="preserve"> Table5[[#This Row],[Revenue]]/(1 + Table5[[#This Row],[Gross Margin Percentage]])</f>
        <v>27.477024792934262</v>
      </c>
      <c r="P176" s="17">
        <f xml:space="preserve"> Table5[[#This Row],[Revenue]] - Table5[[#This Row],[Total Cost]]</f>
        <v>130.84297520706573</v>
      </c>
    </row>
    <row r="177" spans="1:16" x14ac:dyDescent="0.25">
      <c r="A177" s="11" t="s">
        <v>205</v>
      </c>
      <c r="B177" s="11" t="s">
        <v>12</v>
      </c>
      <c r="C177" s="11" t="s">
        <v>13</v>
      </c>
      <c r="D177" s="11" t="s">
        <v>14</v>
      </c>
      <c r="E177" s="11" t="s">
        <v>25</v>
      </c>
      <c r="F177" s="11" t="s">
        <v>26</v>
      </c>
      <c r="G177" s="11">
        <v>33.840000000000003</v>
      </c>
      <c r="H177" s="11">
        <v>9</v>
      </c>
      <c r="I177" s="12">
        <v>43545</v>
      </c>
      <c r="J177" s="13">
        <v>0.68125000000000002</v>
      </c>
      <c r="K177" s="11" t="s">
        <v>17</v>
      </c>
      <c r="L177" s="11">
        <v>4.7619047620000003</v>
      </c>
      <c r="M177" s="14">
        <v>8.8000000000000007</v>
      </c>
      <c r="N177" s="15">
        <f>Table5[[#This Row],[Unit price]] *Table5[[#This Row],[Quantity]]</f>
        <v>304.56000000000006</v>
      </c>
      <c r="O177" s="15">
        <f xml:space="preserve"> Table5[[#This Row],[Revenue]]/(1 + Table5[[#This Row],[Gross Margin Percentage]])</f>
        <v>52.857520660283356</v>
      </c>
      <c r="P177" s="17">
        <f xml:space="preserve"> Table5[[#This Row],[Revenue]] - Table5[[#This Row],[Total Cost]]</f>
        <v>251.70247933971672</v>
      </c>
    </row>
    <row r="178" spans="1:16" x14ac:dyDescent="0.25">
      <c r="A178" s="7" t="s">
        <v>206</v>
      </c>
      <c r="B178" s="7" t="s">
        <v>12</v>
      </c>
      <c r="C178" s="7" t="s">
        <v>13</v>
      </c>
      <c r="D178" s="7" t="s">
        <v>14</v>
      </c>
      <c r="E178" s="7" t="s">
        <v>25</v>
      </c>
      <c r="F178" s="7" t="s">
        <v>38</v>
      </c>
      <c r="G178" s="7">
        <v>22.17</v>
      </c>
      <c r="H178" s="7">
        <v>8</v>
      </c>
      <c r="I178" s="8">
        <v>43527</v>
      </c>
      <c r="J178" s="9">
        <v>0.7090277777777777</v>
      </c>
      <c r="K178" s="7" t="s">
        <v>27</v>
      </c>
      <c r="L178" s="7">
        <v>4.7619047620000003</v>
      </c>
      <c r="M178" s="10">
        <v>9.6</v>
      </c>
      <c r="N178" s="15">
        <f>Table5[[#This Row],[Unit price]] *Table5[[#This Row],[Quantity]]</f>
        <v>177.36</v>
      </c>
      <c r="O178" s="15">
        <f xml:space="preserve"> Table5[[#This Row],[Revenue]]/(1 + Table5[[#This Row],[Gross Margin Percentage]])</f>
        <v>30.781487602797</v>
      </c>
      <c r="P178" s="17">
        <f xml:space="preserve"> Table5[[#This Row],[Revenue]] - Table5[[#This Row],[Total Cost]]</f>
        <v>146.57851239720301</v>
      </c>
    </row>
    <row r="179" spans="1:16" x14ac:dyDescent="0.25">
      <c r="A179" s="11" t="s">
        <v>207</v>
      </c>
      <c r="B179" s="11" t="s">
        <v>19</v>
      </c>
      <c r="C179" s="11" t="s">
        <v>20</v>
      </c>
      <c r="D179" s="11" t="s">
        <v>21</v>
      </c>
      <c r="E179" s="11" t="s">
        <v>15</v>
      </c>
      <c r="F179" s="11" t="s">
        <v>40</v>
      </c>
      <c r="G179" s="11">
        <v>22.51</v>
      </c>
      <c r="H179" s="11">
        <v>7</v>
      </c>
      <c r="I179" s="12">
        <v>43509</v>
      </c>
      <c r="J179" s="13">
        <v>0.4513888888888889</v>
      </c>
      <c r="K179" s="11" t="s">
        <v>27</v>
      </c>
      <c r="L179" s="11">
        <v>4.7619047620000003</v>
      </c>
      <c r="M179" s="14">
        <v>4.8</v>
      </c>
      <c r="N179" s="15">
        <f>Table5[[#This Row],[Unit price]] *Table5[[#This Row],[Quantity]]</f>
        <v>157.57000000000002</v>
      </c>
      <c r="O179" s="15">
        <f xml:space="preserve"> Table5[[#This Row],[Revenue]]/(1 + Table5[[#This Row],[Gross Margin Percentage]])</f>
        <v>27.346859503680218</v>
      </c>
      <c r="P179" s="17">
        <f xml:space="preserve"> Table5[[#This Row],[Revenue]] - Table5[[#This Row],[Total Cost]]</f>
        <v>130.22314049631981</v>
      </c>
    </row>
    <row r="180" spans="1:16" x14ac:dyDescent="0.25">
      <c r="A180" s="7" t="s">
        <v>208</v>
      </c>
      <c r="B180" s="7" t="s">
        <v>12</v>
      </c>
      <c r="C180" s="7" t="s">
        <v>13</v>
      </c>
      <c r="D180" s="7" t="s">
        <v>21</v>
      </c>
      <c r="E180" s="7" t="s">
        <v>25</v>
      </c>
      <c r="F180" s="7" t="s">
        <v>38</v>
      </c>
      <c r="G180" s="7">
        <v>73.88</v>
      </c>
      <c r="H180" s="7">
        <v>6</v>
      </c>
      <c r="I180" s="8">
        <v>43547</v>
      </c>
      <c r="J180" s="9">
        <v>0.8027777777777777</v>
      </c>
      <c r="K180" s="7" t="s">
        <v>17</v>
      </c>
      <c r="L180" s="7">
        <v>4.7619047620000003</v>
      </c>
      <c r="M180" s="10">
        <v>4.4000000000000004</v>
      </c>
      <c r="N180" s="15">
        <f>Table5[[#This Row],[Unit price]] *Table5[[#This Row],[Quantity]]</f>
        <v>443.28</v>
      </c>
      <c r="O180" s="15">
        <f xml:space="preserve"> Table5[[#This Row],[Revenue]]/(1 + Table5[[#This Row],[Gross Margin Percentage]])</f>
        <v>76.932892560711849</v>
      </c>
      <c r="P180" s="17">
        <f xml:space="preserve"> Table5[[#This Row],[Revenue]] - Table5[[#This Row],[Total Cost]]</f>
        <v>366.34710743928815</v>
      </c>
    </row>
    <row r="181" spans="1:16" x14ac:dyDescent="0.25">
      <c r="A181" s="11" t="s">
        <v>209</v>
      </c>
      <c r="B181" s="11" t="s">
        <v>19</v>
      </c>
      <c r="C181" s="11" t="s">
        <v>20</v>
      </c>
      <c r="D181" s="11" t="s">
        <v>14</v>
      </c>
      <c r="E181" s="11" t="s">
        <v>25</v>
      </c>
      <c r="F181" s="11" t="s">
        <v>16</v>
      </c>
      <c r="G181" s="11">
        <v>86.8</v>
      </c>
      <c r="H181" s="11">
        <v>3</v>
      </c>
      <c r="I181" s="12">
        <v>43493</v>
      </c>
      <c r="J181" s="13">
        <v>0.69930555555555562</v>
      </c>
      <c r="K181" s="11" t="s">
        <v>17</v>
      </c>
      <c r="L181" s="11">
        <v>4.7619047620000003</v>
      </c>
      <c r="M181" s="14">
        <v>9.9</v>
      </c>
      <c r="N181" s="15">
        <f>Table5[[#This Row],[Unit price]] *Table5[[#This Row],[Quantity]]</f>
        <v>260.39999999999998</v>
      </c>
      <c r="O181" s="15">
        <f xml:space="preserve"> Table5[[#This Row],[Revenue]]/(1 + Table5[[#This Row],[Gross Margin Percentage]])</f>
        <v>45.193388429005061</v>
      </c>
      <c r="P181" s="17">
        <f xml:space="preserve"> Table5[[#This Row],[Revenue]] - Table5[[#This Row],[Total Cost]]</f>
        <v>215.20661157099491</v>
      </c>
    </row>
    <row r="182" spans="1:16" x14ac:dyDescent="0.25">
      <c r="A182" s="7" t="s">
        <v>210</v>
      </c>
      <c r="B182" s="7" t="s">
        <v>19</v>
      </c>
      <c r="C182" s="7" t="s">
        <v>20</v>
      </c>
      <c r="D182" s="7" t="s">
        <v>21</v>
      </c>
      <c r="E182" s="7" t="s">
        <v>25</v>
      </c>
      <c r="F182" s="7" t="s">
        <v>40</v>
      </c>
      <c r="G182" s="7">
        <v>64.260000000000005</v>
      </c>
      <c r="H182" s="7">
        <v>7</v>
      </c>
      <c r="I182" s="8">
        <v>43505</v>
      </c>
      <c r="J182" s="9">
        <v>0.41666666666666669</v>
      </c>
      <c r="K182" s="7" t="s">
        <v>23</v>
      </c>
      <c r="L182" s="7">
        <v>4.7619047620000003</v>
      </c>
      <c r="M182" s="10">
        <v>5.7</v>
      </c>
      <c r="N182" s="15">
        <f>Table5[[#This Row],[Unit price]] *Table5[[#This Row],[Quantity]]</f>
        <v>449.82000000000005</v>
      </c>
      <c r="O182" s="15">
        <f xml:space="preserve"> Table5[[#This Row],[Revenue]]/(1 + Table5[[#This Row],[Gross Margin Percentage]])</f>
        <v>78.067933883007143</v>
      </c>
      <c r="P182" s="17">
        <f xml:space="preserve"> Table5[[#This Row],[Revenue]] - Table5[[#This Row],[Total Cost]]</f>
        <v>371.75206611699292</v>
      </c>
    </row>
    <row r="183" spans="1:16" x14ac:dyDescent="0.25">
      <c r="A183" s="11" t="s">
        <v>211</v>
      </c>
      <c r="B183" s="11" t="s">
        <v>19</v>
      </c>
      <c r="C183" s="11" t="s">
        <v>20</v>
      </c>
      <c r="D183" s="11" t="s">
        <v>14</v>
      </c>
      <c r="E183" s="11" t="s">
        <v>25</v>
      </c>
      <c r="F183" s="11" t="s">
        <v>38</v>
      </c>
      <c r="G183" s="11">
        <v>38.47</v>
      </c>
      <c r="H183" s="11">
        <v>8</v>
      </c>
      <c r="I183" s="12">
        <v>43488</v>
      </c>
      <c r="J183" s="13">
        <v>0.49374999999999997</v>
      </c>
      <c r="K183" s="11" t="s">
        <v>23</v>
      </c>
      <c r="L183" s="11">
        <v>4.7619047620000003</v>
      </c>
      <c r="M183" s="14">
        <v>7.7</v>
      </c>
      <c r="N183" s="15">
        <f>Table5[[#This Row],[Unit price]] *Table5[[#This Row],[Quantity]]</f>
        <v>307.76</v>
      </c>
      <c r="O183" s="15">
        <f xml:space="preserve"> Table5[[#This Row],[Revenue]]/(1 + Table5[[#This Row],[Gross Margin Percentage]])</f>
        <v>53.412892561100605</v>
      </c>
      <c r="P183" s="17">
        <f xml:space="preserve"> Table5[[#This Row],[Revenue]] - Table5[[#This Row],[Total Cost]]</f>
        <v>254.3471074388994</v>
      </c>
    </row>
    <row r="184" spans="1:16" x14ac:dyDescent="0.25">
      <c r="A184" s="7" t="s">
        <v>212</v>
      </c>
      <c r="B184" s="7" t="s">
        <v>12</v>
      </c>
      <c r="C184" s="7" t="s">
        <v>13</v>
      </c>
      <c r="D184" s="7" t="s">
        <v>14</v>
      </c>
      <c r="E184" s="7" t="s">
        <v>25</v>
      </c>
      <c r="F184" s="7" t="s">
        <v>30</v>
      </c>
      <c r="G184" s="7">
        <v>15.5</v>
      </c>
      <c r="H184" s="7">
        <v>10</v>
      </c>
      <c r="I184" s="8">
        <v>43547</v>
      </c>
      <c r="J184" s="9">
        <v>0.4548611111111111</v>
      </c>
      <c r="K184" s="7" t="s">
        <v>17</v>
      </c>
      <c r="L184" s="7">
        <v>4.7619047620000003</v>
      </c>
      <c r="M184" s="10">
        <v>8</v>
      </c>
      <c r="N184" s="15">
        <f>Table5[[#This Row],[Unit price]] *Table5[[#This Row],[Quantity]]</f>
        <v>155</v>
      </c>
      <c r="O184" s="15">
        <f xml:space="preserve"> Table5[[#This Row],[Revenue]]/(1 + Table5[[#This Row],[Gross Margin Percentage]])</f>
        <v>26.900826445836348</v>
      </c>
      <c r="P184" s="17">
        <f xml:space="preserve"> Table5[[#This Row],[Revenue]] - Table5[[#This Row],[Total Cost]]</f>
        <v>128.09917355416366</v>
      </c>
    </row>
    <row r="185" spans="1:16" x14ac:dyDescent="0.25">
      <c r="A185" s="11" t="s">
        <v>213</v>
      </c>
      <c r="B185" s="11" t="s">
        <v>19</v>
      </c>
      <c r="C185" s="11" t="s">
        <v>20</v>
      </c>
      <c r="D185" s="11" t="s">
        <v>21</v>
      </c>
      <c r="E185" s="11" t="s">
        <v>25</v>
      </c>
      <c r="F185" s="11" t="s">
        <v>16</v>
      </c>
      <c r="G185" s="11">
        <v>34.31</v>
      </c>
      <c r="H185" s="11">
        <v>8</v>
      </c>
      <c r="I185" s="12">
        <v>43490</v>
      </c>
      <c r="J185" s="13">
        <v>0.625</v>
      </c>
      <c r="K185" s="11" t="s">
        <v>17</v>
      </c>
      <c r="L185" s="11">
        <v>4.7619047620000003</v>
      </c>
      <c r="M185" s="14">
        <v>5.7</v>
      </c>
      <c r="N185" s="15">
        <f>Table5[[#This Row],[Unit price]] *Table5[[#This Row],[Quantity]]</f>
        <v>274.48</v>
      </c>
      <c r="O185" s="15">
        <f xml:space="preserve"> Table5[[#This Row],[Revenue]]/(1 + Table5[[#This Row],[Gross Margin Percentage]])</f>
        <v>47.637024792601039</v>
      </c>
      <c r="P185" s="17">
        <f xml:space="preserve"> Table5[[#This Row],[Revenue]] - Table5[[#This Row],[Total Cost]]</f>
        <v>226.84297520739898</v>
      </c>
    </row>
    <row r="186" spans="1:16" x14ac:dyDescent="0.25">
      <c r="A186" s="7" t="s">
        <v>214</v>
      </c>
      <c r="B186" s="7" t="s">
        <v>12</v>
      </c>
      <c r="C186" s="7" t="s">
        <v>13</v>
      </c>
      <c r="D186" s="7" t="s">
        <v>21</v>
      </c>
      <c r="E186" s="7" t="s">
        <v>15</v>
      </c>
      <c r="F186" s="7" t="s">
        <v>30</v>
      </c>
      <c r="G186" s="7">
        <v>12.34</v>
      </c>
      <c r="H186" s="7">
        <v>7</v>
      </c>
      <c r="I186" s="8">
        <v>43528</v>
      </c>
      <c r="J186" s="9">
        <v>0.47152777777777777</v>
      </c>
      <c r="K186" s="7" t="s">
        <v>27</v>
      </c>
      <c r="L186" s="7">
        <v>4.7619047620000003</v>
      </c>
      <c r="M186" s="10">
        <v>6.7</v>
      </c>
      <c r="N186" s="15">
        <f>Table5[[#This Row],[Unit price]] *Table5[[#This Row],[Quantity]]</f>
        <v>86.38</v>
      </c>
      <c r="O186" s="15">
        <f xml:space="preserve"> Table5[[#This Row],[Revenue]]/(1 + Table5[[#This Row],[Gross Margin Percentage]])</f>
        <v>14.991570247686088</v>
      </c>
      <c r="P186" s="17">
        <f xml:space="preserve"> Table5[[#This Row],[Revenue]] - Table5[[#This Row],[Total Cost]]</f>
        <v>71.388429752313911</v>
      </c>
    </row>
    <row r="187" spans="1:16" x14ac:dyDescent="0.25">
      <c r="A187" s="11" t="s">
        <v>215</v>
      </c>
      <c r="B187" s="11" t="s">
        <v>36</v>
      </c>
      <c r="C187" s="11" t="s">
        <v>37</v>
      </c>
      <c r="D187" s="11" t="s">
        <v>14</v>
      </c>
      <c r="E187" s="11" t="s">
        <v>25</v>
      </c>
      <c r="F187" s="11" t="s">
        <v>38</v>
      </c>
      <c r="G187" s="11">
        <v>18.079999999999998</v>
      </c>
      <c r="H187" s="11">
        <v>3</v>
      </c>
      <c r="I187" s="12">
        <v>43529</v>
      </c>
      <c r="J187" s="13">
        <v>0.82361111111111107</v>
      </c>
      <c r="K187" s="11" t="s">
        <v>17</v>
      </c>
      <c r="L187" s="11">
        <v>4.7619047620000003</v>
      </c>
      <c r="M187" s="14">
        <v>8</v>
      </c>
      <c r="N187" s="15">
        <f>Table5[[#This Row],[Unit price]] *Table5[[#This Row],[Quantity]]</f>
        <v>54.239999999999995</v>
      </c>
      <c r="O187" s="15">
        <f xml:space="preserve"> Table5[[#This Row],[Revenue]]/(1 + Table5[[#This Row],[Gross Margin Percentage]])</f>
        <v>9.4135537188526666</v>
      </c>
      <c r="P187" s="17">
        <f xml:space="preserve"> Table5[[#This Row],[Revenue]] - Table5[[#This Row],[Total Cost]]</f>
        <v>44.826446281147327</v>
      </c>
    </row>
    <row r="188" spans="1:16" x14ac:dyDescent="0.25">
      <c r="A188" s="7" t="s">
        <v>216</v>
      </c>
      <c r="B188" s="7" t="s">
        <v>36</v>
      </c>
      <c r="C188" s="7" t="s">
        <v>37</v>
      </c>
      <c r="D188" s="7" t="s">
        <v>14</v>
      </c>
      <c r="E188" s="7" t="s">
        <v>15</v>
      </c>
      <c r="F188" s="7" t="s">
        <v>26</v>
      </c>
      <c r="G188" s="7">
        <v>94.49</v>
      </c>
      <c r="H188" s="7">
        <v>8</v>
      </c>
      <c r="I188" s="8">
        <v>43527</v>
      </c>
      <c r="J188" s="9">
        <v>0.79166666666666663</v>
      </c>
      <c r="K188" s="7" t="s">
        <v>17</v>
      </c>
      <c r="L188" s="7">
        <v>4.7619047620000003</v>
      </c>
      <c r="M188" s="10">
        <v>7.5</v>
      </c>
      <c r="N188" s="15">
        <f>Table5[[#This Row],[Unit price]] *Table5[[#This Row],[Quantity]]</f>
        <v>755.92</v>
      </c>
      <c r="O188" s="15">
        <f xml:space="preserve"> Table5[[#This Row],[Revenue]]/(1 + Table5[[#This Row],[Gross Margin Percentage]])</f>
        <v>131.19272727055878</v>
      </c>
      <c r="P188" s="17">
        <f xml:space="preserve"> Table5[[#This Row],[Revenue]] - Table5[[#This Row],[Total Cost]]</f>
        <v>624.72727272944121</v>
      </c>
    </row>
    <row r="189" spans="1:16" x14ac:dyDescent="0.25">
      <c r="A189" s="11" t="s">
        <v>217</v>
      </c>
      <c r="B189" s="11" t="s">
        <v>36</v>
      </c>
      <c r="C189" s="11" t="s">
        <v>37</v>
      </c>
      <c r="D189" s="11" t="s">
        <v>14</v>
      </c>
      <c r="E189" s="11" t="s">
        <v>25</v>
      </c>
      <c r="F189" s="11" t="s">
        <v>26</v>
      </c>
      <c r="G189" s="11">
        <v>46.47</v>
      </c>
      <c r="H189" s="11">
        <v>4</v>
      </c>
      <c r="I189" s="12">
        <v>43504</v>
      </c>
      <c r="J189" s="13">
        <v>0.45347222222222222</v>
      </c>
      <c r="K189" s="11" t="s">
        <v>23</v>
      </c>
      <c r="L189" s="11">
        <v>4.7619047620000003</v>
      </c>
      <c r="M189" s="14">
        <v>7</v>
      </c>
      <c r="N189" s="15">
        <f>Table5[[#This Row],[Unit price]] *Table5[[#This Row],[Quantity]]</f>
        <v>185.88</v>
      </c>
      <c r="O189" s="15">
        <f xml:space="preserve"> Table5[[#This Row],[Revenue]]/(1 + Table5[[#This Row],[Gross Margin Percentage]])</f>
        <v>32.260165288722973</v>
      </c>
      <c r="P189" s="17">
        <f xml:space="preserve"> Table5[[#This Row],[Revenue]] - Table5[[#This Row],[Total Cost]]</f>
        <v>153.61983471127701</v>
      </c>
    </row>
    <row r="190" spans="1:16" x14ac:dyDescent="0.25">
      <c r="A190" s="7" t="s">
        <v>218</v>
      </c>
      <c r="B190" s="7" t="s">
        <v>12</v>
      </c>
      <c r="C190" s="7" t="s">
        <v>13</v>
      </c>
      <c r="D190" s="7" t="s">
        <v>21</v>
      </c>
      <c r="E190" s="7" t="s">
        <v>25</v>
      </c>
      <c r="F190" s="7" t="s">
        <v>26</v>
      </c>
      <c r="G190" s="7">
        <v>74.069999999999993</v>
      </c>
      <c r="H190" s="7">
        <v>1</v>
      </c>
      <c r="I190" s="8">
        <v>43506</v>
      </c>
      <c r="J190" s="9">
        <v>0.53472222222222221</v>
      </c>
      <c r="K190" s="7" t="s">
        <v>17</v>
      </c>
      <c r="L190" s="7">
        <v>4.7619047620000003</v>
      </c>
      <c r="M190" s="10">
        <v>9.9</v>
      </c>
      <c r="N190" s="15">
        <f>Table5[[#This Row],[Unit price]] *Table5[[#This Row],[Quantity]]</f>
        <v>74.069999999999993</v>
      </c>
      <c r="O190" s="15">
        <f xml:space="preserve"> Table5[[#This Row],[Revenue]]/(1 + Table5[[#This Row],[Gross Margin Percentage]])</f>
        <v>12.855123966729666</v>
      </c>
      <c r="P190" s="17">
        <f xml:space="preserve"> Table5[[#This Row],[Revenue]] - Table5[[#This Row],[Total Cost]]</f>
        <v>61.214876033270329</v>
      </c>
    </row>
    <row r="191" spans="1:16" x14ac:dyDescent="0.25">
      <c r="A191" s="11" t="s">
        <v>219</v>
      </c>
      <c r="B191" s="11" t="s">
        <v>19</v>
      </c>
      <c r="C191" s="11" t="s">
        <v>20</v>
      </c>
      <c r="D191" s="11" t="s">
        <v>21</v>
      </c>
      <c r="E191" s="11" t="s">
        <v>15</v>
      </c>
      <c r="F191" s="11" t="s">
        <v>26</v>
      </c>
      <c r="G191" s="11">
        <v>69.81</v>
      </c>
      <c r="H191" s="11">
        <v>4</v>
      </c>
      <c r="I191" s="12">
        <v>43493</v>
      </c>
      <c r="J191" s="13">
        <v>0.86805555555555547</v>
      </c>
      <c r="K191" s="11" t="s">
        <v>27</v>
      </c>
      <c r="L191" s="11">
        <v>4.7619047620000003</v>
      </c>
      <c r="M191" s="14">
        <v>5.9</v>
      </c>
      <c r="N191" s="15">
        <f>Table5[[#This Row],[Unit price]] *Table5[[#This Row],[Quantity]]</f>
        <v>279.24</v>
      </c>
      <c r="O191" s="15">
        <f xml:space="preserve"> Table5[[#This Row],[Revenue]]/(1 + Table5[[#This Row],[Gross Margin Percentage]])</f>
        <v>48.463140495066725</v>
      </c>
      <c r="P191" s="17">
        <f xml:space="preserve"> Table5[[#This Row],[Revenue]] - Table5[[#This Row],[Total Cost]]</f>
        <v>230.77685950493327</v>
      </c>
    </row>
    <row r="192" spans="1:16" x14ac:dyDescent="0.25">
      <c r="A192" s="7" t="s">
        <v>220</v>
      </c>
      <c r="B192" s="7" t="s">
        <v>36</v>
      </c>
      <c r="C192" s="7" t="s">
        <v>37</v>
      </c>
      <c r="D192" s="7" t="s">
        <v>21</v>
      </c>
      <c r="E192" s="7" t="s">
        <v>15</v>
      </c>
      <c r="F192" s="7" t="s">
        <v>26</v>
      </c>
      <c r="G192" s="7">
        <v>77.040000000000006</v>
      </c>
      <c r="H192" s="7">
        <v>3</v>
      </c>
      <c r="I192" s="8">
        <v>43507</v>
      </c>
      <c r="J192" s="9">
        <v>0.44375000000000003</v>
      </c>
      <c r="K192" s="7" t="s">
        <v>27</v>
      </c>
      <c r="L192" s="7">
        <v>4.7619047620000003</v>
      </c>
      <c r="M192" s="10">
        <v>7.2</v>
      </c>
      <c r="N192" s="15">
        <f>Table5[[#This Row],[Unit price]] *Table5[[#This Row],[Quantity]]</f>
        <v>231.12</v>
      </c>
      <c r="O192" s="15">
        <f xml:space="preserve"> Table5[[#This Row],[Revenue]]/(1 + Table5[[#This Row],[Gross Margin Percentage]])</f>
        <v>40.111735536527078</v>
      </c>
      <c r="P192" s="17">
        <f xml:space="preserve"> Table5[[#This Row],[Revenue]] - Table5[[#This Row],[Total Cost]]</f>
        <v>191.00826446347293</v>
      </c>
    </row>
    <row r="193" spans="1:16" x14ac:dyDescent="0.25">
      <c r="A193" s="11" t="s">
        <v>221</v>
      </c>
      <c r="B193" s="11" t="s">
        <v>36</v>
      </c>
      <c r="C193" s="11" t="s">
        <v>37</v>
      </c>
      <c r="D193" s="11" t="s">
        <v>21</v>
      </c>
      <c r="E193" s="11" t="s">
        <v>15</v>
      </c>
      <c r="F193" s="11" t="s">
        <v>40</v>
      </c>
      <c r="G193" s="11">
        <v>73.52</v>
      </c>
      <c r="H193" s="11">
        <v>2</v>
      </c>
      <c r="I193" s="12">
        <v>43480</v>
      </c>
      <c r="J193" s="13">
        <v>0.57013888888888886</v>
      </c>
      <c r="K193" s="11" t="s">
        <v>17</v>
      </c>
      <c r="L193" s="11">
        <v>4.7619047620000003</v>
      </c>
      <c r="M193" s="14">
        <v>4.5999999999999996</v>
      </c>
      <c r="N193" s="15">
        <f>Table5[[#This Row],[Unit price]] *Table5[[#This Row],[Quantity]]</f>
        <v>147.04</v>
      </c>
      <c r="O193" s="15">
        <f xml:space="preserve"> Table5[[#This Row],[Revenue]]/(1 + Table5[[#This Row],[Gross Margin Percentage]])</f>
        <v>25.519338842553395</v>
      </c>
      <c r="P193" s="17">
        <f xml:space="preserve"> Table5[[#This Row],[Revenue]] - Table5[[#This Row],[Total Cost]]</f>
        <v>121.5206611574466</v>
      </c>
    </row>
    <row r="194" spans="1:16" x14ac:dyDescent="0.25">
      <c r="A194" s="7" t="s">
        <v>222</v>
      </c>
      <c r="B194" s="7" t="s">
        <v>19</v>
      </c>
      <c r="C194" s="7" t="s">
        <v>20</v>
      </c>
      <c r="D194" s="7" t="s">
        <v>21</v>
      </c>
      <c r="E194" s="7" t="s">
        <v>15</v>
      </c>
      <c r="F194" s="7" t="s">
        <v>38</v>
      </c>
      <c r="G194" s="7">
        <v>87.8</v>
      </c>
      <c r="H194" s="7">
        <v>9</v>
      </c>
      <c r="I194" s="8">
        <v>43540</v>
      </c>
      <c r="J194" s="9">
        <v>0.79722222222222217</v>
      </c>
      <c r="K194" s="7" t="s">
        <v>23</v>
      </c>
      <c r="L194" s="7">
        <v>4.7619047620000003</v>
      </c>
      <c r="M194" s="10">
        <v>9.1999999999999993</v>
      </c>
      <c r="N194" s="15">
        <f>Table5[[#This Row],[Unit price]] *Table5[[#This Row],[Quantity]]</f>
        <v>790.19999999999993</v>
      </c>
      <c r="O194" s="15">
        <f xml:space="preserve"> Table5[[#This Row],[Revenue]]/(1 + Table5[[#This Row],[Gross Margin Percentage]])</f>
        <v>137.14214875806374</v>
      </c>
      <c r="P194" s="17">
        <f xml:space="preserve"> Table5[[#This Row],[Revenue]] - Table5[[#This Row],[Total Cost]]</f>
        <v>653.05785124193619</v>
      </c>
    </row>
    <row r="195" spans="1:16" x14ac:dyDescent="0.25">
      <c r="A195" s="11" t="s">
        <v>223</v>
      </c>
      <c r="B195" s="11" t="s">
        <v>36</v>
      </c>
      <c r="C195" s="11" t="s">
        <v>37</v>
      </c>
      <c r="D195" s="11" t="s">
        <v>21</v>
      </c>
      <c r="E195" s="11" t="s">
        <v>25</v>
      </c>
      <c r="F195" s="11" t="s">
        <v>26</v>
      </c>
      <c r="G195" s="11">
        <v>25.55</v>
      </c>
      <c r="H195" s="11">
        <v>4</v>
      </c>
      <c r="I195" s="12">
        <v>43491</v>
      </c>
      <c r="J195" s="13">
        <v>0.84930555555555554</v>
      </c>
      <c r="K195" s="11" t="s">
        <v>17</v>
      </c>
      <c r="L195" s="11">
        <v>4.7619047620000003</v>
      </c>
      <c r="M195" s="14">
        <v>5.7</v>
      </c>
      <c r="N195" s="15">
        <f>Table5[[#This Row],[Unit price]] *Table5[[#This Row],[Quantity]]</f>
        <v>102.2</v>
      </c>
      <c r="O195" s="15">
        <f xml:space="preserve"> Table5[[#This Row],[Revenue]]/(1 + Table5[[#This Row],[Gross Margin Percentage]])</f>
        <v>17.73719008235145</v>
      </c>
      <c r="P195" s="17">
        <f xml:space="preserve"> Table5[[#This Row],[Revenue]] - Table5[[#This Row],[Total Cost]]</f>
        <v>84.462809917648556</v>
      </c>
    </row>
    <row r="196" spans="1:16" x14ac:dyDescent="0.25">
      <c r="A196" s="7" t="s">
        <v>224</v>
      </c>
      <c r="B196" s="7" t="s">
        <v>12</v>
      </c>
      <c r="C196" s="7" t="s">
        <v>13</v>
      </c>
      <c r="D196" s="7" t="s">
        <v>21</v>
      </c>
      <c r="E196" s="7" t="s">
        <v>25</v>
      </c>
      <c r="F196" s="7" t="s">
        <v>22</v>
      </c>
      <c r="G196" s="7">
        <v>32.71</v>
      </c>
      <c r="H196" s="7">
        <v>5</v>
      </c>
      <c r="I196" s="8">
        <v>43543</v>
      </c>
      <c r="J196" s="9">
        <v>0.47916666666666669</v>
      </c>
      <c r="K196" s="7" t="s">
        <v>27</v>
      </c>
      <c r="L196" s="7">
        <v>4.7619047620000003</v>
      </c>
      <c r="M196" s="10">
        <v>9.9</v>
      </c>
      <c r="N196" s="15">
        <f>Table5[[#This Row],[Unit price]] *Table5[[#This Row],[Quantity]]</f>
        <v>163.55000000000001</v>
      </c>
      <c r="O196" s="15">
        <f xml:space="preserve"> Table5[[#This Row],[Revenue]]/(1 + Table5[[#This Row],[Gross Margin Percentage]])</f>
        <v>28.384710743332484</v>
      </c>
      <c r="P196" s="17">
        <f xml:space="preserve"> Table5[[#This Row],[Revenue]] - Table5[[#This Row],[Total Cost]]</f>
        <v>135.16528925666753</v>
      </c>
    </row>
    <row r="197" spans="1:16" x14ac:dyDescent="0.25">
      <c r="A197" s="11" t="s">
        <v>225</v>
      </c>
      <c r="B197" s="11" t="s">
        <v>19</v>
      </c>
      <c r="C197" s="11" t="s">
        <v>20</v>
      </c>
      <c r="D197" s="11" t="s">
        <v>14</v>
      </c>
      <c r="E197" s="11" t="s">
        <v>15</v>
      </c>
      <c r="F197" s="11" t="s">
        <v>40</v>
      </c>
      <c r="G197" s="11">
        <v>74.290000000000006</v>
      </c>
      <c r="H197" s="11">
        <v>1</v>
      </c>
      <c r="I197" s="12">
        <v>43478</v>
      </c>
      <c r="J197" s="13">
        <v>0.8125</v>
      </c>
      <c r="K197" s="11" t="s">
        <v>23</v>
      </c>
      <c r="L197" s="11">
        <v>4.7619047620000003</v>
      </c>
      <c r="M197" s="14">
        <v>5</v>
      </c>
      <c r="N197" s="15">
        <f>Table5[[#This Row],[Unit price]] *Table5[[#This Row],[Quantity]]</f>
        <v>74.290000000000006</v>
      </c>
      <c r="O197" s="15">
        <f xml:space="preserve"> Table5[[#This Row],[Revenue]]/(1 + Table5[[#This Row],[Gross Margin Percentage]])</f>
        <v>12.893305784910854</v>
      </c>
      <c r="P197" s="17">
        <f xml:space="preserve"> Table5[[#This Row],[Revenue]] - Table5[[#This Row],[Total Cost]]</f>
        <v>61.396694215089155</v>
      </c>
    </row>
    <row r="198" spans="1:16" x14ac:dyDescent="0.25">
      <c r="A198" s="7" t="s">
        <v>226</v>
      </c>
      <c r="B198" s="7" t="s">
        <v>19</v>
      </c>
      <c r="C198" s="7" t="s">
        <v>20</v>
      </c>
      <c r="D198" s="7" t="s">
        <v>14</v>
      </c>
      <c r="E198" s="7" t="s">
        <v>25</v>
      </c>
      <c r="F198" s="7" t="s">
        <v>16</v>
      </c>
      <c r="G198" s="7">
        <v>43.7</v>
      </c>
      <c r="H198" s="7">
        <v>2</v>
      </c>
      <c r="I198" s="8">
        <v>43550</v>
      </c>
      <c r="J198" s="9">
        <v>0.75208333333333333</v>
      </c>
      <c r="K198" s="7" t="s">
        <v>23</v>
      </c>
      <c r="L198" s="7">
        <v>4.7619047620000003</v>
      </c>
      <c r="M198" s="10">
        <v>4.9000000000000004</v>
      </c>
      <c r="N198" s="15">
        <f>Table5[[#This Row],[Unit price]] *Table5[[#This Row],[Quantity]]</f>
        <v>87.4</v>
      </c>
      <c r="O198" s="15">
        <f xml:space="preserve"> Table5[[#This Row],[Revenue]]/(1 + Table5[[#This Row],[Gross Margin Percentage]])</f>
        <v>15.168595041071594</v>
      </c>
      <c r="P198" s="17">
        <f xml:space="preserve"> Table5[[#This Row],[Revenue]] - Table5[[#This Row],[Total Cost]]</f>
        <v>72.231404958928408</v>
      </c>
    </row>
    <row r="199" spans="1:16" x14ac:dyDescent="0.25">
      <c r="A199" s="11" t="s">
        <v>227</v>
      </c>
      <c r="B199" s="11" t="s">
        <v>12</v>
      </c>
      <c r="C199" s="11" t="s">
        <v>13</v>
      </c>
      <c r="D199" s="11" t="s">
        <v>21</v>
      </c>
      <c r="E199" s="11" t="s">
        <v>15</v>
      </c>
      <c r="F199" s="11" t="s">
        <v>26</v>
      </c>
      <c r="G199" s="11">
        <v>25.29</v>
      </c>
      <c r="H199" s="11">
        <v>1</v>
      </c>
      <c r="I199" s="12">
        <v>43547</v>
      </c>
      <c r="J199" s="13">
        <v>0.42569444444444443</v>
      </c>
      <c r="K199" s="11" t="s">
        <v>17</v>
      </c>
      <c r="L199" s="11">
        <v>4.7619047620000003</v>
      </c>
      <c r="M199" s="14">
        <v>6.1</v>
      </c>
      <c r="N199" s="15">
        <f>Table5[[#This Row],[Unit price]] *Table5[[#This Row],[Quantity]]</f>
        <v>25.29</v>
      </c>
      <c r="O199" s="15">
        <f xml:space="preserve"> Table5[[#This Row],[Revenue]]/(1 + Table5[[#This Row],[Gross Margin Percentage]])</f>
        <v>4.3891735536464598</v>
      </c>
      <c r="P199" s="17">
        <f xml:space="preserve"> Table5[[#This Row],[Revenue]] - Table5[[#This Row],[Total Cost]]</f>
        <v>20.900826446353541</v>
      </c>
    </row>
    <row r="200" spans="1:16" x14ac:dyDescent="0.25">
      <c r="A200" s="7" t="s">
        <v>228</v>
      </c>
      <c r="B200" s="7" t="s">
        <v>19</v>
      </c>
      <c r="C200" s="7" t="s">
        <v>20</v>
      </c>
      <c r="D200" s="7" t="s">
        <v>21</v>
      </c>
      <c r="E200" s="7" t="s">
        <v>25</v>
      </c>
      <c r="F200" s="7" t="s">
        <v>16</v>
      </c>
      <c r="G200" s="7">
        <v>41.5</v>
      </c>
      <c r="H200" s="7">
        <v>4</v>
      </c>
      <c r="I200" s="8">
        <v>43536</v>
      </c>
      <c r="J200" s="9">
        <v>0.83194444444444438</v>
      </c>
      <c r="K200" s="7" t="s">
        <v>27</v>
      </c>
      <c r="L200" s="7">
        <v>4.7619047620000003</v>
      </c>
      <c r="M200" s="10">
        <v>8.1999999999999993</v>
      </c>
      <c r="N200" s="15">
        <f>Table5[[#This Row],[Unit price]] *Table5[[#This Row],[Quantity]]</f>
        <v>166</v>
      </c>
      <c r="O200" s="15">
        <f xml:space="preserve"> Table5[[#This Row],[Revenue]]/(1 + Table5[[#This Row],[Gross Margin Percentage]])</f>
        <v>28.809917354895703</v>
      </c>
      <c r="P200" s="17">
        <f xml:space="preserve"> Table5[[#This Row],[Revenue]] - Table5[[#This Row],[Total Cost]]</f>
        <v>137.1900826451043</v>
      </c>
    </row>
    <row r="201" spans="1:16" x14ac:dyDescent="0.25">
      <c r="A201" s="11" t="s">
        <v>229</v>
      </c>
      <c r="B201" s="11" t="s">
        <v>19</v>
      </c>
      <c r="C201" s="11" t="s">
        <v>20</v>
      </c>
      <c r="D201" s="11" t="s">
        <v>14</v>
      </c>
      <c r="E201" s="11" t="s">
        <v>15</v>
      </c>
      <c r="F201" s="11" t="s">
        <v>38</v>
      </c>
      <c r="G201" s="11">
        <v>71.39</v>
      </c>
      <c r="H201" s="11">
        <v>5</v>
      </c>
      <c r="I201" s="12">
        <v>43513</v>
      </c>
      <c r="J201" s="13">
        <v>0.83124999999999993</v>
      </c>
      <c r="K201" s="11" t="s">
        <v>27</v>
      </c>
      <c r="L201" s="11">
        <v>4.7619047620000003</v>
      </c>
      <c r="M201" s="14">
        <v>5.5</v>
      </c>
      <c r="N201" s="15">
        <f>Table5[[#This Row],[Unit price]] *Table5[[#This Row],[Quantity]]</f>
        <v>356.95</v>
      </c>
      <c r="O201" s="15">
        <f xml:space="preserve"> Table5[[#This Row],[Revenue]]/(1 + Table5[[#This Row],[Gross Margin Percentage]])</f>
        <v>61.949999998976025</v>
      </c>
      <c r="P201" s="17">
        <f xml:space="preserve"> Table5[[#This Row],[Revenue]] - Table5[[#This Row],[Total Cost]]</f>
        <v>295.00000000102398</v>
      </c>
    </row>
    <row r="202" spans="1:16" x14ac:dyDescent="0.25">
      <c r="A202" s="7" t="s">
        <v>230</v>
      </c>
      <c r="B202" s="7" t="s">
        <v>19</v>
      </c>
      <c r="C202" s="7" t="s">
        <v>20</v>
      </c>
      <c r="D202" s="7" t="s">
        <v>14</v>
      </c>
      <c r="E202" s="7" t="s">
        <v>15</v>
      </c>
      <c r="F202" s="7" t="s">
        <v>30</v>
      </c>
      <c r="G202" s="7">
        <v>19.149999999999999</v>
      </c>
      <c r="H202" s="7">
        <v>6</v>
      </c>
      <c r="I202" s="8">
        <v>43494</v>
      </c>
      <c r="J202" s="9">
        <v>0.41736111111111113</v>
      </c>
      <c r="K202" s="7" t="s">
        <v>27</v>
      </c>
      <c r="L202" s="7">
        <v>4.7619047620000003</v>
      </c>
      <c r="M202" s="10">
        <v>6.8</v>
      </c>
      <c r="N202" s="15">
        <f>Table5[[#This Row],[Unit price]] *Table5[[#This Row],[Quantity]]</f>
        <v>114.89999999999999</v>
      </c>
      <c r="O202" s="15">
        <f xml:space="preserve"> Table5[[#This Row],[Revenue]]/(1 + Table5[[#This Row],[Gross Margin Percentage]])</f>
        <v>19.941322313719976</v>
      </c>
      <c r="P202" s="17">
        <f xml:space="preserve"> Table5[[#This Row],[Revenue]] - Table5[[#This Row],[Total Cost]]</f>
        <v>94.958677686280012</v>
      </c>
    </row>
    <row r="203" spans="1:16" x14ac:dyDescent="0.25">
      <c r="A203" s="11" t="s">
        <v>231</v>
      </c>
      <c r="B203" s="11" t="s">
        <v>36</v>
      </c>
      <c r="C203" s="11" t="s">
        <v>37</v>
      </c>
      <c r="D203" s="11" t="s">
        <v>14</v>
      </c>
      <c r="E203" s="11" t="s">
        <v>15</v>
      </c>
      <c r="F203" s="11" t="s">
        <v>22</v>
      </c>
      <c r="G203" s="11">
        <v>57.49</v>
      </c>
      <c r="H203" s="11">
        <v>4</v>
      </c>
      <c r="I203" s="12">
        <v>43539</v>
      </c>
      <c r="J203" s="13">
        <v>0.49791666666666662</v>
      </c>
      <c r="K203" s="11" t="s">
        <v>23</v>
      </c>
      <c r="L203" s="11">
        <v>4.7619047620000003</v>
      </c>
      <c r="M203" s="14">
        <v>6.6</v>
      </c>
      <c r="N203" s="15">
        <f>Table5[[#This Row],[Unit price]] *Table5[[#This Row],[Quantity]]</f>
        <v>229.96</v>
      </c>
      <c r="O203" s="15">
        <f xml:space="preserve"> Table5[[#This Row],[Revenue]]/(1 + Table5[[#This Row],[Gross Margin Percentage]])</f>
        <v>39.91041322248082</v>
      </c>
      <c r="P203" s="17">
        <f xml:space="preserve"> Table5[[#This Row],[Revenue]] - Table5[[#This Row],[Total Cost]]</f>
        <v>190.04958677751918</v>
      </c>
    </row>
    <row r="204" spans="1:16" x14ac:dyDescent="0.25">
      <c r="A204" s="7" t="s">
        <v>232</v>
      </c>
      <c r="B204" s="7" t="s">
        <v>19</v>
      </c>
      <c r="C204" s="7" t="s">
        <v>20</v>
      </c>
      <c r="D204" s="7" t="s">
        <v>21</v>
      </c>
      <c r="E204" s="7" t="s">
        <v>25</v>
      </c>
      <c r="F204" s="7" t="s">
        <v>22</v>
      </c>
      <c r="G204" s="7">
        <v>61.41</v>
      </c>
      <c r="H204" s="7">
        <v>7</v>
      </c>
      <c r="I204" s="8">
        <v>43479</v>
      </c>
      <c r="J204" s="9">
        <v>0.41805555555555557</v>
      </c>
      <c r="K204" s="7" t="s">
        <v>23</v>
      </c>
      <c r="L204" s="7">
        <v>4.7619047620000003</v>
      </c>
      <c r="M204" s="10">
        <v>9.8000000000000007</v>
      </c>
      <c r="N204" s="15">
        <f>Table5[[#This Row],[Unit price]] *Table5[[#This Row],[Quantity]]</f>
        <v>429.87</v>
      </c>
      <c r="O204" s="15">
        <f xml:space="preserve"> Table5[[#This Row],[Revenue]]/(1 + Table5[[#This Row],[Gross Margin Percentage]])</f>
        <v>74.605537188849496</v>
      </c>
      <c r="P204" s="17">
        <f xml:space="preserve"> Table5[[#This Row],[Revenue]] - Table5[[#This Row],[Total Cost]]</f>
        <v>355.26446281115051</v>
      </c>
    </row>
    <row r="205" spans="1:16" x14ac:dyDescent="0.25">
      <c r="A205" s="11" t="s">
        <v>233</v>
      </c>
      <c r="B205" s="11" t="s">
        <v>36</v>
      </c>
      <c r="C205" s="11" t="s">
        <v>37</v>
      </c>
      <c r="D205" s="11" t="s">
        <v>14</v>
      </c>
      <c r="E205" s="11" t="s">
        <v>25</v>
      </c>
      <c r="F205" s="11" t="s">
        <v>16</v>
      </c>
      <c r="G205" s="11">
        <v>25.9</v>
      </c>
      <c r="H205" s="11">
        <v>10</v>
      </c>
      <c r="I205" s="12">
        <v>43502</v>
      </c>
      <c r="J205" s="13">
        <v>0.61875000000000002</v>
      </c>
      <c r="K205" s="11" t="s">
        <v>17</v>
      </c>
      <c r="L205" s="11">
        <v>4.7619047620000003</v>
      </c>
      <c r="M205" s="14">
        <v>8.6999999999999993</v>
      </c>
      <c r="N205" s="15">
        <f>Table5[[#This Row],[Unit price]] *Table5[[#This Row],[Quantity]]</f>
        <v>259</v>
      </c>
      <c r="O205" s="15">
        <f xml:space="preserve"> Table5[[#This Row],[Revenue]]/(1 + Table5[[#This Row],[Gross Margin Percentage]])</f>
        <v>44.950413222397508</v>
      </c>
      <c r="P205" s="17">
        <f xml:space="preserve"> Table5[[#This Row],[Revenue]] - Table5[[#This Row],[Total Cost]]</f>
        <v>214.04958677760249</v>
      </c>
    </row>
    <row r="206" spans="1:16" x14ac:dyDescent="0.25">
      <c r="A206" s="7" t="s">
        <v>234</v>
      </c>
      <c r="B206" s="7" t="s">
        <v>36</v>
      </c>
      <c r="C206" s="7" t="s">
        <v>37</v>
      </c>
      <c r="D206" s="7" t="s">
        <v>14</v>
      </c>
      <c r="E206" s="7" t="s">
        <v>25</v>
      </c>
      <c r="F206" s="7" t="s">
        <v>26</v>
      </c>
      <c r="G206" s="7">
        <v>17.77</v>
      </c>
      <c r="H206" s="7">
        <v>5</v>
      </c>
      <c r="I206" s="8">
        <v>43511</v>
      </c>
      <c r="J206" s="9">
        <v>0.52916666666666667</v>
      </c>
      <c r="K206" s="7" t="s">
        <v>27</v>
      </c>
      <c r="L206" s="7">
        <v>4.7619047620000003</v>
      </c>
      <c r="M206" s="10">
        <v>5.4</v>
      </c>
      <c r="N206" s="15">
        <f>Table5[[#This Row],[Unit price]] *Table5[[#This Row],[Quantity]]</f>
        <v>88.85</v>
      </c>
      <c r="O206" s="15">
        <f xml:space="preserve"> Table5[[#This Row],[Revenue]]/(1 + Table5[[#This Row],[Gross Margin Percentage]])</f>
        <v>15.420247933629415</v>
      </c>
      <c r="P206" s="17">
        <f xml:space="preserve"> Table5[[#This Row],[Revenue]] - Table5[[#This Row],[Total Cost]]</f>
        <v>73.429752066370582</v>
      </c>
    </row>
    <row r="207" spans="1:16" x14ac:dyDescent="0.25">
      <c r="A207" s="11" t="s">
        <v>235</v>
      </c>
      <c r="B207" s="11" t="s">
        <v>12</v>
      </c>
      <c r="C207" s="11" t="s">
        <v>13</v>
      </c>
      <c r="D207" s="11" t="s">
        <v>21</v>
      </c>
      <c r="E207" s="11" t="s">
        <v>15</v>
      </c>
      <c r="F207" s="11" t="s">
        <v>16</v>
      </c>
      <c r="G207" s="11">
        <v>23.03</v>
      </c>
      <c r="H207" s="11">
        <v>9</v>
      </c>
      <c r="I207" s="12">
        <v>43468</v>
      </c>
      <c r="J207" s="13">
        <v>0.50138888888888888</v>
      </c>
      <c r="K207" s="11" t="s">
        <v>17</v>
      </c>
      <c r="L207" s="11">
        <v>4.7619047620000003</v>
      </c>
      <c r="M207" s="14">
        <v>7.9</v>
      </c>
      <c r="N207" s="15">
        <f>Table5[[#This Row],[Unit price]] *Table5[[#This Row],[Quantity]]</f>
        <v>207.27</v>
      </c>
      <c r="O207" s="15">
        <f xml:space="preserve"> Table5[[#This Row],[Revenue]]/(1 + Table5[[#This Row],[Gross Margin Percentage]])</f>
        <v>35.972479338248391</v>
      </c>
      <c r="P207" s="17">
        <f xml:space="preserve"> Table5[[#This Row],[Revenue]] - Table5[[#This Row],[Total Cost]]</f>
        <v>171.29752066175161</v>
      </c>
    </row>
    <row r="208" spans="1:16" x14ac:dyDescent="0.25">
      <c r="A208" s="7" t="s">
        <v>236</v>
      </c>
      <c r="B208" s="7" t="s">
        <v>19</v>
      </c>
      <c r="C208" s="7" t="s">
        <v>20</v>
      </c>
      <c r="D208" s="7" t="s">
        <v>14</v>
      </c>
      <c r="E208" s="7" t="s">
        <v>15</v>
      </c>
      <c r="F208" s="7" t="s">
        <v>22</v>
      </c>
      <c r="G208" s="7">
        <v>66.650000000000006</v>
      </c>
      <c r="H208" s="7">
        <v>9</v>
      </c>
      <c r="I208" s="8">
        <v>43469</v>
      </c>
      <c r="J208" s="9">
        <v>0.7631944444444444</v>
      </c>
      <c r="K208" s="7" t="s">
        <v>27</v>
      </c>
      <c r="L208" s="7">
        <v>4.7619047620000003</v>
      </c>
      <c r="M208" s="10">
        <v>9.6999999999999993</v>
      </c>
      <c r="N208" s="15">
        <f>Table5[[#This Row],[Unit price]] *Table5[[#This Row],[Quantity]]</f>
        <v>599.85</v>
      </c>
      <c r="O208" s="15">
        <f xml:space="preserve"> Table5[[#This Row],[Revenue]]/(1 + Table5[[#This Row],[Gross Margin Percentage]])</f>
        <v>104.10619834538667</v>
      </c>
      <c r="P208" s="17">
        <f xml:space="preserve"> Table5[[#This Row],[Revenue]] - Table5[[#This Row],[Total Cost]]</f>
        <v>495.74380165461332</v>
      </c>
    </row>
    <row r="209" spans="1:16" x14ac:dyDescent="0.25">
      <c r="A209" s="11" t="s">
        <v>237</v>
      </c>
      <c r="B209" s="11" t="s">
        <v>19</v>
      </c>
      <c r="C209" s="11" t="s">
        <v>20</v>
      </c>
      <c r="D209" s="11" t="s">
        <v>14</v>
      </c>
      <c r="E209" s="11" t="s">
        <v>15</v>
      </c>
      <c r="F209" s="11" t="s">
        <v>26</v>
      </c>
      <c r="G209" s="11">
        <v>28.53</v>
      </c>
      <c r="H209" s="11">
        <v>10</v>
      </c>
      <c r="I209" s="12">
        <v>43542</v>
      </c>
      <c r="J209" s="13">
        <v>0.73472222222222217</v>
      </c>
      <c r="K209" s="11" t="s">
        <v>17</v>
      </c>
      <c r="L209" s="11">
        <v>4.7619047620000003</v>
      </c>
      <c r="M209" s="14">
        <v>7.8</v>
      </c>
      <c r="N209" s="15">
        <f>Table5[[#This Row],[Unit price]] *Table5[[#This Row],[Quantity]]</f>
        <v>285.3</v>
      </c>
      <c r="O209" s="15">
        <f xml:space="preserve"> Table5[[#This Row],[Revenue]]/(1 + Table5[[#This Row],[Gross Margin Percentage]])</f>
        <v>49.514876032239421</v>
      </c>
      <c r="P209" s="17">
        <f xml:space="preserve"> Table5[[#This Row],[Revenue]] - Table5[[#This Row],[Total Cost]]</f>
        <v>235.7851239677606</v>
      </c>
    </row>
    <row r="210" spans="1:16" x14ac:dyDescent="0.25">
      <c r="A210" s="7" t="s">
        <v>238</v>
      </c>
      <c r="B210" s="7" t="s">
        <v>36</v>
      </c>
      <c r="C210" s="7" t="s">
        <v>37</v>
      </c>
      <c r="D210" s="7" t="s">
        <v>21</v>
      </c>
      <c r="E210" s="7" t="s">
        <v>15</v>
      </c>
      <c r="F210" s="7" t="s">
        <v>40</v>
      </c>
      <c r="G210" s="7">
        <v>30.37</v>
      </c>
      <c r="H210" s="7">
        <v>3</v>
      </c>
      <c r="I210" s="8">
        <v>43552</v>
      </c>
      <c r="J210" s="9">
        <v>0.57013888888888886</v>
      </c>
      <c r="K210" s="7" t="s">
        <v>17</v>
      </c>
      <c r="L210" s="7">
        <v>4.7619047620000003</v>
      </c>
      <c r="M210" s="10">
        <v>5.0999999999999996</v>
      </c>
      <c r="N210" s="15">
        <f>Table5[[#This Row],[Unit price]] *Table5[[#This Row],[Quantity]]</f>
        <v>91.11</v>
      </c>
      <c r="O210" s="15">
        <f xml:space="preserve"> Table5[[#This Row],[Revenue]]/(1 + Table5[[#This Row],[Gross Margin Percentage]])</f>
        <v>15.81247933858161</v>
      </c>
      <c r="P210" s="17">
        <f xml:space="preserve"> Table5[[#This Row],[Revenue]] - Table5[[#This Row],[Total Cost]]</f>
        <v>75.297520661418389</v>
      </c>
    </row>
    <row r="211" spans="1:16" x14ac:dyDescent="0.25">
      <c r="A211" s="11" t="s">
        <v>239</v>
      </c>
      <c r="B211" s="11" t="s">
        <v>36</v>
      </c>
      <c r="C211" s="11" t="s">
        <v>37</v>
      </c>
      <c r="D211" s="11" t="s">
        <v>21</v>
      </c>
      <c r="E211" s="11" t="s">
        <v>15</v>
      </c>
      <c r="F211" s="11" t="s">
        <v>22</v>
      </c>
      <c r="G211" s="11">
        <v>99.73</v>
      </c>
      <c r="H211" s="11">
        <v>9</v>
      </c>
      <c r="I211" s="12">
        <v>43526</v>
      </c>
      <c r="J211" s="13">
        <v>0.8208333333333333</v>
      </c>
      <c r="K211" s="11" t="s">
        <v>27</v>
      </c>
      <c r="L211" s="11">
        <v>4.7619047620000003</v>
      </c>
      <c r="M211" s="14">
        <v>6.5</v>
      </c>
      <c r="N211" s="15">
        <f>Table5[[#This Row],[Unit price]] *Table5[[#This Row],[Quantity]]</f>
        <v>897.57</v>
      </c>
      <c r="O211" s="15">
        <f xml:space="preserve"> Table5[[#This Row],[Revenue]]/(1 + Table5[[#This Row],[Gross Margin Percentage]])</f>
        <v>155.77661156767311</v>
      </c>
      <c r="P211" s="17">
        <f xml:space="preserve"> Table5[[#This Row],[Revenue]] - Table5[[#This Row],[Total Cost]]</f>
        <v>741.79338843232699</v>
      </c>
    </row>
    <row r="212" spans="1:16" x14ac:dyDescent="0.25">
      <c r="A212" s="7" t="s">
        <v>240</v>
      </c>
      <c r="B212" s="7" t="s">
        <v>12</v>
      </c>
      <c r="C212" s="7" t="s">
        <v>13</v>
      </c>
      <c r="D212" s="7" t="s">
        <v>21</v>
      </c>
      <c r="E212" s="7" t="s">
        <v>25</v>
      </c>
      <c r="F212" s="7" t="s">
        <v>22</v>
      </c>
      <c r="G212" s="7">
        <v>26.23</v>
      </c>
      <c r="H212" s="7">
        <v>9</v>
      </c>
      <c r="I212" s="8">
        <v>43490</v>
      </c>
      <c r="J212" s="9">
        <v>0.85</v>
      </c>
      <c r="K212" s="7" t="s">
        <v>17</v>
      </c>
      <c r="L212" s="7">
        <v>4.7619047620000003</v>
      </c>
      <c r="M212" s="10">
        <v>5.9</v>
      </c>
      <c r="N212" s="15">
        <f>Table5[[#This Row],[Unit price]] *Table5[[#This Row],[Quantity]]</f>
        <v>236.07</v>
      </c>
      <c r="O212" s="15">
        <f xml:space="preserve"> Table5[[#This Row],[Revenue]]/(1 + Table5[[#This Row],[Gross Margin Percentage]])</f>
        <v>40.970826445603784</v>
      </c>
      <c r="P212" s="17">
        <f xml:space="preserve"> Table5[[#This Row],[Revenue]] - Table5[[#This Row],[Total Cost]]</f>
        <v>195.0991735543962</v>
      </c>
    </row>
    <row r="213" spans="1:16" x14ac:dyDescent="0.25">
      <c r="A213" s="11" t="s">
        <v>241</v>
      </c>
      <c r="B213" s="11" t="s">
        <v>19</v>
      </c>
      <c r="C213" s="11" t="s">
        <v>20</v>
      </c>
      <c r="D213" s="11" t="s">
        <v>21</v>
      </c>
      <c r="E213" s="11" t="s">
        <v>15</v>
      </c>
      <c r="F213" s="11" t="s">
        <v>38</v>
      </c>
      <c r="G213" s="11">
        <v>93.26</v>
      </c>
      <c r="H213" s="11">
        <v>9</v>
      </c>
      <c r="I213" s="12">
        <v>43481</v>
      </c>
      <c r="J213" s="13">
        <v>0.75555555555555554</v>
      </c>
      <c r="K213" s="11" t="s">
        <v>23</v>
      </c>
      <c r="L213" s="11">
        <v>4.7619047620000003</v>
      </c>
      <c r="M213" s="14">
        <v>8.8000000000000007</v>
      </c>
      <c r="N213" s="15">
        <f>Table5[[#This Row],[Unit price]] *Table5[[#This Row],[Quantity]]</f>
        <v>839.34</v>
      </c>
      <c r="O213" s="15">
        <f xml:space="preserve"> Table5[[#This Row],[Revenue]]/(1 + Table5[[#This Row],[Gross Margin Percentage]])</f>
        <v>145.6705785099889</v>
      </c>
      <c r="P213" s="17">
        <f xml:space="preserve"> Table5[[#This Row],[Revenue]] - Table5[[#This Row],[Total Cost]]</f>
        <v>693.66942149001113</v>
      </c>
    </row>
    <row r="214" spans="1:16" x14ac:dyDescent="0.25">
      <c r="A214" s="7" t="s">
        <v>242</v>
      </c>
      <c r="B214" s="7" t="s">
        <v>36</v>
      </c>
      <c r="C214" s="7" t="s">
        <v>37</v>
      </c>
      <c r="D214" s="7" t="s">
        <v>21</v>
      </c>
      <c r="E214" s="7" t="s">
        <v>25</v>
      </c>
      <c r="F214" s="7" t="s">
        <v>26</v>
      </c>
      <c r="G214" s="7">
        <v>92.36</v>
      </c>
      <c r="H214" s="7">
        <v>5</v>
      </c>
      <c r="I214" s="8">
        <v>43544</v>
      </c>
      <c r="J214" s="9">
        <v>0.80347222222222225</v>
      </c>
      <c r="K214" s="7" t="s">
        <v>17</v>
      </c>
      <c r="L214" s="7">
        <v>4.7619047620000003</v>
      </c>
      <c r="M214" s="10">
        <v>4.9000000000000004</v>
      </c>
      <c r="N214" s="15">
        <f>Table5[[#This Row],[Unit price]] *Table5[[#This Row],[Quantity]]</f>
        <v>461.8</v>
      </c>
      <c r="O214" s="15">
        <f xml:space="preserve"> Table5[[#This Row],[Revenue]]/(1 + Table5[[#This Row],[Gross Margin Percentage]])</f>
        <v>80.147107436691783</v>
      </c>
      <c r="P214" s="17">
        <f xml:space="preserve"> Table5[[#This Row],[Revenue]] - Table5[[#This Row],[Total Cost]]</f>
        <v>381.65289256330823</v>
      </c>
    </row>
    <row r="215" spans="1:16" x14ac:dyDescent="0.25">
      <c r="A215" s="11" t="s">
        <v>243</v>
      </c>
      <c r="B215" s="11" t="s">
        <v>36</v>
      </c>
      <c r="C215" s="11" t="s">
        <v>37</v>
      </c>
      <c r="D215" s="11" t="s">
        <v>21</v>
      </c>
      <c r="E215" s="11" t="s">
        <v>25</v>
      </c>
      <c r="F215" s="11" t="s">
        <v>30</v>
      </c>
      <c r="G215" s="11">
        <v>46.42</v>
      </c>
      <c r="H215" s="11">
        <v>3</v>
      </c>
      <c r="I215" s="12">
        <v>43469</v>
      </c>
      <c r="J215" s="13">
        <v>0.55833333333333335</v>
      </c>
      <c r="K215" s="11" t="s">
        <v>27</v>
      </c>
      <c r="L215" s="11">
        <v>4.7619047620000003</v>
      </c>
      <c r="M215" s="14">
        <v>4.4000000000000004</v>
      </c>
      <c r="N215" s="15">
        <f>Table5[[#This Row],[Unit price]] *Table5[[#This Row],[Quantity]]</f>
        <v>139.26</v>
      </c>
      <c r="O215" s="15">
        <f xml:space="preserve"> Table5[[#This Row],[Revenue]]/(1 + Table5[[#This Row],[Gross Margin Percentage]])</f>
        <v>24.169090908691416</v>
      </c>
      <c r="P215" s="17">
        <f xml:space="preserve"> Table5[[#This Row],[Revenue]] - Table5[[#This Row],[Total Cost]]</f>
        <v>115.09090909130857</v>
      </c>
    </row>
    <row r="216" spans="1:16" x14ac:dyDescent="0.25">
      <c r="A216" s="7" t="s">
        <v>244</v>
      </c>
      <c r="B216" s="7" t="s">
        <v>36</v>
      </c>
      <c r="C216" s="7" t="s">
        <v>37</v>
      </c>
      <c r="D216" s="7" t="s">
        <v>14</v>
      </c>
      <c r="E216" s="7" t="s">
        <v>15</v>
      </c>
      <c r="F216" s="7" t="s">
        <v>30</v>
      </c>
      <c r="G216" s="7">
        <v>29.61</v>
      </c>
      <c r="H216" s="7">
        <v>7</v>
      </c>
      <c r="I216" s="8">
        <v>43535</v>
      </c>
      <c r="J216" s="9">
        <v>0.66180555555555554</v>
      </c>
      <c r="K216" s="7" t="s">
        <v>23</v>
      </c>
      <c r="L216" s="7">
        <v>4.7619047620000003</v>
      </c>
      <c r="M216" s="10">
        <v>6.5</v>
      </c>
      <c r="N216" s="15">
        <f>Table5[[#This Row],[Unit price]] *Table5[[#This Row],[Quantity]]</f>
        <v>207.26999999999998</v>
      </c>
      <c r="O216" s="15">
        <f xml:space="preserve"> Table5[[#This Row],[Revenue]]/(1 + Table5[[#This Row],[Gross Margin Percentage]])</f>
        <v>35.972479338248384</v>
      </c>
      <c r="P216" s="17">
        <f xml:space="preserve"> Table5[[#This Row],[Revenue]] - Table5[[#This Row],[Total Cost]]</f>
        <v>171.29752066175161</v>
      </c>
    </row>
    <row r="217" spans="1:16" x14ac:dyDescent="0.25">
      <c r="A217" s="11" t="s">
        <v>245</v>
      </c>
      <c r="B217" s="11" t="s">
        <v>12</v>
      </c>
      <c r="C217" s="11" t="s">
        <v>13</v>
      </c>
      <c r="D217" s="11" t="s">
        <v>21</v>
      </c>
      <c r="E217" s="11" t="s">
        <v>25</v>
      </c>
      <c r="F217" s="11" t="s">
        <v>26</v>
      </c>
      <c r="G217" s="11">
        <v>18.28</v>
      </c>
      <c r="H217" s="11">
        <v>1</v>
      </c>
      <c r="I217" s="12">
        <v>43546</v>
      </c>
      <c r="J217" s="13">
        <v>0.62847222222222221</v>
      </c>
      <c r="K217" s="11" t="s">
        <v>27</v>
      </c>
      <c r="L217" s="11">
        <v>4.7619047620000003</v>
      </c>
      <c r="M217" s="14">
        <v>8.3000000000000007</v>
      </c>
      <c r="N217" s="15">
        <f>Table5[[#This Row],[Unit price]] *Table5[[#This Row],[Quantity]]</f>
        <v>18.28</v>
      </c>
      <c r="O217" s="15">
        <f xml:space="preserve"> Table5[[#This Row],[Revenue]]/(1 + Table5[[#This Row],[Gross Margin Percentage]])</f>
        <v>3.1725619834186354</v>
      </c>
      <c r="P217" s="17">
        <f xml:space="preserve"> Table5[[#This Row],[Revenue]] - Table5[[#This Row],[Total Cost]]</f>
        <v>15.107438016581366</v>
      </c>
    </row>
    <row r="218" spans="1:16" x14ac:dyDescent="0.25">
      <c r="A218" s="7" t="s">
        <v>246</v>
      </c>
      <c r="B218" s="7" t="s">
        <v>36</v>
      </c>
      <c r="C218" s="7" t="s">
        <v>37</v>
      </c>
      <c r="D218" s="7" t="s">
        <v>21</v>
      </c>
      <c r="E218" s="7" t="s">
        <v>15</v>
      </c>
      <c r="F218" s="7" t="s">
        <v>30</v>
      </c>
      <c r="G218" s="7">
        <v>24.77</v>
      </c>
      <c r="H218" s="7">
        <v>5</v>
      </c>
      <c r="I218" s="8">
        <v>43548</v>
      </c>
      <c r="J218" s="9">
        <v>0.76874999999999993</v>
      </c>
      <c r="K218" s="7" t="s">
        <v>23</v>
      </c>
      <c r="L218" s="7">
        <v>4.7619047620000003</v>
      </c>
      <c r="M218" s="10">
        <v>8.5</v>
      </c>
      <c r="N218" s="15">
        <f>Table5[[#This Row],[Unit price]] *Table5[[#This Row],[Quantity]]</f>
        <v>123.85</v>
      </c>
      <c r="O218" s="15">
        <f xml:space="preserve"> Table5[[#This Row],[Revenue]]/(1 + Table5[[#This Row],[Gross Margin Percentage]])</f>
        <v>21.494628098818268</v>
      </c>
      <c r="P218" s="17">
        <f xml:space="preserve"> Table5[[#This Row],[Revenue]] - Table5[[#This Row],[Total Cost]]</f>
        <v>102.35537190118173</v>
      </c>
    </row>
    <row r="219" spans="1:16" x14ac:dyDescent="0.25">
      <c r="A219" s="11" t="s">
        <v>247</v>
      </c>
      <c r="B219" s="11" t="s">
        <v>12</v>
      </c>
      <c r="C219" s="11" t="s">
        <v>13</v>
      </c>
      <c r="D219" s="11" t="s">
        <v>14</v>
      </c>
      <c r="E219" s="11" t="s">
        <v>15</v>
      </c>
      <c r="F219" s="11" t="s">
        <v>22</v>
      </c>
      <c r="G219" s="11">
        <v>94.64</v>
      </c>
      <c r="H219" s="11">
        <v>3</v>
      </c>
      <c r="I219" s="12">
        <v>43517</v>
      </c>
      <c r="J219" s="13">
        <v>0.70486111111111116</v>
      </c>
      <c r="K219" s="11" t="s">
        <v>23</v>
      </c>
      <c r="L219" s="11">
        <v>4.7619047620000003</v>
      </c>
      <c r="M219" s="14">
        <v>5.5</v>
      </c>
      <c r="N219" s="15">
        <f>Table5[[#This Row],[Unit price]] *Table5[[#This Row],[Quantity]]</f>
        <v>283.92</v>
      </c>
      <c r="O219" s="15">
        <f xml:space="preserve"> Table5[[#This Row],[Revenue]]/(1 + Table5[[#This Row],[Gross Margin Percentage]])</f>
        <v>49.275371900011976</v>
      </c>
      <c r="P219" s="17">
        <f xml:space="preserve"> Table5[[#This Row],[Revenue]] - Table5[[#This Row],[Total Cost]]</f>
        <v>234.64462809998804</v>
      </c>
    </row>
    <row r="220" spans="1:16" x14ac:dyDescent="0.25">
      <c r="A220" s="7" t="s">
        <v>248</v>
      </c>
      <c r="B220" s="7" t="s">
        <v>36</v>
      </c>
      <c r="C220" s="7" t="s">
        <v>37</v>
      </c>
      <c r="D220" s="7" t="s">
        <v>21</v>
      </c>
      <c r="E220" s="7" t="s">
        <v>25</v>
      </c>
      <c r="F220" s="7" t="s">
        <v>40</v>
      </c>
      <c r="G220" s="7">
        <v>94.87</v>
      </c>
      <c r="H220" s="7">
        <v>8</v>
      </c>
      <c r="I220" s="8">
        <v>43508</v>
      </c>
      <c r="J220" s="9">
        <v>0.54027777777777775</v>
      </c>
      <c r="K220" s="7" t="s">
        <v>17</v>
      </c>
      <c r="L220" s="7">
        <v>4.7619047620000003</v>
      </c>
      <c r="M220" s="10">
        <v>8.6999999999999993</v>
      </c>
      <c r="N220" s="15">
        <f>Table5[[#This Row],[Unit price]] *Table5[[#This Row],[Quantity]]</f>
        <v>758.96</v>
      </c>
      <c r="O220" s="15">
        <f xml:space="preserve"> Table5[[#This Row],[Revenue]]/(1 + Table5[[#This Row],[Gross Margin Percentage]])</f>
        <v>131.72033057633519</v>
      </c>
      <c r="P220" s="17">
        <f xml:space="preserve"> Table5[[#This Row],[Revenue]] - Table5[[#This Row],[Total Cost]]</f>
        <v>627.23966942366485</v>
      </c>
    </row>
    <row r="221" spans="1:16" x14ac:dyDescent="0.25">
      <c r="A221" s="11" t="s">
        <v>249</v>
      </c>
      <c r="B221" s="11" t="s">
        <v>36</v>
      </c>
      <c r="C221" s="11" t="s">
        <v>37</v>
      </c>
      <c r="D221" s="11" t="s">
        <v>21</v>
      </c>
      <c r="E221" s="11" t="s">
        <v>15</v>
      </c>
      <c r="F221" s="11" t="s">
        <v>38</v>
      </c>
      <c r="G221" s="11">
        <v>57.34</v>
      </c>
      <c r="H221" s="11">
        <v>3</v>
      </c>
      <c r="I221" s="12">
        <v>43534</v>
      </c>
      <c r="J221" s="13">
        <v>0.7909722222222223</v>
      </c>
      <c r="K221" s="11" t="s">
        <v>27</v>
      </c>
      <c r="L221" s="11">
        <v>4.7619047620000003</v>
      </c>
      <c r="M221" s="14">
        <v>7.9</v>
      </c>
      <c r="N221" s="15">
        <f>Table5[[#This Row],[Unit price]] *Table5[[#This Row],[Quantity]]</f>
        <v>172.02</v>
      </c>
      <c r="O221" s="15">
        <f xml:space="preserve"> Table5[[#This Row],[Revenue]]/(1 + Table5[[#This Row],[Gross Margin Percentage]])</f>
        <v>29.854710743308186</v>
      </c>
      <c r="P221" s="17">
        <f xml:space="preserve"> Table5[[#This Row],[Revenue]] - Table5[[#This Row],[Total Cost]]</f>
        <v>142.16528925669184</v>
      </c>
    </row>
    <row r="222" spans="1:16" x14ac:dyDescent="0.25">
      <c r="A222" s="7" t="s">
        <v>250</v>
      </c>
      <c r="B222" s="7" t="s">
        <v>36</v>
      </c>
      <c r="C222" s="7" t="s">
        <v>37</v>
      </c>
      <c r="D222" s="7" t="s">
        <v>21</v>
      </c>
      <c r="E222" s="7" t="s">
        <v>25</v>
      </c>
      <c r="F222" s="7" t="s">
        <v>22</v>
      </c>
      <c r="G222" s="7">
        <v>45.35</v>
      </c>
      <c r="H222" s="7">
        <v>6</v>
      </c>
      <c r="I222" s="8">
        <v>43496</v>
      </c>
      <c r="J222" s="9">
        <v>0.57222222222222219</v>
      </c>
      <c r="K222" s="7" t="s">
        <v>17</v>
      </c>
      <c r="L222" s="7">
        <v>4.7619047620000003</v>
      </c>
      <c r="M222" s="10">
        <v>6.1</v>
      </c>
      <c r="N222" s="15">
        <f>Table5[[#This Row],[Unit price]] *Table5[[#This Row],[Quantity]]</f>
        <v>272.10000000000002</v>
      </c>
      <c r="O222" s="15">
        <f xml:space="preserve"> Table5[[#This Row],[Revenue]]/(1 + Table5[[#This Row],[Gross Margin Percentage]])</f>
        <v>47.223966941368197</v>
      </c>
      <c r="P222" s="17">
        <f xml:space="preserve"> Table5[[#This Row],[Revenue]] - Table5[[#This Row],[Total Cost]]</f>
        <v>224.87603305863183</v>
      </c>
    </row>
    <row r="223" spans="1:16" x14ac:dyDescent="0.25">
      <c r="A223" s="11" t="s">
        <v>251</v>
      </c>
      <c r="B223" s="11" t="s">
        <v>36</v>
      </c>
      <c r="C223" s="11" t="s">
        <v>37</v>
      </c>
      <c r="D223" s="11" t="s">
        <v>21</v>
      </c>
      <c r="E223" s="11" t="s">
        <v>25</v>
      </c>
      <c r="F223" s="11" t="s">
        <v>38</v>
      </c>
      <c r="G223" s="11">
        <v>62.08</v>
      </c>
      <c r="H223" s="11">
        <v>7</v>
      </c>
      <c r="I223" s="12">
        <v>43530</v>
      </c>
      <c r="J223" s="13">
        <v>0.57361111111111118</v>
      </c>
      <c r="K223" s="11" t="s">
        <v>17</v>
      </c>
      <c r="L223" s="11">
        <v>4.7619047620000003</v>
      </c>
      <c r="M223" s="14">
        <v>5.4</v>
      </c>
      <c r="N223" s="15">
        <f>Table5[[#This Row],[Unit price]] *Table5[[#This Row],[Quantity]]</f>
        <v>434.56</v>
      </c>
      <c r="O223" s="15">
        <f xml:space="preserve"> Table5[[#This Row],[Revenue]]/(1 + Table5[[#This Row],[Gross Margin Percentage]])</f>
        <v>75.419504130984791</v>
      </c>
      <c r="P223" s="17">
        <f xml:space="preserve"> Table5[[#This Row],[Revenue]] - Table5[[#This Row],[Total Cost]]</f>
        <v>359.14049586901524</v>
      </c>
    </row>
    <row r="224" spans="1:16" x14ac:dyDescent="0.25">
      <c r="A224" s="7" t="s">
        <v>252</v>
      </c>
      <c r="B224" s="7" t="s">
        <v>19</v>
      </c>
      <c r="C224" s="7" t="s">
        <v>20</v>
      </c>
      <c r="D224" s="7" t="s">
        <v>21</v>
      </c>
      <c r="E224" s="7" t="s">
        <v>25</v>
      </c>
      <c r="F224" s="7" t="s">
        <v>22</v>
      </c>
      <c r="G224" s="7">
        <v>11.81</v>
      </c>
      <c r="H224" s="7">
        <v>5</v>
      </c>
      <c r="I224" s="8">
        <v>43513</v>
      </c>
      <c r="J224" s="9">
        <v>0.75416666666666676</v>
      </c>
      <c r="K224" s="7" t="s">
        <v>23</v>
      </c>
      <c r="L224" s="7">
        <v>4.7619047620000003</v>
      </c>
      <c r="M224" s="10">
        <v>9.4</v>
      </c>
      <c r="N224" s="15">
        <f>Table5[[#This Row],[Unit price]] *Table5[[#This Row],[Quantity]]</f>
        <v>59.050000000000004</v>
      </c>
      <c r="O224" s="15">
        <f xml:space="preserve"> Table5[[#This Row],[Revenue]]/(1 + Table5[[#This Row],[Gross Margin Percentage]])</f>
        <v>10.248347107268623</v>
      </c>
      <c r="P224" s="17">
        <f xml:space="preserve"> Table5[[#This Row],[Revenue]] - Table5[[#This Row],[Total Cost]]</f>
        <v>48.801652892731383</v>
      </c>
    </row>
    <row r="225" spans="1:16" x14ac:dyDescent="0.25">
      <c r="A225" s="11" t="s">
        <v>253</v>
      </c>
      <c r="B225" s="11" t="s">
        <v>19</v>
      </c>
      <c r="C225" s="11" t="s">
        <v>20</v>
      </c>
      <c r="D225" s="11" t="s">
        <v>14</v>
      </c>
      <c r="E225" s="11" t="s">
        <v>15</v>
      </c>
      <c r="F225" s="11" t="s">
        <v>40</v>
      </c>
      <c r="G225" s="11">
        <v>12.54</v>
      </c>
      <c r="H225" s="11">
        <v>1</v>
      </c>
      <c r="I225" s="12">
        <v>43517</v>
      </c>
      <c r="J225" s="13">
        <v>0.52638888888888891</v>
      </c>
      <c r="K225" s="11" t="s">
        <v>23</v>
      </c>
      <c r="L225" s="11">
        <v>4.7619047620000003</v>
      </c>
      <c r="M225" s="14">
        <v>8.1999999999999993</v>
      </c>
      <c r="N225" s="15">
        <f>Table5[[#This Row],[Unit price]] *Table5[[#This Row],[Quantity]]</f>
        <v>12.54</v>
      </c>
      <c r="O225" s="15">
        <f xml:space="preserve"> Table5[[#This Row],[Revenue]]/(1 + Table5[[#This Row],[Gross Margin Percentage]])</f>
        <v>2.1763636363276633</v>
      </c>
      <c r="P225" s="17">
        <f xml:space="preserve"> Table5[[#This Row],[Revenue]] - Table5[[#This Row],[Total Cost]]</f>
        <v>10.363636363672336</v>
      </c>
    </row>
    <row r="226" spans="1:16" x14ac:dyDescent="0.25">
      <c r="A226" s="7" t="s">
        <v>254</v>
      </c>
      <c r="B226" s="7" t="s">
        <v>12</v>
      </c>
      <c r="C226" s="7" t="s">
        <v>13</v>
      </c>
      <c r="D226" s="7" t="s">
        <v>21</v>
      </c>
      <c r="E226" s="7" t="s">
        <v>25</v>
      </c>
      <c r="F226" s="7" t="s">
        <v>38</v>
      </c>
      <c r="G226" s="7">
        <v>43.25</v>
      </c>
      <c r="H226" s="7">
        <v>2</v>
      </c>
      <c r="I226" s="8">
        <v>43544</v>
      </c>
      <c r="J226" s="9">
        <v>0.66388888888888886</v>
      </c>
      <c r="K226" s="7" t="s">
        <v>23</v>
      </c>
      <c r="L226" s="7">
        <v>4.7619047620000003</v>
      </c>
      <c r="M226" s="10">
        <v>6.2</v>
      </c>
      <c r="N226" s="15">
        <f>Table5[[#This Row],[Unit price]] *Table5[[#This Row],[Quantity]]</f>
        <v>86.5</v>
      </c>
      <c r="O226" s="15">
        <f xml:space="preserve"> Table5[[#This Row],[Revenue]]/(1 + Table5[[#This Row],[Gross Margin Percentage]])</f>
        <v>15.012396693966735</v>
      </c>
      <c r="P226" s="17">
        <f xml:space="preserve"> Table5[[#This Row],[Revenue]] - Table5[[#This Row],[Total Cost]]</f>
        <v>71.487603306033265</v>
      </c>
    </row>
    <row r="227" spans="1:16" x14ac:dyDescent="0.25">
      <c r="A227" s="11" t="s">
        <v>255</v>
      </c>
      <c r="B227" s="11" t="s">
        <v>19</v>
      </c>
      <c r="C227" s="11" t="s">
        <v>20</v>
      </c>
      <c r="D227" s="11" t="s">
        <v>14</v>
      </c>
      <c r="E227" s="11" t="s">
        <v>15</v>
      </c>
      <c r="F227" s="11" t="s">
        <v>30</v>
      </c>
      <c r="G227" s="11">
        <v>87.16</v>
      </c>
      <c r="H227" s="11">
        <v>2</v>
      </c>
      <c r="I227" s="12">
        <v>43476</v>
      </c>
      <c r="J227" s="13">
        <v>0.60347222222222219</v>
      </c>
      <c r="K227" s="11" t="s">
        <v>27</v>
      </c>
      <c r="L227" s="11">
        <v>4.7619047620000003</v>
      </c>
      <c r="M227" s="14">
        <v>9.6999999999999993</v>
      </c>
      <c r="N227" s="15">
        <f>Table5[[#This Row],[Unit price]] *Table5[[#This Row],[Quantity]]</f>
        <v>174.32</v>
      </c>
      <c r="O227" s="15">
        <f xml:space="preserve"> Table5[[#This Row],[Revenue]]/(1 + Table5[[#This Row],[Gross Margin Percentage]])</f>
        <v>30.253884297020594</v>
      </c>
      <c r="P227" s="17">
        <f xml:space="preserve"> Table5[[#This Row],[Revenue]] - Table5[[#This Row],[Total Cost]]</f>
        <v>144.0661157029794</v>
      </c>
    </row>
    <row r="228" spans="1:16" x14ac:dyDescent="0.25">
      <c r="A228" s="7" t="s">
        <v>256</v>
      </c>
      <c r="B228" s="7" t="s">
        <v>36</v>
      </c>
      <c r="C228" s="7" t="s">
        <v>37</v>
      </c>
      <c r="D228" s="7" t="s">
        <v>14</v>
      </c>
      <c r="E228" s="7" t="s">
        <v>25</v>
      </c>
      <c r="F228" s="7" t="s">
        <v>16</v>
      </c>
      <c r="G228" s="7">
        <v>69.37</v>
      </c>
      <c r="H228" s="7">
        <v>9</v>
      </c>
      <c r="I228" s="8">
        <v>43491</v>
      </c>
      <c r="J228" s="9">
        <v>0.80138888888888893</v>
      </c>
      <c r="K228" s="7" t="s">
        <v>17</v>
      </c>
      <c r="L228" s="7">
        <v>4.7619047620000003</v>
      </c>
      <c r="M228" s="10">
        <v>4</v>
      </c>
      <c r="N228" s="15">
        <f>Table5[[#This Row],[Unit price]] *Table5[[#This Row],[Quantity]]</f>
        <v>624.33000000000004</v>
      </c>
      <c r="O228" s="15">
        <f xml:space="preserve"> Table5[[#This Row],[Revenue]]/(1 + Table5[[#This Row],[Gross Margin Percentage]])</f>
        <v>108.35479338663876</v>
      </c>
      <c r="P228" s="17">
        <f xml:space="preserve"> Table5[[#This Row],[Revenue]] - Table5[[#This Row],[Total Cost]]</f>
        <v>515.97520661336125</v>
      </c>
    </row>
    <row r="229" spans="1:16" x14ac:dyDescent="0.25">
      <c r="A229" s="11" t="s">
        <v>257</v>
      </c>
      <c r="B229" s="11" t="s">
        <v>19</v>
      </c>
      <c r="C229" s="11" t="s">
        <v>20</v>
      </c>
      <c r="D229" s="11" t="s">
        <v>14</v>
      </c>
      <c r="E229" s="11" t="s">
        <v>25</v>
      </c>
      <c r="F229" s="11" t="s">
        <v>22</v>
      </c>
      <c r="G229" s="11">
        <v>37.06</v>
      </c>
      <c r="H229" s="11">
        <v>4</v>
      </c>
      <c r="I229" s="12">
        <v>43496</v>
      </c>
      <c r="J229" s="13">
        <v>0.68333333333333324</v>
      </c>
      <c r="K229" s="11" t="s">
        <v>17</v>
      </c>
      <c r="L229" s="11">
        <v>4.7619047620000003</v>
      </c>
      <c r="M229" s="14">
        <v>9.6999999999999993</v>
      </c>
      <c r="N229" s="15">
        <f>Table5[[#This Row],[Unit price]] *Table5[[#This Row],[Quantity]]</f>
        <v>148.24</v>
      </c>
      <c r="O229" s="15">
        <f xml:space="preserve"> Table5[[#This Row],[Revenue]]/(1 + Table5[[#This Row],[Gross Margin Percentage]])</f>
        <v>25.727603305359874</v>
      </c>
      <c r="P229" s="17">
        <f xml:space="preserve"> Table5[[#This Row],[Revenue]] - Table5[[#This Row],[Total Cost]]</f>
        <v>122.51239669464013</v>
      </c>
    </row>
    <row r="230" spans="1:16" x14ac:dyDescent="0.25">
      <c r="A230" s="7" t="s">
        <v>258</v>
      </c>
      <c r="B230" s="7" t="s">
        <v>36</v>
      </c>
      <c r="C230" s="7" t="s">
        <v>37</v>
      </c>
      <c r="D230" s="7" t="s">
        <v>14</v>
      </c>
      <c r="E230" s="7" t="s">
        <v>15</v>
      </c>
      <c r="F230" s="7" t="s">
        <v>22</v>
      </c>
      <c r="G230" s="7">
        <v>90.7</v>
      </c>
      <c r="H230" s="7">
        <v>6</v>
      </c>
      <c r="I230" s="8">
        <v>43522</v>
      </c>
      <c r="J230" s="9">
        <v>0.45277777777777778</v>
      </c>
      <c r="K230" s="7" t="s">
        <v>23</v>
      </c>
      <c r="L230" s="7">
        <v>4.7619047620000003</v>
      </c>
      <c r="M230" s="10">
        <v>5.3</v>
      </c>
      <c r="N230" s="15">
        <f>Table5[[#This Row],[Unit price]] *Table5[[#This Row],[Quantity]]</f>
        <v>544.20000000000005</v>
      </c>
      <c r="O230" s="15">
        <f xml:space="preserve"> Table5[[#This Row],[Revenue]]/(1 + Table5[[#This Row],[Gross Margin Percentage]])</f>
        <v>94.447933882736393</v>
      </c>
      <c r="P230" s="17">
        <f xml:space="preserve"> Table5[[#This Row],[Revenue]] - Table5[[#This Row],[Total Cost]]</f>
        <v>449.75206611726367</v>
      </c>
    </row>
    <row r="231" spans="1:16" x14ac:dyDescent="0.25">
      <c r="A231" s="11" t="s">
        <v>259</v>
      </c>
      <c r="B231" s="11" t="s">
        <v>12</v>
      </c>
      <c r="C231" s="11" t="s">
        <v>13</v>
      </c>
      <c r="D231" s="11" t="s">
        <v>21</v>
      </c>
      <c r="E231" s="11" t="s">
        <v>15</v>
      </c>
      <c r="F231" s="11" t="s">
        <v>26</v>
      </c>
      <c r="G231" s="11">
        <v>63.42</v>
      </c>
      <c r="H231" s="11">
        <v>8</v>
      </c>
      <c r="I231" s="12">
        <v>43535</v>
      </c>
      <c r="J231" s="13">
        <v>0.53819444444444442</v>
      </c>
      <c r="K231" s="11" t="s">
        <v>17</v>
      </c>
      <c r="L231" s="11">
        <v>4.7619047620000003</v>
      </c>
      <c r="M231" s="14">
        <v>7.4</v>
      </c>
      <c r="N231" s="15">
        <f>Table5[[#This Row],[Unit price]] *Table5[[#This Row],[Quantity]]</f>
        <v>507.36</v>
      </c>
      <c r="O231" s="15">
        <f xml:space="preserve"> Table5[[#This Row],[Revenue]]/(1 + Table5[[#This Row],[Gross Margin Percentage]])</f>
        <v>88.05421487457761</v>
      </c>
      <c r="P231" s="17">
        <f xml:space="preserve"> Table5[[#This Row],[Revenue]] - Table5[[#This Row],[Total Cost]]</f>
        <v>419.3057851254224</v>
      </c>
    </row>
    <row r="232" spans="1:16" x14ac:dyDescent="0.25">
      <c r="A232" s="7" t="s">
        <v>260</v>
      </c>
      <c r="B232" s="7" t="s">
        <v>36</v>
      </c>
      <c r="C232" s="7" t="s">
        <v>37</v>
      </c>
      <c r="D232" s="7" t="s">
        <v>21</v>
      </c>
      <c r="E232" s="7" t="s">
        <v>15</v>
      </c>
      <c r="F232" s="7" t="s">
        <v>40</v>
      </c>
      <c r="G232" s="7">
        <v>81.37</v>
      </c>
      <c r="H232" s="7">
        <v>2</v>
      </c>
      <c r="I232" s="8">
        <v>43491</v>
      </c>
      <c r="J232" s="9">
        <v>0.81111111111111101</v>
      </c>
      <c r="K232" s="7" t="s">
        <v>23</v>
      </c>
      <c r="L232" s="7">
        <v>4.7619047620000003</v>
      </c>
      <c r="M232" s="10">
        <v>6.5</v>
      </c>
      <c r="N232" s="15">
        <f>Table5[[#This Row],[Unit price]] *Table5[[#This Row],[Quantity]]</f>
        <v>162.74</v>
      </c>
      <c r="O232" s="15">
        <f xml:space="preserve"> Table5[[#This Row],[Revenue]]/(1 + Table5[[#This Row],[Gross Margin Percentage]])</f>
        <v>28.244132230938114</v>
      </c>
      <c r="P232" s="17">
        <f xml:space="preserve"> Table5[[#This Row],[Revenue]] - Table5[[#This Row],[Total Cost]]</f>
        <v>134.4958677690619</v>
      </c>
    </row>
    <row r="233" spans="1:16" x14ac:dyDescent="0.25">
      <c r="A233" s="11" t="s">
        <v>261</v>
      </c>
      <c r="B233" s="11" t="s">
        <v>36</v>
      </c>
      <c r="C233" s="11" t="s">
        <v>37</v>
      </c>
      <c r="D233" s="11" t="s">
        <v>14</v>
      </c>
      <c r="E233" s="11" t="s">
        <v>15</v>
      </c>
      <c r="F233" s="11" t="s">
        <v>22</v>
      </c>
      <c r="G233" s="11">
        <v>10.59</v>
      </c>
      <c r="H233" s="11">
        <v>3</v>
      </c>
      <c r="I233" s="12">
        <v>43536</v>
      </c>
      <c r="J233" s="13">
        <v>0.57777777777777783</v>
      </c>
      <c r="K233" s="11" t="s">
        <v>27</v>
      </c>
      <c r="L233" s="11">
        <v>4.7619047620000003</v>
      </c>
      <c r="M233" s="14">
        <v>8.6999999999999993</v>
      </c>
      <c r="N233" s="15">
        <f>Table5[[#This Row],[Unit price]] *Table5[[#This Row],[Quantity]]</f>
        <v>31.77</v>
      </c>
      <c r="O233" s="15">
        <f xml:space="preserve"> Table5[[#This Row],[Revenue]]/(1 + Table5[[#This Row],[Gross Margin Percentage]])</f>
        <v>5.5138016528014244</v>
      </c>
      <c r="P233" s="17">
        <f xml:space="preserve"> Table5[[#This Row],[Revenue]] - Table5[[#This Row],[Total Cost]]</f>
        <v>26.256198347198577</v>
      </c>
    </row>
    <row r="234" spans="1:16" x14ac:dyDescent="0.25">
      <c r="A234" s="7" t="s">
        <v>262</v>
      </c>
      <c r="B234" s="7" t="s">
        <v>36</v>
      </c>
      <c r="C234" s="7" t="s">
        <v>37</v>
      </c>
      <c r="D234" s="7" t="s">
        <v>21</v>
      </c>
      <c r="E234" s="7" t="s">
        <v>15</v>
      </c>
      <c r="F234" s="7" t="s">
        <v>16</v>
      </c>
      <c r="G234" s="7">
        <v>84.09</v>
      </c>
      <c r="H234" s="7">
        <v>9</v>
      </c>
      <c r="I234" s="8">
        <v>43507</v>
      </c>
      <c r="J234" s="9">
        <v>0.45416666666666666</v>
      </c>
      <c r="K234" s="7" t="s">
        <v>23</v>
      </c>
      <c r="L234" s="7">
        <v>4.7619047620000003</v>
      </c>
      <c r="M234" s="10">
        <v>8</v>
      </c>
      <c r="N234" s="15">
        <f>Table5[[#This Row],[Unit price]] *Table5[[#This Row],[Quantity]]</f>
        <v>756.81000000000006</v>
      </c>
      <c r="O234" s="15">
        <f xml:space="preserve"> Table5[[#This Row],[Revenue]]/(1 + Table5[[#This Row],[Gross Margin Percentage]])</f>
        <v>131.34719008047361</v>
      </c>
      <c r="P234" s="17">
        <f xml:space="preserve"> Table5[[#This Row],[Revenue]] - Table5[[#This Row],[Total Cost]]</f>
        <v>625.46280991952642</v>
      </c>
    </row>
    <row r="235" spans="1:16" x14ac:dyDescent="0.25">
      <c r="A235" s="11" t="s">
        <v>263</v>
      </c>
      <c r="B235" s="11" t="s">
        <v>36</v>
      </c>
      <c r="C235" s="11" t="s">
        <v>37</v>
      </c>
      <c r="D235" s="11" t="s">
        <v>14</v>
      </c>
      <c r="E235" s="11" t="s">
        <v>25</v>
      </c>
      <c r="F235" s="11" t="s">
        <v>40</v>
      </c>
      <c r="G235" s="11">
        <v>73.819999999999993</v>
      </c>
      <c r="H235" s="11">
        <v>4</v>
      </c>
      <c r="I235" s="12">
        <v>43517</v>
      </c>
      <c r="J235" s="13">
        <v>0.7715277777777777</v>
      </c>
      <c r="K235" s="11" t="s">
        <v>23</v>
      </c>
      <c r="L235" s="11">
        <v>4.7619047620000003</v>
      </c>
      <c r="M235" s="14">
        <v>6.7</v>
      </c>
      <c r="N235" s="15">
        <f>Table5[[#This Row],[Unit price]] *Table5[[#This Row],[Quantity]]</f>
        <v>295.27999999999997</v>
      </c>
      <c r="O235" s="15">
        <f xml:space="preserve"> Table5[[#This Row],[Revenue]]/(1 + Table5[[#This Row],[Gross Margin Percentage]])</f>
        <v>51.246942147913266</v>
      </c>
      <c r="P235" s="17">
        <f xml:space="preserve"> Table5[[#This Row],[Revenue]] - Table5[[#This Row],[Total Cost]]</f>
        <v>244.0330578520867</v>
      </c>
    </row>
    <row r="236" spans="1:16" x14ac:dyDescent="0.25">
      <c r="A236" s="7" t="s">
        <v>264</v>
      </c>
      <c r="B236" s="7" t="s">
        <v>12</v>
      </c>
      <c r="C236" s="7" t="s">
        <v>13</v>
      </c>
      <c r="D236" s="7" t="s">
        <v>14</v>
      </c>
      <c r="E236" s="7" t="s">
        <v>25</v>
      </c>
      <c r="F236" s="7" t="s">
        <v>16</v>
      </c>
      <c r="G236" s="7">
        <v>51.94</v>
      </c>
      <c r="H236" s="7">
        <v>10</v>
      </c>
      <c r="I236" s="8">
        <v>43533</v>
      </c>
      <c r="J236" s="9">
        <v>0.76666666666666661</v>
      </c>
      <c r="K236" s="7" t="s">
        <v>17</v>
      </c>
      <c r="L236" s="7">
        <v>4.7619047620000003</v>
      </c>
      <c r="M236" s="10">
        <v>6.5</v>
      </c>
      <c r="N236" s="15">
        <f>Table5[[#This Row],[Unit price]] *Table5[[#This Row],[Quantity]]</f>
        <v>519.4</v>
      </c>
      <c r="O236" s="15">
        <f xml:space="preserve"> Table5[[#This Row],[Revenue]]/(1 + Table5[[#This Row],[Gross Margin Percentage]])</f>
        <v>90.143801651402569</v>
      </c>
      <c r="P236" s="17">
        <f xml:space="preserve"> Table5[[#This Row],[Revenue]] - Table5[[#This Row],[Total Cost]]</f>
        <v>429.25619834859742</v>
      </c>
    </row>
    <row r="237" spans="1:16" x14ac:dyDescent="0.25">
      <c r="A237" s="11" t="s">
        <v>265</v>
      </c>
      <c r="B237" s="11" t="s">
        <v>12</v>
      </c>
      <c r="C237" s="11" t="s">
        <v>13</v>
      </c>
      <c r="D237" s="11" t="s">
        <v>21</v>
      </c>
      <c r="E237" s="11" t="s">
        <v>15</v>
      </c>
      <c r="F237" s="11" t="s">
        <v>30</v>
      </c>
      <c r="G237" s="11">
        <v>93.14</v>
      </c>
      <c r="H237" s="11">
        <v>2</v>
      </c>
      <c r="I237" s="12">
        <v>43485</v>
      </c>
      <c r="J237" s="13">
        <v>0.75624999999999998</v>
      </c>
      <c r="K237" s="11" t="s">
        <v>17</v>
      </c>
      <c r="L237" s="11">
        <v>4.7619047620000003</v>
      </c>
      <c r="M237" s="14">
        <v>4.0999999999999996</v>
      </c>
      <c r="N237" s="15">
        <f>Table5[[#This Row],[Unit price]] *Table5[[#This Row],[Quantity]]</f>
        <v>186.28</v>
      </c>
      <c r="O237" s="15">
        <f xml:space="preserve"> Table5[[#This Row],[Revenue]]/(1 + Table5[[#This Row],[Gross Margin Percentage]])</f>
        <v>32.329586776325129</v>
      </c>
      <c r="P237" s="17">
        <f xml:space="preserve"> Table5[[#This Row],[Revenue]] - Table5[[#This Row],[Total Cost]]</f>
        <v>153.95041322367487</v>
      </c>
    </row>
    <row r="238" spans="1:16" x14ac:dyDescent="0.25">
      <c r="A238" s="7" t="s">
        <v>266</v>
      </c>
      <c r="B238" s="7" t="s">
        <v>19</v>
      </c>
      <c r="C238" s="7" t="s">
        <v>20</v>
      </c>
      <c r="D238" s="7" t="s">
        <v>21</v>
      </c>
      <c r="E238" s="7" t="s">
        <v>25</v>
      </c>
      <c r="F238" s="7" t="s">
        <v>16</v>
      </c>
      <c r="G238" s="7">
        <v>17.41</v>
      </c>
      <c r="H238" s="7">
        <v>5</v>
      </c>
      <c r="I238" s="8">
        <v>43493</v>
      </c>
      <c r="J238" s="9">
        <v>0.63611111111111118</v>
      </c>
      <c r="K238" s="7" t="s">
        <v>27</v>
      </c>
      <c r="L238" s="7">
        <v>4.7619047620000003</v>
      </c>
      <c r="M238" s="10">
        <v>4.9000000000000004</v>
      </c>
      <c r="N238" s="15">
        <f>Table5[[#This Row],[Unit price]] *Table5[[#This Row],[Quantity]]</f>
        <v>87.05</v>
      </c>
      <c r="O238" s="15">
        <f xml:space="preserve"> Table5[[#This Row],[Revenue]]/(1 + Table5[[#This Row],[Gross Margin Percentage]])</f>
        <v>15.107851239419704</v>
      </c>
      <c r="P238" s="17">
        <f xml:space="preserve"> Table5[[#This Row],[Revenue]] - Table5[[#This Row],[Total Cost]]</f>
        <v>71.942148760580295</v>
      </c>
    </row>
    <row r="239" spans="1:16" x14ac:dyDescent="0.25">
      <c r="A239" s="11" t="s">
        <v>267</v>
      </c>
      <c r="B239" s="11" t="s">
        <v>19</v>
      </c>
      <c r="C239" s="11" t="s">
        <v>20</v>
      </c>
      <c r="D239" s="11" t="s">
        <v>14</v>
      </c>
      <c r="E239" s="11" t="s">
        <v>15</v>
      </c>
      <c r="F239" s="11" t="s">
        <v>40</v>
      </c>
      <c r="G239" s="11">
        <v>44.22</v>
      </c>
      <c r="H239" s="11">
        <v>5</v>
      </c>
      <c r="I239" s="12">
        <v>43529</v>
      </c>
      <c r="J239" s="13">
        <v>0.71319444444444446</v>
      </c>
      <c r="K239" s="11" t="s">
        <v>27</v>
      </c>
      <c r="L239" s="11">
        <v>4.7619047620000003</v>
      </c>
      <c r="M239" s="14">
        <v>8.6</v>
      </c>
      <c r="N239" s="15">
        <f>Table5[[#This Row],[Unit price]] *Table5[[#This Row],[Quantity]]</f>
        <v>221.1</v>
      </c>
      <c r="O239" s="15">
        <f xml:space="preserve"> Table5[[#This Row],[Revenue]]/(1 + Table5[[#This Row],[Gross Margin Percentage]])</f>
        <v>38.372727272093009</v>
      </c>
      <c r="P239" s="17">
        <f xml:space="preserve"> Table5[[#This Row],[Revenue]] - Table5[[#This Row],[Total Cost]]</f>
        <v>182.72727272790698</v>
      </c>
    </row>
    <row r="240" spans="1:16" x14ac:dyDescent="0.25">
      <c r="A240" s="7" t="s">
        <v>268</v>
      </c>
      <c r="B240" s="7" t="s">
        <v>36</v>
      </c>
      <c r="C240" s="7" t="s">
        <v>37</v>
      </c>
      <c r="D240" s="7" t="s">
        <v>14</v>
      </c>
      <c r="E240" s="7" t="s">
        <v>15</v>
      </c>
      <c r="F240" s="7" t="s">
        <v>22</v>
      </c>
      <c r="G240" s="7">
        <v>13.22</v>
      </c>
      <c r="H240" s="7">
        <v>5</v>
      </c>
      <c r="I240" s="8">
        <v>43526</v>
      </c>
      <c r="J240" s="9">
        <v>0.80972222222222223</v>
      </c>
      <c r="K240" s="7" t="s">
        <v>23</v>
      </c>
      <c r="L240" s="7">
        <v>4.7619047620000003</v>
      </c>
      <c r="M240" s="10">
        <v>4.3</v>
      </c>
      <c r="N240" s="15">
        <f>Table5[[#This Row],[Unit price]] *Table5[[#This Row],[Quantity]]</f>
        <v>66.100000000000009</v>
      </c>
      <c r="O240" s="15">
        <f xml:space="preserve"> Table5[[#This Row],[Revenue]]/(1 + Table5[[#This Row],[Gross Margin Percentage]])</f>
        <v>11.471900826256663</v>
      </c>
      <c r="P240" s="17">
        <f xml:space="preserve"> Table5[[#This Row],[Revenue]] - Table5[[#This Row],[Total Cost]]</f>
        <v>54.628099173743344</v>
      </c>
    </row>
    <row r="241" spans="1:16" x14ac:dyDescent="0.25">
      <c r="A241" s="11" t="s">
        <v>269</v>
      </c>
      <c r="B241" s="11" t="s">
        <v>12</v>
      </c>
      <c r="C241" s="11" t="s">
        <v>13</v>
      </c>
      <c r="D241" s="11" t="s">
        <v>21</v>
      </c>
      <c r="E241" s="11" t="s">
        <v>25</v>
      </c>
      <c r="F241" s="11" t="s">
        <v>40</v>
      </c>
      <c r="G241" s="11">
        <v>89.69</v>
      </c>
      <c r="H241" s="11">
        <v>1</v>
      </c>
      <c r="I241" s="12">
        <v>43476</v>
      </c>
      <c r="J241" s="13">
        <v>0.47222222222222227</v>
      </c>
      <c r="K241" s="11" t="s">
        <v>17</v>
      </c>
      <c r="L241" s="11">
        <v>4.7619047620000003</v>
      </c>
      <c r="M241" s="14">
        <v>4.9000000000000004</v>
      </c>
      <c r="N241" s="15">
        <f>Table5[[#This Row],[Unit price]] *Table5[[#This Row],[Quantity]]</f>
        <v>89.69</v>
      </c>
      <c r="O241" s="15">
        <f xml:space="preserve"> Table5[[#This Row],[Revenue]]/(1 + Table5[[#This Row],[Gross Margin Percentage]])</f>
        <v>15.566033057593948</v>
      </c>
      <c r="P241" s="17">
        <f xml:space="preserve"> Table5[[#This Row],[Revenue]] - Table5[[#This Row],[Total Cost]]</f>
        <v>74.123966942406042</v>
      </c>
    </row>
    <row r="242" spans="1:16" x14ac:dyDescent="0.25">
      <c r="A242" s="7" t="s">
        <v>270</v>
      </c>
      <c r="B242" s="7" t="s">
        <v>12</v>
      </c>
      <c r="C242" s="7" t="s">
        <v>13</v>
      </c>
      <c r="D242" s="7" t="s">
        <v>21</v>
      </c>
      <c r="E242" s="7" t="s">
        <v>25</v>
      </c>
      <c r="F242" s="7" t="s">
        <v>38</v>
      </c>
      <c r="G242" s="7">
        <v>24.94</v>
      </c>
      <c r="H242" s="7">
        <v>9</v>
      </c>
      <c r="I242" s="8">
        <v>43476</v>
      </c>
      <c r="J242" s="9">
        <v>0.7006944444444444</v>
      </c>
      <c r="K242" s="7" t="s">
        <v>27</v>
      </c>
      <c r="L242" s="7">
        <v>4.7619047620000003</v>
      </c>
      <c r="M242" s="10">
        <v>5.6</v>
      </c>
      <c r="N242" s="15">
        <f>Table5[[#This Row],[Unit price]] *Table5[[#This Row],[Quantity]]</f>
        <v>224.46</v>
      </c>
      <c r="O242" s="15">
        <f xml:space="preserve"> Table5[[#This Row],[Revenue]]/(1 + Table5[[#This Row],[Gross Margin Percentage]])</f>
        <v>38.95586776795114</v>
      </c>
      <c r="P242" s="17">
        <f xml:space="preserve"> Table5[[#This Row],[Revenue]] - Table5[[#This Row],[Total Cost]]</f>
        <v>185.50413223204887</v>
      </c>
    </row>
    <row r="243" spans="1:16" x14ac:dyDescent="0.25">
      <c r="A243" s="11" t="s">
        <v>271</v>
      </c>
      <c r="B243" s="11" t="s">
        <v>12</v>
      </c>
      <c r="C243" s="11" t="s">
        <v>13</v>
      </c>
      <c r="D243" s="11" t="s">
        <v>21</v>
      </c>
      <c r="E243" s="11" t="s">
        <v>25</v>
      </c>
      <c r="F243" s="11" t="s">
        <v>16</v>
      </c>
      <c r="G243" s="11">
        <v>59.77</v>
      </c>
      <c r="H243" s="11">
        <v>2</v>
      </c>
      <c r="I243" s="12">
        <v>43535</v>
      </c>
      <c r="J243" s="13">
        <v>0.50069444444444444</v>
      </c>
      <c r="K243" s="11" t="s">
        <v>27</v>
      </c>
      <c r="L243" s="11">
        <v>4.7619047620000003</v>
      </c>
      <c r="M243" s="14">
        <v>5.8</v>
      </c>
      <c r="N243" s="15">
        <f>Table5[[#This Row],[Unit price]] *Table5[[#This Row],[Quantity]]</f>
        <v>119.54</v>
      </c>
      <c r="O243" s="15">
        <f xml:space="preserve"> Table5[[#This Row],[Revenue]]/(1 + Table5[[#This Row],[Gross Margin Percentage]])</f>
        <v>20.746611569905014</v>
      </c>
      <c r="P243" s="17">
        <f xml:space="preserve"> Table5[[#This Row],[Revenue]] - Table5[[#This Row],[Total Cost]]</f>
        <v>98.793388430094993</v>
      </c>
    </row>
    <row r="244" spans="1:16" x14ac:dyDescent="0.25">
      <c r="A244" s="7" t="s">
        <v>272</v>
      </c>
      <c r="B244" s="7" t="s">
        <v>19</v>
      </c>
      <c r="C244" s="7" t="s">
        <v>20</v>
      </c>
      <c r="D244" s="7" t="s">
        <v>14</v>
      </c>
      <c r="E244" s="7" t="s">
        <v>25</v>
      </c>
      <c r="F244" s="7" t="s">
        <v>40</v>
      </c>
      <c r="G244" s="7">
        <v>93.2</v>
      </c>
      <c r="H244" s="7">
        <v>2</v>
      </c>
      <c r="I244" s="8">
        <v>43524</v>
      </c>
      <c r="J244" s="9">
        <v>0.77569444444444446</v>
      </c>
      <c r="K244" s="7" t="s">
        <v>27</v>
      </c>
      <c r="L244" s="7">
        <v>4.7619047620000003</v>
      </c>
      <c r="M244" s="10">
        <v>6</v>
      </c>
      <c r="N244" s="15">
        <f>Table5[[#This Row],[Unit price]] *Table5[[#This Row],[Quantity]]</f>
        <v>186.4</v>
      </c>
      <c r="O244" s="15">
        <f xml:space="preserve"> Table5[[#This Row],[Revenue]]/(1 + Table5[[#This Row],[Gross Margin Percentage]])</f>
        <v>32.350413222605781</v>
      </c>
      <c r="P244" s="17">
        <f xml:space="preserve"> Table5[[#This Row],[Revenue]] - Table5[[#This Row],[Total Cost]]</f>
        <v>154.04958677739421</v>
      </c>
    </row>
    <row r="245" spans="1:16" x14ac:dyDescent="0.25">
      <c r="A245" s="11" t="s">
        <v>273</v>
      </c>
      <c r="B245" s="11" t="s">
        <v>12</v>
      </c>
      <c r="C245" s="11" t="s">
        <v>13</v>
      </c>
      <c r="D245" s="11" t="s">
        <v>14</v>
      </c>
      <c r="E245" s="11" t="s">
        <v>25</v>
      </c>
      <c r="F245" s="11" t="s">
        <v>26</v>
      </c>
      <c r="G245" s="11">
        <v>62.65</v>
      </c>
      <c r="H245" s="11">
        <v>4</v>
      </c>
      <c r="I245" s="12">
        <v>43470</v>
      </c>
      <c r="J245" s="13">
        <v>0.47569444444444442</v>
      </c>
      <c r="K245" s="11" t="s">
        <v>23</v>
      </c>
      <c r="L245" s="11">
        <v>4.7619047620000003</v>
      </c>
      <c r="M245" s="14">
        <v>4.2</v>
      </c>
      <c r="N245" s="15">
        <f>Table5[[#This Row],[Unit price]] *Table5[[#This Row],[Quantity]]</f>
        <v>250.6</v>
      </c>
      <c r="O245" s="15">
        <f xml:space="preserve"> Table5[[#This Row],[Revenue]]/(1 + Table5[[#This Row],[Gross Margin Percentage]])</f>
        <v>43.492561982752186</v>
      </c>
      <c r="P245" s="17">
        <f xml:space="preserve"> Table5[[#This Row],[Revenue]] - Table5[[#This Row],[Total Cost]]</f>
        <v>207.1074380172478</v>
      </c>
    </row>
    <row r="246" spans="1:16" x14ac:dyDescent="0.25">
      <c r="A246" s="7" t="s">
        <v>274</v>
      </c>
      <c r="B246" s="7" t="s">
        <v>36</v>
      </c>
      <c r="C246" s="7" t="s">
        <v>37</v>
      </c>
      <c r="D246" s="7" t="s">
        <v>21</v>
      </c>
      <c r="E246" s="7" t="s">
        <v>25</v>
      </c>
      <c r="F246" s="7" t="s">
        <v>26</v>
      </c>
      <c r="G246" s="7">
        <v>93.87</v>
      </c>
      <c r="H246" s="7">
        <v>8</v>
      </c>
      <c r="I246" s="8">
        <v>43498</v>
      </c>
      <c r="J246" s="9">
        <v>0.77916666666666667</v>
      </c>
      <c r="K246" s="7" t="s">
        <v>27</v>
      </c>
      <c r="L246" s="7">
        <v>4.7619047620000003</v>
      </c>
      <c r="M246" s="10">
        <v>8.3000000000000007</v>
      </c>
      <c r="N246" s="15">
        <f>Table5[[#This Row],[Unit price]] *Table5[[#This Row],[Quantity]]</f>
        <v>750.96</v>
      </c>
      <c r="O246" s="15">
        <f xml:space="preserve"> Table5[[#This Row],[Revenue]]/(1 + Table5[[#This Row],[Gross Margin Percentage]])</f>
        <v>130.33190082429203</v>
      </c>
      <c r="P246" s="17">
        <f xml:space="preserve"> Table5[[#This Row],[Revenue]] - Table5[[#This Row],[Total Cost]]</f>
        <v>620.62809917570803</v>
      </c>
    </row>
    <row r="247" spans="1:16" x14ac:dyDescent="0.25">
      <c r="A247" s="11" t="s">
        <v>275</v>
      </c>
      <c r="B247" s="11" t="s">
        <v>12</v>
      </c>
      <c r="C247" s="11" t="s">
        <v>13</v>
      </c>
      <c r="D247" s="11" t="s">
        <v>14</v>
      </c>
      <c r="E247" s="11" t="s">
        <v>25</v>
      </c>
      <c r="F247" s="11" t="s">
        <v>26</v>
      </c>
      <c r="G247" s="11">
        <v>47.59</v>
      </c>
      <c r="H247" s="11">
        <v>8</v>
      </c>
      <c r="I247" s="12">
        <v>43466</v>
      </c>
      <c r="J247" s="13">
        <v>0.61597222222222225</v>
      </c>
      <c r="K247" s="11" t="s">
        <v>23</v>
      </c>
      <c r="L247" s="11">
        <v>4.7619047620000003</v>
      </c>
      <c r="M247" s="14">
        <v>5.7</v>
      </c>
      <c r="N247" s="15">
        <f>Table5[[#This Row],[Unit price]] *Table5[[#This Row],[Quantity]]</f>
        <v>380.72</v>
      </c>
      <c r="O247" s="15">
        <f xml:space="preserve"> Table5[[#This Row],[Revenue]]/(1 + Table5[[#This Row],[Gross Margin Percentage]])</f>
        <v>66.075371899734293</v>
      </c>
      <c r="P247" s="17">
        <f xml:space="preserve"> Table5[[#This Row],[Revenue]] - Table5[[#This Row],[Total Cost]]</f>
        <v>314.64462810026572</v>
      </c>
    </row>
    <row r="248" spans="1:16" x14ac:dyDescent="0.25">
      <c r="A248" s="7" t="s">
        <v>276</v>
      </c>
      <c r="B248" s="7" t="s">
        <v>36</v>
      </c>
      <c r="C248" s="7" t="s">
        <v>37</v>
      </c>
      <c r="D248" s="7" t="s">
        <v>14</v>
      </c>
      <c r="E248" s="7" t="s">
        <v>15</v>
      </c>
      <c r="F248" s="7" t="s">
        <v>22</v>
      </c>
      <c r="G248" s="7">
        <v>81.400000000000006</v>
      </c>
      <c r="H248" s="7">
        <v>3</v>
      </c>
      <c r="I248" s="8">
        <v>43505</v>
      </c>
      <c r="J248" s="9">
        <v>0.82152777777777775</v>
      </c>
      <c r="K248" s="7" t="s">
        <v>23</v>
      </c>
      <c r="L248" s="7">
        <v>4.7619047620000003</v>
      </c>
      <c r="M248" s="10">
        <v>4.8</v>
      </c>
      <c r="N248" s="15">
        <f>Table5[[#This Row],[Unit price]] *Table5[[#This Row],[Quantity]]</f>
        <v>244.20000000000002</v>
      </c>
      <c r="O248" s="15">
        <f xml:space="preserve"> Table5[[#This Row],[Revenue]]/(1 + Table5[[#This Row],[Gross Margin Percentage]])</f>
        <v>42.381818181117659</v>
      </c>
      <c r="P248" s="17">
        <f xml:space="preserve"> Table5[[#This Row],[Revenue]] - Table5[[#This Row],[Total Cost]]</f>
        <v>201.81818181888235</v>
      </c>
    </row>
    <row r="249" spans="1:16" x14ac:dyDescent="0.25">
      <c r="A249" s="11" t="s">
        <v>277</v>
      </c>
      <c r="B249" s="11" t="s">
        <v>12</v>
      </c>
      <c r="C249" s="11" t="s">
        <v>13</v>
      </c>
      <c r="D249" s="11" t="s">
        <v>14</v>
      </c>
      <c r="E249" s="11" t="s">
        <v>25</v>
      </c>
      <c r="F249" s="11" t="s">
        <v>40</v>
      </c>
      <c r="G249" s="11">
        <v>17.940000000000001</v>
      </c>
      <c r="H249" s="11">
        <v>5</v>
      </c>
      <c r="I249" s="12">
        <v>43488</v>
      </c>
      <c r="J249" s="13">
        <v>0.58611111111111114</v>
      </c>
      <c r="K249" s="11" t="s">
        <v>17</v>
      </c>
      <c r="L249" s="11">
        <v>4.7619047620000003</v>
      </c>
      <c r="M249" s="14">
        <v>6.8</v>
      </c>
      <c r="N249" s="15">
        <f>Table5[[#This Row],[Unit price]] *Table5[[#This Row],[Quantity]]</f>
        <v>89.7</v>
      </c>
      <c r="O249" s="15">
        <f xml:space="preserve"> Table5[[#This Row],[Revenue]]/(1 + Table5[[#This Row],[Gross Margin Percentage]])</f>
        <v>15.567768594784003</v>
      </c>
      <c r="P249" s="17">
        <f xml:space="preserve"> Table5[[#This Row],[Revenue]] - Table5[[#This Row],[Total Cost]]</f>
        <v>74.132231405216004</v>
      </c>
    </row>
    <row r="250" spans="1:16" x14ac:dyDescent="0.25">
      <c r="A250" s="7" t="s">
        <v>278</v>
      </c>
      <c r="B250" s="7" t="s">
        <v>12</v>
      </c>
      <c r="C250" s="7" t="s">
        <v>13</v>
      </c>
      <c r="D250" s="7" t="s">
        <v>14</v>
      </c>
      <c r="E250" s="7" t="s">
        <v>25</v>
      </c>
      <c r="F250" s="7" t="s">
        <v>22</v>
      </c>
      <c r="G250" s="7">
        <v>77.72</v>
      </c>
      <c r="H250" s="7">
        <v>4</v>
      </c>
      <c r="I250" s="8">
        <v>43472</v>
      </c>
      <c r="J250" s="9">
        <v>0.6743055555555556</v>
      </c>
      <c r="K250" s="7" t="s">
        <v>27</v>
      </c>
      <c r="L250" s="7">
        <v>4.7619047620000003</v>
      </c>
      <c r="M250" s="10">
        <v>8.8000000000000007</v>
      </c>
      <c r="N250" s="15">
        <f>Table5[[#This Row],[Unit price]] *Table5[[#This Row],[Quantity]]</f>
        <v>310.88</v>
      </c>
      <c r="O250" s="15">
        <f xml:space="preserve"> Table5[[#This Row],[Revenue]]/(1 + Table5[[#This Row],[Gross Margin Percentage]])</f>
        <v>53.954380164397442</v>
      </c>
      <c r="P250" s="17">
        <f xml:space="preserve"> Table5[[#This Row],[Revenue]] - Table5[[#This Row],[Total Cost]]</f>
        <v>256.92561983560256</v>
      </c>
    </row>
    <row r="251" spans="1:16" x14ac:dyDescent="0.25">
      <c r="A251" s="11" t="s">
        <v>279</v>
      </c>
      <c r="B251" s="11" t="s">
        <v>36</v>
      </c>
      <c r="C251" s="11" t="s">
        <v>37</v>
      </c>
      <c r="D251" s="11" t="s">
        <v>21</v>
      </c>
      <c r="E251" s="11" t="s">
        <v>25</v>
      </c>
      <c r="F251" s="11" t="s">
        <v>38</v>
      </c>
      <c r="G251" s="11">
        <v>73.06</v>
      </c>
      <c r="H251" s="11">
        <v>7</v>
      </c>
      <c r="I251" s="12">
        <v>43479</v>
      </c>
      <c r="J251" s="13">
        <v>0.79583333333333339</v>
      </c>
      <c r="K251" s="11" t="s">
        <v>27</v>
      </c>
      <c r="L251" s="11">
        <v>4.7619047620000003</v>
      </c>
      <c r="M251" s="14">
        <v>4.2</v>
      </c>
      <c r="N251" s="15">
        <f>Table5[[#This Row],[Unit price]] *Table5[[#This Row],[Quantity]]</f>
        <v>511.42</v>
      </c>
      <c r="O251" s="15">
        <f xml:space="preserve"> Table5[[#This Row],[Revenue]]/(1 + Table5[[#This Row],[Gross Margin Percentage]])</f>
        <v>88.758842973739519</v>
      </c>
      <c r="P251" s="17">
        <f xml:space="preserve"> Table5[[#This Row],[Revenue]] - Table5[[#This Row],[Total Cost]]</f>
        <v>422.66115702626053</v>
      </c>
    </row>
    <row r="252" spans="1:16" x14ac:dyDescent="0.25">
      <c r="A252" s="7" t="s">
        <v>280</v>
      </c>
      <c r="B252" s="7" t="s">
        <v>36</v>
      </c>
      <c r="C252" s="7" t="s">
        <v>37</v>
      </c>
      <c r="D252" s="7" t="s">
        <v>14</v>
      </c>
      <c r="E252" s="7" t="s">
        <v>25</v>
      </c>
      <c r="F252" s="7" t="s">
        <v>38</v>
      </c>
      <c r="G252" s="7">
        <v>46.55</v>
      </c>
      <c r="H252" s="7">
        <v>9</v>
      </c>
      <c r="I252" s="8">
        <v>43498</v>
      </c>
      <c r="J252" s="9">
        <v>0.64861111111111114</v>
      </c>
      <c r="K252" s="7" t="s">
        <v>17</v>
      </c>
      <c r="L252" s="7">
        <v>4.7619047620000003</v>
      </c>
      <c r="M252" s="10">
        <v>6.4</v>
      </c>
      <c r="N252" s="15">
        <f>Table5[[#This Row],[Unit price]] *Table5[[#This Row],[Quantity]]</f>
        <v>418.95</v>
      </c>
      <c r="O252" s="15">
        <f xml:space="preserve"> Table5[[#This Row],[Revenue]]/(1 + Table5[[#This Row],[Gross Margin Percentage]])</f>
        <v>72.710330577310572</v>
      </c>
      <c r="P252" s="17">
        <f xml:space="preserve"> Table5[[#This Row],[Revenue]] - Table5[[#This Row],[Total Cost]]</f>
        <v>346.23966942268942</v>
      </c>
    </row>
    <row r="253" spans="1:16" x14ac:dyDescent="0.25">
      <c r="A253" s="11" t="s">
        <v>281</v>
      </c>
      <c r="B253" s="11" t="s">
        <v>19</v>
      </c>
      <c r="C253" s="11" t="s">
        <v>20</v>
      </c>
      <c r="D253" s="11" t="s">
        <v>14</v>
      </c>
      <c r="E253" s="11" t="s">
        <v>25</v>
      </c>
      <c r="F253" s="11" t="s">
        <v>40</v>
      </c>
      <c r="G253" s="11">
        <v>35.19</v>
      </c>
      <c r="H253" s="11">
        <v>10</v>
      </c>
      <c r="I253" s="12">
        <v>43541</v>
      </c>
      <c r="J253" s="13">
        <v>0.79583333333333339</v>
      </c>
      <c r="K253" s="11" t="s">
        <v>27</v>
      </c>
      <c r="L253" s="11">
        <v>4.7619047620000003</v>
      </c>
      <c r="M253" s="14">
        <v>8.4</v>
      </c>
      <c r="N253" s="15">
        <f>Table5[[#This Row],[Unit price]] *Table5[[#This Row],[Quantity]]</f>
        <v>351.9</v>
      </c>
      <c r="O253" s="15">
        <f xml:space="preserve"> Table5[[#This Row],[Revenue]]/(1 + Table5[[#This Row],[Gross Margin Percentage]])</f>
        <v>61.073553717998777</v>
      </c>
      <c r="P253" s="17">
        <f xml:space="preserve"> Table5[[#This Row],[Revenue]] - Table5[[#This Row],[Total Cost]]</f>
        <v>290.8264462820012</v>
      </c>
    </row>
    <row r="254" spans="1:16" x14ac:dyDescent="0.25">
      <c r="A254" s="7" t="s">
        <v>282</v>
      </c>
      <c r="B254" s="7" t="s">
        <v>19</v>
      </c>
      <c r="C254" s="7" t="s">
        <v>20</v>
      </c>
      <c r="D254" s="7" t="s">
        <v>21</v>
      </c>
      <c r="E254" s="7" t="s">
        <v>15</v>
      </c>
      <c r="F254" s="7" t="s">
        <v>30</v>
      </c>
      <c r="G254" s="7">
        <v>14.39</v>
      </c>
      <c r="H254" s="7">
        <v>2</v>
      </c>
      <c r="I254" s="8">
        <v>43526</v>
      </c>
      <c r="J254" s="9">
        <v>0.8222222222222223</v>
      </c>
      <c r="K254" s="7" t="s">
        <v>27</v>
      </c>
      <c r="L254" s="7">
        <v>4.7619047620000003</v>
      </c>
      <c r="M254" s="10">
        <v>7.2</v>
      </c>
      <c r="N254" s="15">
        <f>Table5[[#This Row],[Unit price]] *Table5[[#This Row],[Quantity]]</f>
        <v>28.78</v>
      </c>
      <c r="O254" s="15">
        <f xml:space="preserve"> Table5[[#This Row],[Revenue]]/(1 + Table5[[#This Row],[Gross Margin Percentage]])</f>
        <v>4.9948760329752915</v>
      </c>
      <c r="P254" s="17">
        <f xml:space="preserve"> Table5[[#This Row],[Revenue]] - Table5[[#This Row],[Total Cost]]</f>
        <v>23.78512396702471</v>
      </c>
    </row>
    <row r="255" spans="1:16" x14ac:dyDescent="0.25">
      <c r="A255" s="11" t="s">
        <v>283</v>
      </c>
      <c r="B255" s="11" t="s">
        <v>12</v>
      </c>
      <c r="C255" s="11" t="s">
        <v>13</v>
      </c>
      <c r="D255" s="11" t="s">
        <v>21</v>
      </c>
      <c r="E255" s="11" t="s">
        <v>25</v>
      </c>
      <c r="F255" s="11" t="s">
        <v>26</v>
      </c>
      <c r="G255" s="11">
        <v>23.75</v>
      </c>
      <c r="H255" s="11">
        <v>4</v>
      </c>
      <c r="I255" s="12">
        <v>43540</v>
      </c>
      <c r="J255" s="13">
        <v>0.47361111111111115</v>
      </c>
      <c r="K255" s="11" t="s">
        <v>23</v>
      </c>
      <c r="L255" s="11">
        <v>4.7619047620000003</v>
      </c>
      <c r="M255" s="14">
        <v>5.2</v>
      </c>
      <c r="N255" s="15">
        <f>Table5[[#This Row],[Unit price]] *Table5[[#This Row],[Quantity]]</f>
        <v>95</v>
      </c>
      <c r="O255" s="15">
        <f xml:space="preserve"> Table5[[#This Row],[Revenue]]/(1 + Table5[[#This Row],[Gross Margin Percentage]])</f>
        <v>16.4876033055126</v>
      </c>
      <c r="P255" s="17">
        <f xml:space="preserve"> Table5[[#This Row],[Revenue]] - Table5[[#This Row],[Total Cost]]</f>
        <v>78.512396694487393</v>
      </c>
    </row>
    <row r="256" spans="1:16" x14ac:dyDescent="0.25">
      <c r="A256" s="7" t="s">
        <v>284</v>
      </c>
      <c r="B256" s="7" t="s">
        <v>12</v>
      </c>
      <c r="C256" s="7" t="s">
        <v>13</v>
      </c>
      <c r="D256" s="7" t="s">
        <v>14</v>
      </c>
      <c r="E256" s="7" t="s">
        <v>25</v>
      </c>
      <c r="F256" s="7" t="s">
        <v>26</v>
      </c>
      <c r="G256" s="7">
        <v>58.9</v>
      </c>
      <c r="H256" s="7">
        <v>8</v>
      </c>
      <c r="I256" s="8">
        <v>43471</v>
      </c>
      <c r="J256" s="9">
        <v>0.47430555555555554</v>
      </c>
      <c r="K256" s="7" t="s">
        <v>23</v>
      </c>
      <c r="L256" s="7">
        <v>4.7619047620000003</v>
      </c>
      <c r="M256" s="10">
        <v>8.9</v>
      </c>
      <c r="N256" s="15">
        <f>Table5[[#This Row],[Unit price]] *Table5[[#This Row],[Quantity]]</f>
        <v>471.2</v>
      </c>
      <c r="O256" s="15">
        <f xml:space="preserve"> Table5[[#This Row],[Revenue]]/(1 + Table5[[#This Row],[Gross Margin Percentage]])</f>
        <v>81.778512395342503</v>
      </c>
      <c r="P256" s="17">
        <f xml:space="preserve"> Table5[[#This Row],[Revenue]] - Table5[[#This Row],[Total Cost]]</f>
        <v>389.4214876046575</v>
      </c>
    </row>
    <row r="257" spans="1:16" x14ac:dyDescent="0.25">
      <c r="A257" s="11" t="s">
        <v>285</v>
      </c>
      <c r="B257" s="11" t="s">
        <v>36</v>
      </c>
      <c r="C257" s="11" t="s">
        <v>37</v>
      </c>
      <c r="D257" s="11" t="s">
        <v>14</v>
      </c>
      <c r="E257" s="11" t="s">
        <v>25</v>
      </c>
      <c r="F257" s="11" t="s">
        <v>40</v>
      </c>
      <c r="G257" s="11">
        <v>32.619999999999997</v>
      </c>
      <c r="H257" s="11">
        <v>4</v>
      </c>
      <c r="I257" s="12">
        <v>43494</v>
      </c>
      <c r="J257" s="13">
        <v>0.59166666666666667</v>
      </c>
      <c r="K257" s="11" t="s">
        <v>23</v>
      </c>
      <c r="L257" s="11">
        <v>4.7619047620000003</v>
      </c>
      <c r="M257" s="14">
        <v>9</v>
      </c>
      <c r="N257" s="15">
        <f>Table5[[#This Row],[Unit price]] *Table5[[#This Row],[Quantity]]</f>
        <v>130.47999999999999</v>
      </c>
      <c r="O257" s="15">
        <f xml:space="preserve"> Table5[[#This Row],[Revenue]]/(1 + Table5[[#This Row],[Gross Margin Percentage]])</f>
        <v>22.645289255824043</v>
      </c>
      <c r="P257" s="17">
        <f xml:space="preserve"> Table5[[#This Row],[Revenue]] - Table5[[#This Row],[Total Cost]]</f>
        <v>107.83471074417595</v>
      </c>
    </row>
    <row r="258" spans="1:16" x14ac:dyDescent="0.25">
      <c r="A258" s="7" t="s">
        <v>286</v>
      </c>
      <c r="B258" s="7" t="s">
        <v>12</v>
      </c>
      <c r="C258" s="7" t="s">
        <v>13</v>
      </c>
      <c r="D258" s="7" t="s">
        <v>14</v>
      </c>
      <c r="E258" s="7" t="s">
        <v>25</v>
      </c>
      <c r="F258" s="7" t="s">
        <v>22</v>
      </c>
      <c r="G258" s="7">
        <v>66.349999999999994</v>
      </c>
      <c r="H258" s="7">
        <v>1</v>
      </c>
      <c r="I258" s="8">
        <v>43496</v>
      </c>
      <c r="J258" s="9">
        <v>0.44861111111111113</v>
      </c>
      <c r="K258" s="7" t="s">
        <v>27</v>
      </c>
      <c r="L258" s="7">
        <v>4.7619047620000003</v>
      </c>
      <c r="M258" s="10">
        <v>9.6999999999999993</v>
      </c>
      <c r="N258" s="15">
        <f>Table5[[#This Row],[Unit price]] *Table5[[#This Row],[Quantity]]</f>
        <v>66.349999999999994</v>
      </c>
      <c r="O258" s="15">
        <f xml:space="preserve"> Table5[[#This Row],[Revenue]]/(1 + Table5[[#This Row],[Gross Margin Percentage]])</f>
        <v>11.51528925600801</v>
      </c>
      <c r="P258" s="17">
        <f xml:space="preserve"> Table5[[#This Row],[Revenue]] - Table5[[#This Row],[Total Cost]]</f>
        <v>54.834710743991984</v>
      </c>
    </row>
    <row r="259" spans="1:16" x14ac:dyDescent="0.25">
      <c r="A259" s="11" t="s">
        <v>287</v>
      </c>
      <c r="B259" s="11" t="s">
        <v>12</v>
      </c>
      <c r="C259" s="11" t="s">
        <v>13</v>
      </c>
      <c r="D259" s="11" t="s">
        <v>14</v>
      </c>
      <c r="E259" s="11" t="s">
        <v>25</v>
      </c>
      <c r="F259" s="11" t="s">
        <v>26</v>
      </c>
      <c r="G259" s="11">
        <v>25.91</v>
      </c>
      <c r="H259" s="11">
        <v>6</v>
      </c>
      <c r="I259" s="12">
        <v>43501</v>
      </c>
      <c r="J259" s="13">
        <v>0.42777777777777781</v>
      </c>
      <c r="K259" s="11" t="s">
        <v>17</v>
      </c>
      <c r="L259" s="11">
        <v>4.7619047620000003</v>
      </c>
      <c r="M259" s="14">
        <v>8.6999999999999993</v>
      </c>
      <c r="N259" s="15">
        <f>Table5[[#This Row],[Unit price]] *Table5[[#This Row],[Quantity]]</f>
        <v>155.46</v>
      </c>
      <c r="O259" s="15">
        <f xml:space="preserve"> Table5[[#This Row],[Revenue]]/(1 + Table5[[#This Row],[Gross Margin Percentage]])</f>
        <v>26.980661156578833</v>
      </c>
      <c r="P259" s="17">
        <f xml:space="preserve"> Table5[[#This Row],[Revenue]] - Table5[[#This Row],[Total Cost]]</f>
        <v>128.47933884342117</v>
      </c>
    </row>
    <row r="260" spans="1:16" x14ac:dyDescent="0.25">
      <c r="A260" s="7" t="s">
        <v>288</v>
      </c>
      <c r="B260" s="7" t="s">
        <v>12</v>
      </c>
      <c r="C260" s="7" t="s">
        <v>13</v>
      </c>
      <c r="D260" s="7" t="s">
        <v>14</v>
      </c>
      <c r="E260" s="7" t="s">
        <v>25</v>
      </c>
      <c r="F260" s="7" t="s">
        <v>22</v>
      </c>
      <c r="G260" s="7">
        <v>32.25</v>
      </c>
      <c r="H260" s="7">
        <v>4</v>
      </c>
      <c r="I260" s="8">
        <v>43509</v>
      </c>
      <c r="J260" s="9">
        <v>0.52638888888888891</v>
      </c>
      <c r="K260" s="7" t="s">
        <v>17</v>
      </c>
      <c r="L260" s="7">
        <v>4.7619047620000003</v>
      </c>
      <c r="M260" s="10">
        <v>6.5</v>
      </c>
      <c r="N260" s="15">
        <f>Table5[[#This Row],[Unit price]] *Table5[[#This Row],[Quantity]]</f>
        <v>129</v>
      </c>
      <c r="O260" s="15">
        <f xml:space="preserve"> Table5[[#This Row],[Revenue]]/(1 + Table5[[#This Row],[Gross Margin Percentage]])</f>
        <v>22.388429751696059</v>
      </c>
      <c r="P260" s="17">
        <f xml:space="preserve"> Table5[[#This Row],[Revenue]] - Table5[[#This Row],[Total Cost]]</f>
        <v>106.61157024830393</v>
      </c>
    </row>
    <row r="261" spans="1:16" x14ac:dyDescent="0.25">
      <c r="A261" s="11" t="s">
        <v>289</v>
      </c>
      <c r="B261" s="11" t="s">
        <v>19</v>
      </c>
      <c r="C261" s="11" t="s">
        <v>20</v>
      </c>
      <c r="D261" s="11" t="s">
        <v>14</v>
      </c>
      <c r="E261" s="11" t="s">
        <v>25</v>
      </c>
      <c r="F261" s="11" t="s">
        <v>22</v>
      </c>
      <c r="G261" s="11">
        <v>65.94</v>
      </c>
      <c r="H261" s="11">
        <v>4</v>
      </c>
      <c r="I261" s="12">
        <v>43503</v>
      </c>
      <c r="J261" s="13">
        <v>0.54513888888888895</v>
      </c>
      <c r="K261" s="11" t="s">
        <v>27</v>
      </c>
      <c r="L261" s="11">
        <v>4.7619047620000003</v>
      </c>
      <c r="M261" s="14">
        <v>6.9</v>
      </c>
      <c r="N261" s="15">
        <f>Table5[[#This Row],[Unit price]] *Table5[[#This Row],[Quantity]]</f>
        <v>263.76</v>
      </c>
      <c r="O261" s="15">
        <f xml:space="preserve"> Table5[[#This Row],[Revenue]]/(1 + Table5[[#This Row],[Gross Margin Percentage]])</f>
        <v>45.776528924863193</v>
      </c>
      <c r="P261" s="17">
        <f xml:space="preserve"> Table5[[#This Row],[Revenue]] - Table5[[#This Row],[Total Cost]]</f>
        <v>217.9834710751368</v>
      </c>
    </row>
    <row r="262" spans="1:16" x14ac:dyDescent="0.25">
      <c r="A262" s="7" t="s">
        <v>290</v>
      </c>
      <c r="B262" s="7" t="s">
        <v>12</v>
      </c>
      <c r="C262" s="7" t="s">
        <v>13</v>
      </c>
      <c r="D262" s="7" t="s">
        <v>21</v>
      </c>
      <c r="E262" s="7" t="s">
        <v>15</v>
      </c>
      <c r="F262" s="7" t="s">
        <v>22</v>
      </c>
      <c r="G262" s="7">
        <v>75.06</v>
      </c>
      <c r="H262" s="7">
        <v>9</v>
      </c>
      <c r="I262" s="8">
        <v>43543</v>
      </c>
      <c r="J262" s="9">
        <v>0.55902777777777779</v>
      </c>
      <c r="K262" s="7" t="s">
        <v>17</v>
      </c>
      <c r="L262" s="7">
        <v>4.7619047620000003</v>
      </c>
      <c r="M262" s="10">
        <v>6.2</v>
      </c>
      <c r="N262" s="15">
        <f>Table5[[#This Row],[Unit price]] *Table5[[#This Row],[Quantity]]</f>
        <v>675.54</v>
      </c>
      <c r="O262" s="15">
        <f xml:space="preserve"> Table5[[#This Row],[Revenue]]/(1 + Table5[[#This Row],[Gross Margin Percentage]])</f>
        <v>117.24247933690506</v>
      </c>
      <c r="P262" s="17">
        <f xml:space="preserve"> Table5[[#This Row],[Revenue]] - Table5[[#This Row],[Total Cost]]</f>
        <v>558.29752066309493</v>
      </c>
    </row>
    <row r="263" spans="1:16" x14ac:dyDescent="0.25">
      <c r="A263" s="11" t="s">
        <v>291</v>
      </c>
      <c r="B263" s="11" t="s">
        <v>19</v>
      </c>
      <c r="C263" s="11" t="s">
        <v>20</v>
      </c>
      <c r="D263" s="11" t="s">
        <v>21</v>
      </c>
      <c r="E263" s="11" t="s">
        <v>15</v>
      </c>
      <c r="F263" s="11" t="s">
        <v>40</v>
      </c>
      <c r="G263" s="11">
        <v>16.45</v>
      </c>
      <c r="H263" s="11">
        <v>4</v>
      </c>
      <c r="I263" s="12">
        <v>43531</v>
      </c>
      <c r="J263" s="13">
        <v>0.62013888888888891</v>
      </c>
      <c r="K263" s="11" t="s">
        <v>17</v>
      </c>
      <c r="L263" s="11">
        <v>4.7619047620000003</v>
      </c>
      <c r="M263" s="14">
        <v>5.6</v>
      </c>
      <c r="N263" s="15">
        <f>Table5[[#This Row],[Unit price]] *Table5[[#This Row],[Quantity]]</f>
        <v>65.8</v>
      </c>
      <c r="O263" s="15">
        <f xml:space="preserve"> Table5[[#This Row],[Revenue]]/(1 + Table5[[#This Row],[Gross Margin Percentage]])</f>
        <v>11.419834710555042</v>
      </c>
      <c r="P263" s="17">
        <f xml:space="preserve"> Table5[[#This Row],[Revenue]] - Table5[[#This Row],[Total Cost]]</f>
        <v>54.380165289444953</v>
      </c>
    </row>
    <row r="264" spans="1:16" x14ac:dyDescent="0.25">
      <c r="A264" s="7" t="s">
        <v>292</v>
      </c>
      <c r="B264" s="7" t="s">
        <v>36</v>
      </c>
      <c r="C264" s="7" t="s">
        <v>37</v>
      </c>
      <c r="D264" s="7" t="s">
        <v>14</v>
      </c>
      <c r="E264" s="7" t="s">
        <v>15</v>
      </c>
      <c r="F264" s="7" t="s">
        <v>40</v>
      </c>
      <c r="G264" s="7">
        <v>38.299999999999997</v>
      </c>
      <c r="H264" s="7">
        <v>4</v>
      </c>
      <c r="I264" s="8">
        <v>43537</v>
      </c>
      <c r="J264" s="9">
        <v>0.80694444444444446</v>
      </c>
      <c r="K264" s="7" t="s">
        <v>23</v>
      </c>
      <c r="L264" s="7">
        <v>4.7619047620000003</v>
      </c>
      <c r="M264" s="10">
        <v>5.7</v>
      </c>
      <c r="N264" s="15">
        <f>Table5[[#This Row],[Unit price]] *Table5[[#This Row],[Quantity]]</f>
        <v>153.19999999999999</v>
      </c>
      <c r="O264" s="15">
        <f xml:space="preserve"> Table5[[#This Row],[Revenue]]/(1 + Table5[[#This Row],[Gross Margin Percentage]])</f>
        <v>26.588429751626634</v>
      </c>
      <c r="P264" s="17">
        <f xml:space="preserve"> Table5[[#This Row],[Revenue]] - Table5[[#This Row],[Total Cost]]</f>
        <v>126.61157024837335</v>
      </c>
    </row>
    <row r="265" spans="1:16" x14ac:dyDescent="0.25">
      <c r="A265" s="11" t="s">
        <v>293</v>
      </c>
      <c r="B265" s="11" t="s">
        <v>12</v>
      </c>
      <c r="C265" s="11" t="s">
        <v>13</v>
      </c>
      <c r="D265" s="11" t="s">
        <v>14</v>
      </c>
      <c r="E265" s="11" t="s">
        <v>15</v>
      </c>
      <c r="F265" s="11" t="s">
        <v>30</v>
      </c>
      <c r="G265" s="11">
        <v>22.24</v>
      </c>
      <c r="H265" s="11">
        <v>10</v>
      </c>
      <c r="I265" s="12">
        <v>43505</v>
      </c>
      <c r="J265" s="13">
        <v>0.45833333333333331</v>
      </c>
      <c r="K265" s="11" t="s">
        <v>23</v>
      </c>
      <c r="L265" s="11">
        <v>4.7619047620000003</v>
      </c>
      <c r="M265" s="14">
        <v>4.2</v>
      </c>
      <c r="N265" s="15">
        <f>Table5[[#This Row],[Unit price]] *Table5[[#This Row],[Quantity]]</f>
        <v>222.39999999999998</v>
      </c>
      <c r="O265" s="15">
        <f xml:space="preserve"> Table5[[#This Row],[Revenue]]/(1 + Table5[[#This Row],[Gross Margin Percentage]])</f>
        <v>38.59834710680002</v>
      </c>
      <c r="P265" s="17">
        <f xml:space="preserve"> Table5[[#This Row],[Revenue]] - Table5[[#This Row],[Total Cost]]</f>
        <v>183.80165289319996</v>
      </c>
    </row>
    <row r="266" spans="1:16" x14ac:dyDescent="0.25">
      <c r="A266" s="7" t="s">
        <v>294</v>
      </c>
      <c r="B266" s="7" t="s">
        <v>36</v>
      </c>
      <c r="C266" s="7" t="s">
        <v>37</v>
      </c>
      <c r="D266" s="7" t="s">
        <v>21</v>
      </c>
      <c r="E266" s="7" t="s">
        <v>25</v>
      </c>
      <c r="F266" s="7" t="s">
        <v>30</v>
      </c>
      <c r="G266" s="7">
        <v>54.45</v>
      </c>
      <c r="H266" s="7">
        <v>1</v>
      </c>
      <c r="I266" s="8">
        <v>43522</v>
      </c>
      <c r="J266" s="9">
        <v>0.80833333333333324</v>
      </c>
      <c r="K266" s="7" t="s">
        <v>17</v>
      </c>
      <c r="L266" s="7">
        <v>4.7619047620000003</v>
      </c>
      <c r="M266" s="10">
        <v>7.9</v>
      </c>
      <c r="N266" s="15">
        <f>Table5[[#This Row],[Unit price]] *Table5[[#This Row],[Quantity]]</f>
        <v>54.45</v>
      </c>
      <c r="O266" s="15">
        <f xml:space="preserve"> Table5[[#This Row],[Revenue]]/(1 + Table5[[#This Row],[Gross Margin Percentage]])</f>
        <v>9.4499999998438025</v>
      </c>
      <c r="P266" s="17">
        <f xml:space="preserve"> Table5[[#This Row],[Revenue]] - Table5[[#This Row],[Total Cost]]</f>
        <v>45.000000000156199</v>
      </c>
    </row>
    <row r="267" spans="1:16" x14ac:dyDescent="0.25">
      <c r="A267" s="11" t="s">
        <v>295</v>
      </c>
      <c r="B267" s="11" t="s">
        <v>12</v>
      </c>
      <c r="C267" s="11" t="s">
        <v>13</v>
      </c>
      <c r="D267" s="11" t="s">
        <v>14</v>
      </c>
      <c r="E267" s="11" t="s">
        <v>15</v>
      </c>
      <c r="F267" s="11" t="s">
        <v>30</v>
      </c>
      <c r="G267" s="11">
        <v>98.4</v>
      </c>
      <c r="H267" s="11">
        <v>7</v>
      </c>
      <c r="I267" s="12">
        <v>43536</v>
      </c>
      <c r="J267" s="13">
        <v>0.52986111111111112</v>
      </c>
      <c r="K267" s="11" t="s">
        <v>27</v>
      </c>
      <c r="L267" s="11">
        <v>4.7619047620000003</v>
      </c>
      <c r="M267" s="14">
        <v>8.6999999999999993</v>
      </c>
      <c r="N267" s="15">
        <f>Table5[[#This Row],[Unit price]] *Table5[[#This Row],[Quantity]]</f>
        <v>688.80000000000007</v>
      </c>
      <c r="O267" s="15">
        <f xml:space="preserve"> Table5[[#This Row],[Revenue]]/(1 + Table5[[#This Row],[Gross Margin Percentage]])</f>
        <v>119.54380165091663</v>
      </c>
      <c r="P267" s="17">
        <f xml:space="preserve"> Table5[[#This Row],[Revenue]] - Table5[[#This Row],[Total Cost]]</f>
        <v>569.25619834908343</v>
      </c>
    </row>
    <row r="268" spans="1:16" x14ac:dyDescent="0.25">
      <c r="A268" s="7" t="s">
        <v>296</v>
      </c>
      <c r="B268" s="7" t="s">
        <v>19</v>
      </c>
      <c r="C268" s="7" t="s">
        <v>20</v>
      </c>
      <c r="D268" s="7" t="s">
        <v>21</v>
      </c>
      <c r="E268" s="7" t="s">
        <v>25</v>
      </c>
      <c r="F268" s="7" t="s">
        <v>26</v>
      </c>
      <c r="G268" s="7">
        <v>35.47</v>
      </c>
      <c r="H268" s="7">
        <v>4</v>
      </c>
      <c r="I268" s="8">
        <v>43538</v>
      </c>
      <c r="J268" s="9">
        <v>0.72361111111111109</v>
      </c>
      <c r="K268" s="7" t="s">
        <v>27</v>
      </c>
      <c r="L268" s="7">
        <v>4.7619047620000003</v>
      </c>
      <c r="M268" s="10">
        <v>6.9</v>
      </c>
      <c r="N268" s="15">
        <f>Table5[[#This Row],[Unit price]] *Table5[[#This Row],[Quantity]]</f>
        <v>141.88</v>
      </c>
      <c r="O268" s="15">
        <f xml:space="preserve"> Table5[[#This Row],[Revenue]]/(1 + Table5[[#This Row],[Gross Margin Percentage]])</f>
        <v>24.623801652485554</v>
      </c>
      <c r="P268" s="17">
        <f xml:space="preserve"> Table5[[#This Row],[Revenue]] - Table5[[#This Row],[Total Cost]]</f>
        <v>117.25619834751444</v>
      </c>
    </row>
    <row r="269" spans="1:16" x14ac:dyDescent="0.25">
      <c r="A269" s="11" t="s">
        <v>297</v>
      </c>
      <c r="B269" s="11" t="s">
        <v>36</v>
      </c>
      <c r="C269" s="11" t="s">
        <v>37</v>
      </c>
      <c r="D269" s="11" t="s">
        <v>14</v>
      </c>
      <c r="E269" s="11" t="s">
        <v>15</v>
      </c>
      <c r="F269" s="11" t="s">
        <v>38</v>
      </c>
      <c r="G269" s="11">
        <v>74.599999999999994</v>
      </c>
      <c r="H269" s="11">
        <v>10</v>
      </c>
      <c r="I269" s="12">
        <v>43473</v>
      </c>
      <c r="J269" s="13">
        <v>0.87152777777777779</v>
      </c>
      <c r="K269" s="11" t="s">
        <v>23</v>
      </c>
      <c r="L269" s="11">
        <v>4.7619047620000003</v>
      </c>
      <c r="M269" s="14">
        <v>9.5</v>
      </c>
      <c r="N269" s="15">
        <f>Table5[[#This Row],[Unit price]] *Table5[[#This Row],[Quantity]]</f>
        <v>746</v>
      </c>
      <c r="O269" s="15">
        <f xml:space="preserve"> Table5[[#This Row],[Revenue]]/(1 + Table5[[#This Row],[Gross Margin Percentage]])</f>
        <v>129.47107437802526</v>
      </c>
      <c r="P269" s="17">
        <f xml:space="preserve"> Table5[[#This Row],[Revenue]] - Table5[[#This Row],[Total Cost]]</f>
        <v>616.52892562197474</v>
      </c>
    </row>
    <row r="270" spans="1:16" x14ac:dyDescent="0.25">
      <c r="A270" s="7" t="s">
        <v>298</v>
      </c>
      <c r="B270" s="7" t="s">
        <v>12</v>
      </c>
      <c r="C270" s="7" t="s">
        <v>13</v>
      </c>
      <c r="D270" s="7" t="s">
        <v>14</v>
      </c>
      <c r="E270" s="7" t="s">
        <v>25</v>
      </c>
      <c r="F270" s="7" t="s">
        <v>26</v>
      </c>
      <c r="G270" s="7">
        <v>70.739999999999995</v>
      </c>
      <c r="H270" s="7">
        <v>4</v>
      </c>
      <c r="I270" s="8">
        <v>43470</v>
      </c>
      <c r="J270" s="9">
        <v>0.67013888888888884</v>
      </c>
      <c r="K270" s="7" t="s">
        <v>27</v>
      </c>
      <c r="L270" s="7">
        <v>4.7619047620000003</v>
      </c>
      <c r="M270" s="10">
        <v>4.4000000000000004</v>
      </c>
      <c r="N270" s="15">
        <f>Table5[[#This Row],[Unit price]] *Table5[[#This Row],[Quantity]]</f>
        <v>282.95999999999998</v>
      </c>
      <c r="O270" s="15">
        <f xml:space="preserve"> Table5[[#This Row],[Revenue]]/(1 + Table5[[#This Row],[Gross Margin Percentage]])</f>
        <v>49.108760329766788</v>
      </c>
      <c r="P270" s="17">
        <f xml:space="preserve"> Table5[[#This Row],[Revenue]] - Table5[[#This Row],[Total Cost]]</f>
        <v>233.85123967023318</v>
      </c>
    </row>
    <row r="271" spans="1:16" x14ac:dyDescent="0.25">
      <c r="A271" s="11" t="s">
        <v>299</v>
      </c>
      <c r="B271" s="11" t="s">
        <v>12</v>
      </c>
      <c r="C271" s="11" t="s">
        <v>13</v>
      </c>
      <c r="D271" s="11" t="s">
        <v>14</v>
      </c>
      <c r="E271" s="11" t="s">
        <v>15</v>
      </c>
      <c r="F271" s="11" t="s">
        <v>26</v>
      </c>
      <c r="G271" s="11">
        <v>35.54</v>
      </c>
      <c r="H271" s="11">
        <v>10</v>
      </c>
      <c r="I271" s="12">
        <v>43469</v>
      </c>
      <c r="J271" s="13">
        <v>0.56527777777777777</v>
      </c>
      <c r="K271" s="11" t="s">
        <v>17</v>
      </c>
      <c r="L271" s="11">
        <v>4.7619047620000003</v>
      </c>
      <c r="M271" s="14">
        <v>7</v>
      </c>
      <c r="N271" s="15">
        <f>Table5[[#This Row],[Unit price]] *Table5[[#This Row],[Quantity]]</f>
        <v>355.4</v>
      </c>
      <c r="O271" s="15">
        <f xml:space="preserve"> Table5[[#This Row],[Revenue]]/(1 + Table5[[#This Row],[Gross Margin Percentage]])</f>
        <v>61.680991734517661</v>
      </c>
      <c r="P271" s="17">
        <f xml:space="preserve"> Table5[[#This Row],[Revenue]] - Table5[[#This Row],[Total Cost]]</f>
        <v>293.71900826548233</v>
      </c>
    </row>
    <row r="272" spans="1:16" x14ac:dyDescent="0.25">
      <c r="A272" s="7" t="s">
        <v>300</v>
      </c>
      <c r="B272" s="7" t="s">
        <v>36</v>
      </c>
      <c r="C272" s="7" t="s">
        <v>37</v>
      </c>
      <c r="D272" s="7" t="s">
        <v>21</v>
      </c>
      <c r="E272" s="7" t="s">
        <v>15</v>
      </c>
      <c r="F272" s="7" t="s">
        <v>30</v>
      </c>
      <c r="G272" s="7">
        <v>67.430000000000007</v>
      </c>
      <c r="H272" s="7">
        <v>5</v>
      </c>
      <c r="I272" s="8">
        <v>43530</v>
      </c>
      <c r="J272" s="9">
        <v>0.75902777777777775</v>
      </c>
      <c r="K272" s="7" t="s">
        <v>17</v>
      </c>
      <c r="L272" s="7">
        <v>4.7619047620000003</v>
      </c>
      <c r="M272" s="10">
        <v>6.3</v>
      </c>
      <c r="N272" s="15">
        <f>Table5[[#This Row],[Unit price]] *Table5[[#This Row],[Quantity]]</f>
        <v>337.15000000000003</v>
      </c>
      <c r="O272" s="15">
        <f xml:space="preserve"> Table5[[#This Row],[Revenue]]/(1 + Table5[[#This Row],[Gross Margin Percentage]])</f>
        <v>58.513636362669196</v>
      </c>
      <c r="P272" s="17">
        <f xml:space="preserve"> Table5[[#This Row],[Revenue]] - Table5[[#This Row],[Total Cost]]</f>
        <v>278.63636363733082</v>
      </c>
    </row>
    <row r="273" spans="1:16" x14ac:dyDescent="0.25">
      <c r="A273" s="11" t="s">
        <v>301</v>
      </c>
      <c r="B273" s="11" t="s">
        <v>19</v>
      </c>
      <c r="C273" s="11" t="s">
        <v>20</v>
      </c>
      <c r="D273" s="11" t="s">
        <v>14</v>
      </c>
      <c r="E273" s="11" t="s">
        <v>15</v>
      </c>
      <c r="F273" s="11" t="s">
        <v>16</v>
      </c>
      <c r="G273" s="11">
        <v>21.12</v>
      </c>
      <c r="H273" s="11">
        <v>2</v>
      </c>
      <c r="I273" s="12">
        <v>43468</v>
      </c>
      <c r="J273" s="13">
        <v>0.80347222222222225</v>
      </c>
      <c r="K273" s="11" t="s">
        <v>23</v>
      </c>
      <c r="L273" s="11">
        <v>4.7619047620000003</v>
      </c>
      <c r="M273" s="14">
        <v>9.6999999999999993</v>
      </c>
      <c r="N273" s="15">
        <f>Table5[[#This Row],[Unit price]] *Table5[[#This Row],[Quantity]]</f>
        <v>42.24</v>
      </c>
      <c r="O273" s="15">
        <f xml:space="preserve"> Table5[[#This Row],[Revenue]]/(1 + Table5[[#This Row],[Gross Margin Percentage]])</f>
        <v>7.3309090907879186</v>
      </c>
      <c r="P273" s="17">
        <f xml:space="preserve"> Table5[[#This Row],[Revenue]] - Table5[[#This Row],[Total Cost]]</f>
        <v>34.909090909212082</v>
      </c>
    </row>
    <row r="274" spans="1:16" x14ac:dyDescent="0.25">
      <c r="A274" s="7" t="s">
        <v>302</v>
      </c>
      <c r="B274" s="7" t="s">
        <v>12</v>
      </c>
      <c r="C274" s="7" t="s">
        <v>13</v>
      </c>
      <c r="D274" s="7" t="s">
        <v>14</v>
      </c>
      <c r="E274" s="7" t="s">
        <v>15</v>
      </c>
      <c r="F274" s="7" t="s">
        <v>26</v>
      </c>
      <c r="G274" s="7">
        <v>21.54</v>
      </c>
      <c r="H274" s="7">
        <v>9</v>
      </c>
      <c r="I274" s="8">
        <v>43472</v>
      </c>
      <c r="J274" s="9">
        <v>0.48888888888888887</v>
      </c>
      <c r="K274" s="7" t="s">
        <v>27</v>
      </c>
      <c r="L274" s="7">
        <v>4.7619047620000003</v>
      </c>
      <c r="M274" s="10">
        <v>8.8000000000000007</v>
      </c>
      <c r="N274" s="15">
        <f>Table5[[#This Row],[Unit price]] *Table5[[#This Row],[Quantity]]</f>
        <v>193.85999999999999</v>
      </c>
      <c r="O274" s="15">
        <f xml:space="preserve"> Table5[[#This Row],[Revenue]]/(1 + Table5[[#This Row],[Gross Margin Percentage]])</f>
        <v>33.645123966386024</v>
      </c>
      <c r="P274" s="17">
        <f xml:space="preserve"> Table5[[#This Row],[Revenue]] - Table5[[#This Row],[Total Cost]]</f>
        <v>160.21487603361396</v>
      </c>
    </row>
    <row r="275" spans="1:16" x14ac:dyDescent="0.25">
      <c r="A275" s="11" t="s">
        <v>303</v>
      </c>
      <c r="B275" s="11" t="s">
        <v>12</v>
      </c>
      <c r="C275" s="11" t="s">
        <v>13</v>
      </c>
      <c r="D275" s="11" t="s">
        <v>21</v>
      </c>
      <c r="E275" s="11" t="s">
        <v>15</v>
      </c>
      <c r="F275" s="11" t="s">
        <v>26</v>
      </c>
      <c r="G275" s="11">
        <v>12.03</v>
      </c>
      <c r="H275" s="11">
        <v>2</v>
      </c>
      <c r="I275" s="12">
        <v>43492</v>
      </c>
      <c r="J275" s="13">
        <v>0.66041666666666665</v>
      </c>
      <c r="K275" s="11" t="s">
        <v>23</v>
      </c>
      <c r="L275" s="11">
        <v>4.7619047620000003</v>
      </c>
      <c r="M275" s="14">
        <v>5.0999999999999996</v>
      </c>
      <c r="N275" s="15">
        <f>Table5[[#This Row],[Unit price]] *Table5[[#This Row],[Quantity]]</f>
        <v>24.06</v>
      </c>
      <c r="O275" s="15">
        <f xml:space="preserve"> Table5[[#This Row],[Revenue]]/(1 + Table5[[#This Row],[Gross Margin Percentage]])</f>
        <v>4.1757024792698223</v>
      </c>
      <c r="P275" s="17">
        <f xml:space="preserve"> Table5[[#This Row],[Revenue]] - Table5[[#This Row],[Total Cost]]</f>
        <v>19.884297520730176</v>
      </c>
    </row>
    <row r="276" spans="1:16" x14ac:dyDescent="0.25">
      <c r="A276" s="7" t="s">
        <v>304</v>
      </c>
      <c r="B276" s="7" t="s">
        <v>36</v>
      </c>
      <c r="C276" s="7" t="s">
        <v>37</v>
      </c>
      <c r="D276" s="7" t="s">
        <v>21</v>
      </c>
      <c r="E276" s="7" t="s">
        <v>15</v>
      </c>
      <c r="F276" s="7" t="s">
        <v>16</v>
      </c>
      <c r="G276" s="7">
        <v>99.71</v>
      </c>
      <c r="H276" s="7">
        <v>6</v>
      </c>
      <c r="I276" s="8">
        <v>43522</v>
      </c>
      <c r="J276" s="9">
        <v>0.70277777777777783</v>
      </c>
      <c r="K276" s="7" t="s">
        <v>17</v>
      </c>
      <c r="L276" s="7">
        <v>4.7619047620000003</v>
      </c>
      <c r="M276" s="10">
        <v>7.9</v>
      </c>
      <c r="N276" s="15">
        <f>Table5[[#This Row],[Unit price]] *Table5[[#This Row],[Quantity]]</f>
        <v>598.26</v>
      </c>
      <c r="O276" s="15">
        <f xml:space="preserve"> Table5[[#This Row],[Revenue]]/(1 + Table5[[#This Row],[Gross Margin Percentage]])</f>
        <v>103.83024793216809</v>
      </c>
      <c r="P276" s="17">
        <f xml:space="preserve"> Table5[[#This Row],[Revenue]] - Table5[[#This Row],[Total Cost]]</f>
        <v>494.42975206783188</v>
      </c>
    </row>
    <row r="277" spans="1:16" x14ac:dyDescent="0.25">
      <c r="A277" s="11" t="s">
        <v>305</v>
      </c>
      <c r="B277" s="11" t="s">
        <v>36</v>
      </c>
      <c r="C277" s="11" t="s">
        <v>37</v>
      </c>
      <c r="D277" s="11" t="s">
        <v>21</v>
      </c>
      <c r="E277" s="11" t="s">
        <v>25</v>
      </c>
      <c r="F277" s="11" t="s">
        <v>40</v>
      </c>
      <c r="G277" s="11">
        <v>47.97</v>
      </c>
      <c r="H277" s="11">
        <v>7</v>
      </c>
      <c r="I277" s="12">
        <v>43472</v>
      </c>
      <c r="J277" s="13">
        <v>0.86944444444444446</v>
      </c>
      <c r="K277" s="11" t="s">
        <v>23</v>
      </c>
      <c r="L277" s="11">
        <v>4.7619047620000003</v>
      </c>
      <c r="M277" s="14">
        <v>6.2</v>
      </c>
      <c r="N277" s="15">
        <f>Table5[[#This Row],[Unit price]] *Table5[[#This Row],[Quantity]]</f>
        <v>335.78999999999996</v>
      </c>
      <c r="O277" s="15">
        <f xml:space="preserve"> Table5[[#This Row],[Revenue]]/(1 + Table5[[#This Row],[Gross Margin Percentage]])</f>
        <v>58.277603304821845</v>
      </c>
      <c r="P277" s="17">
        <f xml:space="preserve"> Table5[[#This Row],[Revenue]] - Table5[[#This Row],[Total Cost]]</f>
        <v>277.5123966951781</v>
      </c>
    </row>
    <row r="278" spans="1:16" x14ac:dyDescent="0.25">
      <c r="A278" s="7" t="s">
        <v>306</v>
      </c>
      <c r="B278" s="7" t="s">
        <v>19</v>
      </c>
      <c r="C278" s="7" t="s">
        <v>20</v>
      </c>
      <c r="D278" s="7" t="s">
        <v>14</v>
      </c>
      <c r="E278" s="7" t="s">
        <v>15</v>
      </c>
      <c r="F278" s="7" t="s">
        <v>26</v>
      </c>
      <c r="G278" s="7">
        <v>21.82</v>
      </c>
      <c r="H278" s="7">
        <v>10</v>
      </c>
      <c r="I278" s="8">
        <v>43472</v>
      </c>
      <c r="J278" s="9">
        <v>0.73333333333333339</v>
      </c>
      <c r="K278" s="7" t="s">
        <v>23</v>
      </c>
      <c r="L278" s="7">
        <v>4.7619047620000003</v>
      </c>
      <c r="M278" s="10">
        <v>7.1</v>
      </c>
      <c r="N278" s="15">
        <f>Table5[[#This Row],[Unit price]] *Table5[[#This Row],[Quantity]]</f>
        <v>218.2</v>
      </c>
      <c r="O278" s="15">
        <f xml:space="preserve"> Table5[[#This Row],[Revenue]]/(1 + Table5[[#This Row],[Gross Margin Percentage]])</f>
        <v>37.869421486977359</v>
      </c>
      <c r="P278" s="17">
        <f xml:space="preserve"> Table5[[#This Row],[Revenue]] - Table5[[#This Row],[Total Cost]]</f>
        <v>180.33057851302263</v>
      </c>
    </row>
    <row r="279" spans="1:16" x14ac:dyDescent="0.25">
      <c r="A279" s="11" t="s">
        <v>307</v>
      </c>
      <c r="B279" s="11" t="s">
        <v>19</v>
      </c>
      <c r="C279" s="11" t="s">
        <v>20</v>
      </c>
      <c r="D279" s="11" t="s">
        <v>21</v>
      </c>
      <c r="E279" s="11" t="s">
        <v>15</v>
      </c>
      <c r="F279" s="11" t="s">
        <v>40</v>
      </c>
      <c r="G279" s="11">
        <v>95.42</v>
      </c>
      <c r="H279" s="11">
        <v>4</v>
      </c>
      <c r="I279" s="12">
        <v>43498</v>
      </c>
      <c r="J279" s="13">
        <v>0.55763888888888891</v>
      </c>
      <c r="K279" s="11" t="s">
        <v>17</v>
      </c>
      <c r="L279" s="11">
        <v>4.7619047620000003</v>
      </c>
      <c r="M279" s="14">
        <v>6.4</v>
      </c>
      <c r="N279" s="15">
        <f>Table5[[#This Row],[Unit price]] *Table5[[#This Row],[Quantity]]</f>
        <v>381.68</v>
      </c>
      <c r="O279" s="15">
        <f xml:space="preserve"> Table5[[#This Row],[Revenue]]/(1 + Table5[[#This Row],[Gross Margin Percentage]])</f>
        <v>66.241983469979473</v>
      </c>
      <c r="P279" s="17">
        <f xml:space="preserve"> Table5[[#This Row],[Revenue]] - Table5[[#This Row],[Total Cost]]</f>
        <v>315.43801653002055</v>
      </c>
    </row>
    <row r="280" spans="1:16" x14ac:dyDescent="0.25">
      <c r="A280" s="7" t="s">
        <v>308</v>
      </c>
      <c r="B280" s="7" t="s">
        <v>19</v>
      </c>
      <c r="C280" s="7" t="s">
        <v>20</v>
      </c>
      <c r="D280" s="7" t="s">
        <v>14</v>
      </c>
      <c r="E280" s="7" t="s">
        <v>25</v>
      </c>
      <c r="F280" s="7" t="s">
        <v>40</v>
      </c>
      <c r="G280" s="7">
        <v>70.989999999999995</v>
      </c>
      <c r="H280" s="7">
        <v>10</v>
      </c>
      <c r="I280" s="8">
        <v>43544</v>
      </c>
      <c r="J280" s="9">
        <v>0.68611111111111101</v>
      </c>
      <c r="K280" s="7" t="s">
        <v>23</v>
      </c>
      <c r="L280" s="7">
        <v>4.7619047620000003</v>
      </c>
      <c r="M280" s="10">
        <v>5.7</v>
      </c>
      <c r="N280" s="15">
        <f>Table5[[#This Row],[Unit price]] *Table5[[#This Row],[Quantity]]</f>
        <v>709.9</v>
      </c>
      <c r="O280" s="15">
        <f xml:space="preserve"> Table5[[#This Row],[Revenue]]/(1 + Table5[[#This Row],[Gross Margin Percentage]])</f>
        <v>123.20578512193048</v>
      </c>
      <c r="P280" s="17">
        <f xml:space="preserve"> Table5[[#This Row],[Revenue]] - Table5[[#This Row],[Total Cost]]</f>
        <v>586.69421487806949</v>
      </c>
    </row>
    <row r="281" spans="1:16" x14ac:dyDescent="0.25">
      <c r="A281" s="11" t="s">
        <v>309</v>
      </c>
      <c r="B281" s="11" t="s">
        <v>12</v>
      </c>
      <c r="C281" s="11" t="s">
        <v>13</v>
      </c>
      <c r="D281" s="11" t="s">
        <v>14</v>
      </c>
      <c r="E281" s="11" t="s">
        <v>25</v>
      </c>
      <c r="F281" s="11" t="s">
        <v>30</v>
      </c>
      <c r="G281" s="11">
        <v>44.02</v>
      </c>
      <c r="H281" s="11">
        <v>10</v>
      </c>
      <c r="I281" s="12">
        <v>43544</v>
      </c>
      <c r="J281" s="13">
        <v>0.83124999999999993</v>
      </c>
      <c r="K281" s="11" t="s">
        <v>27</v>
      </c>
      <c r="L281" s="11">
        <v>4.7619047620000003</v>
      </c>
      <c r="M281" s="14">
        <v>9.6</v>
      </c>
      <c r="N281" s="15">
        <f>Table5[[#This Row],[Unit price]] *Table5[[#This Row],[Quantity]]</f>
        <v>440.20000000000005</v>
      </c>
      <c r="O281" s="15">
        <f xml:space="preserve"> Table5[[#This Row],[Revenue]]/(1 + Table5[[#This Row],[Gross Margin Percentage]])</f>
        <v>76.398347106175237</v>
      </c>
      <c r="P281" s="17">
        <f xml:space="preserve"> Table5[[#This Row],[Revenue]] - Table5[[#This Row],[Total Cost]]</f>
        <v>363.80165289382478</v>
      </c>
    </row>
    <row r="282" spans="1:16" x14ac:dyDescent="0.25">
      <c r="A282" s="7" t="s">
        <v>310</v>
      </c>
      <c r="B282" s="7" t="s">
        <v>12</v>
      </c>
      <c r="C282" s="7" t="s">
        <v>13</v>
      </c>
      <c r="D282" s="7" t="s">
        <v>21</v>
      </c>
      <c r="E282" s="7" t="s">
        <v>15</v>
      </c>
      <c r="F282" s="7" t="s">
        <v>26</v>
      </c>
      <c r="G282" s="7">
        <v>69.959999999999994</v>
      </c>
      <c r="H282" s="7">
        <v>8</v>
      </c>
      <c r="I282" s="8">
        <v>43511</v>
      </c>
      <c r="J282" s="9">
        <v>0.7090277777777777</v>
      </c>
      <c r="K282" s="7" t="s">
        <v>27</v>
      </c>
      <c r="L282" s="7">
        <v>4.7619047620000003</v>
      </c>
      <c r="M282" s="10">
        <v>6.4</v>
      </c>
      <c r="N282" s="15">
        <f>Table5[[#This Row],[Unit price]] *Table5[[#This Row],[Quantity]]</f>
        <v>559.67999999999995</v>
      </c>
      <c r="O282" s="15">
        <f xml:space="preserve"> Table5[[#This Row],[Revenue]]/(1 + Table5[[#This Row],[Gross Margin Percentage]])</f>
        <v>97.134545452939903</v>
      </c>
      <c r="P282" s="17">
        <f xml:space="preserve"> Table5[[#This Row],[Revenue]] - Table5[[#This Row],[Total Cost]]</f>
        <v>462.54545454706005</v>
      </c>
    </row>
    <row r="283" spans="1:16" x14ac:dyDescent="0.25">
      <c r="A283" s="11" t="s">
        <v>311</v>
      </c>
      <c r="B283" s="11" t="s">
        <v>19</v>
      </c>
      <c r="C283" s="11" t="s">
        <v>20</v>
      </c>
      <c r="D283" s="11" t="s">
        <v>21</v>
      </c>
      <c r="E283" s="11" t="s">
        <v>25</v>
      </c>
      <c r="F283" s="11" t="s">
        <v>26</v>
      </c>
      <c r="G283" s="11">
        <v>37</v>
      </c>
      <c r="H283" s="11">
        <v>1</v>
      </c>
      <c r="I283" s="12">
        <v>43530</v>
      </c>
      <c r="J283" s="13">
        <v>0.56180555555555556</v>
      </c>
      <c r="K283" s="11" t="s">
        <v>27</v>
      </c>
      <c r="L283" s="11">
        <v>4.7619047620000003</v>
      </c>
      <c r="M283" s="14">
        <v>7.9</v>
      </c>
      <c r="N283" s="15">
        <f>Table5[[#This Row],[Unit price]] *Table5[[#This Row],[Quantity]]</f>
        <v>37</v>
      </c>
      <c r="O283" s="15">
        <f xml:space="preserve"> Table5[[#This Row],[Revenue]]/(1 + Table5[[#This Row],[Gross Margin Percentage]])</f>
        <v>6.4214876031996448</v>
      </c>
      <c r="P283" s="17">
        <f xml:space="preserve"> Table5[[#This Row],[Revenue]] - Table5[[#This Row],[Total Cost]]</f>
        <v>30.578512396800356</v>
      </c>
    </row>
    <row r="284" spans="1:16" x14ac:dyDescent="0.25">
      <c r="A284" s="7" t="s">
        <v>312</v>
      </c>
      <c r="B284" s="7" t="s">
        <v>12</v>
      </c>
      <c r="C284" s="7" t="s">
        <v>13</v>
      </c>
      <c r="D284" s="7" t="s">
        <v>21</v>
      </c>
      <c r="E284" s="7" t="s">
        <v>15</v>
      </c>
      <c r="F284" s="7" t="s">
        <v>30</v>
      </c>
      <c r="G284" s="7">
        <v>15.34</v>
      </c>
      <c r="H284" s="7">
        <v>1</v>
      </c>
      <c r="I284" s="8">
        <v>43471</v>
      </c>
      <c r="J284" s="9">
        <v>0.46458333333333335</v>
      </c>
      <c r="K284" s="7" t="s">
        <v>23</v>
      </c>
      <c r="L284" s="7">
        <v>4.7619047620000003</v>
      </c>
      <c r="M284" s="10">
        <v>6.5</v>
      </c>
      <c r="N284" s="15">
        <f>Table5[[#This Row],[Unit price]] *Table5[[#This Row],[Quantity]]</f>
        <v>15.34</v>
      </c>
      <c r="O284" s="15">
        <f xml:space="preserve"> Table5[[#This Row],[Revenue]]/(1 + Table5[[#This Row],[Gross Margin Percentage]])</f>
        <v>2.6623140495427715</v>
      </c>
      <c r="P284" s="17">
        <f xml:space="preserve"> Table5[[#This Row],[Revenue]] - Table5[[#This Row],[Total Cost]]</f>
        <v>12.677685950457228</v>
      </c>
    </row>
    <row r="285" spans="1:16" x14ac:dyDescent="0.25">
      <c r="A285" s="11" t="s">
        <v>313</v>
      </c>
      <c r="B285" s="11" t="s">
        <v>12</v>
      </c>
      <c r="C285" s="11" t="s">
        <v>13</v>
      </c>
      <c r="D285" s="11" t="s">
        <v>14</v>
      </c>
      <c r="E285" s="11" t="s">
        <v>25</v>
      </c>
      <c r="F285" s="11" t="s">
        <v>16</v>
      </c>
      <c r="G285" s="11">
        <v>99.83</v>
      </c>
      <c r="H285" s="11">
        <v>6</v>
      </c>
      <c r="I285" s="12">
        <v>43528</v>
      </c>
      <c r="J285" s="13">
        <v>0.62638888888888888</v>
      </c>
      <c r="K285" s="11" t="s">
        <v>17</v>
      </c>
      <c r="L285" s="11">
        <v>4.7619047620000003</v>
      </c>
      <c r="M285" s="14">
        <v>8.5</v>
      </c>
      <c r="N285" s="15">
        <f>Table5[[#This Row],[Unit price]] *Table5[[#This Row],[Quantity]]</f>
        <v>598.98</v>
      </c>
      <c r="O285" s="15">
        <f xml:space="preserve"> Table5[[#This Row],[Revenue]]/(1 + Table5[[#This Row],[Gross Margin Percentage]])</f>
        <v>103.95520660985197</v>
      </c>
      <c r="P285" s="17">
        <f xml:space="preserve"> Table5[[#This Row],[Revenue]] - Table5[[#This Row],[Total Cost]]</f>
        <v>495.02479339014803</v>
      </c>
    </row>
    <row r="286" spans="1:16" x14ac:dyDescent="0.25">
      <c r="A286" s="7" t="s">
        <v>314</v>
      </c>
      <c r="B286" s="7" t="s">
        <v>12</v>
      </c>
      <c r="C286" s="7" t="s">
        <v>13</v>
      </c>
      <c r="D286" s="7" t="s">
        <v>14</v>
      </c>
      <c r="E286" s="7" t="s">
        <v>15</v>
      </c>
      <c r="F286" s="7" t="s">
        <v>16</v>
      </c>
      <c r="G286" s="7">
        <v>47.67</v>
      </c>
      <c r="H286" s="7">
        <v>4</v>
      </c>
      <c r="I286" s="8">
        <v>43536</v>
      </c>
      <c r="J286" s="9">
        <v>0.59791666666666665</v>
      </c>
      <c r="K286" s="7" t="s">
        <v>23</v>
      </c>
      <c r="L286" s="7">
        <v>4.7619047620000003</v>
      </c>
      <c r="M286" s="10">
        <v>9.1</v>
      </c>
      <c r="N286" s="15">
        <f>Table5[[#This Row],[Unit price]] *Table5[[#This Row],[Quantity]]</f>
        <v>190.68</v>
      </c>
      <c r="O286" s="15">
        <f xml:space="preserve"> Table5[[#This Row],[Revenue]]/(1 + Table5[[#This Row],[Gross Margin Percentage]])</f>
        <v>33.093223139948869</v>
      </c>
      <c r="P286" s="17">
        <f xml:space="preserve"> Table5[[#This Row],[Revenue]] - Table5[[#This Row],[Total Cost]]</f>
        <v>157.58677686005115</v>
      </c>
    </row>
    <row r="287" spans="1:16" x14ac:dyDescent="0.25">
      <c r="A287" s="11" t="s">
        <v>315</v>
      </c>
      <c r="B287" s="11" t="s">
        <v>36</v>
      </c>
      <c r="C287" s="11" t="s">
        <v>37</v>
      </c>
      <c r="D287" s="11" t="s">
        <v>21</v>
      </c>
      <c r="E287" s="11" t="s">
        <v>25</v>
      </c>
      <c r="F287" s="11" t="s">
        <v>16</v>
      </c>
      <c r="G287" s="11">
        <v>66.680000000000007</v>
      </c>
      <c r="H287" s="11">
        <v>5</v>
      </c>
      <c r="I287" s="12">
        <v>43516</v>
      </c>
      <c r="J287" s="13">
        <v>0.75069444444444444</v>
      </c>
      <c r="K287" s="11" t="s">
        <v>23</v>
      </c>
      <c r="L287" s="11">
        <v>4.7619047620000003</v>
      </c>
      <c r="M287" s="14">
        <v>7.6</v>
      </c>
      <c r="N287" s="15">
        <f>Table5[[#This Row],[Unit price]] *Table5[[#This Row],[Quantity]]</f>
        <v>333.40000000000003</v>
      </c>
      <c r="O287" s="15">
        <f xml:space="preserve"> Table5[[#This Row],[Revenue]]/(1 + Table5[[#This Row],[Gross Margin Percentage]])</f>
        <v>57.862809916398966</v>
      </c>
      <c r="P287" s="17">
        <f xml:space="preserve"> Table5[[#This Row],[Revenue]] - Table5[[#This Row],[Total Cost]]</f>
        <v>275.53719008360105</v>
      </c>
    </row>
    <row r="288" spans="1:16" x14ac:dyDescent="0.25">
      <c r="A288" s="7" t="s">
        <v>316</v>
      </c>
      <c r="B288" s="7" t="s">
        <v>19</v>
      </c>
      <c r="C288" s="7" t="s">
        <v>20</v>
      </c>
      <c r="D288" s="7" t="s">
        <v>14</v>
      </c>
      <c r="E288" s="7" t="s">
        <v>25</v>
      </c>
      <c r="F288" s="7" t="s">
        <v>26</v>
      </c>
      <c r="G288" s="7">
        <v>74.86</v>
      </c>
      <c r="H288" s="7">
        <v>1</v>
      </c>
      <c r="I288" s="8">
        <v>43548</v>
      </c>
      <c r="J288" s="9">
        <v>0.61736111111111114</v>
      </c>
      <c r="K288" s="7" t="s">
        <v>23</v>
      </c>
      <c r="L288" s="7">
        <v>4.7619047620000003</v>
      </c>
      <c r="M288" s="10">
        <v>6.9</v>
      </c>
      <c r="N288" s="15">
        <f>Table5[[#This Row],[Unit price]] *Table5[[#This Row],[Quantity]]</f>
        <v>74.86</v>
      </c>
      <c r="O288" s="15">
        <f xml:space="preserve"> Table5[[#This Row],[Revenue]]/(1 + Table5[[#This Row],[Gross Margin Percentage]])</f>
        <v>12.992231404743929</v>
      </c>
      <c r="P288" s="17">
        <f xml:space="preserve"> Table5[[#This Row],[Revenue]] - Table5[[#This Row],[Total Cost]]</f>
        <v>61.867768595256067</v>
      </c>
    </row>
    <row r="289" spans="1:16" x14ac:dyDescent="0.25">
      <c r="A289" s="11" t="s">
        <v>317</v>
      </c>
      <c r="B289" s="11" t="s">
        <v>19</v>
      </c>
      <c r="C289" s="11" t="s">
        <v>20</v>
      </c>
      <c r="D289" s="11" t="s">
        <v>21</v>
      </c>
      <c r="E289" s="11" t="s">
        <v>15</v>
      </c>
      <c r="F289" s="11" t="s">
        <v>30</v>
      </c>
      <c r="G289" s="11">
        <v>23.75</v>
      </c>
      <c r="H289" s="11">
        <v>9</v>
      </c>
      <c r="I289" s="12">
        <v>43496</v>
      </c>
      <c r="J289" s="13">
        <v>0.50138888888888888</v>
      </c>
      <c r="K289" s="11" t="s">
        <v>23</v>
      </c>
      <c r="L289" s="11">
        <v>4.7619047620000003</v>
      </c>
      <c r="M289" s="14">
        <v>9.5</v>
      </c>
      <c r="N289" s="15">
        <f>Table5[[#This Row],[Unit price]] *Table5[[#This Row],[Quantity]]</f>
        <v>213.75</v>
      </c>
      <c r="O289" s="15">
        <f xml:space="preserve"> Table5[[#This Row],[Revenue]]/(1 + Table5[[#This Row],[Gross Margin Percentage]])</f>
        <v>37.097107437403352</v>
      </c>
      <c r="P289" s="17">
        <f xml:space="preserve"> Table5[[#This Row],[Revenue]] - Table5[[#This Row],[Total Cost]]</f>
        <v>176.65289256259666</v>
      </c>
    </row>
    <row r="290" spans="1:16" x14ac:dyDescent="0.25">
      <c r="A290" s="7" t="s">
        <v>318</v>
      </c>
      <c r="B290" s="7" t="s">
        <v>36</v>
      </c>
      <c r="C290" s="7" t="s">
        <v>37</v>
      </c>
      <c r="D290" s="7" t="s">
        <v>21</v>
      </c>
      <c r="E290" s="7" t="s">
        <v>15</v>
      </c>
      <c r="F290" s="7" t="s">
        <v>38</v>
      </c>
      <c r="G290" s="7">
        <v>48.51</v>
      </c>
      <c r="H290" s="7">
        <v>7</v>
      </c>
      <c r="I290" s="8">
        <v>43490</v>
      </c>
      <c r="J290" s="9">
        <v>0.5625</v>
      </c>
      <c r="K290" s="7" t="s">
        <v>27</v>
      </c>
      <c r="L290" s="7">
        <v>4.7619047620000003</v>
      </c>
      <c r="M290" s="10">
        <v>5.2</v>
      </c>
      <c r="N290" s="15">
        <f>Table5[[#This Row],[Unit price]] *Table5[[#This Row],[Quantity]]</f>
        <v>339.57</v>
      </c>
      <c r="O290" s="15">
        <f xml:space="preserve"> Table5[[#This Row],[Revenue]]/(1 + Table5[[#This Row],[Gross Margin Percentage]])</f>
        <v>58.933636362662249</v>
      </c>
      <c r="P290" s="17">
        <f xml:space="preserve"> Table5[[#This Row],[Revenue]] - Table5[[#This Row],[Total Cost]]</f>
        <v>280.63636363733775</v>
      </c>
    </row>
    <row r="291" spans="1:16" x14ac:dyDescent="0.25">
      <c r="A291" s="11" t="s">
        <v>319</v>
      </c>
      <c r="B291" s="11" t="s">
        <v>12</v>
      </c>
      <c r="C291" s="11" t="s">
        <v>13</v>
      </c>
      <c r="D291" s="11" t="s">
        <v>14</v>
      </c>
      <c r="E291" s="11" t="s">
        <v>15</v>
      </c>
      <c r="F291" s="11" t="s">
        <v>26</v>
      </c>
      <c r="G291" s="11">
        <v>94.88</v>
      </c>
      <c r="H291" s="11">
        <v>7</v>
      </c>
      <c r="I291" s="12">
        <v>43499</v>
      </c>
      <c r="J291" s="13">
        <v>0.60972222222222217</v>
      </c>
      <c r="K291" s="11" t="s">
        <v>23</v>
      </c>
      <c r="L291" s="11">
        <v>4.7619047620000003</v>
      </c>
      <c r="M291" s="14">
        <v>4.2</v>
      </c>
      <c r="N291" s="15">
        <f>Table5[[#This Row],[Unit price]] *Table5[[#This Row],[Quantity]]</f>
        <v>664.16</v>
      </c>
      <c r="O291" s="15">
        <f xml:space="preserve"> Table5[[#This Row],[Revenue]]/(1 + Table5[[#This Row],[Gross Margin Percentage]])</f>
        <v>115.26743801462366</v>
      </c>
      <c r="P291" s="17">
        <f xml:space="preserve"> Table5[[#This Row],[Revenue]] - Table5[[#This Row],[Total Cost]]</f>
        <v>548.89256198537635</v>
      </c>
    </row>
    <row r="292" spans="1:16" x14ac:dyDescent="0.25">
      <c r="A292" s="7" t="s">
        <v>320</v>
      </c>
      <c r="B292" s="7" t="s">
        <v>36</v>
      </c>
      <c r="C292" s="7" t="s">
        <v>37</v>
      </c>
      <c r="D292" s="7" t="s">
        <v>14</v>
      </c>
      <c r="E292" s="7" t="s">
        <v>25</v>
      </c>
      <c r="F292" s="7" t="s">
        <v>22</v>
      </c>
      <c r="G292" s="7">
        <v>40.299999999999997</v>
      </c>
      <c r="H292" s="7">
        <v>10</v>
      </c>
      <c r="I292" s="8">
        <v>43489</v>
      </c>
      <c r="J292" s="9">
        <v>0.73402777777777783</v>
      </c>
      <c r="K292" s="7" t="s">
        <v>27</v>
      </c>
      <c r="L292" s="7">
        <v>4.7619047620000003</v>
      </c>
      <c r="M292" s="10">
        <v>7</v>
      </c>
      <c r="N292" s="15">
        <f>Table5[[#This Row],[Unit price]] *Table5[[#This Row],[Quantity]]</f>
        <v>403</v>
      </c>
      <c r="O292" s="15">
        <f xml:space="preserve"> Table5[[#This Row],[Revenue]]/(1 + Table5[[#This Row],[Gross Margin Percentage]])</f>
        <v>69.942148759174501</v>
      </c>
      <c r="P292" s="17">
        <f xml:space="preserve"> Table5[[#This Row],[Revenue]] - Table5[[#This Row],[Total Cost]]</f>
        <v>333.05785124082547</v>
      </c>
    </row>
    <row r="293" spans="1:16" x14ac:dyDescent="0.25">
      <c r="A293" s="11" t="s">
        <v>321</v>
      </c>
      <c r="B293" s="11" t="s">
        <v>19</v>
      </c>
      <c r="C293" s="11" t="s">
        <v>20</v>
      </c>
      <c r="D293" s="11" t="s">
        <v>21</v>
      </c>
      <c r="E293" s="11" t="s">
        <v>25</v>
      </c>
      <c r="F293" s="11" t="s">
        <v>22</v>
      </c>
      <c r="G293" s="11">
        <v>27.85</v>
      </c>
      <c r="H293" s="11">
        <v>7</v>
      </c>
      <c r="I293" s="12">
        <v>43538</v>
      </c>
      <c r="J293" s="13">
        <v>0.72222222222222221</v>
      </c>
      <c r="K293" s="11" t="s">
        <v>17</v>
      </c>
      <c r="L293" s="11">
        <v>4.7619047620000003</v>
      </c>
      <c r="M293" s="14">
        <v>6</v>
      </c>
      <c r="N293" s="15">
        <f>Table5[[#This Row],[Unit price]] *Table5[[#This Row],[Quantity]]</f>
        <v>194.95000000000002</v>
      </c>
      <c r="O293" s="15">
        <f xml:space="preserve"> Table5[[#This Row],[Revenue]]/(1 + Table5[[#This Row],[Gross Margin Percentage]])</f>
        <v>33.834297520101913</v>
      </c>
      <c r="P293" s="17">
        <f xml:space="preserve"> Table5[[#This Row],[Revenue]] - Table5[[#This Row],[Total Cost]]</f>
        <v>161.11570247989812</v>
      </c>
    </row>
    <row r="294" spans="1:16" x14ac:dyDescent="0.25">
      <c r="A294" s="7" t="s">
        <v>322</v>
      </c>
      <c r="B294" s="7" t="s">
        <v>12</v>
      </c>
      <c r="C294" s="7" t="s">
        <v>13</v>
      </c>
      <c r="D294" s="7" t="s">
        <v>14</v>
      </c>
      <c r="E294" s="7" t="s">
        <v>15</v>
      </c>
      <c r="F294" s="7" t="s">
        <v>22</v>
      </c>
      <c r="G294" s="7">
        <v>62.48</v>
      </c>
      <c r="H294" s="7">
        <v>1</v>
      </c>
      <c r="I294" s="8">
        <v>43514</v>
      </c>
      <c r="J294" s="9">
        <v>0.8534722222222223</v>
      </c>
      <c r="K294" s="7" t="s">
        <v>23</v>
      </c>
      <c r="L294" s="7">
        <v>4.7619047620000003</v>
      </c>
      <c r="M294" s="10">
        <v>4.7</v>
      </c>
      <c r="N294" s="15">
        <f>Table5[[#This Row],[Unit price]] *Table5[[#This Row],[Quantity]]</f>
        <v>62.48</v>
      </c>
      <c r="O294" s="15">
        <f xml:space="preserve"> Table5[[#This Row],[Revenue]]/(1 + Table5[[#This Row],[Gross Margin Percentage]])</f>
        <v>10.843636363457129</v>
      </c>
      <c r="P294" s="17">
        <f xml:space="preserve"> Table5[[#This Row],[Revenue]] - Table5[[#This Row],[Total Cost]]</f>
        <v>51.636363636542868</v>
      </c>
    </row>
    <row r="295" spans="1:16" x14ac:dyDescent="0.25">
      <c r="A295" s="11" t="s">
        <v>323</v>
      </c>
      <c r="B295" s="11" t="s">
        <v>12</v>
      </c>
      <c r="C295" s="11" t="s">
        <v>13</v>
      </c>
      <c r="D295" s="11" t="s">
        <v>14</v>
      </c>
      <c r="E295" s="11" t="s">
        <v>15</v>
      </c>
      <c r="F295" s="11" t="s">
        <v>38</v>
      </c>
      <c r="G295" s="11">
        <v>36.36</v>
      </c>
      <c r="H295" s="11">
        <v>2</v>
      </c>
      <c r="I295" s="12">
        <v>43486</v>
      </c>
      <c r="J295" s="13">
        <v>0.41666666666666669</v>
      </c>
      <c r="K295" s="11" t="s">
        <v>23</v>
      </c>
      <c r="L295" s="11">
        <v>4.7619047620000003</v>
      </c>
      <c r="M295" s="14">
        <v>7.1</v>
      </c>
      <c r="N295" s="15">
        <f>Table5[[#This Row],[Unit price]] *Table5[[#This Row],[Quantity]]</f>
        <v>72.72</v>
      </c>
      <c r="O295" s="15">
        <f xml:space="preserve"> Table5[[#This Row],[Revenue]]/(1 + Table5[[#This Row],[Gross Margin Percentage]])</f>
        <v>12.620826446072382</v>
      </c>
      <c r="P295" s="17">
        <f xml:space="preserve"> Table5[[#This Row],[Revenue]] - Table5[[#This Row],[Total Cost]]</f>
        <v>60.099173553927614</v>
      </c>
    </row>
    <row r="296" spans="1:16" x14ac:dyDescent="0.25">
      <c r="A296" s="7" t="s">
        <v>324</v>
      </c>
      <c r="B296" s="7" t="s">
        <v>36</v>
      </c>
      <c r="C296" s="7" t="s">
        <v>37</v>
      </c>
      <c r="D296" s="7" t="s">
        <v>21</v>
      </c>
      <c r="E296" s="7" t="s">
        <v>25</v>
      </c>
      <c r="F296" s="7" t="s">
        <v>16</v>
      </c>
      <c r="G296" s="7">
        <v>18.11</v>
      </c>
      <c r="H296" s="7">
        <v>10</v>
      </c>
      <c r="I296" s="8">
        <v>43537</v>
      </c>
      <c r="J296" s="9">
        <v>0.49027777777777781</v>
      </c>
      <c r="K296" s="7" t="s">
        <v>17</v>
      </c>
      <c r="L296" s="7">
        <v>4.7619047620000003</v>
      </c>
      <c r="M296" s="10">
        <v>5.9</v>
      </c>
      <c r="N296" s="15">
        <f>Table5[[#This Row],[Unit price]] *Table5[[#This Row],[Quantity]]</f>
        <v>181.1</v>
      </c>
      <c r="O296" s="15">
        <f xml:space="preserve"> Table5[[#This Row],[Revenue]]/(1 + Table5[[#This Row],[Gross Margin Percentage]])</f>
        <v>31.430578511877176</v>
      </c>
      <c r="P296" s="17">
        <f xml:space="preserve"> Table5[[#This Row],[Revenue]] - Table5[[#This Row],[Total Cost]]</f>
        <v>149.66942148812282</v>
      </c>
    </row>
    <row r="297" spans="1:16" x14ac:dyDescent="0.25">
      <c r="A297" s="11" t="s">
        <v>325</v>
      </c>
      <c r="B297" s="11" t="s">
        <v>19</v>
      </c>
      <c r="C297" s="11" t="s">
        <v>20</v>
      </c>
      <c r="D297" s="11" t="s">
        <v>14</v>
      </c>
      <c r="E297" s="11" t="s">
        <v>15</v>
      </c>
      <c r="F297" s="11" t="s">
        <v>22</v>
      </c>
      <c r="G297" s="11">
        <v>51.92</v>
      </c>
      <c r="H297" s="11">
        <v>5</v>
      </c>
      <c r="I297" s="12">
        <v>43527</v>
      </c>
      <c r="J297" s="13">
        <v>0.5708333333333333</v>
      </c>
      <c r="K297" s="11" t="s">
        <v>23</v>
      </c>
      <c r="L297" s="11">
        <v>4.7619047620000003</v>
      </c>
      <c r="M297" s="14">
        <v>7.5</v>
      </c>
      <c r="N297" s="15">
        <f>Table5[[#This Row],[Unit price]] *Table5[[#This Row],[Quantity]]</f>
        <v>259.60000000000002</v>
      </c>
      <c r="O297" s="15">
        <f xml:space="preserve"> Table5[[#This Row],[Revenue]]/(1 + Table5[[#This Row],[Gross Margin Percentage]])</f>
        <v>45.054545453800749</v>
      </c>
      <c r="P297" s="17">
        <f xml:space="preserve"> Table5[[#This Row],[Revenue]] - Table5[[#This Row],[Total Cost]]</f>
        <v>214.54545454619927</v>
      </c>
    </row>
    <row r="298" spans="1:16" x14ac:dyDescent="0.25">
      <c r="A298" s="7" t="s">
        <v>326</v>
      </c>
      <c r="B298" s="7" t="s">
        <v>19</v>
      </c>
      <c r="C298" s="7" t="s">
        <v>20</v>
      </c>
      <c r="D298" s="7" t="s">
        <v>21</v>
      </c>
      <c r="E298" s="7" t="s">
        <v>25</v>
      </c>
      <c r="F298" s="7" t="s">
        <v>22</v>
      </c>
      <c r="G298" s="7">
        <v>28.84</v>
      </c>
      <c r="H298" s="7">
        <v>4</v>
      </c>
      <c r="I298" s="8">
        <v>43553</v>
      </c>
      <c r="J298" s="9">
        <v>0.61388888888888882</v>
      </c>
      <c r="K298" s="7" t="s">
        <v>23</v>
      </c>
      <c r="L298" s="7">
        <v>4.7619047620000003</v>
      </c>
      <c r="M298" s="10">
        <v>6.4</v>
      </c>
      <c r="N298" s="15">
        <f>Table5[[#This Row],[Unit price]] *Table5[[#This Row],[Quantity]]</f>
        <v>115.36</v>
      </c>
      <c r="O298" s="15">
        <f xml:space="preserve"> Table5[[#This Row],[Revenue]]/(1 + Table5[[#This Row],[Gross Margin Percentage]])</f>
        <v>20.021157024462457</v>
      </c>
      <c r="P298" s="17">
        <f xml:space="preserve"> Table5[[#This Row],[Revenue]] - Table5[[#This Row],[Total Cost]]</f>
        <v>95.338842975537545</v>
      </c>
    </row>
    <row r="299" spans="1:16" x14ac:dyDescent="0.25">
      <c r="A299" s="11" t="s">
        <v>327</v>
      </c>
      <c r="B299" s="11" t="s">
        <v>12</v>
      </c>
      <c r="C299" s="11" t="s">
        <v>13</v>
      </c>
      <c r="D299" s="11" t="s">
        <v>14</v>
      </c>
      <c r="E299" s="11" t="s">
        <v>25</v>
      </c>
      <c r="F299" s="11" t="s">
        <v>26</v>
      </c>
      <c r="G299" s="11">
        <v>78.38</v>
      </c>
      <c r="H299" s="11">
        <v>6</v>
      </c>
      <c r="I299" s="12">
        <v>43475</v>
      </c>
      <c r="J299" s="13">
        <v>0.59444444444444444</v>
      </c>
      <c r="K299" s="11" t="s">
        <v>17</v>
      </c>
      <c r="L299" s="11">
        <v>4.7619047620000003</v>
      </c>
      <c r="M299" s="14">
        <v>5.8</v>
      </c>
      <c r="N299" s="15">
        <f>Table5[[#This Row],[Unit price]] *Table5[[#This Row],[Quantity]]</f>
        <v>470.28</v>
      </c>
      <c r="O299" s="15">
        <f xml:space="preserve"> Table5[[#This Row],[Revenue]]/(1 + Table5[[#This Row],[Gross Margin Percentage]])</f>
        <v>81.618842973857525</v>
      </c>
      <c r="P299" s="17">
        <f xml:space="preserve"> Table5[[#This Row],[Revenue]] - Table5[[#This Row],[Total Cost]]</f>
        <v>388.66115702614246</v>
      </c>
    </row>
    <row r="300" spans="1:16" x14ac:dyDescent="0.25">
      <c r="A300" s="7" t="s">
        <v>328</v>
      </c>
      <c r="B300" s="7" t="s">
        <v>12</v>
      </c>
      <c r="C300" s="7" t="s">
        <v>13</v>
      </c>
      <c r="D300" s="7" t="s">
        <v>14</v>
      </c>
      <c r="E300" s="7" t="s">
        <v>25</v>
      </c>
      <c r="F300" s="7" t="s">
        <v>26</v>
      </c>
      <c r="G300" s="7">
        <v>60.01</v>
      </c>
      <c r="H300" s="7">
        <v>4</v>
      </c>
      <c r="I300" s="8">
        <v>43490</v>
      </c>
      <c r="J300" s="9">
        <v>0.66249999999999998</v>
      </c>
      <c r="K300" s="7" t="s">
        <v>23</v>
      </c>
      <c r="L300" s="7">
        <v>4.7619047620000003</v>
      </c>
      <c r="M300" s="10">
        <v>4.5</v>
      </c>
      <c r="N300" s="15">
        <f>Table5[[#This Row],[Unit price]] *Table5[[#This Row],[Quantity]]</f>
        <v>240.04</v>
      </c>
      <c r="O300" s="15">
        <f xml:space="preserve"> Table5[[#This Row],[Revenue]]/(1 + Table5[[#This Row],[Gross Margin Percentage]])</f>
        <v>41.659834710055208</v>
      </c>
      <c r="P300" s="17">
        <f xml:space="preserve"> Table5[[#This Row],[Revenue]] - Table5[[#This Row],[Total Cost]]</f>
        <v>198.38016528994478</v>
      </c>
    </row>
    <row r="301" spans="1:16" x14ac:dyDescent="0.25">
      <c r="A301" s="11" t="s">
        <v>329</v>
      </c>
      <c r="B301" s="11" t="s">
        <v>19</v>
      </c>
      <c r="C301" s="11" t="s">
        <v>20</v>
      </c>
      <c r="D301" s="11" t="s">
        <v>14</v>
      </c>
      <c r="E301" s="11" t="s">
        <v>15</v>
      </c>
      <c r="F301" s="11" t="s">
        <v>26</v>
      </c>
      <c r="G301" s="11">
        <v>88.61</v>
      </c>
      <c r="H301" s="11">
        <v>1</v>
      </c>
      <c r="I301" s="12">
        <v>43484</v>
      </c>
      <c r="J301" s="13">
        <v>0.43124999999999997</v>
      </c>
      <c r="K301" s="11" t="s">
        <v>23</v>
      </c>
      <c r="L301" s="11">
        <v>4.7619047620000003</v>
      </c>
      <c r="M301" s="14">
        <v>7.7</v>
      </c>
      <c r="N301" s="15">
        <f>Table5[[#This Row],[Unit price]] *Table5[[#This Row],[Quantity]]</f>
        <v>88.61</v>
      </c>
      <c r="O301" s="15">
        <f xml:space="preserve"> Table5[[#This Row],[Revenue]]/(1 + Table5[[#This Row],[Gross Margin Percentage]])</f>
        <v>15.378595041068122</v>
      </c>
      <c r="P301" s="17">
        <f xml:space="preserve"> Table5[[#This Row],[Revenue]] - Table5[[#This Row],[Total Cost]]</f>
        <v>73.231404958931876</v>
      </c>
    </row>
    <row r="302" spans="1:16" x14ac:dyDescent="0.25">
      <c r="A302" s="7" t="s">
        <v>330</v>
      </c>
      <c r="B302" s="7" t="s">
        <v>19</v>
      </c>
      <c r="C302" s="7" t="s">
        <v>20</v>
      </c>
      <c r="D302" s="7" t="s">
        <v>21</v>
      </c>
      <c r="E302" s="7" t="s">
        <v>25</v>
      </c>
      <c r="F302" s="7" t="s">
        <v>40</v>
      </c>
      <c r="G302" s="7">
        <v>99.82</v>
      </c>
      <c r="H302" s="7">
        <v>2</v>
      </c>
      <c r="I302" s="8">
        <v>43467</v>
      </c>
      <c r="J302" s="9">
        <v>0.75624999999999998</v>
      </c>
      <c r="K302" s="7" t="s">
        <v>27</v>
      </c>
      <c r="L302" s="7">
        <v>4.7619047620000003</v>
      </c>
      <c r="M302" s="10">
        <v>6.7</v>
      </c>
      <c r="N302" s="15">
        <f>Table5[[#This Row],[Unit price]] *Table5[[#This Row],[Quantity]]</f>
        <v>199.64</v>
      </c>
      <c r="O302" s="15">
        <f xml:space="preserve"> Table5[[#This Row],[Revenue]]/(1 + Table5[[#This Row],[Gross Margin Percentage]])</f>
        <v>34.648264462237215</v>
      </c>
      <c r="P302" s="17">
        <f xml:space="preserve"> Table5[[#This Row],[Revenue]] - Table5[[#This Row],[Total Cost]]</f>
        <v>164.99173553776276</v>
      </c>
    </row>
    <row r="303" spans="1:16" x14ac:dyDescent="0.25">
      <c r="A303" s="11" t="s">
        <v>331</v>
      </c>
      <c r="B303" s="11" t="s">
        <v>36</v>
      </c>
      <c r="C303" s="11" t="s">
        <v>37</v>
      </c>
      <c r="D303" s="11" t="s">
        <v>14</v>
      </c>
      <c r="E303" s="11" t="s">
        <v>25</v>
      </c>
      <c r="F303" s="11" t="s">
        <v>16</v>
      </c>
      <c r="G303" s="11">
        <v>39.01</v>
      </c>
      <c r="H303" s="11">
        <v>1</v>
      </c>
      <c r="I303" s="12">
        <v>43536</v>
      </c>
      <c r="J303" s="13">
        <v>0.69861111111111107</v>
      </c>
      <c r="K303" s="11" t="s">
        <v>27</v>
      </c>
      <c r="L303" s="11">
        <v>4.7619047620000003</v>
      </c>
      <c r="M303" s="14">
        <v>4.7</v>
      </c>
      <c r="N303" s="15">
        <f>Table5[[#This Row],[Unit price]] *Table5[[#This Row],[Quantity]]</f>
        <v>39.01</v>
      </c>
      <c r="O303" s="15">
        <f xml:space="preserve"> Table5[[#This Row],[Revenue]]/(1 + Table5[[#This Row],[Gross Margin Percentage]])</f>
        <v>6.7703305784004897</v>
      </c>
      <c r="P303" s="17">
        <f xml:space="preserve"> Table5[[#This Row],[Revenue]] - Table5[[#This Row],[Total Cost]]</f>
        <v>32.239669421599508</v>
      </c>
    </row>
    <row r="304" spans="1:16" x14ac:dyDescent="0.25">
      <c r="A304" s="7" t="s">
        <v>332</v>
      </c>
      <c r="B304" s="7" t="s">
        <v>19</v>
      </c>
      <c r="C304" s="7" t="s">
        <v>20</v>
      </c>
      <c r="D304" s="7" t="s">
        <v>21</v>
      </c>
      <c r="E304" s="7" t="s">
        <v>25</v>
      </c>
      <c r="F304" s="7" t="s">
        <v>38</v>
      </c>
      <c r="G304" s="7">
        <v>48.61</v>
      </c>
      <c r="H304" s="7">
        <v>1</v>
      </c>
      <c r="I304" s="8">
        <v>43521</v>
      </c>
      <c r="J304" s="9">
        <v>0.64652777777777781</v>
      </c>
      <c r="K304" s="7" t="s">
        <v>23</v>
      </c>
      <c r="L304" s="7">
        <v>4.7619047620000003</v>
      </c>
      <c r="M304" s="10">
        <v>4.4000000000000004</v>
      </c>
      <c r="N304" s="15">
        <f>Table5[[#This Row],[Unit price]] *Table5[[#This Row],[Quantity]]</f>
        <v>48.61</v>
      </c>
      <c r="O304" s="15">
        <f xml:space="preserve"> Table5[[#This Row],[Revenue]]/(1 + Table5[[#This Row],[Gross Margin Percentage]])</f>
        <v>8.4364462808522891</v>
      </c>
      <c r="P304" s="17">
        <f xml:space="preserve"> Table5[[#This Row],[Revenue]] - Table5[[#This Row],[Total Cost]]</f>
        <v>40.173553719147712</v>
      </c>
    </row>
    <row r="305" spans="1:16" x14ac:dyDescent="0.25">
      <c r="A305" s="11" t="s">
        <v>333</v>
      </c>
      <c r="B305" s="11" t="s">
        <v>12</v>
      </c>
      <c r="C305" s="11" t="s">
        <v>13</v>
      </c>
      <c r="D305" s="11" t="s">
        <v>21</v>
      </c>
      <c r="E305" s="11" t="s">
        <v>15</v>
      </c>
      <c r="F305" s="11" t="s">
        <v>22</v>
      </c>
      <c r="G305" s="11">
        <v>51.19</v>
      </c>
      <c r="H305" s="11">
        <v>4</v>
      </c>
      <c r="I305" s="12">
        <v>43542</v>
      </c>
      <c r="J305" s="13">
        <v>0.71875</v>
      </c>
      <c r="K305" s="11" t="s">
        <v>27</v>
      </c>
      <c r="L305" s="11">
        <v>4.7619047620000003</v>
      </c>
      <c r="M305" s="14">
        <v>4.7</v>
      </c>
      <c r="N305" s="15">
        <f>Table5[[#This Row],[Unit price]] *Table5[[#This Row],[Quantity]]</f>
        <v>204.76</v>
      </c>
      <c r="O305" s="15">
        <f xml:space="preserve"> Table5[[#This Row],[Revenue]]/(1 + Table5[[#This Row],[Gross Margin Percentage]])</f>
        <v>35.536859503544839</v>
      </c>
      <c r="P305" s="17">
        <f xml:space="preserve"> Table5[[#This Row],[Revenue]] - Table5[[#This Row],[Total Cost]]</f>
        <v>169.22314049645516</v>
      </c>
    </row>
    <row r="306" spans="1:16" x14ac:dyDescent="0.25">
      <c r="A306" s="7" t="s">
        <v>334</v>
      </c>
      <c r="B306" s="7" t="s">
        <v>36</v>
      </c>
      <c r="C306" s="7" t="s">
        <v>37</v>
      </c>
      <c r="D306" s="7" t="s">
        <v>21</v>
      </c>
      <c r="E306" s="7" t="s">
        <v>15</v>
      </c>
      <c r="F306" s="7" t="s">
        <v>22</v>
      </c>
      <c r="G306" s="7">
        <v>14.96</v>
      </c>
      <c r="H306" s="7">
        <v>8</v>
      </c>
      <c r="I306" s="8">
        <v>43519</v>
      </c>
      <c r="J306" s="9">
        <v>0.52013888888888882</v>
      </c>
      <c r="K306" s="7" t="s">
        <v>23</v>
      </c>
      <c r="L306" s="7">
        <v>4.7619047620000003</v>
      </c>
      <c r="M306" s="10">
        <v>8.6</v>
      </c>
      <c r="N306" s="15">
        <f>Table5[[#This Row],[Unit price]] *Table5[[#This Row],[Quantity]]</f>
        <v>119.68</v>
      </c>
      <c r="O306" s="15">
        <f xml:space="preserve"> Table5[[#This Row],[Revenue]]/(1 + Table5[[#This Row],[Gross Margin Percentage]])</f>
        <v>20.77090909056577</v>
      </c>
      <c r="P306" s="17">
        <f xml:space="preserve"> Table5[[#This Row],[Revenue]] - Table5[[#This Row],[Total Cost]]</f>
        <v>98.909090909434241</v>
      </c>
    </row>
    <row r="307" spans="1:16" x14ac:dyDescent="0.25">
      <c r="A307" s="11" t="s">
        <v>335</v>
      </c>
      <c r="B307" s="11" t="s">
        <v>12</v>
      </c>
      <c r="C307" s="11" t="s">
        <v>13</v>
      </c>
      <c r="D307" s="11" t="s">
        <v>14</v>
      </c>
      <c r="E307" s="11" t="s">
        <v>25</v>
      </c>
      <c r="F307" s="11" t="s">
        <v>22</v>
      </c>
      <c r="G307" s="11">
        <v>72.2</v>
      </c>
      <c r="H307" s="11">
        <v>7</v>
      </c>
      <c r="I307" s="12">
        <v>43550</v>
      </c>
      <c r="J307" s="13">
        <v>0.84305555555555556</v>
      </c>
      <c r="K307" s="11" t="s">
        <v>17</v>
      </c>
      <c r="L307" s="11">
        <v>4.7619047620000003</v>
      </c>
      <c r="M307" s="14">
        <v>4.3</v>
      </c>
      <c r="N307" s="15">
        <f>Table5[[#This Row],[Unit price]] *Table5[[#This Row],[Quantity]]</f>
        <v>505.40000000000003</v>
      </c>
      <c r="O307" s="15">
        <f xml:space="preserve"> Table5[[#This Row],[Revenue]]/(1 + Table5[[#This Row],[Gross Margin Percentage]])</f>
        <v>87.714049585327047</v>
      </c>
      <c r="P307" s="17">
        <f xml:space="preserve"> Table5[[#This Row],[Revenue]] - Table5[[#This Row],[Total Cost]]</f>
        <v>417.68595041467302</v>
      </c>
    </row>
    <row r="308" spans="1:16" x14ac:dyDescent="0.25">
      <c r="A308" s="7" t="s">
        <v>336</v>
      </c>
      <c r="B308" s="7" t="s">
        <v>12</v>
      </c>
      <c r="C308" s="7" t="s">
        <v>13</v>
      </c>
      <c r="D308" s="7" t="s">
        <v>21</v>
      </c>
      <c r="E308" s="7" t="s">
        <v>15</v>
      </c>
      <c r="F308" s="7" t="s">
        <v>30</v>
      </c>
      <c r="G308" s="7">
        <v>40.229999999999997</v>
      </c>
      <c r="H308" s="7">
        <v>7</v>
      </c>
      <c r="I308" s="8">
        <v>43554</v>
      </c>
      <c r="J308" s="9">
        <v>0.55694444444444446</v>
      </c>
      <c r="K308" s="7" t="s">
        <v>23</v>
      </c>
      <c r="L308" s="7">
        <v>4.7619047620000003</v>
      </c>
      <c r="M308" s="10">
        <v>9.6</v>
      </c>
      <c r="N308" s="15">
        <f>Table5[[#This Row],[Unit price]] *Table5[[#This Row],[Quantity]]</f>
        <v>281.60999999999996</v>
      </c>
      <c r="O308" s="15">
        <f xml:space="preserve"> Table5[[#This Row],[Revenue]]/(1 + Table5[[#This Row],[Gross Margin Percentage]])</f>
        <v>48.874462809109502</v>
      </c>
      <c r="P308" s="17">
        <f xml:space="preserve"> Table5[[#This Row],[Revenue]] - Table5[[#This Row],[Total Cost]]</f>
        <v>232.73553719089045</v>
      </c>
    </row>
    <row r="309" spans="1:16" x14ac:dyDescent="0.25">
      <c r="A309" s="11" t="s">
        <v>337</v>
      </c>
      <c r="B309" s="11" t="s">
        <v>12</v>
      </c>
      <c r="C309" s="11" t="s">
        <v>13</v>
      </c>
      <c r="D309" s="11" t="s">
        <v>14</v>
      </c>
      <c r="E309" s="11" t="s">
        <v>15</v>
      </c>
      <c r="F309" s="11" t="s">
        <v>26</v>
      </c>
      <c r="G309" s="11">
        <v>88.79</v>
      </c>
      <c r="H309" s="11">
        <v>8</v>
      </c>
      <c r="I309" s="12">
        <v>43513</v>
      </c>
      <c r="J309" s="13">
        <v>0.71458333333333324</v>
      </c>
      <c r="K309" s="11" t="s">
        <v>23</v>
      </c>
      <c r="L309" s="11">
        <v>4.7619047620000003</v>
      </c>
      <c r="M309" s="14">
        <v>4.0999999999999996</v>
      </c>
      <c r="N309" s="15">
        <f>Table5[[#This Row],[Unit price]] *Table5[[#This Row],[Quantity]]</f>
        <v>710.32</v>
      </c>
      <c r="O309" s="15">
        <f xml:space="preserve"> Table5[[#This Row],[Revenue]]/(1 + Table5[[#This Row],[Gross Margin Percentage]])</f>
        <v>123.27867768391275</v>
      </c>
      <c r="P309" s="17">
        <f xml:space="preserve"> Table5[[#This Row],[Revenue]] - Table5[[#This Row],[Total Cost]]</f>
        <v>587.0413223160873</v>
      </c>
    </row>
    <row r="310" spans="1:16" x14ac:dyDescent="0.25">
      <c r="A310" s="7" t="s">
        <v>338</v>
      </c>
      <c r="B310" s="7" t="s">
        <v>12</v>
      </c>
      <c r="C310" s="7" t="s">
        <v>13</v>
      </c>
      <c r="D310" s="7" t="s">
        <v>14</v>
      </c>
      <c r="E310" s="7" t="s">
        <v>15</v>
      </c>
      <c r="F310" s="7" t="s">
        <v>22</v>
      </c>
      <c r="G310" s="7">
        <v>26.48</v>
      </c>
      <c r="H310" s="7">
        <v>3</v>
      </c>
      <c r="I310" s="8">
        <v>43545</v>
      </c>
      <c r="J310" s="9">
        <v>0.44444444444444442</v>
      </c>
      <c r="K310" s="7" t="s">
        <v>17</v>
      </c>
      <c r="L310" s="7">
        <v>4.7619047620000003</v>
      </c>
      <c r="M310" s="10">
        <v>4.7</v>
      </c>
      <c r="N310" s="15">
        <f>Table5[[#This Row],[Unit price]] *Table5[[#This Row],[Quantity]]</f>
        <v>79.44</v>
      </c>
      <c r="O310" s="15">
        <f xml:space="preserve"> Table5[[#This Row],[Revenue]]/(1 + Table5[[#This Row],[Gross Margin Percentage]])</f>
        <v>13.787107437788642</v>
      </c>
      <c r="P310" s="17">
        <f xml:space="preserve"> Table5[[#This Row],[Revenue]] - Table5[[#This Row],[Total Cost]]</f>
        <v>65.652892562211349</v>
      </c>
    </row>
    <row r="311" spans="1:16" x14ac:dyDescent="0.25">
      <c r="A311" s="11" t="s">
        <v>339</v>
      </c>
      <c r="B311" s="11" t="s">
        <v>12</v>
      </c>
      <c r="C311" s="11" t="s">
        <v>13</v>
      </c>
      <c r="D311" s="11" t="s">
        <v>21</v>
      </c>
      <c r="E311" s="11" t="s">
        <v>15</v>
      </c>
      <c r="F311" s="11" t="s">
        <v>40</v>
      </c>
      <c r="G311" s="11">
        <v>81.91</v>
      </c>
      <c r="H311" s="11">
        <v>2</v>
      </c>
      <c r="I311" s="12">
        <v>43529</v>
      </c>
      <c r="J311" s="13">
        <v>0.73819444444444438</v>
      </c>
      <c r="K311" s="11" t="s">
        <v>23</v>
      </c>
      <c r="L311" s="11">
        <v>4.7619047620000003</v>
      </c>
      <c r="M311" s="14">
        <v>7.8</v>
      </c>
      <c r="N311" s="15">
        <f>Table5[[#This Row],[Unit price]] *Table5[[#This Row],[Quantity]]</f>
        <v>163.82</v>
      </c>
      <c r="O311" s="15">
        <f xml:space="preserve"> Table5[[#This Row],[Revenue]]/(1 + Table5[[#This Row],[Gross Margin Percentage]])</f>
        <v>28.431570247463938</v>
      </c>
      <c r="P311" s="17">
        <f xml:space="preserve"> Table5[[#This Row],[Revenue]] - Table5[[#This Row],[Total Cost]]</f>
        <v>135.38842975253607</v>
      </c>
    </row>
    <row r="312" spans="1:16" x14ac:dyDescent="0.25">
      <c r="A312" s="7" t="s">
        <v>340</v>
      </c>
      <c r="B312" s="7" t="s">
        <v>36</v>
      </c>
      <c r="C312" s="7" t="s">
        <v>37</v>
      </c>
      <c r="D312" s="7" t="s">
        <v>14</v>
      </c>
      <c r="E312" s="7" t="s">
        <v>25</v>
      </c>
      <c r="F312" s="7" t="s">
        <v>30</v>
      </c>
      <c r="G312" s="7">
        <v>79.930000000000007</v>
      </c>
      <c r="H312" s="7">
        <v>6</v>
      </c>
      <c r="I312" s="8">
        <v>43496</v>
      </c>
      <c r="J312" s="9">
        <v>0.58611111111111114</v>
      </c>
      <c r="K312" s="7" t="s">
        <v>23</v>
      </c>
      <c r="L312" s="7">
        <v>4.7619047620000003</v>
      </c>
      <c r="M312" s="10">
        <v>5.5</v>
      </c>
      <c r="N312" s="15">
        <f>Table5[[#This Row],[Unit price]] *Table5[[#This Row],[Quantity]]</f>
        <v>479.58000000000004</v>
      </c>
      <c r="O312" s="15">
        <f xml:space="preserve"> Table5[[#This Row],[Revenue]]/(1 + Table5[[#This Row],[Gross Margin Percentage]])</f>
        <v>83.232892560607723</v>
      </c>
      <c r="P312" s="17">
        <f xml:space="preserve"> Table5[[#This Row],[Revenue]] - Table5[[#This Row],[Total Cost]]</f>
        <v>396.34710743939229</v>
      </c>
    </row>
    <row r="313" spans="1:16" x14ac:dyDescent="0.25">
      <c r="A313" s="11" t="s">
        <v>341</v>
      </c>
      <c r="B313" s="11" t="s">
        <v>19</v>
      </c>
      <c r="C313" s="11" t="s">
        <v>20</v>
      </c>
      <c r="D313" s="11" t="s">
        <v>14</v>
      </c>
      <c r="E313" s="11" t="s">
        <v>25</v>
      </c>
      <c r="F313" s="11" t="s">
        <v>40</v>
      </c>
      <c r="G313" s="11">
        <v>69.33</v>
      </c>
      <c r="H313" s="11">
        <v>2</v>
      </c>
      <c r="I313" s="12">
        <v>43501</v>
      </c>
      <c r="J313" s="13">
        <v>0.79513888888888884</v>
      </c>
      <c r="K313" s="11" t="s">
        <v>17</v>
      </c>
      <c r="L313" s="11">
        <v>4.7619047620000003</v>
      </c>
      <c r="M313" s="14">
        <v>9.6999999999999993</v>
      </c>
      <c r="N313" s="15">
        <f>Table5[[#This Row],[Unit price]] *Table5[[#This Row],[Quantity]]</f>
        <v>138.66</v>
      </c>
      <c r="O313" s="15">
        <f xml:space="preserve"> Table5[[#This Row],[Revenue]]/(1 + Table5[[#This Row],[Gross Margin Percentage]])</f>
        <v>24.064958677288182</v>
      </c>
      <c r="P313" s="17">
        <f xml:space="preserve"> Table5[[#This Row],[Revenue]] - Table5[[#This Row],[Total Cost]]</f>
        <v>114.59504132271181</v>
      </c>
    </row>
    <row r="314" spans="1:16" x14ac:dyDescent="0.25">
      <c r="A314" s="7" t="s">
        <v>342</v>
      </c>
      <c r="B314" s="7" t="s">
        <v>12</v>
      </c>
      <c r="C314" s="7" t="s">
        <v>13</v>
      </c>
      <c r="D314" s="7" t="s">
        <v>14</v>
      </c>
      <c r="E314" s="7" t="s">
        <v>15</v>
      </c>
      <c r="F314" s="7" t="s">
        <v>38</v>
      </c>
      <c r="G314" s="7">
        <v>14.23</v>
      </c>
      <c r="H314" s="7">
        <v>5</v>
      </c>
      <c r="I314" s="8">
        <v>43497</v>
      </c>
      <c r="J314" s="9">
        <v>0.42222222222222222</v>
      </c>
      <c r="K314" s="7" t="s">
        <v>27</v>
      </c>
      <c r="L314" s="7">
        <v>4.7619047620000003</v>
      </c>
      <c r="M314" s="10">
        <v>4.4000000000000004</v>
      </c>
      <c r="N314" s="15">
        <f>Table5[[#This Row],[Unit price]] *Table5[[#This Row],[Quantity]]</f>
        <v>71.150000000000006</v>
      </c>
      <c r="O314" s="15">
        <f xml:space="preserve"> Table5[[#This Row],[Revenue]]/(1 + Table5[[#This Row],[Gross Margin Percentage]])</f>
        <v>12.348347107233911</v>
      </c>
      <c r="P314" s="17">
        <f xml:space="preserve"> Table5[[#This Row],[Revenue]] - Table5[[#This Row],[Total Cost]]</f>
        <v>58.801652892766093</v>
      </c>
    </row>
    <row r="315" spans="1:16" x14ac:dyDescent="0.25">
      <c r="A315" s="11" t="s">
        <v>343</v>
      </c>
      <c r="B315" s="11" t="s">
        <v>12</v>
      </c>
      <c r="C315" s="11" t="s">
        <v>13</v>
      </c>
      <c r="D315" s="11" t="s">
        <v>14</v>
      </c>
      <c r="E315" s="11" t="s">
        <v>15</v>
      </c>
      <c r="F315" s="11" t="s">
        <v>16</v>
      </c>
      <c r="G315" s="11">
        <v>15.55</v>
      </c>
      <c r="H315" s="11">
        <v>9</v>
      </c>
      <c r="I315" s="12">
        <v>43531</v>
      </c>
      <c r="J315" s="13">
        <v>0.54999999999999993</v>
      </c>
      <c r="K315" s="11" t="s">
        <v>23</v>
      </c>
      <c r="L315" s="11">
        <v>4.7619047620000003</v>
      </c>
      <c r="M315" s="14">
        <v>5</v>
      </c>
      <c r="N315" s="15">
        <f>Table5[[#This Row],[Unit price]] *Table5[[#This Row],[Quantity]]</f>
        <v>139.95000000000002</v>
      </c>
      <c r="O315" s="15">
        <f xml:space="preserve"> Table5[[#This Row],[Revenue]]/(1 + Table5[[#This Row],[Gross Margin Percentage]])</f>
        <v>24.288842974805146</v>
      </c>
      <c r="P315" s="17">
        <f xml:space="preserve"> Table5[[#This Row],[Revenue]] - Table5[[#This Row],[Total Cost]]</f>
        <v>115.66115702519487</v>
      </c>
    </row>
    <row r="316" spans="1:16" x14ac:dyDescent="0.25">
      <c r="A316" s="7" t="s">
        <v>344</v>
      </c>
      <c r="B316" s="7" t="s">
        <v>19</v>
      </c>
      <c r="C316" s="7" t="s">
        <v>20</v>
      </c>
      <c r="D316" s="7" t="s">
        <v>14</v>
      </c>
      <c r="E316" s="7" t="s">
        <v>15</v>
      </c>
      <c r="F316" s="7" t="s">
        <v>22</v>
      </c>
      <c r="G316" s="7">
        <v>78.13</v>
      </c>
      <c r="H316" s="7">
        <v>10</v>
      </c>
      <c r="I316" s="8">
        <v>43506</v>
      </c>
      <c r="J316" s="9">
        <v>0.86875000000000002</v>
      </c>
      <c r="K316" s="7" t="s">
        <v>23</v>
      </c>
      <c r="L316" s="7">
        <v>4.7619047620000003</v>
      </c>
      <c r="M316" s="10">
        <v>4.4000000000000004</v>
      </c>
      <c r="N316" s="15">
        <f>Table5[[#This Row],[Unit price]] *Table5[[#This Row],[Quantity]]</f>
        <v>781.3</v>
      </c>
      <c r="O316" s="15">
        <f xml:space="preserve"> Table5[[#This Row],[Revenue]]/(1 + Table5[[#This Row],[Gross Margin Percentage]])</f>
        <v>135.59752065891573</v>
      </c>
      <c r="P316" s="17">
        <f xml:space="preserve"> Table5[[#This Row],[Revenue]] - Table5[[#This Row],[Total Cost]]</f>
        <v>645.7024793410842</v>
      </c>
    </row>
    <row r="317" spans="1:16" x14ac:dyDescent="0.25">
      <c r="A317" s="11" t="s">
        <v>345</v>
      </c>
      <c r="B317" s="11" t="s">
        <v>19</v>
      </c>
      <c r="C317" s="11" t="s">
        <v>20</v>
      </c>
      <c r="D317" s="11" t="s">
        <v>14</v>
      </c>
      <c r="E317" s="11" t="s">
        <v>25</v>
      </c>
      <c r="F317" s="11" t="s">
        <v>38</v>
      </c>
      <c r="G317" s="11">
        <v>99.37</v>
      </c>
      <c r="H317" s="11">
        <v>2</v>
      </c>
      <c r="I317" s="12">
        <v>43510</v>
      </c>
      <c r="J317" s="13">
        <v>0.7284722222222223</v>
      </c>
      <c r="K317" s="11" t="s">
        <v>23</v>
      </c>
      <c r="L317" s="11">
        <v>4.7619047620000003</v>
      </c>
      <c r="M317" s="14">
        <v>5.2</v>
      </c>
      <c r="N317" s="15">
        <f>Table5[[#This Row],[Unit price]] *Table5[[#This Row],[Quantity]]</f>
        <v>198.74</v>
      </c>
      <c r="O317" s="15">
        <f xml:space="preserve"> Table5[[#This Row],[Revenue]]/(1 + Table5[[#This Row],[Gross Margin Percentage]])</f>
        <v>34.49206611513236</v>
      </c>
      <c r="P317" s="17">
        <f xml:space="preserve"> Table5[[#This Row],[Revenue]] - Table5[[#This Row],[Total Cost]]</f>
        <v>164.24793388486765</v>
      </c>
    </row>
    <row r="318" spans="1:16" x14ac:dyDescent="0.25">
      <c r="A318" s="7" t="s">
        <v>346</v>
      </c>
      <c r="B318" s="7" t="s">
        <v>19</v>
      </c>
      <c r="C318" s="7" t="s">
        <v>20</v>
      </c>
      <c r="D318" s="7" t="s">
        <v>14</v>
      </c>
      <c r="E318" s="7" t="s">
        <v>15</v>
      </c>
      <c r="F318" s="7" t="s">
        <v>38</v>
      </c>
      <c r="G318" s="7">
        <v>21.08</v>
      </c>
      <c r="H318" s="7">
        <v>3</v>
      </c>
      <c r="I318" s="8">
        <v>43505</v>
      </c>
      <c r="J318" s="9">
        <v>0.43402777777777773</v>
      </c>
      <c r="K318" s="7" t="s">
        <v>23</v>
      </c>
      <c r="L318" s="7">
        <v>4.7619047620000003</v>
      </c>
      <c r="M318" s="10">
        <v>7.3</v>
      </c>
      <c r="N318" s="15">
        <f>Table5[[#This Row],[Unit price]] *Table5[[#This Row],[Quantity]]</f>
        <v>63.239999999999995</v>
      </c>
      <c r="O318" s="15">
        <f xml:space="preserve"> Table5[[#This Row],[Revenue]]/(1 + Table5[[#This Row],[Gross Margin Percentage]])</f>
        <v>10.97553718990123</v>
      </c>
      <c r="P318" s="17">
        <f xml:space="preserve"> Table5[[#This Row],[Revenue]] - Table5[[#This Row],[Total Cost]]</f>
        <v>52.264462810098763</v>
      </c>
    </row>
    <row r="319" spans="1:16" x14ac:dyDescent="0.25">
      <c r="A319" s="11" t="s">
        <v>347</v>
      </c>
      <c r="B319" s="11" t="s">
        <v>19</v>
      </c>
      <c r="C319" s="11" t="s">
        <v>20</v>
      </c>
      <c r="D319" s="11" t="s">
        <v>14</v>
      </c>
      <c r="E319" s="11" t="s">
        <v>25</v>
      </c>
      <c r="F319" s="11" t="s">
        <v>22</v>
      </c>
      <c r="G319" s="11">
        <v>74.790000000000006</v>
      </c>
      <c r="H319" s="11">
        <v>5</v>
      </c>
      <c r="I319" s="12">
        <v>43475</v>
      </c>
      <c r="J319" s="13">
        <v>0.48194444444444445</v>
      </c>
      <c r="K319" s="11" t="s">
        <v>23</v>
      </c>
      <c r="L319" s="11">
        <v>4.7619047620000003</v>
      </c>
      <c r="M319" s="14">
        <v>4.9000000000000004</v>
      </c>
      <c r="N319" s="15">
        <f>Table5[[#This Row],[Unit price]] *Table5[[#This Row],[Quantity]]</f>
        <v>373.95000000000005</v>
      </c>
      <c r="O319" s="15">
        <f xml:space="preserve"> Table5[[#This Row],[Revenue]]/(1 + Table5[[#This Row],[Gross Margin Percentage]])</f>
        <v>64.900413222067769</v>
      </c>
      <c r="P319" s="17">
        <f xml:space="preserve"> Table5[[#This Row],[Revenue]] - Table5[[#This Row],[Total Cost]]</f>
        <v>309.04958677793229</v>
      </c>
    </row>
    <row r="320" spans="1:16" x14ac:dyDescent="0.25">
      <c r="A320" s="7" t="s">
        <v>348</v>
      </c>
      <c r="B320" s="7" t="s">
        <v>19</v>
      </c>
      <c r="C320" s="7" t="s">
        <v>20</v>
      </c>
      <c r="D320" s="7" t="s">
        <v>14</v>
      </c>
      <c r="E320" s="7" t="s">
        <v>15</v>
      </c>
      <c r="F320" s="7" t="s">
        <v>16</v>
      </c>
      <c r="G320" s="7">
        <v>29.67</v>
      </c>
      <c r="H320" s="7">
        <v>7</v>
      </c>
      <c r="I320" s="8">
        <v>43535</v>
      </c>
      <c r="J320" s="9">
        <v>0.79027777777777775</v>
      </c>
      <c r="K320" s="7" t="s">
        <v>27</v>
      </c>
      <c r="L320" s="7">
        <v>4.7619047620000003</v>
      </c>
      <c r="M320" s="10">
        <v>8.1</v>
      </c>
      <c r="N320" s="15">
        <f>Table5[[#This Row],[Unit price]] *Table5[[#This Row],[Quantity]]</f>
        <v>207.69</v>
      </c>
      <c r="O320" s="15">
        <f xml:space="preserve"> Table5[[#This Row],[Revenue]]/(1 + Table5[[#This Row],[Gross Margin Percentage]])</f>
        <v>36.045371900230656</v>
      </c>
      <c r="P320" s="17">
        <f xml:space="preserve"> Table5[[#This Row],[Revenue]] - Table5[[#This Row],[Total Cost]]</f>
        <v>171.64462809976933</v>
      </c>
    </row>
    <row r="321" spans="1:16" x14ac:dyDescent="0.25">
      <c r="A321" s="11" t="s">
        <v>349</v>
      </c>
      <c r="B321" s="11" t="s">
        <v>19</v>
      </c>
      <c r="C321" s="11" t="s">
        <v>20</v>
      </c>
      <c r="D321" s="11" t="s">
        <v>14</v>
      </c>
      <c r="E321" s="11" t="s">
        <v>25</v>
      </c>
      <c r="F321" s="11" t="s">
        <v>16</v>
      </c>
      <c r="G321" s="11">
        <v>44.07</v>
      </c>
      <c r="H321" s="11">
        <v>4</v>
      </c>
      <c r="I321" s="12">
        <v>43514</v>
      </c>
      <c r="J321" s="13">
        <v>0.68611111111111101</v>
      </c>
      <c r="K321" s="11" t="s">
        <v>17</v>
      </c>
      <c r="L321" s="11">
        <v>4.7619047620000003</v>
      </c>
      <c r="M321" s="14">
        <v>8.4</v>
      </c>
      <c r="N321" s="15">
        <f>Table5[[#This Row],[Unit price]] *Table5[[#This Row],[Quantity]]</f>
        <v>176.28</v>
      </c>
      <c r="O321" s="15">
        <f xml:space="preserve"> Table5[[#This Row],[Revenue]]/(1 + Table5[[#This Row],[Gross Margin Percentage]])</f>
        <v>30.594049586271172</v>
      </c>
      <c r="P321" s="17">
        <f xml:space="preserve"> Table5[[#This Row],[Revenue]] - Table5[[#This Row],[Total Cost]]</f>
        <v>145.68595041372882</v>
      </c>
    </row>
    <row r="322" spans="1:16" x14ac:dyDescent="0.25">
      <c r="A322" s="7" t="s">
        <v>350</v>
      </c>
      <c r="B322" s="7" t="s">
        <v>19</v>
      </c>
      <c r="C322" s="7" t="s">
        <v>20</v>
      </c>
      <c r="D322" s="7" t="s">
        <v>21</v>
      </c>
      <c r="E322" s="7" t="s">
        <v>15</v>
      </c>
      <c r="F322" s="7" t="s">
        <v>38</v>
      </c>
      <c r="G322" s="7">
        <v>22.93</v>
      </c>
      <c r="H322" s="7">
        <v>9</v>
      </c>
      <c r="I322" s="8">
        <v>43522</v>
      </c>
      <c r="J322" s="9">
        <v>0.85138888888888886</v>
      </c>
      <c r="K322" s="7" t="s">
        <v>23</v>
      </c>
      <c r="L322" s="7">
        <v>4.7619047620000003</v>
      </c>
      <c r="M322" s="10">
        <v>5.5</v>
      </c>
      <c r="N322" s="15">
        <f>Table5[[#This Row],[Unit price]] *Table5[[#This Row],[Quantity]]</f>
        <v>206.37</v>
      </c>
      <c r="O322" s="15">
        <f xml:space="preserve"> Table5[[#This Row],[Revenue]]/(1 + Table5[[#This Row],[Gross Margin Percentage]])</f>
        <v>35.816280991143529</v>
      </c>
      <c r="P322" s="17">
        <f xml:space="preserve"> Table5[[#This Row],[Revenue]] - Table5[[#This Row],[Total Cost]]</f>
        <v>170.55371900885649</v>
      </c>
    </row>
    <row r="323" spans="1:16" x14ac:dyDescent="0.25">
      <c r="A323" s="11" t="s">
        <v>351</v>
      </c>
      <c r="B323" s="11" t="s">
        <v>19</v>
      </c>
      <c r="C323" s="11" t="s">
        <v>20</v>
      </c>
      <c r="D323" s="11" t="s">
        <v>21</v>
      </c>
      <c r="E323" s="11" t="s">
        <v>15</v>
      </c>
      <c r="F323" s="11" t="s">
        <v>16</v>
      </c>
      <c r="G323" s="11">
        <v>39.42</v>
      </c>
      <c r="H323" s="11">
        <v>1</v>
      </c>
      <c r="I323" s="12">
        <v>43483</v>
      </c>
      <c r="J323" s="13">
        <v>0.63055555555555554</v>
      </c>
      <c r="K323" s="11" t="s">
        <v>23</v>
      </c>
      <c r="L323" s="11">
        <v>4.7619047620000003</v>
      </c>
      <c r="M323" s="14">
        <v>8.4</v>
      </c>
      <c r="N323" s="15">
        <f>Table5[[#This Row],[Unit price]] *Table5[[#This Row],[Quantity]]</f>
        <v>39.42</v>
      </c>
      <c r="O323" s="15">
        <f xml:space="preserve"> Table5[[#This Row],[Revenue]]/(1 + Table5[[#This Row],[Gross Margin Percentage]])</f>
        <v>6.8414876031927028</v>
      </c>
      <c r="P323" s="17">
        <f xml:space="preserve"> Table5[[#This Row],[Revenue]] - Table5[[#This Row],[Total Cost]]</f>
        <v>32.578512396807298</v>
      </c>
    </row>
    <row r="324" spans="1:16" x14ac:dyDescent="0.25">
      <c r="A324" s="7" t="s">
        <v>352</v>
      </c>
      <c r="B324" s="7" t="s">
        <v>12</v>
      </c>
      <c r="C324" s="7" t="s">
        <v>13</v>
      </c>
      <c r="D324" s="7" t="s">
        <v>21</v>
      </c>
      <c r="E324" s="7" t="s">
        <v>25</v>
      </c>
      <c r="F324" s="7" t="s">
        <v>16</v>
      </c>
      <c r="G324" s="7">
        <v>15.26</v>
      </c>
      <c r="H324" s="7">
        <v>6</v>
      </c>
      <c r="I324" s="8">
        <v>43511</v>
      </c>
      <c r="J324" s="9">
        <v>0.75208333333333333</v>
      </c>
      <c r="K324" s="7" t="s">
        <v>17</v>
      </c>
      <c r="L324" s="7">
        <v>4.7619047620000003</v>
      </c>
      <c r="M324" s="10">
        <v>9.8000000000000007</v>
      </c>
      <c r="N324" s="15">
        <f>Table5[[#This Row],[Unit price]] *Table5[[#This Row],[Quantity]]</f>
        <v>91.56</v>
      </c>
      <c r="O324" s="15">
        <f xml:space="preserve"> Table5[[#This Row],[Revenue]]/(1 + Table5[[#This Row],[Gross Margin Percentage]])</f>
        <v>15.89057851213404</v>
      </c>
      <c r="P324" s="17">
        <f xml:space="preserve"> Table5[[#This Row],[Revenue]] - Table5[[#This Row],[Total Cost]]</f>
        <v>75.669421487865961</v>
      </c>
    </row>
    <row r="325" spans="1:16" x14ac:dyDescent="0.25">
      <c r="A325" s="11" t="s">
        <v>353</v>
      </c>
      <c r="B325" s="11" t="s">
        <v>12</v>
      </c>
      <c r="C325" s="11" t="s">
        <v>13</v>
      </c>
      <c r="D325" s="11" t="s">
        <v>21</v>
      </c>
      <c r="E325" s="11" t="s">
        <v>15</v>
      </c>
      <c r="F325" s="11" t="s">
        <v>40</v>
      </c>
      <c r="G325" s="11">
        <v>61.77</v>
      </c>
      <c r="H325" s="11">
        <v>5</v>
      </c>
      <c r="I325" s="12">
        <v>43532</v>
      </c>
      <c r="J325" s="13">
        <v>0.55625000000000002</v>
      </c>
      <c r="K325" s="11" t="s">
        <v>23</v>
      </c>
      <c r="L325" s="11">
        <v>4.7619047620000003</v>
      </c>
      <c r="M325" s="14">
        <v>6.7</v>
      </c>
      <c r="N325" s="15">
        <f>Table5[[#This Row],[Unit price]] *Table5[[#This Row],[Quantity]]</f>
        <v>308.85000000000002</v>
      </c>
      <c r="O325" s="15">
        <f xml:space="preserve"> Table5[[#This Row],[Revenue]]/(1 + Table5[[#This Row],[Gross Margin Percentage]])</f>
        <v>53.602066114816495</v>
      </c>
      <c r="P325" s="17">
        <f xml:space="preserve"> Table5[[#This Row],[Revenue]] - Table5[[#This Row],[Total Cost]]</f>
        <v>255.24793388518353</v>
      </c>
    </row>
    <row r="326" spans="1:16" x14ac:dyDescent="0.25">
      <c r="A326" s="7" t="s">
        <v>354</v>
      </c>
      <c r="B326" s="7" t="s">
        <v>12</v>
      </c>
      <c r="C326" s="7" t="s">
        <v>13</v>
      </c>
      <c r="D326" s="7" t="s">
        <v>21</v>
      </c>
      <c r="E326" s="7" t="s">
        <v>25</v>
      </c>
      <c r="F326" s="7" t="s">
        <v>26</v>
      </c>
      <c r="G326" s="7">
        <v>21.52</v>
      </c>
      <c r="H326" s="7">
        <v>6</v>
      </c>
      <c r="I326" s="8">
        <v>43482</v>
      </c>
      <c r="J326" s="9">
        <v>0.53333333333333333</v>
      </c>
      <c r="K326" s="7" t="s">
        <v>27</v>
      </c>
      <c r="L326" s="7">
        <v>4.7619047620000003</v>
      </c>
      <c r="M326" s="10">
        <v>9.4</v>
      </c>
      <c r="N326" s="15">
        <f>Table5[[#This Row],[Unit price]] *Table5[[#This Row],[Quantity]]</f>
        <v>129.12</v>
      </c>
      <c r="O326" s="15">
        <f xml:space="preserve"> Table5[[#This Row],[Revenue]]/(1 + Table5[[#This Row],[Gross Margin Percentage]])</f>
        <v>22.409256197976706</v>
      </c>
      <c r="P326" s="17">
        <f xml:space="preserve"> Table5[[#This Row],[Revenue]] - Table5[[#This Row],[Total Cost]]</f>
        <v>106.7107438020233</v>
      </c>
    </row>
    <row r="327" spans="1:16" x14ac:dyDescent="0.25">
      <c r="A327" s="11" t="s">
        <v>355</v>
      </c>
      <c r="B327" s="11" t="s">
        <v>36</v>
      </c>
      <c r="C327" s="11" t="s">
        <v>37</v>
      </c>
      <c r="D327" s="11" t="s">
        <v>21</v>
      </c>
      <c r="E327" s="11" t="s">
        <v>25</v>
      </c>
      <c r="F327" s="11" t="s">
        <v>30</v>
      </c>
      <c r="G327" s="11">
        <v>97.74</v>
      </c>
      <c r="H327" s="11">
        <v>4</v>
      </c>
      <c r="I327" s="12">
        <v>43536</v>
      </c>
      <c r="J327" s="13">
        <v>0.82847222222222217</v>
      </c>
      <c r="K327" s="11" t="s">
        <v>17</v>
      </c>
      <c r="L327" s="11">
        <v>4.7619047620000003</v>
      </c>
      <c r="M327" s="14">
        <v>6.4</v>
      </c>
      <c r="N327" s="15">
        <f>Table5[[#This Row],[Unit price]] *Table5[[#This Row],[Quantity]]</f>
        <v>390.96</v>
      </c>
      <c r="O327" s="15">
        <f xml:space="preserve"> Table5[[#This Row],[Revenue]]/(1 + Table5[[#This Row],[Gross Margin Percentage]])</f>
        <v>67.852561982349542</v>
      </c>
      <c r="P327" s="17">
        <f xml:space="preserve"> Table5[[#This Row],[Revenue]] - Table5[[#This Row],[Total Cost]]</f>
        <v>323.10743801765045</v>
      </c>
    </row>
    <row r="328" spans="1:16" x14ac:dyDescent="0.25">
      <c r="A328" s="7" t="s">
        <v>356</v>
      </c>
      <c r="B328" s="7" t="s">
        <v>12</v>
      </c>
      <c r="C328" s="7" t="s">
        <v>13</v>
      </c>
      <c r="D328" s="7" t="s">
        <v>14</v>
      </c>
      <c r="E328" s="7" t="s">
        <v>25</v>
      </c>
      <c r="F328" s="7" t="s">
        <v>38</v>
      </c>
      <c r="G328" s="7">
        <v>99.78</v>
      </c>
      <c r="H328" s="7">
        <v>5</v>
      </c>
      <c r="I328" s="8">
        <v>43533</v>
      </c>
      <c r="J328" s="9">
        <v>0.79791666666666661</v>
      </c>
      <c r="K328" s="7" t="s">
        <v>23</v>
      </c>
      <c r="L328" s="7">
        <v>4.7619047620000003</v>
      </c>
      <c r="M328" s="10">
        <v>5.4</v>
      </c>
      <c r="N328" s="15">
        <f>Table5[[#This Row],[Unit price]] *Table5[[#This Row],[Quantity]]</f>
        <v>498.9</v>
      </c>
      <c r="O328" s="15">
        <f xml:space="preserve"> Table5[[#This Row],[Revenue]]/(1 + Table5[[#This Row],[Gross Margin Percentage]])</f>
        <v>86.585950411791956</v>
      </c>
      <c r="P328" s="17">
        <f xml:space="preserve"> Table5[[#This Row],[Revenue]] - Table5[[#This Row],[Total Cost]]</f>
        <v>412.31404958820804</v>
      </c>
    </row>
    <row r="329" spans="1:16" x14ac:dyDescent="0.25">
      <c r="A329" s="11" t="s">
        <v>357</v>
      </c>
      <c r="B329" s="11" t="s">
        <v>19</v>
      </c>
      <c r="C329" s="11" t="s">
        <v>20</v>
      </c>
      <c r="D329" s="11" t="s">
        <v>14</v>
      </c>
      <c r="E329" s="11" t="s">
        <v>25</v>
      </c>
      <c r="F329" s="11" t="s">
        <v>38</v>
      </c>
      <c r="G329" s="11">
        <v>94.26</v>
      </c>
      <c r="H329" s="11">
        <v>4</v>
      </c>
      <c r="I329" s="12">
        <v>43536</v>
      </c>
      <c r="J329" s="13">
        <v>0.6875</v>
      </c>
      <c r="K329" s="11" t="s">
        <v>23</v>
      </c>
      <c r="L329" s="11">
        <v>4.7619047620000003</v>
      </c>
      <c r="M329" s="14">
        <v>8.6</v>
      </c>
      <c r="N329" s="15">
        <f>Table5[[#This Row],[Unit price]] *Table5[[#This Row],[Quantity]]</f>
        <v>377.04</v>
      </c>
      <c r="O329" s="15">
        <f xml:space="preserve"> Table5[[#This Row],[Revenue]]/(1 + Table5[[#This Row],[Gross Margin Percentage]])</f>
        <v>65.436694213794439</v>
      </c>
      <c r="P329" s="17">
        <f xml:space="preserve"> Table5[[#This Row],[Revenue]] - Table5[[#This Row],[Total Cost]]</f>
        <v>311.60330578620557</v>
      </c>
    </row>
    <row r="330" spans="1:16" x14ac:dyDescent="0.25">
      <c r="A330" s="7" t="s">
        <v>358</v>
      </c>
      <c r="B330" s="7" t="s">
        <v>36</v>
      </c>
      <c r="C330" s="7" t="s">
        <v>37</v>
      </c>
      <c r="D330" s="7" t="s">
        <v>14</v>
      </c>
      <c r="E330" s="7" t="s">
        <v>25</v>
      </c>
      <c r="F330" s="7" t="s">
        <v>16</v>
      </c>
      <c r="G330" s="7">
        <v>51.13</v>
      </c>
      <c r="H330" s="7">
        <v>4</v>
      </c>
      <c r="I330" s="8">
        <v>43490</v>
      </c>
      <c r="J330" s="9">
        <v>0.42430555555555555</v>
      </c>
      <c r="K330" s="7" t="s">
        <v>27</v>
      </c>
      <c r="L330" s="7">
        <v>4.7619047620000003</v>
      </c>
      <c r="M330" s="10">
        <v>4</v>
      </c>
      <c r="N330" s="15">
        <f>Table5[[#This Row],[Unit price]] *Table5[[#This Row],[Quantity]]</f>
        <v>204.52</v>
      </c>
      <c r="O330" s="15">
        <f xml:space="preserve"> Table5[[#This Row],[Revenue]]/(1 + Table5[[#This Row],[Gross Margin Percentage]])</f>
        <v>35.495206610983551</v>
      </c>
      <c r="P330" s="17">
        <f xml:space="preserve"> Table5[[#This Row],[Revenue]] - Table5[[#This Row],[Total Cost]]</f>
        <v>169.02479338901645</v>
      </c>
    </row>
    <row r="331" spans="1:16" x14ac:dyDescent="0.25">
      <c r="A331" s="11" t="s">
        <v>359</v>
      </c>
      <c r="B331" s="11" t="s">
        <v>12</v>
      </c>
      <c r="C331" s="11" t="s">
        <v>13</v>
      </c>
      <c r="D331" s="11" t="s">
        <v>14</v>
      </c>
      <c r="E331" s="11" t="s">
        <v>25</v>
      </c>
      <c r="F331" s="11" t="s">
        <v>22</v>
      </c>
      <c r="G331" s="11">
        <v>36.36</v>
      </c>
      <c r="H331" s="11">
        <v>4</v>
      </c>
      <c r="I331" s="12">
        <v>43549</v>
      </c>
      <c r="J331" s="13">
        <v>0.54652777777777783</v>
      </c>
      <c r="K331" s="11" t="s">
        <v>23</v>
      </c>
      <c r="L331" s="11">
        <v>4.7619047620000003</v>
      </c>
      <c r="M331" s="14">
        <v>7.6</v>
      </c>
      <c r="N331" s="15">
        <f>Table5[[#This Row],[Unit price]] *Table5[[#This Row],[Quantity]]</f>
        <v>145.44</v>
      </c>
      <c r="O331" s="15">
        <f xml:space="preserve"> Table5[[#This Row],[Revenue]]/(1 + Table5[[#This Row],[Gross Margin Percentage]])</f>
        <v>25.241652892144764</v>
      </c>
      <c r="P331" s="17">
        <f xml:space="preserve"> Table5[[#This Row],[Revenue]] - Table5[[#This Row],[Total Cost]]</f>
        <v>120.19834710785523</v>
      </c>
    </row>
    <row r="332" spans="1:16" x14ac:dyDescent="0.25">
      <c r="A332" s="7" t="s">
        <v>360</v>
      </c>
      <c r="B332" s="7" t="s">
        <v>36</v>
      </c>
      <c r="C332" s="7" t="s">
        <v>37</v>
      </c>
      <c r="D332" s="7" t="s">
        <v>21</v>
      </c>
      <c r="E332" s="7" t="s">
        <v>25</v>
      </c>
      <c r="F332" s="7" t="s">
        <v>26</v>
      </c>
      <c r="G332" s="7">
        <v>22.02</v>
      </c>
      <c r="H332" s="7">
        <v>9</v>
      </c>
      <c r="I332" s="8">
        <v>43503</v>
      </c>
      <c r="J332" s="9">
        <v>0.78333333333333333</v>
      </c>
      <c r="K332" s="7" t="s">
        <v>23</v>
      </c>
      <c r="L332" s="7">
        <v>4.7619047620000003</v>
      </c>
      <c r="M332" s="10">
        <v>6.8</v>
      </c>
      <c r="N332" s="15">
        <f>Table5[[#This Row],[Unit price]] *Table5[[#This Row],[Quantity]]</f>
        <v>198.18</v>
      </c>
      <c r="O332" s="15">
        <f xml:space="preserve"> Table5[[#This Row],[Revenue]]/(1 + Table5[[#This Row],[Gross Margin Percentage]])</f>
        <v>34.394876032489343</v>
      </c>
      <c r="P332" s="17">
        <f xml:space="preserve"> Table5[[#This Row],[Revenue]] - Table5[[#This Row],[Total Cost]]</f>
        <v>163.78512396751066</v>
      </c>
    </row>
    <row r="333" spans="1:16" x14ac:dyDescent="0.25">
      <c r="A333" s="11" t="s">
        <v>361</v>
      </c>
      <c r="B333" s="11" t="s">
        <v>12</v>
      </c>
      <c r="C333" s="11" t="s">
        <v>13</v>
      </c>
      <c r="D333" s="11" t="s">
        <v>21</v>
      </c>
      <c r="E333" s="11" t="s">
        <v>25</v>
      </c>
      <c r="F333" s="11" t="s">
        <v>38</v>
      </c>
      <c r="G333" s="11">
        <v>32.9</v>
      </c>
      <c r="H333" s="11">
        <v>3</v>
      </c>
      <c r="I333" s="12">
        <v>43513</v>
      </c>
      <c r="J333" s="13">
        <v>0.7270833333333333</v>
      </c>
      <c r="K333" s="11" t="s">
        <v>27</v>
      </c>
      <c r="L333" s="11">
        <v>4.7619047620000003</v>
      </c>
      <c r="M333" s="14">
        <v>9.1</v>
      </c>
      <c r="N333" s="15">
        <f>Table5[[#This Row],[Unit price]] *Table5[[#This Row],[Quantity]]</f>
        <v>98.699999999999989</v>
      </c>
      <c r="O333" s="15">
        <f xml:space="preserve"> Table5[[#This Row],[Revenue]]/(1 + Table5[[#This Row],[Gross Margin Percentage]])</f>
        <v>17.129752065832562</v>
      </c>
      <c r="P333" s="17">
        <f xml:space="preserve"> Table5[[#This Row],[Revenue]] - Table5[[#This Row],[Total Cost]]</f>
        <v>81.570247934167426</v>
      </c>
    </row>
    <row r="334" spans="1:16" x14ac:dyDescent="0.25">
      <c r="A334" s="7" t="s">
        <v>362</v>
      </c>
      <c r="B334" s="7" t="s">
        <v>12</v>
      </c>
      <c r="C334" s="7" t="s">
        <v>13</v>
      </c>
      <c r="D334" s="7" t="s">
        <v>21</v>
      </c>
      <c r="E334" s="7" t="s">
        <v>25</v>
      </c>
      <c r="F334" s="7" t="s">
        <v>40</v>
      </c>
      <c r="G334" s="7">
        <v>77.02</v>
      </c>
      <c r="H334" s="7">
        <v>5</v>
      </c>
      <c r="I334" s="8">
        <v>43499</v>
      </c>
      <c r="J334" s="9">
        <v>0.66597222222222219</v>
      </c>
      <c r="K334" s="7" t="s">
        <v>23</v>
      </c>
      <c r="L334" s="7">
        <v>4.7619047620000003</v>
      </c>
      <c r="M334" s="10">
        <v>5.5</v>
      </c>
      <c r="N334" s="15">
        <f>Table5[[#This Row],[Unit price]] *Table5[[#This Row],[Quantity]]</f>
        <v>385.09999999999997</v>
      </c>
      <c r="O334" s="15">
        <f xml:space="preserve"> Table5[[#This Row],[Revenue]]/(1 + Table5[[#This Row],[Gross Margin Percentage]])</f>
        <v>66.835537188977909</v>
      </c>
      <c r="P334" s="17">
        <f xml:space="preserve"> Table5[[#This Row],[Revenue]] - Table5[[#This Row],[Total Cost]]</f>
        <v>318.26446281102204</v>
      </c>
    </row>
    <row r="335" spans="1:16" x14ac:dyDescent="0.25">
      <c r="A335" s="11" t="s">
        <v>363</v>
      </c>
      <c r="B335" s="11" t="s">
        <v>12</v>
      </c>
      <c r="C335" s="11" t="s">
        <v>13</v>
      </c>
      <c r="D335" s="11" t="s">
        <v>14</v>
      </c>
      <c r="E335" s="11" t="s">
        <v>25</v>
      </c>
      <c r="F335" s="11" t="s">
        <v>38</v>
      </c>
      <c r="G335" s="11">
        <v>23.48</v>
      </c>
      <c r="H335" s="11">
        <v>2</v>
      </c>
      <c r="I335" s="12">
        <v>43538</v>
      </c>
      <c r="J335" s="13">
        <v>0.47291666666666665</v>
      </c>
      <c r="K335" s="11" t="s">
        <v>27</v>
      </c>
      <c r="L335" s="11">
        <v>4.7619047620000003</v>
      </c>
      <c r="M335" s="14">
        <v>7.9</v>
      </c>
      <c r="N335" s="15">
        <f>Table5[[#This Row],[Unit price]] *Table5[[#This Row],[Quantity]]</f>
        <v>46.96</v>
      </c>
      <c r="O335" s="15">
        <f xml:space="preserve"> Table5[[#This Row],[Revenue]]/(1 + Table5[[#This Row],[Gross Margin Percentage]])</f>
        <v>8.150082644493386</v>
      </c>
      <c r="P335" s="17">
        <f xml:space="preserve"> Table5[[#This Row],[Revenue]] - Table5[[#This Row],[Total Cost]]</f>
        <v>38.809917355506613</v>
      </c>
    </row>
    <row r="336" spans="1:16" x14ac:dyDescent="0.25">
      <c r="A336" s="7" t="s">
        <v>364</v>
      </c>
      <c r="B336" s="7" t="s">
        <v>19</v>
      </c>
      <c r="C336" s="7" t="s">
        <v>20</v>
      </c>
      <c r="D336" s="7" t="s">
        <v>14</v>
      </c>
      <c r="E336" s="7" t="s">
        <v>25</v>
      </c>
      <c r="F336" s="7" t="s">
        <v>30</v>
      </c>
      <c r="G336" s="7">
        <v>14.7</v>
      </c>
      <c r="H336" s="7">
        <v>5</v>
      </c>
      <c r="I336" s="8">
        <v>43548</v>
      </c>
      <c r="J336" s="9">
        <v>0.57500000000000007</v>
      </c>
      <c r="K336" s="7" t="s">
        <v>17</v>
      </c>
      <c r="L336" s="7">
        <v>4.7619047620000003</v>
      </c>
      <c r="M336" s="10">
        <v>8.5</v>
      </c>
      <c r="N336" s="15">
        <f>Table5[[#This Row],[Unit price]] *Table5[[#This Row],[Quantity]]</f>
        <v>73.5</v>
      </c>
      <c r="O336" s="15">
        <f xml:space="preserve"> Table5[[#This Row],[Revenue]]/(1 + Table5[[#This Row],[Gross Margin Percentage]])</f>
        <v>12.756198346896591</v>
      </c>
      <c r="P336" s="17">
        <f xml:space="preserve"> Table5[[#This Row],[Revenue]] - Table5[[#This Row],[Total Cost]]</f>
        <v>60.743801653103411</v>
      </c>
    </row>
    <row r="337" spans="1:16" x14ac:dyDescent="0.25">
      <c r="A337" s="11" t="s">
        <v>365</v>
      </c>
      <c r="B337" s="11" t="s">
        <v>12</v>
      </c>
      <c r="C337" s="11" t="s">
        <v>13</v>
      </c>
      <c r="D337" s="11" t="s">
        <v>14</v>
      </c>
      <c r="E337" s="11" t="s">
        <v>15</v>
      </c>
      <c r="F337" s="11" t="s">
        <v>22</v>
      </c>
      <c r="G337" s="11">
        <v>28.45</v>
      </c>
      <c r="H337" s="11">
        <v>5</v>
      </c>
      <c r="I337" s="12">
        <v>43545</v>
      </c>
      <c r="J337" s="13">
        <v>0.4284722222222222</v>
      </c>
      <c r="K337" s="11" t="s">
        <v>27</v>
      </c>
      <c r="L337" s="11">
        <v>4.7619047620000003</v>
      </c>
      <c r="M337" s="14">
        <v>9.1</v>
      </c>
      <c r="N337" s="15">
        <f>Table5[[#This Row],[Unit price]] *Table5[[#This Row],[Quantity]]</f>
        <v>142.25</v>
      </c>
      <c r="O337" s="15">
        <f xml:space="preserve"> Table5[[#This Row],[Revenue]]/(1 + Table5[[#This Row],[Gross Margin Percentage]])</f>
        <v>24.688016528517551</v>
      </c>
      <c r="P337" s="17">
        <f xml:space="preserve"> Table5[[#This Row],[Revenue]] - Table5[[#This Row],[Total Cost]]</f>
        <v>117.56198347148245</v>
      </c>
    </row>
    <row r="338" spans="1:16" x14ac:dyDescent="0.25">
      <c r="A338" s="7" t="s">
        <v>366</v>
      </c>
      <c r="B338" s="7" t="s">
        <v>12</v>
      </c>
      <c r="C338" s="7" t="s">
        <v>13</v>
      </c>
      <c r="D338" s="7" t="s">
        <v>21</v>
      </c>
      <c r="E338" s="7" t="s">
        <v>25</v>
      </c>
      <c r="F338" s="7" t="s">
        <v>40</v>
      </c>
      <c r="G338" s="7">
        <v>76.400000000000006</v>
      </c>
      <c r="H338" s="7">
        <v>9</v>
      </c>
      <c r="I338" s="8">
        <v>43543</v>
      </c>
      <c r="J338" s="9">
        <v>0.65902777777777777</v>
      </c>
      <c r="K338" s="7" t="s">
        <v>17</v>
      </c>
      <c r="L338" s="7">
        <v>4.7619047620000003</v>
      </c>
      <c r="M338" s="10">
        <v>7.5</v>
      </c>
      <c r="N338" s="15">
        <f>Table5[[#This Row],[Unit price]] *Table5[[#This Row],[Quantity]]</f>
        <v>687.6</v>
      </c>
      <c r="O338" s="15">
        <f xml:space="preserve"> Table5[[#This Row],[Revenue]]/(1 + Table5[[#This Row],[Gross Margin Percentage]])</f>
        <v>119.33553718811015</v>
      </c>
      <c r="P338" s="17">
        <f xml:space="preserve"> Table5[[#This Row],[Revenue]] - Table5[[#This Row],[Total Cost]]</f>
        <v>568.26446281188987</v>
      </c>
    </row>
    <row r="339" spans="1:16" x14ac:dyDescent="0.25">
      <c r="A339" s="11" t="s">
        <v>367</v>
      </c>
      <c r="B339" s="11" t="s">
        <v>36</v>
      </c>
      <c r="C339" s="11" t="s">
        <v>37</v>
      </c>
      <c r="D339" s="11" t="s">
        <v>21</v>
      </c>
      <c r="E339" s="11" t="s">
        <v>15</v>
      </c>
      <c r="F339" s="11" t="s">
        <v>30</v>
      </c>
      <c r="G339" s="11">
        <v>57.95</v>
      </c>
      <c r="H339" s="11">
        <v>6</v>
      </c>
      <c r="I339" s="12">
        <v>43520</v>
      </c>
      <c r="J339" s="13">
        <v>0.54305555555555551</v>
      </c>
      <c r="K339" s="11" t="s">
        <v>23</v>
      </c>
      <c r="L339" s="11">
        <v>4.7619047620000003</v>
      </c>
      <c r="M339" s="14">
        <v>5.2</v>
      </c>
      <c r="N339" s="15">
        <f>Table5[[#This Row],[Unit price]] *Table5[[#This Row],[Quantity]]</f>
        <v>347.70000000000005</v>
      </c>
      <c r="O339" s="15">
        <f xml:space="preserve"> Table5[[#This Row],[Revenue]]/(1 + Table5[[#This Row],[Gross Margin Percentage]])</f>
        <v>60.344628098176123</v>
      </c>
      <c r="P339" s="17">
        <f xml:space="preserve"> Table5[[#This Row],[Revenue]] - Table5[[#This Row],[Total Cost]]</f>
        <v>287.3553719018239</v>
      </c>
    </row>
    <row r="340" spans="1:16" x14ac:dyDescent="0.25">
      <c r="A340" s="7" t="s">
        <v>368</v>
      </c>
      <c r="B340" s="7" t="s">
        <v>19</v>
      </c>
      <c r="C340" s="7" t="s">
        <v>20</v>
      </c>
      <c r="D340" s="7" t="s">
        <v>21</v>
      </c>
      <c r="E340" s="7" t="s">
        <v>15</v>
      </c>
      <c r="F340" s="7" t="s">
        <v>22</v>
      </c>
      <c r="G340" s="7">
        <v>47.65</v>
      </c>
      <c r="H340" s="7">
        <v>3</v>
      </c>
      <c r="I340" s="8">
        <v>43552</v>
      </c>
      <c r="J340" s="9">
        <v>0.54027777777777775</v>
      </c>
      <c r="K340" s="7" t="s">
        <v>27</v>
      </c>
      <c r="L340" s="7">
        <v>4.7619047620000003</v>
      </c>
      <c r="M340" s="10">
        <v>9.5</v>
      </c>
      <c r="N340" s="15">
        <f>Table5[[#This Row],[Unit price]] *Table5[[#This Row],[Quantity]]</f>
        <v>142.94999999999999</v>
      </c>
      <c r="O340" s="15">
        <f xml:space="preserve"> Table5[[#This Row],[Revenue]]/(1 + Table5[[#This Row],[Gross Margin Percentage]])</f>
        <v>24.809504131821328</v>
      </c>
      <c r="P340" s="17">
        <f xml:space="preserve"> Table5[[#This Row],[Revenue]] - Table5[[#This Row],[Total Cost]]</f>
        <v>118.14049586817866</v>
      </c>
    </row>
    <row r="341" spans="1:16" x14ac:dyDescent="0.25">
      <c r="A341" s="11" t="s">
        <v>369</v>
      </c>
      <c r="B341" s="11" t="s">
        <v>36</v>
      </c>
      <c r="C341" s="11" t="s">
        <v>37</v>
      </c>
      <c r="D341" s="11" t="s">
        <v>14</v>
      </c>
      <c r="E341" s="11" t="s">
        <v>15</v>
      </c>
      <c r="F341" s="11" t="s">
        <v>38</v>
      </c>
      <c r="G341" s="11">
        <v>42.82</v>
      </c>
      <c r="H341" s="11">
        <v>9</v>
      </c>
      <c r="I341" s="12">
        <v>43501</v>
      </c>
      <c r="J341" s="13">
        <v>0.6430555555555556</v>
      </c>
      <c r="K341" s="11" t="s">
        <v>27</v>
      </c>
      <c r="L341" s="11">
        <v>4.7619047620000003</v>
      </c>
      <c r="M341" s="14">
        <v>8.9</v>
      </c>
      <c r="N341" s="15">
        <f>Table5[[#This Row],[Unit price]] *Table5[[#This Row],[Quantity]]</f>
        <v>385.38</v>
      </c>
      <c r="O341" s="15">
        <f xml:space="preserve"> Table5[[#This Row],[Revenue]]/(1 + Table5[[#This Row],[Gross Margin Percentage]])</f>
        <v>66.884132230299429</v>
      </c>
      <c r="P341" s="17">
        <f xml:space="preserve"> Table5[[#This Row],[Revenue]] - Table5[[#This Row],[Total Cost]]</f>
        <v>318.49586776970057</v>
      </c>
    </row>
    <row r="342" spans="1:16" x14ac:dyDescent="0.25">
      <c r="A342" s="7" t="s">
        <v>370</v>
      </c>
      <c r="B342" s="7" t="s">
        <v>36</v>
      </c>
      <c r="C342" s="7" t="s">
        <v>37</v>
      </c>
      <c r="D342" s="7" t="s">
        <v>14</v>
      </c>
      <c r="E342" s="7" t="s">
        <v>25</v>
      </c>
      <c r="F342" s="7" t="s">
        <v>22</v>
      </c>
      <c r="G342" s="7">
        <v>48.09</v>
      </c>
      <c r="H342" s="7">
        <v>3</v>
      </c>
      <c r="I342" s="8">
        <v>43506</v>
      </c>
      <c r="J342" s="9">
        <v>0.76597222222222217</v>
      </c>
      <c r="K342" s="7" t="s">
        <v>27</v>
      </c>
      <c r="L342" s="7">
        <v>4.7619047620000003</v>
      </c>
      <c r="M342" s="10">
        <v>7.8</v>
      </c>
      <c r="N342" s="15">
        <f>Table5[[#This Row],[Unit price]] *Table5[[#This Row],[Quantity]]</f>
        <v>144.27000000000001</v>
      </c>
      <c r="O342" s="15">
        <f xml:space="preserve"> Table5[[#This Row],[Revenue]]/(1 + Table5[[#This Row],[Gross Margin Percentage]])</f>
        <v>25.038595040908454</v>
      </c>
      <c r="P342" s="17">
        <f xml:space="preserve"> Table5[[#This Row],[Revenue]] - Table5[[#This Row],[Total Cost]]</f>
        <v>119.23140495909155</v>
      </c>
    </row>
    <row r="343" spans="1:16" x14ac:dyDescent="0.25">
      <c r="A343" s="11" t="s">
        <v>371</v>
      </c>
      <c r="B343" s="11" t="s">
        <v>36</v>
      </c>
      <c r="C343" s="11" t="s">
        <v>37</v>
      </c>
      <c r="D343" s="11" t="s">
        <v>14</v>
      </c>
      <c r="E343" s="11" t="s">
        <v>15</v>
      </c>
      <c r="F343" s="11" t="s">
        <v>16</v>
      </c>
      <c r="G343" s="11">
        <v>55.97</v>
      </c>
      <c r="H343" s="11">
        <v>7</v>
      </c>
      <c r="I343" s="12">
        <v>43529</v>
      </c>
      <c r="J343" s="13">
        <v>0.79583333333333339</v>
      </c>
      <c r="K343" s="11" t="s">
        <v>17</v>
      </c>
      <c r="L343" s="11">
        <v>4.7619047620000003</v>
      </c>
      <c r="M343" s="14">
        <v>8.9</v>
      </c>
      <c r="N343" s="15">
        <f>Table5[[#This Row],[Unit price]] *Table5[[#This Row],[Quantity]]</f>
        <v>391.78999999999996</v>
      </c>
      <c r="O343" s="15">
        <f xml:space="preserve"> Table5[[#This Row],[Revenue]]/(1 + Table5[[#This Row],[Gross Margin Percentage]])</f>
        <v>67.996611569124013</v>
      </c>
      <c r="P343" s="17">
        <f xml:space="preserve"> Table5[[#This Row],[Revenue]] - Table5[[#This Row],[Total Cost]]</f>
        <v>323.79338843087595</v>
      </c>
    </row>
    <row r="344" spans="1:16" x14ac:dyDescent="0.25">
      <c r="A344" s="7" t="s">
        <v>372</v>
      </c>
      <c r="B344" s="7" t="s">
        <v>36</v>
      </c>
      <c r="C344" s="7" t="s">
        <v>37</v>
      </c>
      <c r="D344" s="7" t="s">
        <v>14</v>
      </c>
      <c r="E344" s="7" t="s">
        <v>15</v>
      </c>
      <c r="F344" s="7" t="s">
        <v>16</v>
      </c>
      <c r="G344" s="7">
        <v>76.900000000000006</v>
      </c>
      <c r="H344" s="7">
        <v>7</v>
      </c>
      <c r="I344" s="8">
        <v>43511</v>
      </c>
      <c r="J344" s="9">
        <v>0.84791666666666676</v>
      </c>
      <c r="K344" s="7" t="s">
        <v>23</v>
      </c>
      <c r="L344" s="7">
        <v>4.7619047620000003</v>
      </c>
      <c r="M344" s="10">
        <v>7.7</v>
      </c>
      <c r="N344" s="15">
        <f>Table5[[#This Row],[Unit price]] *Table5[[#This Row],[Quantity]]</f>
        <v>538.30000000000007</v>
      </c>
      <c r="O344" s="15">
        <f xml:space="preserve"> Table5[[#This Row],[Revenue]]/(1 + Table5[[#This Row],[Gross Margin Percentage]])</f>
        <v>93.423966940604572</v>
      </c>
      <c r="P344" s="17">
        <f xml:space="preserve"> Table5[[#This Row],[Revenue]] - Table5[[#This Row],[Total Cost]]</f>
        <v>444.87603305939547</v>
      </c>
    </row>
    <row r="345" spans="1:16" x14ac:dyDescent="0.25">
      <c r="A345" s="11" t="s">
        <v>373</v>
      </c>
      <c r="B345" s="11" t="s">
        <v>19</v>
      </c>
      <c r="C345" s="11" t="s">
        <v>20</v>
      </c>
      <c r="D345" s="11" t="s">
        <v>21</v>
      </c>
      <c r="E345" s="11" t="s">
        <v>15</v>
      </c>
      <c r="F345" s="11" t="s">
        <v>38</v>
      </c>
      <c r="G345" s="11">
        <v>97.03</v>
      </c>
      <c r="H345" s="11">
        <v>5</v>
      </c>
      <c r="I345" s="12">
        <v>43495</v>
      </c>
      <c r="J345" s="13">
        <v>0.68333333333333324</v>
      </c>
      <c r="K345" s="11" t="s">
        <v>17</v>
      </c>
      <c r="L345" s="11">
        <v>4.7619047620000003</v>
      </c>
      <c r="M345" s="14">
        <v>9.3000000000000007</v>
      </c>
      <c r="N345" s="15">
        <f>Table5[[#This Row],[Unit price]] *Table5[[#This Row],[Quantity]]</f>
        <v>485.15</v>
      </c>
      <c r="O345" s="15">
        <f xml:space="preserve"> Table5[[#This Row],[Revenue]]/(1 + Table5[[#This Row],[Gross Margin Percentage]])</f>
        <v>84.199586775467765</v>
      </c>
      <c r="P345" s="17">
        <f xml:space="preserve"> Table5[[#This Row],[Revenue]] - Table5[[#This Row],[Total Cost]]</f>
        <v>400.95041322453221</v>
      </c>
    </row>
    <row r="346" spans="1:16" x14ac:dyDescent="0.25">
      <c r="A346" s="7" t="s">
        <v>374</v>
      </c>
      <c r="B346" s="7" t="s">
        <v>12</v>
      </c>
      <c r="C346" s="7" t="s">
        <v>13</v>
      </c>
      <c r="D346" s="7" t="s">
        <v>21</v>
      </c>
      <c r="E346" s="7" t="s">
        <v>25</v>
      </c>
      <c r="F346" s="7" t="s">
        <v>30</v>
      </c>
      <c r="G346" s="7">
        <v>44.65</v>
      </c>
      <c r="H346" s="7">
        <v>3</v>
      </c>
      <c r="I346" s="8">
        <v>43510</v>
      </c>
      <c r="J346" s="9">
        <v>0.62777777777777777</v>
      </c>
      <c r="K346" s="7" t="s">
        <v>23</v>
      </c>
      <c r="L346" s="7">
        <v>4.7619047620000003</v>
      </c>
      <c r="M346" s="10">
        <v>6.2</v>
      </c>
      <c r="N346" s="15">
        <f>Table5[[#This Row],[Unit price]] *Table5[[#This Row],[Quantity]]</f>
        <v>133.94999999999999</v>
      </c>
      <c r="O346" s="15">
        <f xml:space="preserve"> Table5[[#This Row],[Revenue]]/(1 + Table5[[#This Row],[Gross Margin Percentage]])</f>
        <v>23.247520660772764</v>
      </c>
      <c r="P346" s="17">
        <f xml:space="preserve"> Table5[[#This Row],[Revenue]] - Table5[[#This Row],[Total Cost]]</f>
        <v>110.70247933922722</v>
      </c>
    </row>
    <row r="347" spans="1:16" x14ac:dyDescent="0.25">
      <c r="A347" s="11" t="s">
        <v>375</v>
      </c>
      <c r="B347" s="11" t="s">
        <v>12</v>
      </c>
      <c r="C347" s="11" t="s">
        <v>13</v>
      </c>
      <c r="D347" s="11" t="s">
        <v>21</v>
      </c>
      <c r="E347" s="11" t="s">
        <v>15</v>
      </c>
      <c r="F347" s="11" t="s">
        <v>40</v>
      </c>
      <c r="G347" s="11">
        <v>77.930000000000007</v>
      </c>
      <c r="H347" s="11">
        <v>9</v>
      </c>
      <c r="I347" s="12">
        <v>43523</v>
      </c>
      <c r="J347" s="13">
        <v>0.67361111111111116</v>
      </c>
      <c r="K347" s="11" t="s">
        <v>17</v>
      </c>
      <c r="L347" s="11">
        <v>4.7619047620000003</v>
      </c>
      <c r="M347" s="14">
        <v>7.6</v>
      </c>
      <c r="N347" s="15">
        <f>Table5[[#This Row],[Unit price]] *Table5[[#This Row],[Quantity]]</f>
        <v>701.37000000000012</v>
      </c>
      <c r="O347" s="15">
        <f xml:space="preserve"> Table5[[#This Row],[Revenue]]/(1 + Table5[[#This Row],[Gross Margin Percentage]])</f>
        <v>121.72537189881447</v>
      </c>
      <c r="P347" s="17">
        <f xml:space="preserve"> Table5[[#This Row],[Revenue]] - Table5[[#This Row],[Total Cost]]</f>
        <v>579.64462810118562</v>
      </c>
    </row>
    <row r="348" spans="1:16" x14ac:dyDescent="0.25">
      <c r="A348" s="7" t="s">
        <v>376</v>
      </c>
      <c r="B348" s="7" t="s">
        <v>12</v>
      </c>
      <c r="C348" s="7" t="s">
        <v>13</v>
      </c>
      <c r="D348" s="7" t="s">
        <v>14</v>
      </c>
      <c r="E348" s="7" t="s">
        <v>25</v>
      </c>
      <c r="F348" s="7" t="s">
        <v>22</v>
      </c>
      <c r="G348" s="7">
        <v>71.95</v>
      </c>
      <c r="H348" s="7">
        <v>1</v>
      </c>
      <c r="I348" s="8">
        <v>43500</v>
      </c>
      <c r="J348" s="9">
        <v>0.50972222222222219</v>
      </c>
      <c r="K348" s="7" t="s">
        <v>23</v>
      </c>
      <c r="L348" s="7">
        <v>4.7619047620000003</v>
      </c>
      <c r="M348" s="10">
        <v>7.3</v>
      </c>
      <c r="N348" s="15">
        <f>Table5[[#This Row],[Unit price]] *Table5[[#This Row],[Quantity]]</f>
        <v>71.95</v>
      </c>
      <c r="O348" s="15">
        <f xml:space="preserve"> Table5[[#This Row],[Revenue]]/(1 + Table5[[#This Row],[Gross Margin Percentage]])</f>
        <v>12.487190082438229</v>
      </c>
      <c r="P348" s="17">
        <f xml:space="preserve"> Table5[[#This Row],[Revenue]] - Table5[[#This Row],[Total Cost]]</f>
        <v>59.462809917561771</v>
      </c>
    </row>
    <row r="349" spans="1:16" x14ac:dyDescent="0.25">
      <c r="A349" s="11" t="s">
        <v>377</v>
      </c>
      <c r="B349" s="11" t="s">
        <v>19</v>
      </c>
      <c r="C349" s="11" t="s">
        <v>20</v>
      </c>
      <c r="D349" s="11" t="s">
        <v>14</v>
      </c>
      <c r="E349" s="11" t="s">
        <v>15</v>
      </c>
      <c r="F349" s="11" t="s">
        <v>26</v>
      </c>
      <c r="G349" s="11">
        <v>89.25</v>
      </c>
      <c r="H349" s="11">
        <v>8</v>
      </c>
      <c r="I349" s="12">
        <v>43485</v>
      </c>
      <c r="J349" s="13">
        <v>0.42569444444444443</v>
      </c>
      <c r="K349" s="11" t="s">
        <v>23</v>
      </c>
      <c r="L349" s="11">
        <v>4.7619047620000003</v>
      </c>
      <c r="M349" s="14">
        <v>4.7</v>
      </c>
      <c r="N349" s="15">
        <f>Table5[[#This Row],[Unit price]] *Table5[[#This Row],[Quantity]]</f>
        <v>714</v>
      </c>
      <c r="O349" s="15">
        <f xml:space="preserve"> Table5[[#This Row],[Revenue]]/(1 + Table5[[#This Row],[Gross Margin Percentage]])</f>
        <v>123.9173553698526</v>
      </c>
      <c r="P349" s="17">
        <f xml:space="preserve"> Table5[[#This Row],[Revenue]] - Table5[[#This Row],[Total Cost]]</f>
        <v>590.08264463014734</v>
      </c>
    </row>
    <row r="350" spans="1:16" x14ac:dyDescent="0.25">
      <c r="A350" s="7" t="s">
        <v>378</v>
      </c>
      <c r="B350" s="7" t="s">
        <v>12</v>
      </c>
      <c r="C350" s="7" t="s">
        <v>13</v>
      </c>
      <c r="D350" s="7" t="s">
        <v>21</v>
      </c>
      <c r="E350" s="7" t="s">
        <v>25</v>
      </c>
      <c r="F350" s="7" t="s">
        <v>22</v>
      </c>
      <c r="G350" s="7">
        <v>26.02</v>
      </c>
      <c r="H350" s="7">
        <v>7</v>
      </c>
      <c r="I350" s="8">
        <v>43552</v>
      </c>
      <c r="J350" s="9">
        <v>0.73472222222222217</v>
      </c>
      <c r="K350" s="7" t="s">
        <v>23</v>
      </c>
      <c r="L350" s="7">
        <v>4.7619047620000003</v>
      </c>
      <c r="M350" s="10">
        <v>5.0999999999999996</v>
      </c>
      <c r="N350" s="15">
        <f>Table5[[#This Row],[Unit price]] *Table5[[#This Row],[Quantity]]</f>
        <v>182.14</v>
      </c>
      <c r="O350" s="15">
        <f xml:space="preserve"> Table5[[#This Row],[Revenue]]/(1 + Table5[[#This Row],[Gross Margin Percentage]])</f>
        <v>31.611074379642787</v>
      </c>
      <c r="P350" s="17">
        <f xml:space="preserve"> Table5[[#This Row],[Revenue]] - Table5[[#This Row],[Total Cost]]</f>
        <v>150.5289256203572</v>
      </c>
    </row>
    <row r="351" spans="1:16" x14ac:dyDescent="0.25">
      <c r="A351" s="11" t="s">
        <v>379</v>
      </c>
      <c r="B351" s="11" t="s">
        <v>36</v>
      </c>
      <c r="C351" s="11" t="s">
        <v>37</v>
      </c>
      <c r="D351" s="11" t="s">
        <v>21</v>
      </c>
      <c r="E351" s="11" t="s">
        <v>15</v>
      </c>
      <c r="F351" s="11" t="s">
        <v>16</v>
      </c>
      <c r="G351" s="11">
        <v>13.5</v>
      </c>
      <c r="H351" s="11">
        <v>10</v>
      </c>
      <c r="I351" s="12">
        <v>43523</v>
      </c>
      <c r="J351" s="13">
        <v>0.46249999999999997</v>
      </c>
      <c r="K351" s="11" t="s">
        <v>27</v>
      </c>
      <c r="L351" s="11">
        <v>4.7619047620000003</v>
      </c>
      <c r="M351" s="14">
        <v>4.8</v>
      </c>
      <c r="N351" s="15">
        <f>Table5[[#This Row],[Unit price]] *Table5[[#This Row],[Quantity]]</f>
        <v>135</v>
      </c>
      <c r="O351" s="15">
        <f xml:space="preserve"> Table5[[#This Row],[Revenue]]/(1 + Table5[[#This Row],[Gross Margin Percentage]])</f>
        <v>23.429752065728433</v>
      </c>
      <c r="P351" s="17">
        <f xml:space="preserve"> Table5[[#This Row],[Revenue]] - Table5[[#This Row],[Total Cost]]</f>
        <v>111.57024793427156</v>
      </c>
    </row>
    <row r="352" spans="1:16" x14ac:dyDescent="0.25">
      <c r="A352" s="7" t="s">
        <v>380</v>
      </c>
      <c r="B352" s="7" t="s">
        <v>19</v>
      </c>
      <c r="C352" s="7" t="s">
        <v>20</v>
      </c>
      <c r="D352" s="7" t="s">
        <v>14</v>
      </c>
      <c r="E352" s="7" t="s">
        <v>15</v>
      </c>
      <c r="F352" s="7" t="s">
        <v>40</v>
      </c>
      <c r="G352" s="7">
        <v>99.3</v>
      </c>
      <c r="H352" s="7">
        <v>10</v>
      </c>
      <c r="I352" s="8">
        <v>43511</v>
      </c>
      <c r="J352" s="9">
        <v>0.62013888888888891</v>
      </c>
      <c r="K352" s="7" t="s">
        <v>27</v>
      </c>
      <c r="L352" s="7">
        <v>4.7619047620000003</v>
      </c>
      <c r="M352" s="10">
        <v>6.6</v>
      </c>
      <c r="N352" s="15">
        <f>Table5[[#This Row],[Unit price]] *Table5[[#This Row],[Quantity]]</f>
        <v>993</v>
      </c>
      <c r="O352" s="15">
        <f xml:space="preserve"> Table5[[#This Row],[Revenue]]/(1 + Table5[[#This Row],[Gross Margin Percentage]])</f>
        <v>172.33884297235804</v>
      </c>
      <c r="P352" s="17">
        <f xml:space="preserve"> Table5[[#This Row],[Revenue]] - Table5[[#This Row],[Total Cost]]</f>
        <v>820.66115702764193</v>
      </c>
    </row>
    <row r="353" spans="1:16" x14ac:dyDescent="0.25">
      <c r="A353" s="11" t="s">
        <v>381</v>
      </c>
      <c r="B353" s="11" t="s">
        <v>12</v>
      </c>
      <c r="C353" s="11" t="s">
        <v>13</v>
      </c>
      <c r="D353" s="11" t="s">
        <v>21</v>
      </c>
      <c r="E353" s="11" t="s">
        <v>25</v>
      </c>
      <c r="F353" s="11" t="s">
        <v>22</v>
      </c>
      <c r="G353" s="11">
        <v>51.69</v>
      </c>
      <c r="H353" s="11">
        <v>7</v>
      </c>
      <c r="I353" s="12">
        <v>43491</v>
      </c>
      <c r="J353" s="13">
        <v>0.76527777777777783</v>
      </c>
      <c r="K353" s="11" t="s">
        <v>23</v>
      </c>
      <c r="L353" s="11">
        <v>4.7619047620000003</v>
      </c>
      <c r="M353" s="14">
        <v>5.5</v>
      </c>
      <c r="N353" s="15">
        <f>Table5[[#This Row],[Unit price]] *Table5[[#This Row],[Quantity]]</f>
        <v>361.83</v>
      </c>
      <c r="O353" s="15">
        <f xml:space="preserve"> Table5[[#This Row],[Revenue]]/(1 + Table5[[#This Row],[Gross Margin Percentage]])</f>
        <v>62.796942147722355</v>
      </c>
      <c r="P353" s="17">
        <f xml:space="preserve"> Table5[[#This Row],[Revenue]] - Table5[[#This Row],[Total Cost]]</f>
        <v>299.03305785227764</v>
      </c>
    </row>
    <row r="354" spans="1:16" x14ac:dyDescent="0.25">
      <c r="A354" s="7" t="s">
        <v>382</v>
      </c>
      <c r="B354" s="7" t="s">
        <v>36</v>
      </c>
      <c r="C354" s="7" t="s">
        <v>37</v>
      </c>
      <c r="D354" s="7" t="s">
        <v>14</v>
      </c>
      <c r="E354" s="7" t="s">
        <v>15</v>
      </c>
      <c r="F354" s="7" t="s">
        <v>40</v>
      </c>
      <c r="G354" s="7">
        <v>54.73</v>
      </c>
      <c r="H354" s="7">
        <v>7</v>
      </c>
      <c r="I354" s="8">
        <v>43538</v>
      </c>
      <c r="J354" s="9">
        <v>0.79305555555555562</v>
      </c>
      <c r="K354" s="7" t="s">
        <v>27</v>
      </c>
      <c r="L354" s="7">
        <v>4.7619047620000003</v>
      </c>
      <c r="M354" s="10">
        <v>8.5</v>
      </c>
      <c r="N354" s="15">
        <f>Table5[[#This Row],[Unit price]] *Table5[[#This Row],[Quantity]]</f>
        <v>383.10999999999996</v>
      </c>
      <c r="O354" s="15">
        <f xml:space="preserve"> Table5[[#This Row],[Revenue]]/(1 + Table5[[#This Row],[Gross Margin Percentage]])</f>
        <v>66.490165288157172</v>
      </c>
      <c r="P354" s="17">
        <f xml:space="preserve"> Table5[[#This Row],[Revenue]] - Table5[[#This Row],[Total Cost]]</f>
        <v>316.61983471184277</v>
      </c>
    </row>
    <row r="355" spans="1:16" x14ac:dyDescent="0.25">
      <c r="A355" s="11" t="s">
        <v>383</v>
      </c>
      <c r="B355" s="11" t="s">
        <v>36</v>
      </c>
      <c r="C355" s="11" t="s">
        <v>37</v>
      </c>
      <c r="D355" s="11" t="s">
        <v>14</v>
      </c>
      <c r="E355" s="11" t="s">
        <v>25</v>
      </c>
      <c r="F355" s="11" t="s">
        <v>26</v>
      </c>
      <c r="G355" s="11">
        <v>27</v>
      </c>
      <c r="H355" s="11">
        <v>9</v>
      </c>
      <c r="I355" s="12">
        <v>43526</v>
      </c>
      <c r="J355" s="13">
        <v>0.59444444444444444</v>
      </c>
      <c r="K355" s="11" t="s">
        <v>23</v>
      </c>
      <c r="L355" s="11">
        <v>4.7619047620000003</v>
      </c>
      <c r="M355" s="14">
        <v>4.8</v>
      </c>
      <c r="N355" s="15">
        <f>Table5[[#This Row],[Unit price]] *Table5[[#This Row],[Quantity]]</f>
        <v>243</v>
      </c>
      <c r="O355" s="15">
        <f xml:space="preserve"> Table5[[#This Row],[Revenue]]/(1 + Table5[[#This Row],[Gross Margin Percentage]])</f>
        <v>42.173553718311176</v>
      </c>
      <c r="P355" s="17">
        <f xml:space="preserve"> Table5[[#This Row],[Revenue]] - Table5[[#This Row],[Total Cost]]</f>
        <v>200.82644628168882</v>
      </c>
    </row>
    <row r="356" spans="1:16" x14ac:dyDescent="0.25">
      <c r="A356" s="7" t="s">
        <v>384</v>
      </c>
      <c r="B356" s="7" t="s">
        <v>19</v>
      </c>
      <c r="C356" s="7" t="s">
        <v>20</v>
      </c>
      <c r="D356" s="7" t="s">
        <v>21</v>
      </c>
      <c r="E356" s="7" t="s">
        <v>15</v>
      </c>
      <c r="F356" s="7" t="s">
        <v>22</v>
      </c>
      <c r="G356" s="7">
        <v>30.24</v>
      </c>
      <c r="H356" s="7">
        <v>1</v>
      </c>
      <c r="I356" s="8">
        <v>43528</v>
      </c>
      <c r="J356" s="9">
        <v>0.65555555555555556</v>
      </c>
      <c r="K356" s="7" t="s">
        <v>23</v>
      </c>
      <c r="L356" s="7">
        <v>4.7619047620000003</v>
      </c>
      <c r="M356" s="10">
        <v>8.4</v>
      </c>
      <c r="N356" s="15">
        <f>Table5[[#This Row],[Unit price]] *Table5[[#This Row],[Quantity]]</f>
        <v>30.24</v>
      </c>
      <c r="O356" s="15">
        <f xml:space="preserve"> Table5[[#This Row],[Revenue]]/(1 + Table5[[#This Row],[Gross Margin Percentage]])</f>
        <v>5.2482644627231689</v>
      </c>
      <c r="P356" s="17">
        <f xml:space="preserve"> Table5[[#This Row],[Revenue]] - Table5[[#This Row],[Total Cost]]</f>
        <v>24.991735537276831</v>
      </c>
    </row>
    <row r="357" spans="1:16" x14ac:dyDescent="0.25">
      <c r="A357" s="11" t="s">
        <v>385</v>
      </c>
      <c r="B357" s="11" t="s">
        <v>36</v>
      </c>
      <c r="C357" s="11" t="s">
        <v>37</v>
      </c>
      <c r="D357" s="11" t="s">
        <v>14</v>
      </c>
      <c r="E357" s="11" t="s">
        <v>15</v>
      </c>
      <c r="F357" s="11" t="s">
        <v>38</v>
      </c>
      <c r="G357" s="11">
        <v>89.14</v>
      </c>
      <c r="H357" s="11">
        <v>4</v>
      </c>
      <c r="I357" s="12">
        <v>43472</v>
      </c>
      <c r="J357" s="13">
        <v>0.51388888888888895</v>
      </c>
      <c r="K357" s="11" t="s">
        <v>27</v>
      </c>
      <c r="L357" s="11">
        <v>4.7619047620000003</v>
      </c>
      <c r="M357" s="14">
        <v>7.8</v>
      </c>
      <c r="N357" s="15">
        <f>Table5[[#This Row],[Unit price]] *Table5[[#This Row],[Quantity]]</f>
        <v>356.56</v>
      </c>
      <c r="O357" s="15">
        <f xml:space="preserve"> Table5[[#This Row],[Revenue]]/(1 + Table5[[#This Row],[Gross Margin Percentage]])</f>
        <v>61.882314048563927</v>
      </c>
      <c r="P357" s="17">
        <f xml:space="preserve"> Table5[[#This Row],[Revenue]] - Table5[[#This Row],[Total Cost]]</f>
        <v>294.67768595143605</v>
      </c>
    </row>
    <row r="358" spans="1:16" x14ac:dyDescent="0.25">
      <c r="A358" s="7" t="s">
        <v>386</v>
      </c>
      <c r="B358" s="7" t="s">
        <v>19</v>
      </c>
      <c r="C358" s="7" t="s">
        <v>20</v>
      </c>
      <c r="D358" s="7" t="s">
        <v>21</v>
      </c>
      <c r="E358" s="7" t="s">
        <v>15</v>
      </c>
      <c r="F358" s="7" t="s">
        <v>40</v>
      </c>
      <c r="G358" s="7">
        <v>37.549999999999997</v>
      </c>
      <c r="H358" s="7">
        <v>10</v>
      </c>
      <c r="I358" s="8">
        <v>43532</v>
      </c>
      <c r="J358" s="9">
        <v>0.8340277777777777</v>
      </c>
      <c r="K358" s="7" t="s">
        <v>27</v>
      </c>
      <c r="L358" s="7">
        <v>4.7619047620000003</v>
      </c>
      <c r="M358" s="10">
        <v>9.3000000000000007</v>
      </c>
      <c r="N358" s="15">
        <f>Table5[[#This Row],[Unit price]] *Table5[[#This Row],[Quantity]]</f>
        <v>375.5</v>
      </c>
      <c r="O358" s="15">
        <f xml:space="preserve"> Table5[[#This Row],[Revenue]]/(1 + Table5[[#This Row],[Gross Margin Percentage]])</f>
        <v>65.169421486526119</v>
      </c>
      <c r="P358" s="17">
        <f xml:space="preserve"> Table5[[#This Row],[Revenue]] - Table5[[#This Row],[Total Cost]]</f>
        <v>310.33057851347388</v>
      </c>
    </row>
    <row r="359" spans="1:16" x14ac:dyDescent="0.25">
      <c r="A359" s="11" t="s">
        <v>387</v>
      </c>
      <c r="B359" s="11" t="s">
        <v>19</v>
      </c>
      <c r="C359" s="11" t="s">
        <v>20</v>
      </c>
      <c r="D359" s="11" t="s">
        <v>21</v>
      </c>
      <c r="E359" s="11" t="s">
        <v>15</v>
      </c>
      <c r="F359" s="11" t="s">
        <v>30</v>
      </c>
      <c r="G359" s="11">
        <v>95.44</v>
      </c>
      <c r="H359" s="11">
        <v>10</v>
      </c>
      <c r="I359" s="12">
        <v>43474</v>
      </c>
      <c r="J359" s="13">
        <v>0.57291666666666663</v>
      </c>
      <c r="K359" s="11" t="s">
        <v>23</v>
      </c>
      <c r="L359" s="11">
        <v>4.7619047620000003</v>
      </c>
      <c r="M359" s="14">
        <v>5.2</v>
      </c>
      <c r="N359" s="15">
        <f>Table5[[#This Row],[Unit price]] *Table5[[#This Row],[Quantity]]</f>
        <v>954.4</v>
      </c>
      <c r="O359" s="15">
        <f xml:space="preserve"> Table5[[#This Row],[Revenue]]/(1 + Table5[[#This Row],[Gross Margin Percentage]])</f>
        <v>165.63966941874975</v>
      </c>
      <c r="P359" s="17">
        <f xml:space="preserve"> Table5[[#This Row],[Revenue]] - Table5[[#This Row],[Total Cost]]</f>
        <v>788.76033058125017</v>
      </c>
    </row>
    <row r="360" spans="1:16" x14ac:dyDescent="0.25">
      <c r="A360" s="7" t="s">
        <v>388</v>
      </c>
      <c r="B360" s="7" t="s">
        <v>36</v>
      </c>
      <c r="C360" s="7" t="s">
        <v>37</v>
      </c>
      <c r="D360" s="7" t="s">
        <v>21</v>
      </c>
      <c r="E360" s="7" t="s">
        <v>25</v>
      </c>
      <c r="F360" s="7" t="s">
        <v>22</v>
      </c>
      <c r="G360" s="7">
        <v>27.5</v>
      </c>
      <c r="H360" s="7">
        <v>3</v>
      </c>
      <c r="I360" s="8">
        <v>43525</v>
      </c>
      <c r="J360" s="9">
        <v>0.65277777777777779</v>
      </c>
      <c r="K360" s="7" t="s">
        <v>17</v>
      </c>
      <c r="L360" s="7">
        <v>4.7619047620000003</v>
      </c>
      <c r="M360" s="10">
        <v>6.5</v>
      </c>
      <c r="N360" s="15">
        <f>Table5[[#This Row],[Unit price]] *Table5[[#This Row],[Quantity]]</f>
        <v>82.5</v>
      </c>
      <c r="O360" s="15">
        <f xml:space="preserve"> Table5[[#This Row],[Revenue]]/(1 + Table5[[#This Row],[Gross Margin Percentage]])</f>
        <v>14.318181817945153</v>
      </c>
      <c r="P360" s="17">
        <f xml:space="preserve"> Table5[[#This Row],[Revenue]] - Table5[[#This Row],[Total Cost]]</f>
        <v>68.181818182054855</v>
      </c>
    </row>
    <row r="361" spans="1:16" x14ac:dyDescent="0.25">
      <c r="A361" s="11" t="s">
        <v>389</v>
      </c>
      <c r="B361" s="11" t="s">
        <v>36</v>
      </c>
      <c r="C361" s="11" t="s">
        <v>37</v>
      </c>
      <c r="D361" s="11" t="s">
        <v>21</v>
      </c>
      <c r="E361" s="11" t="s">
        <v>25</v>
      </c>
      <c r="F361" s="11" t="s">
        <v>30</v>
      </c>
      <c r="G361" s="11">
        <v>74.97</v>
      </c>
      <c r="H361" s="11">
        <v>1</v>
      </c>
      <c r="I361" s="12">
        <v>43540</v>
      </c>
      <c r="J361" s="13">
        <v>0.70694444444444438</v>
      </c>
      <c r="K361" s="11" t="s">
        <v>23</v>
      </c>
      <c r="L361" s="11">
        <v>4.7619047620000003</v>
      </c>
      <c r="M361" s="14">
        <v>5.6</v>
      </c>
      <c r="N361" s="15">
        <f>Table5[[#This Row],[Unit price]] *Table5[[#This Row],[Quantity]]</f>
        <v>74.97</v>
      </c>
      <c r="O361" s="15">
        <f xml:space="preserve"> Table5[[#This Row],[Revenue]]/(1 + Table5[[#This Row],[Gross Margin Percentage]])</f>
        <v>13.011322313834523</v>
      </c>
      <c r="P361" s="17">
        <f xml:space="preserve"> Table5[[#This Row],[Revenue]] - Table5[[#This Row],[Total Cost]]</f>
        <v>61.958677686165473</v>
      </c>
    </row>
    <row r="362" spans="1:16" x14ac:dyDescent="0.25">
      <c r="A362" s="7" t="s">
        <v>390</v>
      </c>
      <c r="B362" s="7" t="s">
        <v>12</v>
      </c>
      <c r="C362" s="7" t="s">
        <v>13</v>
      </c>
      <c r="D362" s="7" t="s">
        <v>14</v>
      </c>
      <c r="E362" s="7" t="s">
        <v>25</v>
      </c>
      <c r="F362" s="7" t="s">
        <v>38</v>
      </c>
      <c r="G362" s="7">
        <v>80.959999999999994</v>
      </c>
      <c r="H362" s="7">
        <v>8</v>
      </c>
      <c r="I362" s="8">
        <v>43513</v>
      </c>
      <c r="J362" s="9">
        <v>0.46666666666666662</v>
      </c>
      <c r="K362" s="7" t="s">
        <v>27</v>
      </c>
      <c r="L362" s="7">
        <v>4.7619047620000003</v>
      </c>
      <c r="M362" s="10">
        <v>7.4</v>
      </c>
      <c r="N362" s="15">
        <f>Table5[[#This Row],[Unit price]] *Table5[[#This Row],[Quantity]]</f>
        <v>647.67999999999995</v>
      </c>
      <c r="O362" s="15">
        <f xml:space="preserve"> Table5[[#This Row],[Revenue]]/(1 + Table5[[#This Row],[Gross Margin Percentage]])</f>
        <v>112.40727272541474</v>
      </c>
      <c r="P362" s="17">
        <f xml:space="preserve"> Table5[[#This Row],[Revenue]] - Table5[[#This Row],[Total Cost]]</f>
        <v>535.27272727458524</v>
      </c>
    </row>
    <row r="363" spans="1:16" x14ac:dyDescent="0.25">
      <c r="A363" s="11" t="s">
        <v>391</v>
      </c>
      <c r="B363" s="11" t="s">
        <v>19</v>
      </c>
      <c r="C363" s="11" t="s">
        <v>20</v>
      </c>
      <c r="D363" s="11" t="s">
        <v>21</v>
      </c>
      <c r="E363" s="11" t="s">
        <v>15</v>
      </c>
      <c r="F363" s="11" t="s">
        <v>38</v>
      </c>
      <c r="G363" s="11">
        <v>94.47</v>
      </c>
      <c r="H363" s="11">
        <v>8</v>
      </c>
      <c r="I363" s="12">
        <v>43523</v>
      </c>
      <c r="J363" s="13">
        <v>0.6333333333333333</v>
      </c>
      <c r="K363" s="11" t="s">
        <v>23</v>
      </c>
      <c r="L363" s="11">
        <v>4.7619047620000003</v>
      </c>
      <c r="M363" s="14">
        <v>9.1</v>
      </c>
      <c r="N363" s="15">
        <f>Table5[[#This Row],[Unit price]] *Table5[[#This Row],[Quantity]]</f>
        <v>755.76</v>
      </c>
      <c r="O363" s="15">
        <f xml:space="preserve"> Table5[[#This Row],[Revenue]]/(1 + Table5[[#This Row],[Gross Margin Percentage]])</f>
        <v>131.16495867551794</v>
      </c>
      <c r="P363" s="17">
        <f xml:space="preserve"> Table5[[#This Row],[Revenue]] - Table5[[#This Row],[Total Cost]]</f>
        <v>624.59504132448205</v>
      </c>
    </row>
    <row r="364" spans="1:16" x14ac:dyDescent="0.25">
      <c r="A364" s="7" t="s">
        <v>392</v>
      </c>
      <c r="B364" s="7" t="s">
        <v>19</v>
      </c>
      <c r="C364" s="7" t="s">
        <v>20</v>
      </c>
      <c r="D364" s="7" t="s">
        <v>21</v>
      </c>
      <c r="E364" s="7" t="s">
        <v>25</v>
      </c>
      <c r="F364" s="7" t="s">
        <v>38</v>
      </c>
      <c r="G364" s="7">
        <v>99.79</v>
      </c>
      <c r="H364" s="7">
        <v>2</v>
      </c>
      <c r="I364" s="8">
        <v>43531</v>
      </c>
      <c r="J364" s="9">
        <v>0.85902777777777783</v>
      </c>
      <c r="K364" s="7" t="s">
        <v>17</v>
      </c>
      <c r="L364" s="7">
        <v>4.7619047620000003</v>
      </c>
      <c r="M364" s="10">
        <v>8</v>
      </c>
      <c r="N364" s="15">
        <f>Table5[[#This Row],[Unit price]] *Table5[[#This Row],[Quantity]]</f>
        <v>199.58</v>
      </c>
      <c r="O364" s="15">
        <f xml:space="preserve"> Table5[[#This Row],[Revenue]]/(1 + Table5[[#This Row],[Gross Margin Percentage]])</f>
        <v>34.637851239096896</v>
      </c>
      <c r="P364" s="17">
        <f xml:space="preserve"> Table5[[#This Row],[Revenue]] - Table5[[#This Row],[Total Cost]]</f>
        <v>164.94214876090311</v>
      </c>
    </row>
    <row r="365" spans="1:16" x14ac:dyDescent="0.25">
      <c r="A365" s="11" t="s">
        <v>393</v>
      </c>
      <c r="B365" s="11" t="s">
        <v>12</v>
      </c>
      <c r="C365" s="11" t="s">
        <v>13</v>
      </c>
      <c r="D365" s="11" t="s">
        <v>21</v>
      </c>
      <c r="E365" s="11" t="s">
        <v>25</v>
      </c>
      <c r="F365" s="11" t="s">
        <v>26</v>
      </c>
      <c r="G365" s="11">
        <v>73.22</v>
      </c>
      <c r="H365" s="11">
        <v>6</v>
      </c>
      <c r="I365" s="12">
        <v>43486</v>
      </c>
      <c r="J365" s="13">
        <v>0.73888888888888893</v>
      </c>
      <c r="K365" s="11" t="s">
        <v>23</v>
      </c>
      <c r="L365" s="11">
        <v>4.7619047620000003</v>
      </c>
      <c r="M365" s="14">
        <v>7.2</v>
      </c>
      <c r="N365" s="15">
        <f>Table5[[#This Row],[Unit price]] *Table5[[#This Row],[Quantity]]</f>
        <v>439.32</v>
      </c>
      <c r="O365" s="15">
        <f xml:space="preserve"> Table5[[#This Row],[Revenue]]/(1 + Table5[[#This Row],[Gross Margin Percentage]])</f>
        <v>76.245619833450476</v>
      </c>
      <c r="P365" s="17">
        <f xml:space="preserve"> Table5[[#This Row],[Revenue]] - Table5[[#This Row],[Total Cost]]</f>
        <v>363.07438016654953</v>
      </c>
    </row>
    <row r="366" spans="1:16" x14ac:dyDescent="0.25">
      <c r="A366" s="7" t="s">
        <v>394</v>
      </c>
      <c r="B366" s="7" t="s">
        <v>19</v>
      </c>
      <c r="C366" s="7" t="s">
        <v>20</v>
      </c>
      <c r="D366" s="7" t="s">
        <v>21</v>
      </c>
      <c r="E366" s="7" t="s">
        <v>15</v>
      </c>
      <c r="F366" s="7" t="s">
        <v>38</v>
      </c>
      <c r="G366" s="7">
        <v>41.24</v>
      </c>
      <c r="H366" s="7">
        <v>4</v>
      </c>
      <c r="I366" s="8">
        <v>43515</v>
      </c>
      <c r="J366" s="9">
        <v>0.68263888888888891</v>
      </c>
      <c r="K366" s="7" t="s">
        <v>23</v>
      </c>
      <c r="L366" s="7">
        <v>4.7619047620000003</v>
      </c>
      <c r="M366" s="10">
        <v>7.1</v>
      </c>
      <c r="N366" s="15">
        <f>Table5[[#This Row],[Unit price]] *Table5[[#This Row],[Quantity]]</f>
        <v>164.96</v>
      </c>
      <c r="O366" s="15">
        <f xml:space="preserve"> Table5[[#This Row],[Revenue]]/(1 + Table5[[#This Row],[Gross Margin Percentage]])</f>
        <v>28.629421487130092</v>
      </c>
      <c r="P366" s="17">
        <f xml:space="preserve"> Table5[[#This Row],[Revenue]] - Table5[[#This Row],[Total Cost]]</f>
        <v>136.33057851286992</v>
      </c>
    </row>
    <row r="367" spans="1:16" x14ac:dyDescent="0.25">
      <c r="A367" s="11" t="s">
        <v>395</v>
      </c>
      <c r="B367" s="11" t="s">
        <v>19</v>
      </c>
      <c r="C367" s="11" t="s">
        <v>20</v>
      </c>
      <c r="D367" s="11" t="s">
        <v>21</v>
      </c>
      <c r="E367" s="11" t="s">
        <v>15</v>
      </c>
      <c r="F367" s="11" t="s">
        <v>40</v>
      </c>
      <c r="G367" s="11">
        <v>81.680000000000007</v>
      </c>
      <c r="H367" s="11">
        <v>4</v>
      </c>
      <c r="I367" s="12">
        <v>43471</v>
      </c>
      <c r="J367" s="13">
        <v>0.5083333333333333</v>
      </c>
      <c r="K367" s="11" t="s">
        <v>23</v>
      </c>
      <c r="L367" s="11">
        <v>4.7619047620000003</v>
      </c>
      <c r="M367" s="14">
        <v>9.1</v>
      </c>
      <c r="N367" s="15">
        <f>Table5[[#This Row],[Unit price]] *Table5[[#This Row],[Quantity]]</f>
        <v>326.72000000000003</v>
      </c>
      <c r="O367" s="15">
        <f xml:space="preserve"> Table5[[#This Row],[Revenue]]/(1 + Table5[[#This Row],[Gross Margin Percentage]])</f>
        <v>56.70347107344292</v>
      </c>
      <c r="P367" s="17">
        <f xml:space="preserve"> Table5[[#This Row],[Revenue]] - Table5[[#This Row],[Total Cost]]</f>
        <v>270.0165289265571</v>
      </c>
    </row>
    <row r="368" spans="1:16" x14ac:dyDescent="0.25">
      <c r="A368" s="7" t="s">
        <v>396</v>
      </c>
      <c r="B368" s="7" t="s">
        <v>19</v>
      </c>
      <c r="C368" s="7" t="s">
        <v>20</v>
      </c>
      <c r="D368" s="7" t="s">
        <v>21</v>
      </c>
      <c r="E368" s="7" t="s">
        <v>15</v>
      </c>
      <c r="F368" s="7" t="s">
        <v>22</v>
      </c>
      <c r="G368" s="7">
        <v>51.32</v>
      </c>
      <c r="H368" s="7">
        <v>9</v>
      </c>
      <c r="I368" s="8">
        <v>43538</v>
      </c>
      <c r="J368" s="9">
        <v>0.81458333333333333</v>
      </c>
      <c r="K368" s="7" t="s">
        <v>23</v>
      </c>
      <c r="L368" s="7">
        <v>4.7619047620000003</v>
      </c>
      <c r="M368" s="10">
        <v>5.6</v>
      </c>
      <c r="N368" s="15">
        <f>Table5[[#This Row],[Unit price]] *Table5[[#This Row],[Quantity]]</f>
        <v>461.88</v>
      </c>
      <c r="O368" s="15">
        <f xml:space="preserve"> Table5[[#This Row],[Revenue]]/(1 + Table5[[#This Row],[Gross Margin Percentage]])</f>
        <v>80.160991734212203</v>
      </c>
      <c r="P368" s="17">
        <f xml:space="preserve"> Table5[[#This Row],[Revenue]] - Table5[[#This Row],[Total Cost]]</f>
        <v>381.71900826578781</v>
      </c>
    </row>
    <row r="369" spans="1:16" x14ac:dyDescent="0.25">
      <c r="A369" s="11" t="s">
        <v>397</v>
      </c>
      <c r="B369" s="11" t="s">
        <v>12</v>
      </c>
      <c r="C369" s="11" t="s">
        <v>13</v>
      </c>
      <c r="D369" s="11" t="s">
        <v>14</v>
      </c>
      <c r="E369" s="11" t="s">
        <v>25</v>
      </c>
      <c r="F369" s="11" t="s">
        <v>26</v>
      </c>
      <c r="G369" s="11">
        <v>65.94</v>
      </c>
      <c r="H369" s="11">
        <v>4</v>
      </c>
      <c r="I369" s="12">
        <v>43548</v>
      </c>
      <c r="J369" s="13">
        <v>0.4368055555555555</v>
      </c>
      <c r="K369" s="11" t="s">
        <v>23</v>
      </c>
      <c r="L369" s="11">
        <v>4.7619047620000003</v>
      </c>
      <c r="M369" s="14">
        <v>6</v>
      </c>
      <c r="N369" s="15">
        <f>Table5[[#This Row],[Unit price]] *Table5[[#This Row],[Quantity]]</f>
        <v>263.76</v>
      </c>
      <c r="O369" s="15">
        <f xml:space="preserve"> Table5[[#This Row],[Revenue]]/(1 + Table5[[#This Row],[Gross Margin Percentage]])</f>
        <v>45.776528924863193</v>
      </c>
      <c r="P369" s="17">
        <f xml:space="preserve"> Table5[[#This Row],[Revenue]] - Table5[[#This Row],[Total Cost]]</f>
        <v>217.9834710751368</v>
      </c>
    </row>
    <row r="370" spans="1:16" x14ac:dyDescent="0.25">
      <c r="A370" s="7" t="s">
        <v>398</v>
      </c>
      <c r="B370" s="7" t="s">
        <v>19</v>
      </c>
      <c r="C370" s="7" t="s">
        <v>20</v>
      </c>
      <c r="D370" s="7" t="s">
        <v>21</v>
      </c>
      <c r="E370" s="7" t="s">
        <v>15</v>
      </c>
      <c r="F370" s="7" t="s">
        <v>30</v>
      </c>
      <c r="G370" s="7">
        <v>14.36</v>
      </c>
      <c r="H370" s="7">
        <v>10</v>
      </c>
      <c r="I370" s="8">
        <v>43492</v>
      </c>
      <c r="J370" s="9">
        <v>0.60277777777777775</v>
      </c>
      <c r="K370" s="7" t="s">
        <v>23</v>
      </c>
      <c r="L370" s="7">
        <v>4.7619047620000003</v>
      </c>
      <c r="M370" s="10">
        <v>5.4</v>
      </c>
      <c r="N370" s="15">
        <f>Table5[[#This Row],[Unit price]] *Table5[[#This Row],[Quantity]]</f>
        <v>143.6</v>
      </c>
      <c r="O370" s="15">
        <f xml:space="preserve"> Table5[[#This Row],[Revenue]]/(1 + Table5[[#This Row],[Gross Margin Percentage]])</f>
        <v>24.922314049174837</v>
      </c>
      <c r="P370" s="17">
        <f xml:space="preserve"> Table5[[#This Row],[Revenue]] - Table5[[#This Row],[Total Cost]]</f>
        <v>118.67768595082515</v>
      </c>
    </row>
    <row r="371" spans="1:16" x14ac:dyDescent="0.25">
      <c r="A371" s="11" t="s">
        <v>399</v>
      </c>
      <c r="B371" s="11" t="s">
        <v>12</v>
      </c>
      <c r="C371" s="11" t="s">
        <v>13</v>
      </c>
      <c r="D371" s="11" t="s">
        <v>14</v>
      </c>
      <c r="E371" s="11" t="s">
        <v>25</v>
      </c>
      <c r="F371" s="11" t="s">
        <v>22</v>
      </c>
      <c r="G371" s="11">
        <v>21.5</v>
      </c>
      <c r="H371" s="11">
        <v>9</v>
      </c>
      <c r="I371" s="12">
        <v>43530</v>
      </c>
      <c r="J371" s="13">
        <v>0.53194444444444444</v>
      </c>
      <c r="K371" s="11" t="s">
        <v>27</v>
      </c>
      <c r="L371" s="11">
        <v>4.7619047620000003</v>
      </c>
      <c r="M371" s="14">
        <v>7.8</v>
      </c>
      <c r="N371" s="15">
        <f>Table5[[#This Row],[Unit price]] *Table5[[#This Row],[Quantity]]</f>
        <v>193.5</v>
      </c>
      <c r="O371" s="15">
        <f xml:space="preserve"> Table5[[#This Row],[Revenue]]/(1 + Table5[[#This Row],[Gross Margin Percentage]])</f>
        <v>33.582644627544084</v>
      </c>
      <c r="P371" s="17">
        <f xml:space="preserve"> Table5[[#This Row],[Revenue]] - Table5[[#This Row],[Total Cost]]</f>
        <v>159.91735537245592</v>
      </c>
    </row>
    <row r="372" spans="1:16" x14ac:dyDescent="0.25">
      <c r="A372" s="7" t="s">
        <v>400</v>
      </c>
      <c r="B372" s="7" t="s">
        <v>36</v>
      </c>
      <c r="C372" s="7" t="s">
        <v>37</v>
      </c>
      <c r="D372" s="7" t="s">
        <v>14</v>
      </c>
      <c r="E372" s="7" t="s">
        <v>15</v>
      </c>
      <c r="F372" s="7" t="s">
        <v>22</v>
      </c>
      <c r="G372" s="7">
        <v>26.26</v>
      </c>
      <c r="H372" s="7">
        <v>7</v>
      </c>
      <c r="I372" s="8">
        <v>43498</v>
      </c>
      <c r="J372" s="9">
        <v>0.81944444444444453</v>
      </c>
      <c r="K372" s="7" t="s">
        <v>23</v>
      </c>
      <c r="L372" s="7">
        <v>4.7619047620000003</v>
      </c>
      <c r="M372" s="10">
        <v>9.9</v>
      </c>
      <c r="N372" s="15">
        <f>Table5[[#This Row],[Unit price]] *Table5[[#This Row],[Quantity]]</f>
        <v>183.82000000000002</v>
      </c>
      <c r="O372" s="15">
        <f xml:space="preserve"> Table5[[#This Row],[Revenue]]/(1 + Table5[[#This Row],[Gross Margin Percentage]])</f>
        <v>31.90264462757186</v>
      </c>
      <c r="P372" s="17">
        <f xml:space="preserve"> Table5[[#This Row],[Revenue]] - Table5[[#This Row],[Total Cost]]</f>
        <v>151.91735537242818</v>
      </c>
    </row>
    <row r="373" spans="1:16" x14ac:dyDescent="0.25">
      <c r="A373" s="11" t="s">
        <v>401</v>
      </c>
      <c r="B373" s="11" t="s">
        <v>36</v>
      </c>
      <c r="C373" s="11" t="s">
        <v>37</v>
      </c>
      <c r="D373" s="11" t="s">
        <v>21</v>
      </c>
      <c r="E373" s="11" t="s">
        <v>15</v>
      </c>
      <c r="F373" s="11" t="s">
        <v>40</v>
      </c>
      <c r="G373" s="11">
        <v>60.96</v>
      </c>
      <c r="H373" s="11">
        <v>2</v>
      </c>
      <c r="I373" s="12">
        <v>43490</v>
      </c>
      <c r="J373" s="13">
        <v>0.81874999999999998</v>
      </c>
      <c r="K373" s="11" t="s">
        <v>27</v>
      </c>
      <c r="L373" s="11">
        <v>4.7619047620000003</v>
      </c>
      <c r="M373" s="14">
        <v>4.9000000000000004</v>
      </c>
      <c r="N373" s="15">
        <f>Table5[[#This Row],[Unit price]] *Table5[[#This Row],[Quantity]]</f>
        <v>121.92</v>
      </c>
      <c r="O373" s="15">
        <f xml:space="preserve"> Table5[[#This Row],[Revenue]]/(1 + Table5[[#This Row],[Gross Margin Percentage]])</f>
        <v>21.159669421137856</v>
      </c>
      <c r="P373" s="17">
        <f xml:space="preserve"> Table5[[#This Row],[Revenue]] - Table5[[#This Row],[Total Cost]]</f>
        <v>100.76033057886215</v>
      </c>
    </row>
    <row r="374" spans="1:16" x14ac:dyDescent="0.25">
      <c r="A374" s="7" t="s">
        <v>402</v>
      </c>
      <c r="B374" s="7" t="s">
        <v>19</v>
      </c>
      <c r="C374" s="7" t="s">
        <v>20</v>
      </c>
      <c r="D374" s="7" t="s">
        <v>21</v>
      </c>
      <c r="E374" s="7" t="s">
        <v>15</v>
      </c>
      <c r="F374" s="7" t="s">
        <v>26</v>
      </c>
      <c r="G374" s="7">
        <v>70.11</v>
      </c>
      <c r="H374" s="7">
        <v>6</v>
      </c>
      <c r="I374" s="8">
        <v>43538</v>
      </c>
      <c r="J374" s="9">
        <v>0.74583333333333324</v>
      </c>
      <c r="K374" s="7" t="s">
        <v>17</v>
      </c>
      <c r="L374" s="7">
        <v>4.7619047620000003</v>
      </c>
      <c r="M374" s="10">
        <v>5.2</v>
      </c>
      <c r="N374" s="15">
        <f>Table5[[#This Row],[Unit price]] *Table5[[#This Row],[Quantity]]</f>
        <v>420.65999999999997</v>
      </c>
      <c r="O374" s="15">
        <f xml:space="preserve"> Table5[[#This Row],[Revenue]]/(1 + Table5[[#This Row],[Gross Margin Percentage]])</f>
        <v>73.00710743680979</v>
      </c>
      <c r="P374" s="17">
        <f xml:space="preserve"> Table5[[#This Row],[Revenue]] - Table5[[#This Row],[Total Cost]]</f>
        <v>347.65289256319016</v>
      </c>
    </row>
    <row r="375" spans="1:16" x14ac:dyDescent="0.25">
      <c r="A375" s="11" t="s">
        <v>403</v>
      </c>
      <c r="B375" s="11" t="s">
        <v>19</v>
      </c>
      <c r="C375" s="11" t="s">
        <v>20</v>
      </c>
      <c r="D375" s="11" t="s">
        <v>21</v>
      </c>
      <c r="E375" s="11" t="s">
        <v>25</v>
      </c>
      <c r="F375" s="11" t="s">
        <v>40</v>
      </c>
      <c r="G375" s="11">
        <v>42.08</v>
      </c>
      <c r="H375" s="11">
        <v>6</v>
      </c>
      <c r="I375" s="12">
        <v>43494</v>
      </c>
      <c r="J375" s="13">
        <v>0.51736111111111105</v>
      </c>
      <c r="K375" s="11" t="s">
        <v>23</v>
      </c>
      <c r="L375" s="11">
        <v>4.7619047620000003</v>
      </c>
      <c r="M375" s="14">
        <v>8.9</v>
      </c>
      <c r="N375" s="15">
        <f>Table5[[#This Row],[Unit price]] *Table5[[#This Row],[Quantity]]</f>
        <v>252.48</v>
      </c>
      <c r="O375" s="15">
        <f xml:space="preserve"> Table5[[#This Row],[Revenue]]/(1 + Table5[[#This Row],[Gross Margin Percentage]])</f>
        <v>43.81884297448233</v>
      </c>
      <c r="P375" s="17">
        <f xml:space="preserve"> Table5[[#This Row],[Revenue]] - Table5[[#This Row],[Total Cost]]</f>
        <v>208.66115702551767</v>
      </c>
    </row>
    <row r="376" spans="1:16" x14ac:dyDescent="0.25">
      <c r="A376" s="7" t="s">
        <v>404</v>
      </c>
      <c r="B376" s="7" t="s">
        <v>12</v>
      </c>
      <c r="C376" s="7" t="s">
        <v>13</v>
      </c>
      <c r="D376" s="7" t="s">
        <v>21</v>
      </c>
      <c r="E376" s="7" t="s">
        <v>15</v>
      </c>
      <c r="F376" s="7" t="s">
        <v>26</v>
      </c>
      <c r="G376" s="7">
        <v>67.09</v>
      </c>
      <c r="H376" s="7">
        <v>5</v>
      </c>
      <c r="I376" s="8">
        <v>43468</v>
      </c>
      <c r="J376" s="9">
        <v>0.69930555555555562</v>
      </c>
      <c r="K376" s="7" t="s">
        <v>27</v>
      </c>
      <c r="L376" s="7">
        <v>4.7619047620000003</v>
      </c>
      <c r="M376" s="10">
        <v>9.1</v>
      </c>
      <c r="N376" s="15">
        <f>Table5[[#This Row],[Unit price]] *Table5[[#This Row],[Quantity]]</f>
        <v>335.45000000000005</v>
      </c>
      <c r="O376" s="15">
        <f xml:space="preserve"> Table5[[#This Row],[Revenue]]/(1 + Table5[[#This Row],[Gross Margin Percentage]])</f>
        <v>58.218595040360029</v>
      </c>
      <c r="P376" s="17">
        <f xml:space="preserve"> Table5[[#This Row],[Revenue]] - Table5[[#This Row],[Total Cost]]</f>
        <v>277.23140495964003</v>
      </c>
    </row>
    <row r="377" spans="1:16" x14ac:dyDescent="0.25">
      <c r="A377" s="11" t="s">
        <v>405</v>
      </c>
      <c r="B377" s="11" t="s">
        <v>12</v>
      </c>
      <c r="C377" s="11" t="s">
        <v>13</v>
      </c>
      <c r="D377" s="11" t="s">
        <v>14</v>
      </c>
      <c r="E377" s="11" t="s">
        <v>15</v>
      </c>
      <c r="F377" s="11" t="s">
        <v>40</v>
      </c>
      <c r="G377" s="11">
        <v>96.7</v>
      </c>
      <c r="H377" s="11">
        <v>5</v>
      </c>
      <c r="I377" s="12">
        <v>43479</v>
      </c>
      <c r="J377" s="13">
        <v>0.53611111111111109</v>
      </c>
      <c r="K377" s="11" t="s">
        <v>17</v>
      </c>
      <c r="L377" s="11">
        <v>4.7619047620000003</v>
      </c>
      <c r="M377" s="14">
        <v>7</v>
      </c>
      <c r="N377" s="15">
        <f>Table5[[#This Row],[Unit price]] *Table5[[#This Row],[Quantity]]</f>
        <v>483.5</v>
      </c>
      <c r="O377" s="15">
        <f xml:space="preserve"> Table5[[#This Row],[Revenue]]/(1 + Table5[[#This Row],[Gross Margin Percentage]])</f>
        <v>83.913223139108865</v>
      </c>
      <c r="P377" s="17">
        <f xml:space="preserve"> Table5[[#This Row],[Revenue]] - Table5[[#This Row],[Total Cost]]</f>
        <v>399.58677686089112</v>
      </c>
    </row>
    <row r="378" spans="1:16" x14ac:dyDescent="0.25">
      <c r="A378" s="7" t="s">
        <v>406</v>
      </c>
      <c r="B378" s="7" t="s">
        <v>36</v>
      </c>
      <c r="C378" s="7" t="s">
        <v>37</v>
      </c>
      <c r="D378" s="7" t="s">
        <v>14</v>
      </c>
      <c r="E378" s="7" t="s">
        <v>15</v>
      </c>
      <c r="F378" s="7" t="s">
        <v>26</v>
      </c>
      <c r="G378" s="7">
        <v>35.380000000000003</v>
      </c>
      <c r="H378" s="7">
        <v>9</v>
      </c>
      <c r="I378" s="8">
        <v>43470</v>
      </c>
      <c r="J378" s="9">
        <v>0.82638888888888884</v>
      </c>
      <c r="K378" s="7" t="s">
        <v>27</v>
      </c>
      <c r="L378" s="7">
        <v>4.7619047620000003</v>
      </c>
      <c r="M378" s="10">
        <v>9.6</v>
      </c>
      <c r="N378" s="15">
        <f>Table5[[#This Row],[Unit price]] *Table5[[#This Row],[Quantity]]</f>
        <v>318.42</v>
      </c>
      <c r="O378" s="15">
        <f xml:space="preserve"> Table5[[#This Row],[Revenue]]/(1 + Table5[[#This Row],[Gross Margin Percentage]])</f>
        <v>55.262975205698133</v>
      </c>
      <c r="P378" s="17">
        <f xml:space="preserve"> Table5[[#This Row],[Revenue]] - Table5[[#This Row],[Total Cost]]</f>
        <v>263.15702479430189</v>
      </c>
    </row>
    <row r="379" spans="1:16" x14ac:dyDescent="0.25">
      <c r="A379" s="11" t="s">
        <v>407</v>
      </c>
      <c r="B379" s="11" t="s">
        <v>19</v>
      </c>
      <c r="C379" s="11" t="s">
        <v>20</v>
      </c>
      <c r="D379" s="11" t="s">
        <v>21</v>
      </c>
      <c r="E379" s="11" t="s">
        <v>25</v>
      </c>
      <c r="F379" s="11" t="s">
        <v>30</v>
      </c>
      <c r="G379" s="11">
        <v>95.49</v>
      </c>
      <c r="H379" s="11">
        <v>7</v>
      </c>
      <c r="I379" s="12">
        <v>43518</v>
      </c>
      <c r="J379" s="13">
        <v>0.76180555555555562</v>
      </c>
      <c r="K379" s="11" t="s">
        <v>17</v>
      </c>
      <c r="L379" s="11">
        <v>4.7619047620000003</v>
      </c>
      <c r="M379" s="14">
        <v>8.6999999999999993</v>
      </c>
      <c r="N379" s="15">
        <f>Table5[[#This Row],[Unit price]] *Table5[[#This Row],[Quantity]]</f>
        <v>668.43</v>
      </c>
      <c r="O379" s="15">
        <f xml:space="preserve"> Table5[[#This Row],[Revenue]]/(1 + Table5[[#This Row],[Gross Margin Percentage]])</f>
        <v>116.0085123947767</v>
      </c>
      <c r="P379" s="17">
        <f xml:space="preserve"> Table5[[#This Row],[Revenue]] - Table5[[#This Row],[Total Cost]]</f>
        <v>552.42148760522321</v>
      </c>
    </row>
    <row r="380" spans="1:16" x14ac:dyDescent="0.25">
      <c r="A380" s="7" t="s">
        <v>408</v>
      </c>
      <c r="B380" s="7" t="s">
        <v>19</v>
      </c>
      <c r="C380" s="7" t="s">
        <v>20</v>
      </c>
      <c r="D380" s="7" t="s">
        <v>14</v>
      </c>
      <c r="E380" s="7" t="s">
        <v>25</v>
      </c>
      <c r="F380" s="7" t="s">
        <v>40</v>
      </c>
      <c r="G380" s="7">
        <v>96.98</v>
      </c>
      <c r="H380" s="7">
        <v>4</v>
      </c>
      <c r="I380" s="8">
        <v>43502</v>
      </c>
      <c r="J380" s="9">
        <v>0.72222222222222221</v>
      </c>
      <c r="K380" s="7" t="s">
        <v>17</v>
      </c>
      <c r="L380" s="7">
        <v>4.7619047620000003</v>
      </c>
      <c r="M380" s="10">
        <v>9.4</v>
      </c>
      <c r="N380" s="15">
        <f>Table5[[#This Row],[Unit price]] *Table5[[#This Row],[Quantity]]</f>
        <v>387.92</v>
      </c>
      <c r="O380" s="15">
        <f xml:space="preserve"> Table5[[#This Row],[Revenue]]/(1 + Table5[[#This Row],[Gross Margin Percentage]])</f>
        <v>67.324958676573146</v>
      </c>
      <c r="P380" s="17">
        <f xml:space="preserve"> Table5[[#This Row],[Revenue]] - Table5[[#This Row],[Total Cost]]</f>
        <v>320.59504132342687</v>
      </c>
    </row>
    <row r="381" spans="1:16" x14ac:dyDescent="0.25">
      <c r="A381" s="11" t="s">
        <v>409</v>
      </c>
      <c r="B381" s="11" t="s">
        <v>36</v>
      </c>
      <c r="C381" s="11" t="s">
        <v>37</v>
      </c>
      <c r="D381" s="11" t="s">
        <v>21</v>
      </c>
      <c r="E381" s="11" t="s">
        <v>15</v>
      </c>
      <c r="F381" s="11" t="s">
        <v>22</v>
      </c>
      <c r="G381" s="11">
        <v>23.65</v>
      </c>
      <c r="H381" s="11">
        <v>4</v>
      </c>
      <c r="I381" s="12">
        <v>43495</v>
      </c>
      <c r="J381" s="13">
        <v>0.56388888888888888</v>
      </c>
      <c r="K381" s="11" t="s">
        <v>27</v>
      </c>
      <c r="L381" s="11">
        <v>4.7619047620000003</v>
      </c>
      <c r="M381" s="14">
        <v>4</v>
      </c>
      <c r="N381" s="15">
        <f>Table5[[#This Row],[Unit price]] *Table5[[#This Row],[Quantity]]</f>
        <v>94.6</v>
      </c>
      <c r="O381" s="15">
        <f xml:space="preserve"> Table5[[#This Row],[Revenue]]/(1 + Table5[[#This Row],[Gross Margin Percentage]])</f>
        <v>16.41818181791044</v>
      </c>
      <c r="P381" s="17">
        <f xml:space="preserve"> Table5[[#This Row],[Revenue]] - Table5[[#This Row],[Total Cost]]</f>
        <v>78.181818182089557</v>
      </c>
    </row>
    <row r="382" spans="1:16" x14ac:dyDescent="0.25">
      <c r="A382" s="7" t="s">
        <v>410</v>
      </c>
      <c r="B382" s="7" t="s">
        <v>12</v>
      </c>
      <c r="C382" s="7" t="s">
        <v>13</v>
      </c>
      <c r="D382" s="7" t="s">
        <v>14</v>
      </c>
      <c r="E382" s="7" t="s">
        <v>25</v>
      </c>
      <c r="F382" s="7" t="s">
        <v>30</v>
      </c>
      <c r="G382" s="7">
        <v>82.33</v>
      </c>
      <c r="H382" s="7">
        <v>4</v>
      </c>
      <c r="I382" s="8">
        <v>43476</v>
      </c>
      <c r="J382" s="9">
        <v>0.44236111111111115</v>
      </c>
      <c r="K382" s="7" t="s">
        <v>27</v>
      </c>
      <c r="L382" s="7">
        <v>4.7619047620000003</v>
      </c>
      <c r="M382" s="10">
        <v>7.5</v>
      </c>
      <c r="N382" s="15">
        <f>Table5[[#This Row],[Unit price]] *Table5[[#This Row],[Quantity]]</f>
        <v>329.32</v>
      </c>
      <c r="O382" s="15">
        <f xml:space="preserve"> Table5[[#This Row],[Revenue]]/(1 + Table5[[#This Row],[Gross Margin Percentage]])</f>
        <v>57.154710742856942</v>
      </c>
      <c r="P382" s="17">
        <f xml:space="preserve"> Table5[[#This Row],[Revenue]] - Table5[[#This Row],[Total Cost]]</f>
        <v>272.16528925714306</v>
      </c>
    </row>
    <row r="383" spans="1:16" x14ac:dyDescent="0.25">
      <c r="A383" s="11" t="s">
        <v>411</v>
      </c>
      <c r="B383" s="11" t="s">
        <v>19</v>
      </c>
      <c r="C383" s="11" t="s">
        <v>20</v>
      </c>
      <c r="D383" s="11" t="s">
        <v>21</v>
      </c>
      <c r="E383" s="11" t="s">
        <v>15</v>
      </c>
      <c r="F383" s="11" t="s">
        <v>22</v>
      </c>
      <c r="G383" s="11">
        <v>26.61</v>
      </c>
      <c r="H383" s="11">
        <v>2</v>
      </c>
      <c r="I383" s="12">
        <v>43543</v>
      </c>
      <c r="J383" s="13">
        <v>0.60763888888888895</v>
      </c>
      <c r="K383" s="11" t="s">
        <v>23</v>
      </c>
      <c r="L383" s="11">
        <v>4.7619047620000003</v>
      </c>
      <c r="M383" s="14">
        <v>4.2</v>
      </c>
      <c r="N383" s="15">
        <f>Table5[[#This Row],[Unit price]] *Table5[[#This Row],[Quantity]]</f>
        <v>53.22</v>
      </c>
      <c r="O383" s="15">
        <f xml:space="preserve"> Table5[[#This Row],[Revenue]]/(1 + Table5[[#This Row],[Gross Margin Percentage]])</f>
        <v>9.2365289254671641</v>
      </c>
      <c r="P383" s="17">
        <f xml:space="preserve"> Table5[[#This Row],[Revenue]] - Table5[[#This Row],[Total Cost]]</f>
        <v>43.983471074532837</v>
      </c>
    </row>
    <row r="384" spans="1:16" x14ac:dyDescent="0.25">
      <c r="A384" s="7" t="s">
        <v>412</v>
      </c>
      <c r="B384" s="7" t="s">
        <v>36</v>
      </c>
      <c r="C384" s="7" t="s">
        <v>37</v>
      </c>
      <c r="D384" s="7" t="s">
        <v>21</v>
      </c>
      <c r="E384" s="7" t="s">
        <v>15</v>
      </c>
      <c r="F384" s="7" t="s">
        <v>38</v>
      </c>
      <c r="G384" s="7">
        <v>99.69</v>
      </c>
      <c r="H384" s="7">
        <v>5</v>
      </c>
      <c r="I384" s="8">
        <v>43479</v>
      </c>
      <c r="J384" s="9">
        <v>0.50624999999999998</v>
      </c>
      <c r="K384" s="7" t="s">
        <v>23</v>
      </c>
      <c r="L384" s="7">
        <v>4.7619047620000003</v>
      </c>
      <c r="M384" s="10">
        <v>9.9</v>
      </c>
      <c r="N384" s="15">
        <f>Table5[[#This Row],[Unit price]] *Table5[[#This Row],[Quantity]]</f>
        <v>498.45</v>
      </c>
      <c r="O384" s="15">
        <f xml:space="preserve"> Table5[[#This Row],[Revenue]]/(1 + Table5[[#This Row],[Gross Margin Percentage]])</f>
        <v>86.507851238239539</v>
      </c>
      <c r="P384" s="17">
        <f xml:space="preserve"> Table5[[#This Row],[Revenue]] - Table5[[#This Row],[Total Cost]]</f>
        <v>411.94214876176045</v>
      </c>
    </row>
    <row r="385" spans="1:16" x14ac:dyDescent="0.25">
      <c r="A385" s="11" t="s">
        <v>413</v>
      </c>
      <c r="B385" s="11" t="s">
        <v>19</v>
      </c>
      <c r="C385" s="11" t="s">
        <v>20</v>
      </c>
      <c r="D385" s="11" t="s">
        <v>14</v>
      </c>
      <c r="E385" s="11" t="s">
        <v>15</v>
      </c>
      <c r="F385" s="11" t="s">
        <v>38</v>
      </c>
      <c r="G385" s="11">
        <v>74.89</v>
      </c>
      <c r="H385" s="11">
        <v>4</v>
      </c>
      <c r="I385" s="12">
        <v>43525</v>
      </c>
      <c r="J385" s="13">
        <v>0.64722222222222225</v>
      </c>
      <c r="K385" s="11" t="s">
        <v>17</v>
      </c>
      <c r="L385" s="11">
        <v>4.7619047620000003</v>
      </c>
      <c r="M385" s="14">
        <v>4.2</v>
      </c>
      <c r="N385" s="15">
        <f>Table5[[#This Row],[Unit price]] *Table5[[#This Row],[Quantity]]</f>
        <v>299.56</v>
      </c>
      <c r="O385" s="15">
        <f xml:space="preserve"> Table5[[#This Row],[Revenue]]/(1 + Table5[[#This Row],[Gross Margin Percentage]])</f>
        <v>51.989752065256368</v>
      </c>
      <c r="P385" s="17">
        <f xml:space="preserve"> Table5[[#This Row],[Revenue]] - Table5[[#This Row],[Total Cost]]</f>
        <v>247.57024793474363</v>
      </c>
    </row>
    <row r="386" spans="1:16" x14ac:dyDescent="0.25">
      <c r="A386" s="7" t="s">
        <v>414</v>
      </c>
      <c r="B386" s="7" t="s">
        <v>12</v>
      </c>
      <c r="C386" s="7" t="s">
        <v>13</v>
      </c>
      <c r="D386" s="7" t="s">
        <v>21</v>
      </c>
      <c r="E386" s="7" t="s">
        <v>15</v>
      </c>
      <c r="F386" s="7" t="s">
        <v>38</v>
      </c>
      <c r="G386" s="7">
        <v>40.94</v>
      </c>
      <c r="H386" s="7">
        <v>5</v>
      </c>
      <c r="I386" s="8">
        <v>43471</v>
      </c>
      <c r="J386" s="9">
        <v>0.58194444444444449</v>
      </c>
      <c r="K386" s="7" t="s">
        <v>17</v>
      </c>
      <c r="L386" s="7">
        <v>4.7619047620000003</v>
      </c>
      <c r="M386" s="10">
        <v>9.9</v>
      </c>
      <c r="N386" s="15">
        <f>Table5[[#This Row],[Unit price]] *Table5[[#This Row],[Quantity]]</f>
        <v>204.7</v>
      </c>
      <c r="O386" s="15">
        <f xml:space="preserve"> Table5[[#This Row],[Revenue]]/(1 + Table5[[#This Row],[Gross Margin Percentage]])</f>
        <v>35.526446280404521</v>
      </c>
      <c r="P386" s="17">
        <f xml:space="preserve"> Table5[[#This Row],[Revenue]] - Table5[[#This Row],[Total Cost]]</f>
        <v>169.17355371959547</v>
      </c>
    </row>
    <row r="387" spans="1:16" x14ac:dyDescent="0.25">
      <c r="A387" s="11" t="s">
        <v>415</v>
      </c>
      <c r="B387" s="11" t="s">
        <v>36</v>
      </c>
      <c r="C387" s="11" t="s">
        <v>37</v>
      </c>
      <c r="D387" s="11" t="s">
        <v>14</v>
      </c>
      <c r="E387" s="11" t="s">
        <v>25</v>
      </c>
      <c r="F387" s="11" t="s">
        <v>30</v>
      </c>
      <c r="G387" s="11">
        <v>75.819999999999993</v>
      </c>
      <c r="H387" s="11">
        <v>1</v>
      </c>
      <c r="I387" s="12">
        <v>43496</v>
      </c>
      <c r="J387" s="13">
        <v>0.55486111111111114</v>
      </c>
      <c r="K387" s="11" t="s">
        <v>23</v>
      </c>
      <c r="L387" s="11">
        <v>4.7619047620000003</v>
      </c>
      <c r="M387" s="14">
        <v>5.8</v>
      </c>
      <c r="N387" s="15">
        <f>Table5[[#This Row],[Unit price]] *Table5[[#This Row],[Quantity]]</f>
        <v>75.819999999999993</v>
      </c>
      <c r="O387" s="15">
        <f xml:space="preserve"> Table5[[#This Row],[Revenue]]/(1 + Table5[[#This Row],[Gross Margin Percentage]])</f>
        <v>13.158842974989108</v>
      </c>
      <c r="P387" s="17">
        <f xml:space="preserve"> Table5[[#This Row],[Revenue]] - Table5[[#This Row],[Total Cost]]</f>
        <v>62.661157025010887</v>
      </c>
    </row>
    <row r="388" spans="1:16" x14ac:dyDescent="0.25">
      <c r="A388" s="7" t="s">
        <v>416</v>
      </c>
      <c r="B388" s="7" t="s">
        <v>19</v>
      </c>
      <c r="C388" s="7" t="s">
        <v>20</v>
      </c>
      <c r="D388" s="7" t="s">
        <v>21</v>
      </c>
      <c r="E388" s="7" t="s">
        <v>25</v>
      </c>
      <c r="F388" s="7" t="s">
        <v>38</v>
      </c>
      <c r="G388" s="7">
        <v>46.77</v>
      </c>
      <c r="H388" s="7">
        <v>6</v>
      </c>
      <c r="I388" s="8">
        <v>43535</v>
      </c>
      <c r="J388" s="9">
        <v>0.56736111111111109</v>
      </c>
      <c r="K388" s="7" t="s">
        <v>23</v>
      </c>
      <c r="L388" s="7">
        <v>4.7619047620000003</v>
      </c>
      <c r="M388" s="10">
        <v>6</v>
      </c>
      <c r="N388" s="15">
        <f>Table5[[#This Row],[Unit price]] *Table5[[#This Row],[Quantity]]</f>
        <v>280.62</v>
      </c>
      <c r="O388" s="15">
        <f xml:space="preserve"> Table5[[#This Row],[Revenue]]/(1 + Table5[[#This Row],[Gross Margin Percentage]])</f>
        <v>48.70264462729417</v>
      </c>
      <c r="P388" s="17">
        <f xml:space="preserve"> Table5[[#This Row],[Revenue]] - Table5[[#This Row],[Total Cost]]</f>
        <v>231.91735537270583</v>
      </c>
    </row>
    <row r="389" spans="1:16" x14ac:dyDescent="0.25">
      <c r="A389" s="11" t="s">
        <v>417</v>
      </c>
      <c r="B389" s="11" t="s">
        <v>12</v>
      </c>
      <c r="C389" s="11" t="s">
        <v>13</v>
      </c>
      <c r="D389" s="11" t="s">
        <v>21</v>
      </c>
      <c r="E389" s="11" t="s">
        <v>15</v>
      </c>
      <c r="F389" s="11" t="s">
        <v>16</v>
      </c>
      <c r="G389" s="11">
        <v>32.32</v>
      </c>
      <c r="H389" s="11">
        <v>10</v>
      </c>
      <c r="I389" s="12">
        <v>43516</v>
      </c>
      <c r="J389" s="13">
        <v>0.7006944444444444</v>
      </c>
      <c r="K389" s="11" t="s">
        <v>27</v>
      </c>
      <c r="L389" s="11">
        <v>4.7619047620000003</v>
      </c>
      <c r="M389" s="14">
        <v>10</v>
      </c>
      <c r="N389" s="15">
        <f>Table5[[#This Row],[Unit price]] *Table5[[#This Row],[Quantity]]</f>
        <v>323.2</v>
      </c>
      <c r="O389" s="15">
        <f xml:space="preserve"> Table5[[#This Row],[Revenue]]/(1 + Table5[[#This Row],[Gross Margin Percentage]])</f>
        <v>56.09256198254392</v>
      </c>
      <c r="P389" s="17">
        <f xml:space="preserve"> Table5[[#This Row],[Revenue]] - Table5[[#This Row],[Total Cost]]</f>
        <v>267.10743801745605</v>
      </c>
    </row>
    <row r="390" spans="1:16" x14ac:dyDescent="0.25">
      <c r="A390" s="7" t="s">
        <v>418</v>
      </c>
      <c r="B390" s="7" t="s">
        <v>19</v>
      </c>
      <c r="C390" s="7" t="s">
        <v>20</v>
      </c>
      <c r="D390" s="7" t="s">
        <v>14</v>
      </c>
      <c r="E390" s="7" t="s">
        <v>15</v>
      </c>
      <c r="F390" s="7" t="s">
        <v>40</v>
      </c>
      <c r="G390" s="7">
        <v>54.07</v>
      </c>
      <c r="H390" s="7">
        <v>9</v>
      </c>
      <c r="I390" s="8">
        <v>43492</v>
      </c>
      <c r="J390" s="9">
        <v>0.62152777777777779</v>
      </c>
      <c r="K390" s="7" t="s">
        <v>17</v>
      </c>
      <c r="L390" s="7">
        <v>4.7619047620000003</v>
      </c>
      <c r="M390" s="10">
        <v>9.5</v>
      </c>
      <c r="N390" s="15">
        <f>Table5[[#This Row],[Unit price]] *Table5[[#This Row],[Quantity]]</f>
        <v>486.63</v>
      </c>
      <c r="O390" s="15">
        <f xml:space="preserve"> Table5[[#This Row],[Revenue]]/(1 + Table5[[#This Row],[Gross Margin Percentage]])</f>
        <v>84.456446279595752</v>
      </c>
      <c r="P390" s="17">
        <f xml:space="preserve"> Table5[[#This Row],[Revenue]] - Table5[[#This Row],[Total Cost]]</f>
        <v>402.17355372040424</v>
      </c>
    </row>
    <row r="391" spans="1:16" x14ac:dyDescent="0.25">
      <c r="A391" s="11" t="s">
        <v>419</v>
      </c>
      <c r="B391" s="11" t="s">
        <v>36</v>
      </c>
      <c r="C391" s="11" t="s">
        <v>37</v>
      </c>
      <c r="D391" s="11" t="s">
        <v>21</v>
      </c>
      <c r="E391" s="11" t="s">
        <v>25</v>
      </c>
      <c r="F391" s="11" t="s">
        <v>38</v>
      </c>
      <c r="G391" s="11">
        <v>18.22</v>
      </c>
      <c r="H391" s="11">
        <v>7</v>
      </c>
      <c r="I391" s="12">
        <v>43534</v>
      </c>
      <c r="J391" s="13">
        <v>0.58611111111111114</v>
      </c>
      <c r="K391" s="11" t="s">
        <v>27</v>
      </c>
      <c r="L391" s="11">
        <v>4.7619047620000003</v>
      </c>
      <c r="M391" s="14">
        <v>6.6</v>
      </c>
      <c r="N391" s="15">
        <f>Table5[[#This Row],[Unit price]] *Table5[[#This Row],[Quantity]]</f>
        <v>127.53999999999999</v>
      </c>
      <c r="O391" s="15">
        <f xml:space="preserve"> Table5[[#This Row],[Revenue]]/(1 + Table5[[#This Row],[Gross Margin Percentage]])</f>
        <v>22.135041321948179</v>
      </c>
      <c r="P391" s="17">
        <f xml:space="preserve"> Table5[[#This Row],[Revenue]] - Table5[[#This Row],[Total Cost]]</f>
        <v>105.40495867805181</v>
      </c>
    </row>
    <row r="392" spans="1:16" x14ac:dyDescent="0.25">
      <c r="A392" s="7" t="s">
        <v>420</v>
      </c>
      <c r="B392" s="7" t="s">
        <v>19</v>
      </c>
      <c r="C392" s="7" t="s">
        <v>20</v>
      </c>
      <c r="D392" s="7" t="s">
        <v>14</v>
      </c>
      <c r="E392" s="7" t="s">
        <v>15</v>
      </c>
      <c r="F392" s="7" t="s">
        <v>40</v>
      </c>
      <c r="G392" s="7">
        <v>80.48</v>
      </c>
      <c r="H392" s="7">
        <v>3</v>
      </c>
      <c r="I392" s="8">
        <v>43511</v>
      </c>
      <c r="J392" s="9">
        <v>0.52152777777777781</v>
      </c>
      <c r="K392" s="7" t="s">
        <v>23</v>
      </c>
      <c r="L392" s="7">
        <v>4.7619047620000003</v>
      </c>
      <c r="M392" s="10">
        <v>8.1</v>
      </c>
      <c r="N392" s="15">
        <f>Table5[[#This Row],[Unit price]] *Table5[[#This Row],[Quantity]]</f>
        <v>241.44</v>
      </c>
      <c r="O392" s="15">
        <f xml:space="preserve"> Table5[[#This Row],[Revenue]]/(1 + Table5[[#This Row],[Gross Margin Percentage]])</f>
        <v>41.902809916662761</v>
      </c>
      <c r="P392" s="17">
        <f xml:space="preserve"> Table5[[#This Row],[Revenue]] - Table5[[#This Row],[Total Cost]]</f>
        <v>199.53719008333724</v>
      </c>
    </row>
    <row r="393" spans="1:16" x14ac:dyDescent="0.25">
      <c r="A393" s="11" t="s">
        <v>421</v>
      </c>
      <c r="B393" s="11" t="s">
        <v>36</v>
      </c>
      <c r="C393" s="11" t="s">
        <v>37</v>
      </c>
      <c r="D393" s="11" t="s">
        <v>21</v>
      </c>
      <c r="E393" s="11" t="s">
        <v>15</v>
      </c>
      <c r="F393" s="11" t="s">
        <v>40</v>
      </c>
      <c r="G393" s="11">
        <v>37.950000000000003</v>
      </c>
      <c r="H393" s="11">
        <v>10</v>
      </c>
      <c r="I393" s="12">
        <v>43491</v>
      </c>
      <c r="J393" s="13">
        <v>0.61875000000000002</v>
      </c>
      <c r="K393" s="11" t="s">
        <v>23</v>
      </c>
      <c r="L393" s="11">
        <v>4.7619047620000003</v>
      </c>
      <c r="M393" s="14">
        <v>9.6999999999999993</v>
      </c>
      <c r="N393" s="15">
        <f>Table5[[#This Row],[Unit price]] *Table5[[#This Row],[Quantity]]</f>
        <v>379.5</v>
      </c>
      <c r="O393" s="15">
        <f xml:space="preserve"> Table5[[#This Row],[Revenue]]/(1 + Table5[[#This Row],[Gross Margin Percentage]])</f>
        <v>65.863636362547709</v>
      </c>
      <c r="P393" s="17">
        <f xml:space="preserve"> Table5[[#This Row],[Revenue]] - Table5[[#This Row],[Total Cost]]</f>
        <v>313.63636363745229</v>
      </c>
    </row>
    <row r="394" spans="1:16" x14ac:dyDescent="0.25">
      <c r="A394" s="7" t="s">
        <v>422</v>
      </c>
      <c r="B394" s="7" t="s">
        <v>12</v>
      </c>
      <c r="C394" s="7" t="s">
        <v>13</v>
      </c>
      <c r="D394" s="7" t="s">
        <v>14</v>
      </c>
      <c r="E394" s="7" t="s">
        <v>25</v>
      </c>
      <c r="F394" s="7" t="s">
        <v>22</v>
      </c>
      <c r="G394" s="7">
        <v>76.819999999999993</v>
      </c>
      <c r="H394" s="7">
        <v>1</v>
      </c>
      <c r="I394" s="8">
        <v>43509</v>
      </c>
      <c r="J394" s="9">
        <v>0.76874999999999993</v>
      </c>
      <c r="K394" s="7" t="s">
        <v>17</v>
      </c>
      <c r="L394" s="7">
        <v>4.7619047620000003</v>
      </c>
      <c r="M394" s="10">
        <v>7.2</v>
      </c>
      <c r="N394" s="15">
        <f>Table5[[#This Row],[Unit price]] *Table5[[#This Row],[Quantity]]</f>
        <v>76.819999999999993</v>
      </c>
      <c r="O394" s="15">
        <f xml:space="preserve"> Table5[[#This Row],[Revenue]]/(1 + Table5[[#This Row],[Gross Margin Percentage]])</f>
        <v>13.332396693994504</v>
      </c>
      <c r="P394" s="17">
        <f xml:space="preserve"> Table5[[#This Row],[Revenue]] - Table5[[#This Row],[Total Cost]]</f>
        <v>63.487603306005489</v>
      </c>
    </row>
    <row r="395" spans="1:16" x14ac:dyDescent="0.25">
      <c r="A395" s="11" t="s">
        <v>423</v>
      </c>
      <c r="B395" s="11" t="s">
        <v>12</v>
      </c>
      <c r="C395" s="11" t="s">
        <v>13</v>
      </c>
      <c r="D395" s="11" t="s">
        <v>14</v>
      </c>
      <c r="E395" s="11" t="s">
        <v>15</v>
      </c>
      <c r="F395" s="11" t="s">
        <v>30</v>
      </c>
      <c r="G395" s="11">
        <v>52.26</v>
      </c>
      <c r="H395" s="11">
        <v>10</v>
      </c>
      <c r="I395" s="12">
        <v>43533</v>
      </c>
      <c r="J395" s="13">
        <v>0.53125</v>
      </c>
      <c r="K395" s="11" t="s">
        <v>27</v>
      </c>
      <c r="L395" s="11">
        <v>4.7619047620000003</v>
      </c>
      <c r="M395" s="14">
        <v>6.2</v>
      </c>
      <c r="N395" s="15">
        <f>Table5[[#This Row],[Unit price]] *Table5[[#This Row],[Quantity]]</f>
        <v>522.6</v>
      </c>
      <c r="O395" s="15">
        <f xml:space="preserve"> Table5[[#This Row],[Revenue]]/(1 + Table5[[#This Row],[Gross Margin Percentage]])</f>
        <v>90.699173552219847</v>
      </c>
      <c r="P395" s="17">
        <f xml:space="preserve"> Table5[[#This Row],[Revenue]] - Table5[[#This Row],[Total Cost]]</f>
        <v>431.90082644778016</v>
      </c>
    </row>
    <row r="396" spans="1:16" x14ac:dyDescent="0.25">
      <c r="A396" s="7" t="s">
        <v>424</v>
      </c>
      <c r="B396" s="7" t="s">
        <v>12</v>
      </c>
      <c r="C396" s="7" t="s">
        <v>13</v>
      </c>
      <c r="D396" s="7" t="s">
        <v>21</v>
      </c>
      <c r="E396" s="7" t="s">
        <v>15</v>
      </c>
      <c r="F396" s="7" t="s">
        <v>16</v>
      </c>
      <c r="G396" s="7">
        <v>79.739999999999995</v>
      </c>
      <c r="H396" s="7">
        <v>1</v>
      </c>
      <c r="I396" s="8">
        <v>43530</v>
      </c>
      <c r="J396" s="9">
        <v>0.44166666666666665</v>
      </c>
      <c r="K396" s="7" t="s">
        <v>17</v>
      </c>
      <c r="L396" s="7">
        <v>4.7619047620000003</v>
      </c>
      <c r="M396" s="10">
        <v>7.3</v>
      </c>
      <c r="N396" s="15">
        <f>Table5[[#This Row],[Unit price]] *Table5[[#This Row],[Quantity]]</f>
        <v>79.739999999999995</v>
      </c>
      <c r="O396" s="15">
        <f xml:space="preserve"> Table5[[#This Row],[Revenue]]/(1 + Table5[[#This Row],[Gross Margin Percentage]])</f>
        <v>13.83917355349026</v>
      </c>
      <c r="P396" s="17">
        <f xml:space="preserve"> Table5[[#This Row],[Revenue]] - Table5[[#This Row],[Total Cost]]</f>
        <v>65.90082644650974</v>
      </c>
    </row>
    <row r="397" spans="1:16" x14ac:dyDescent="0.25">
      <c r="A397" s="11" t="s">
        <v>425</v>
      </c>
      <c r="B397" s="11" t="s">
        <v>12</v>
      </c>
      <c r="C397" s="11" t="s">
        <v>13</v>
      </c>
      <c r="D397" s="11" t="s">
        <v>21</v>
      </c>
      <c r="E397" s="11" t="s">
        <v>15</v>
      </c>
      <c r="F397" s="11" t="s">
        <v>16</v>
      </c>
      <c r="G397" s="11">
        <v>77.5</v>
      </c>
      <c r="H397" s="11">
        <v>5</v>
      </c>
      <c r="I397" s="12">
        <v>43489</v>
      </c>
      <c r="J397" s="13">
        <v>0.85833333333333339</v>
      </c>
      <c r="K397" s="11" t="s">
        <v>17</v>
      </c>
      <c r="L397" s="11">
        <v>4.7619047620000003</v>
      </c>
      <c r="M397" s="14">
        <v>4.3</v>
      </c>
      <c r="N397" s="15">
        <f>Table5[[#This Row],[Unit price]] *Table5[[#This Row],[Quantity]]</f>
        <v>387.5</v>
      </c>
      <c r="O397" s="15">
        <f xml:space="preserve"> Table5[[#This Row],[Revenue]]/(1 + Table5[[#This Row],[Gross Margin Percentage]])</f>
        <v>67.252066114590875</v>
      </c>
      <c r="P397" s="17">
        <f xml:space="preserve"> Table5[[#This Row],[Revenue]] - Table5[[#This Row],[Total Cost]]</f>
        <v>320.24793388540911</v>
      </c>
    </row>
    <row r="398" spans="1:16" x14ac:dyDescent="0.25">
      <c r="A398" s="7" t="s">
        <v>426</v>
      </c>
      <c r="B398" s="7" t="s">
        <v>12</v>
      </c>
      <c r="C398" s="7" t="s">
        <v>13</v>
      </c>
      <c r="D398" s="7" t="s">
        <v>21</v>
      </c>
      <c r="E398" s="7" t="s">
        <v>15</v>
      </c>
      <c r="F398" s="7" t="s">
        <v>38</v>
      </c>
      <c r="G398" s="7">
        <v>54.27</v>
      </c>
      <c r="H398" s="7">
        <v>5</v>
      </c>
      <c r="I398" s="8">
        <v>43537</v>
      </c>
      <c r="J398" s="9">
        <v>0.59444444444444444</v>
      </c>
      <c r="K398" s="7" t="s">
        <v>17</v>
      </c>
      <c r="L398" s="7">
        <v>4.7619047620000003</v>
      </c>
      <c r="M398" s="10">
        <v>4.5999999999999996</v>
      </c>
      <c r="N398" s="15">
        <f>Table5[[#This Row],[Unit price]] *Table5[[#This Row],[Quantity]]</f>
        <v>271.35000000000002</v>
      </c>
      <c r="O398" s="15">
        <f xml:space="preserve"> Table5[[#This Row],[Revenue]]/(1 + Table5[[#This Row],[Gross Margin Percentage]])</f>
        <v>47.093801652114152</v>
      </c>
      <c r="P398" s="17">
        <f xml:space="preserve"> Table5[[#This Row],[Revenue]] - Table5[[#This Row],[Total Cost]]</f>
        <v>224.25619834788586</v>
      </c>
    </row>
    <row r="399" spans="1:16" x14ac:dyDescent="0.25">
      <c r="A399" s="11" t="s">
        <v>427</v>
      </c>
      <c r="B399" s="11" t="s">
        <v>36</v>
      </c>
      <c r="C399" s="11" t="s">
        <v>37</v>
      </c>
      <c r="D399" s="11" t="s">
        <v>21</v>
      </c>
      <c r="E399" s="11" t="s">
        <v>25</v>
      </c>
      <c r="F399" s="11" t="s">
        <v>26</v>
      </c>
      <c r="G399" s="11">
        <v>13.59</v>
      </c>
      <c r="H399" s="11">
        <v>9</v>
      </c>
      <c r="I399" s="12">
        <v>43539</v>
      </c>
      <c r="J399" s="13">
        <v>0.43472222222222223</v>
      </c>
      <c r="K399" s="11" t="s">
        <v>23</v>
      </c>
      <c r="L399" s="11">
        <v>4.7619047620000003</v>
      </c>
      <c r="M399" s="14">
        <v>5.8</v>
      </c>
      <c r="N399" s="15">
        <f>Table5[[#This Row],[Unit price]] *Table5[[#This Row],[Quantity]]</f>
        <v>122.31</v>
      </c>
      <c r="O399" s="15">
        <f xml:space="preserve"> Table5[[#This Row],[Revenue]]/(1 + Table5[[#This Row],[Gross Margin Percentage]])</f>
        <v>21.227355371549962</v>
      </c>
      <c r="P399" s="17">
        <f xml:space="preserve"> Table5[[#This Row],[Revenue]] - Table5[[#This Row],[Total Cost]]</f>
        <v>101.08264462845004</v>
      </c>
    </row>
    <row r="400" spans="1:16" x14ac:dyDescent="0.25">
      <c r="A400" s="7" t="s">
        <v>428</v>
      </c>
      <c r="B400" s="7" t="s">
        <v>36</v>
      </c>
      <c r="C400" s="7" t="s">
        <v>37</v>
      </c>
      <c r="D400" s="7" t="s">
        <v>14</v>
      </c>
      <c r="E400" s="7" t="s">
        <v>15</v>
      </c>
      <c r="F400" s="7" t="s">
        <v>16</v>
      </c>
      <c r="G400" s="7">
        <v>41.06</v>
      </c>
      <c r="H400" s="7">
        <v>6</v>
      </c>
      <c r="I400" s="8">
        <v>43529</v>
      </c>
      <c r="J400" s="9">
        <v>0.5625</v>
      </c>
      <c r="K400" s="7" t="s">
        <v>27</v>
      </c>
      <c r="L400" s="7">
        <v>4.7619047620000003</v>
      </c>
      <c r="M400" s="10">
        <v>8.3000000000000007</v>
      </c>
      <c r="N400" s="15">
        <f>Table5[[#This Row],[Unit price]] *Table5[[#This Row],[Quantity]]</f>
        <v>246.36</v>
      </c>
      <c r="O400" s="15">
        <f xml:space="preserve"> Table5[[#This Row],[Revenue]]/(1 + Table5[[#This Row],[Gross Margin Percentage]])</f>
        <v>42.756694214169308</v>
      </c>
      <c r="P400" s="17">
        <f xml:space="preserve"> Table5[[#This Row],[Revenue]] - Table5[[#This Row],[Total Cost]]</f>
        <v>203.60330578583071</v>
      </c>
    </row>
    <row r="401" spans="1:16" x14ac:dyDescent="0.25">
      <c r="A401" s="11" t="s">
        <v>429</v>
      </c>
      <c r="B401" s="11" t="s">
        <v>36</v>
      </c>
      <c r="C401" s="11" t="s">
        <v>37</v>
      </c>
      <c r="D401" s="11" t="s">
        <v>14</v>
      </c>
      <c r="E401" s="11" t="s">
        <v>25</v>
      </c>
      <c r="F401" s="11" t="s">
        <v>22</v>
      </c>
      <c r="G401" s="11">
        <v>19.239999999999998</v>
      </c>
      <c r="H401" s="11">
        <v>9</v>
      </c>
      <c r="I401" s="12">
        <v>43528</v>
      </c>
      <c r="J401" s="13">
        <v>0.68611111111111101</v>
      </c>
      <c r="K401" s="11" t="s">
        <v>23</v>
      </c>
      <c r="L401" s="11">
        <v>4.7619047620000003</v>
      </c>
      <c r="M401" s="14">
        <v>8</v>
      </c>
      <c r="N401" s="15">
        <f>Table5[[#This Row],[Unit price]] *Table5[[#This Row],[Quantity]]</f>
        <v>173.16</v>
      </c>
      <c r="O401" s="15">
        <f xml:space="preserve"> Table5[[#This Row],[Revenue]]/(1 + Table5[[#This Row],[Gross Margin Percentage]])</f>
        <v>30.052561982974336</v>
      </c>
      <c r="P401" s="17">
        <f xml:space="preserve"> Table5[[#This Row],[Revenue]] - Table5[[#This Row],[Total Cost]]</f>
        <v>143.10743801702566</v>
      </c>
    </row>
    <row r="402" spans="1:16" x14ac:dyDescent="0.25">
      <c r="A402" s="7" t="s">
        <v>430</v>
      </c>
      <c r="B402" s="7" t="s">
        <v>19</v>
      </c>
      <c r="C402" s="7" t="s">
        <v>20</v>
      </c>
      <c r="D402" s="7" t="s">
        <v>21</v>
      </c>
      <c r="E402" s="7" t="s">
        <v>15</v>
      </c>
      <c r="F402" s="7" t="s">
        <v>38</v>
      </c>
      <c r="G402" s="7">
        <v>39.43</v>
      </c>
      <c r="H402" s="7">
        <v>6</v>
      </c>
      <c r="I402" s="8">
        <v>43549</v>
      </c>
      <c r="J402" s="9">
        <v>0.84583333333333333</v>
      </c>
      <c r="K402" s="7" t="s">
        <v>27</v>
      </c>
      <c r="L402" s="7">
        <v>4.7619047620000003</v>
      </c>
      <c r="M402" s="10">
        <v>9.4</v>
      </c>
      <c r="N402" s="15">
        <f>Table5[[#This Row],[Unit price]] *Table5[[#This Row],[Quantity]]</f>
        <v>236.57999999999998</v>
      </c>
      <c r="O402" s="15">
        <f xml:space="preserve"> Table5[[#This Row],[Revenue]]/(1 + Table5[[#This Row],[Gross Margin Percentage]])</f>
        <v>41.059338842296533</v>
      </c>
      <c r="P402" s="17">
        <f xml:space="preserve"> Table5[[#This Row],[Revenue]] - Table5[[#This Row],[Total Cost]]</f>
        <v>195.52066115770344</v>
      </c>
    </row>
    <row r="403" spans="1:16" x14ac:dyDescent="0.25">
      <c r="A403" s="11" t="s">
        <v>431</v>
      </c>
      <c r="B403" s="11" t="s">
        <v>19</v>
      </c>
      <c r="C403" s="11" t="s">
        <v>20</v>
      </c>
      <c r="D403" s="11" t="s">
        <v>21</v>
      </c>
      <c r="E403" s="11" t="s">
        <v>25</v>
      </c>
      <c r="F403" s="11" t="s">
        <v>26</v>
      </c>
      <c r="G403" s="11">
        <v>46.22</v>
      </c>
      <c r="H403" s="11">
        <v>4</v>
      </c>
      <c r="I403" s="12">
        <v>43536</v>
      </c>
      <c r="J403" s="13">
        <v>0.83611111111111114</v>
      </c>
      <c r="K403" s="11" t="s">
        <v>27</v>
      </c>
      <c r="L403" s="11">
        <v>4.7619047620000003</v>
      </c>
      <c r="M403" s="14">
        <v>6.2</v>
      </c>
      <c r="N403" s="15">
        <f>Table5[[#This Row],[Unit price]] *Table5[[#This Row],[Quantity]]</f>
        <v>184.88</v>
      </c>
      <c r="O403" s="15">
        <f xml:space="preserve"> Table5[[#This Row],[Revenue]]/(1 + Table5[[#This Row],[Gross Margin Percentage]])</f>
        <v>32.086611569717576</v>
      </c>
      <c r="P403" s="17">
        <f xml:space="preserve"> Table5[[#This Row],[Revenue]] - Table5[[#This Row],[Total Cost]]</f>
        <v>152.79338843028242</v>
      </c>
    </row>
    <row r="404" spans="1:16" x14ac:dyDescent="0.25">
      <c r="A404" s="7" t="s">
        <v>432</v>
      </c>
      <c r="B404" s="7" t="s">
        <v>19</v>
      </c>
      <c r="C404" s="7" t="s">
        <v>20</v>
      </c>
      <c r="D404" s="7" t="s">
        <v>14</v>
      </c>
      <c r="E404" s="7" t="s">
        <v>25</v>
      </c>
      <c r="F404" s="7" t="s">
        <v>26</v>
      </c>
      <c r="G404" s="7">
        <v>13.98</v>
      </c>
      <c r="H404" s="7">
        <v>1</v>
      </c>
      <c r="I404" s="8">
        <v>43500</v>
      </c>
      <c r="J404" s="9">
        <v>0.56805555555555554</v>
      </c>
      <c r="K404" s="7" t="s">
        <v>17</v>
      </c>
      <c r="L404" s="7">
        <v>4.7619047620000003</v>
      </c>
      <c r="M404" s="10">
        <v>9.8000000000000007</v>
      </c>
      <c r="N404" s="15">
        <f>Table5[[#This Row],[Unit price]] *Table5[[#This Row],[Quantity]]</f>
        <v>13.98</v>
      </c>
      <c r="O404" s="15">
        <f xml:space="preserve"> Table5[[#This Row],[Revenue]]/(1 + Table5[[#This Row],[Gross Margin Percentage]])</f>
        <v>2.4262809916954331</v>
      </c>
      <c r="P404" s="17">
        <f xml:space="preserve"> Table5[[#This Row],[Revenue]] - Table5[[#This Row],[Total Cost]]</f>
        <v>11.553719008304567</v>
      </c>
    </row>
    <row r="405" spans="1:16" x14ac:dyDescent="0.25">
      <c r="A405" s="11" t="s">
        <v>433</v>
      </c>
      <c r="B405" s="11" t="s">
        <v>36</v>
      </c>
      <c r="C405" s="11" t="s">
        <v>37</v>
      </c>
      <c r="D405" s="11" t="s">
        <v>21</v>
      </c>
      <c r="E405" s="11" t="s">
        <v>15</v>
      </c>
      <c r="F405" s="11" t="s">
        <v>40</v>
      </c>
      <c r="G405" s="11">
        <v>39.75</v>
      </c>
      <c r="H405" s="11">
        <v>5</v>
      </c>
      <c r="I405" s="12">
        <v>43518</v>
      </c>
      <c r="J405" s="13">
        <v>0.4465277777777778</v>
      </c>
      <c r="K405" s="11" t="s">
        <v>17</v>
      </c>
      <c r="L405" s="11">
        <v>4.7619047620000003</v>
      </c>
      <c r="M405" s="14">
        <v>9.6</v>
      </c>
      <c r="N405" s="15">
        <f>Table5[[#This Row],[Unit price]] *Table5[[#This Row],[Quantity]]</f>
        <v>198.75</v>
      </c>
      <c r="O405" s="15">
        <f xml:space="preserve"> Table5[[#This Row],[Revenue]]/(1 + Table5[[#This Row],[Gross Margin Percentage]])</f>
        <v>34.493801652322418</v>
      </c>
      <c r="P405" s="17">
        <f xml:space="preserve"> Table5[[#This Row],[Revenue]] - Table5[[#This Row],[Total Cost]]</f>
        <v>164.25619834767758</v>
      </c>
    </row>
    <row r="406" spans="1:16" x14ac:dyDescent="0.25">
      <c r="A406" s="7" t="s">
        <v>434</v>
      </c>
      <c r="B406" s="7" t="s">
        <v>19</v>
      </c>
      <c r="C406" s="7" t="s">
        <v>20</v>
      </c>
      <c r="D406" s="7" t="s">
        <v>14</v>
      </c>
      <c r="E406" s="7" t="s">
        <v>15</v>
      </c>
      <c r="F406" s="7" t="s">
        <v>40</v>
      </c>
      <c r="G406" s="7">
        <v>97.79</v>
      </c>
      <c r="H406" s="7">
        <v>7</v>
      </c>
      <c r="I406" s="8">
        <v>43512</v>
      </c>
      <c r="J406" s="9">
        <v>0.72916666666666663</v>
      </c>
      <c r="K406" s="7" t="s">
        <v>17</v>
      </c>
      <c r="L406" s="7">
        <v>4.7619047620000003</v>
      </c>
      <c r="M406" s="10">
        <v>4.9000000000000004</v>
      </c>
      <c r="N406" s="15">
        <f>Table5[[#This Row],[Unit price]] *Table5[[#This Row],[Quantity]]</f>
        <v>684.53000000000009</v>
      </c>
      <c r="O406" s="15">
        <f xml:space="preserve"> Table5[[#This Row],[Revenue]]/(1 + Table5[[#This Row],[Gross Margin Percentage]])</f>
        <v>118.8027272707636</v>
      </c>
      <c r="P406" s="17">
        <f xml:space="preserve"> Table5[[#This Row],[Revenue]] - Table5[[#This Row],[Total Cost]]</f>
        <v>565.72727272923646</v>
      </c>
    </row>
    <row r="407" spans="1:16" x14ac:dyDescent="0.25">
      <c r="A407" s="11" t="s">
        <v>435</v>
      </c>
      <c r="B407" s="11" t="s">
        <v>12</v>
      </c>
      <c r="C407" s="11" t="s">
        <v>13</v>
      </c>
      <c r="D407" s="11" t="s">
        <v>14</v>
      </c>
      <c r="E407" s="11" t="s">
        <v>25</v>
      </c>
      <c r="F407" s="11" t="s">
        <v>30</v>
      </c>
      <c r="G407" s="11">
        <v>67.260000000000005</v>
      </c>
      <c r="H407" s="11">
        <v>4</v>
      </c>
      <c r="I407" s="12">
        <v>43484</v>
      </c>
      <c r="J407" s="13">
        <v>0.64444444444444449</v>
      </c>
      <c r="K407" s="11" t="s">
        <v>27</v>
      </c>
      <c r="L407" s="11">
        <v>4.7619047620000003</v>
      </c>
      <c r="M407" s="14">
        <v>8</v>
      </c>
      <c r="N407" s="15">
        <f>Table5[[#This Row],[Unit price]] *Table5[[#This Row],[Quantity]]</f>
        <v>269.04000000000002</v>
      </c>
      <c r="O407" s="15">
        <f xml:space="preserve"> Table5[[#This Row],[Revenue]]/(1 + Table5[[#This Row],[Gross Margin Percentage]])</f>
        <v>46.692892561211686</v>
      </c>
      <c r="P407" s="17">
        <f xml:space="preserve"> Table5[[#This Row],[Revenue]] - Table5[[#This Row],[Total Cost]]</f>
        <v>222.34710743878833</v>
      </c>
    </row>
    <row r="408" spans="1:16" x14ac:dyDescent="0.25">
      <c r="A408" s="7" t="s">
        <v>436</v>
      </c>
      <c r="B408" s="7" t="s">
        <v>12</v>
      </c>
      <c r="C408" s="7" t="s">
        <v>13</v>
      </c>
      <c r="D408" s="7" t="s">
        <v>21</v>
      </c>
      <c r="E408" s="7" t="s">
        <v>25</v>
      </c>
      <c r="F408" s="7" t="s">
        <v>38</v>
      </c>
      <c r="G408" s="7">
        <v>13.79</v>
      </c>
      <c r="H408" s="7">
        <v>5</v>
      </c>
      <c r="I408" s="8">
        <v>43476</v>
      </c>
      <c r="J408" s="9">
        <v>0.79652777777777783</v>
      </c>
      <c r="K408" s="7" t="s">
        <v>27</v>
      </c>
      <c r="L408" s="7">
        <v>4.7619047620000003</v>
      </c>
      <c r="M408" s="10">
        <v>7.8</v>
      </c>
      <c r="N408" s="15">
        <f>Table5[[#This Row],[Unit price]] *Table5[[#This Row],[Quantity]]</f>
        <v>68.949999999999989</v>
      </c>
      <c r="O408" s="15">
        <f xml:space="preserve"> Table5[[#This Row],[Revenue]]/(1 + Table5[[#This Row],[Gross Margin Percentage]])</f>
        <v>11.966528925422038</v>
      </c>
      <c r="P408" s="17">
        <f xml:space="preserve"> Table5[[#This Row],[Revenue]] - Table5[[#This Row],[Total Cost]]</f>
        <v>56.983471074577949</v>
      </c>
    </row>
    <row r="409" spans="1:16" x14ac:dyDescent="0.25">
      <c r="A409" s="11" t="s">
        <v>437</v>
      </c>
      <c r="B409" s="11" t="s">
        <v>36</v>
      </c>
      <c r="C409" s="11" t="s">
        <v>37</v>
      </c>
      <c r="D409" s="11" t="s">
        <v>14</v>
      </c>
      <c r="E409" s="11" t="s">
        <v>15</v>
      </c>
      <c r="F409" s="11" t="s">
        <v>40</v>
      </c>
      <c r="G409" s="11">
        <v>68.709999999999994</v>
      </c>
      <c r="H409" s="11">
        <v>4</v>
      </c>
      <c r="I409" s="12">
        <v>43469</v>
      </c>
      <c r="J409" s="13">
        <v>0.79236111111111107</v>
      </c>
      <c r="K409" s="11" t="s">
        <v>23</v>
      </c>
      <c r="L409" s="11">
        <v>4.7619047620000003</v>
      </c>
      <c r="M409" s="14">
        <v>4.0999999999999996</v>
      </c>
      <c r="N409" s="15">
        <f>Table5[[#This Row],[Unit price]] *Table5[[#This Row],[Quantity]]</f>
        <v>274.83999999999997</v>
      </c>
      <c r="O409" s="15">
        <f xml:space="preserve"> Table5[[#This Row],[Revenue]]/(1 + Table5[[#This Row],[Gross Margin Percentage]])</f>
        <v>47.699504131442978</v>
      </c>
      <c r="P409" s="17">
        <f xml:space="preserve"> Table5[[#This Row],[Revenue]] - Table5[[#This Row],[Total Cost]]</f>
        <v>227.140495868557</v>
      </c>
    </row>
    <row r="410" spans="1:16" x14ac:dyDescent="0.25">
      <c r="A410" s="7" t="s">
        <v>438</v>
      </c>
      <c r="B410" s="7" t="s">
        <v>12</v>
      </c>
      <c r="C410" s="7" t="s">
        <v>13</v>
      </c>
      <c r="D410" s="7" t="s">
        <v>21</v>
      </c>
      <c r="E410" s="7" t="s">
        <v>15</v>
      </c>
      <c r="F410" s="7" t="s">
        <v>26</v>
      </c>
      <c r="G410" s="7">
        <v>56.53</v>
      </c>
      <c r="H410" s="7">
        <v>4</v>
      </c>
      <c r="I410" s="8">
        <v>43528</v>
      </c>
      <c r="J410" s="9">
        <v>0.82500000000000007</v>
      </c>
      <c r="K410" s="7" t="s">
        <v>17</v>
      </c>
      <c r="L410" s="7">
        <v>4.7619047620000003</v>
      </c>
      <c r="M410" s="10">
        <v>5.5</v>
      </c>
      <c r="N410" s="15">
        <f>Table5[[#This Row],[Unit price]] *Table5[[#This Row],[Quantity]]</f>
        <v>226.12</v>
      </c>
      <c r="O410" s="15">
        <f xml:space="preserve"> Table5[[#This Row],[Revenue]]/(1 + Table5[[#This Row],[Gross Margin Percentage]])</f>
        <v>39.243966941500098</v>
      </c>
      <c r="P410" s="17">
        <f xml:space="preserve"> Table5[[#This Row],[Revenue]] - Table5[[#This Row],[Total Cost]]</f>
        <v>186.8760330584999</v>
      </c>
    </row>
    <row r="411" spans="1:16" x14ac:dyDescent="0.25">
      <c r="A411" s="11" t="s">
        <v>439</v>
      </c>
      <c r="B411" s="11" t="s">
        <v>19</v>
      </c>
      <c r="C411" s="11" t="s">
        <v>20</v>
      </c>
      <c r="D411" s="11" t="s">
        <v>21</v>
      </c>
      <c r="E411" s="11" t="s">
        <v>15</v>
      </c>
      <c r="F411" s="11" t="s">
        <v>40</v>
      </c>
      <c r="G411" s="11">
        <v>23.82</v>
      </c>
      <c r="H411" s="11">
        <v>5</v>
      </c>
      <c r="I411" s="12">
        <v>43493</v>
      </c>
      <c r="J411" s="13">
        <v>0.80833333333333324</v>
      </c>
      <c r="K411" s="11" t="s">
        <v>17</v>
      </c>
      <c r="L411" s="11">
        <v>4.7619047620000003</v>
      </c>
      <c r="M411" s="14">
        <v>5.4</v>
      </c>
      <c r="N411" s="15">
        <f>Table5[[#This Row],[Unit price]] *Table5[[#This Row],[Quantity]]</f>
        <v>119.1</v>
      </c>
      <c r="O411" s="15">
        <f xml:space="preserve"> Table5[[#This Row],[Revenue]]/(1 + Table5[[#This Row],[Gross Margin Percentage]])</f>
        <v>20.670247933542637</v>
      </c>
      <c r="P411" s="17">
        <f xml:space="preserve"> Table5[[#This Row],[Revenue]] - Table5[[#This Row],[Total Cost]]</f>
        <v>98.429752066457354</v>
      </c>
    </row>
    <row r="412" spans="1:16" x14ac:dyDescent="0.25">
      <c r="A412" s="7" t="s">
        <v>440</v>
      </c>
      <c r="B412" s="7" t="s">
        <v>36</v>
      </c>
      <c r="C412" s="7" t="s">
        <v>37</v>
      </c>
      <c r="D412" s="7" t="s">
        <v>21</v>
      </c>
      <c r="E412" s="7" t="s">
        <v>15</v>
      </c>
      <c r="F412" s="7" t="s">
        <v>16</v>
      </c>
      <c r="G412" s="7">
        <v>34.21</v>
      </c>
      <c r="H412" s="7">
        <v>10</v>
      </c>
      <c r="I412" s="8">
        <v>43467</v>
      </c>
      <c r="J412" s="9">
        <v>0.54166666666666663</v>
      </c>
      <c r="K412" s="7" t="s">
        <v>23</v>
      </c>
      <c r="L412" s="7">
        <v>4.7619047620000003</v>
      </c>
      <c r="M412" s="10">
        <v>5.0999999999999996</v>
      </c>
      <c r="N412" s="15">
        <f>Table5[[#This Row],[Unit price]] *Table5[[#This Row],[Quantity]]</f>
        <v>342.1</v>
      </c>
      <c r="O412" s="15">
        <f xml:space="preserve"> Table5[[#This Row],[Revenue]]/(1 + Table5[[#This Row],[Gross Margin Percentage]])</f>
        <v>59.372727271745909</v>
      </c>
      <c r="P412" s="17">
        <f xml:space="preserve"> Table5[[#This Row],[Revenue]] - Table5[[#This Row],[Total Cost]]</f>
        <v>282.72727272825409</v>
      </c>
    </row>
    <row r="413" spans="1:16" x14ac:dyDescent="0.25">
      <c r="A413" s="11" t="s">
        <v>441</v>
      </c>
      <c r="B413" s="11" t="s">
        <v>36</v>
      </c>
      <c r="C413" s="11" t="s">
        <v>37</v>
      </c>
      <c r="D413" s="11" t="s">
        <v>21</v>
      </c>
      <c r="E413" s="11" t="s">
        <v>25</v>
      </c>
      <c r="F413" s="11" t="s">
        <v>30</v>
      </c>
      <c r="G413" s="11">
        <v>21.87</v>
      </c>
      <c r="H413" s="11">
        <v>2</v>
      </c>
      <c r="I413" s="12">
        <v>43490</v>
      </c>
      <c r="J413" s="13">
        <v>0.60347222222222219</v>
      </c>
      <c r="K413" s="11" t="s">
        <v>17</v>
      </c>
      <c r="L413" s="11">
        <v>4.7619047620000003</v>
      </c>
      <c r="M413" s="14">
        <v>6.9</v>
      </c>
      <c r="N413" s="15">
        <f>Table5[[#This Row],[Unit price]] *Table5[[#This Row],[Quantity]]</f>
        <v>43.74</v>
      </c>
      <c r="O413" s="15">
        <f xml:space="preserve"> Table5[[#This Row],[Revenue]]/(1 + Table5[[#This Row],[Gross Margin Percentage]])</f>
        <v>7.5912396692960122</v>
      </c>
      <c r="P413" s="17">
        <f xml:space="preserve"> Table5[[#This Row],[Revenue]] - Table5[[#This Row],[Total Cost]]</f>
        <v>36.148760330703993</v>
      </c>
    </row>
    <row r="414" spans="1:16" x14ac:dyDescent="0.25">
      <c r="A414" s="7" t="s">
        <v>442</v>
      </c>
      <c r="B414" s="7" t="s">
        <v>12</v>
      </c>
      <c r="C414" s="7" t="s">
        <v>13</v>
      </c>
      <c r="D414" s="7" t="s">
        <v>14</v>
      </c>
      <c r="E414" s="7" t="s">
        <v>25</v>
      </c>
      <c r="F414" s="7" t="s">
        <v>16</v>
      </c>
      <c r="G414" s="7">
        <v>20.97</v>
      </c>
      <c r="H414" s="7">
        <v>5</v>
      </c>
      <c r="I414" s="8">
        <v>43469</v>
      </c>
      <c r="J414" s="9">
        <v>0.55625000000000002</v>
      </c>
      <c r="K414" s="7" t="s">
        <v>23</v>
      </c>
      <c r="L414" s="7">
        <v>4.7619047620000003</v>
      </c>
      <c r="M414" s="10">
        <v>7.8</v>
      </c>
      <c r="N414" s="15">
        <f>Table5[[#This Row],[Unit price]] *Table5[[#This Row],[Quantity]]</f>
        <v>104.85</v>
      </c>
      <c r="O414" s="15">
        <f xml:space="preserve"> Table5[[#This Row],[Revenue]]/(1 + Table5[[#This Row],[Gross Margin Percentage]])</f>
        <v>18.197107437715747</v>
      </c>
      <c r="P414" s="17">
        <f xml:space="preserve"> Table5[[#This Row],[Revenue]] - Table5[[#This Row],[Total Cost]]</f>
        <v>86.652892562284251</v>
      </c>
    </row>
    <row r="415" spans="1:16" x14ac:dyDescent="0.25">
      <c r="A415" s="11" t="s">
        <v>443</v>
      </c>
      <c r="B415" s="11" t="s">
        <v>12</v>
      </c>
      <c r="C415" s="11" t="s">
        <v>13</v>
      </c>
      <c r="D415" s="11" t="s">
        <v>21</v>
      </c>
      <c r="E415" s="11" t="s">
        <v>25</v>
      </c>
      <c r="F415" s="11" t="s">
        <v>30</v>
      </c>
      <c r="G415" s="11">
        <v>25.84</v>
      </c>
      <c r="H415" s="11">
        <v>3</v>
      </c>
      <c r="I415" s="12">
        <v>43534</v>
      </c>
      <c r="J415" s="13">
        <v>0.78819444444444453</v>
      </c>
      <c r="K415" s="11" t="s">
        <v>17</v>
      </c>
      <c r="L415" s="11">
        <v>4.7619047620000003</v>
      </c>
      <c r="M415" s="14">
        <v>6.6</v>
      </c>
      <c r="N415" s="15">
        <f>Table5[[#This Row],[Unit price]] *Table5[[#This Row],[Quantity]]</f>
        <v>77.52</v>
      </c>
      <c r="O415" s="15">
        <f xml:space="preserve"> Table5[[#This Row],[Revenue]]/(1 + Table5[[#This Row],[Gross Margin Percentage]])</f>
        <v>13.453884297298281</v>
      </c>
      <c r="P415" s="17">
        <f xml:space="preserve"> Table5[[#This Row],[Revenue]] - Table5[[#This Row],[Total Cost]]</f>
        <v>64.066115702701723</v>
      </c>
    </row>
    <row r="416" spans="1:16" x14ac:dyDescent="0.25">
      <c r="A416" s="7" t="s">
        <v>444</v>
      </c>
      <c r="B416" s="7" t="s">
        <v>12</v>
      </c>
      <c r="C416" s="7" t="s">
        <v>13</v>
      </c>
      <c r="D416" s="7" t="s">
        <v>21</v>
      </c>
      <c r="E416" s="7" t="s">
        <v>25</v>
      </c>
      <c r="F416" s="7" t="s">
        <v>26</v>
      </c>
      <c r="G416" s="7">
        <v>50.93</v>
      </c>
      <c r="H416" s="7">
        <v>8</v>
      </c>
      <c r="I416" s="8">
        <v>43546</v>
      </c>
      <c r="J416" s="9">
        <v>0.81666666666666676</v>
      </c>
      <c r="K416" s="7" t="s">
        <v>17</v>
      </c>
      <c r="L416" s="7">
        <v>4.7619047620000003</v>
      </c>
      <c r="M416" s="10">
        <v>9.1999999999999993</v>
      </c>
      <c r="N416" s="15">
        <f>Table5[[#This Row],[Unit price]] *Table5[[#This Row],[Quantity]]</f>
        <v>407.44</v>
      </c>
      <c r="O416" s="15">
        <f xml:space="preserve"> Table5[[#This Row],[Revenue]]/(1 + Table5[[#This Row],[Gross Margin Percentage]])</f>
        <v>70.712727271558464</v>
      </c>
      <c r="P416" s="17">
        <f xml:space="preserve"> Table5[[#This Row],[Revenue]] - Table5[[#This Row],[Total Cost]]</f>
        <v>336.72727272844156</v>
      </c>
    </row>
    <row r="417" spans="1:16" x14ac:dyDescent="0.25">
      <c r="A417" s="11" t="s">
        <v>445</v>
      </c>
      <c r="B417" s="11" t="s">
        <v>36</v>
      </c>
      <c r="C417" s="11" t="s">
        <v>37</v>
      </c>
      <c r="D417" s="11" t="s">
        <v>21</v>
      </c>
      <c r="E417" s="11" t="s">
        <v>25</v>
      </c>
      <c r="F417" s="11" t="s">
        <v>16</v>
      </c>
      <c r="G417" s="11">
        <v>96.11</v>
      </c>
      <c r="H417" s="11">
        <v>1</v>
      </c>
      <c r="I417" s="12">
        <v>43490</v>
      </c>
      <c r="J417" s="13">
        <v>0.68611111111111101</v>
      </c>
      <c r="K417" s="11" t="s">
        <v>17</v>
      </c>
      <c r="L417" s="11">
        <v>4.7619047620000003</v>
      </c>
      <c r="M417" s="14">
        <v>7.8</v>
      </c>
      <c r="N417" s="15">
        <f>Table5[[#This Row],[Unit price]] *Table5[[#This Row],[Quantity]]</f>
        <v>96.11</v>
      </c>
      <c r="O417" s="15">
        <f xml:space="preserve"> Table5[[#This Row],[Revenue]]/(1 + Table5[[#This Row],[Gross Margin Percentage]])</f>
        <v>16.680247933608591</v>
      </c>
      <c r="P417" s="17">
        <f xml:space="preserve"> Table5[[#This Row],[Revenue]] - Table5[[#This Row],[Total Cost]]</f>
        <v>79.429752066391416</v>
      </c>
    </row>
    <row r="418" spans="1:16" x14ac:dyDescent="0.25">
      <c r="A418" s="7" t="s">
        <v>446</v>
      </c>
      <c r="B418" s="7" t="s">
        <v>19</v>
      </c>
      <c r="C418" s="7" t="s">
        <v>20</v>
      </c>
      <c r="D418" s="7" t="s">
        <v>21</v>
      </c>
      <c r="E418" s="7" t="s">
        <v>15</v>
      </c>
      <c r="F418" s="7" t="s">
        <v>26</v>
      </c>
      <c r="G418" s="7">
        <v>45.38</v>
      </c>
      <c r="H418" s="7">
        <v>4</v>
      </c>
      <c r="I418" s="8">
        <v>43473</v>
      </c>
      <c r="J418" s="9">
        <v>0.57500000000000007</v>
      </c>
      <c r="K418" s="7" t="s">
        <v>27</v>
      </c>
      <c r="L418" s="7">
        <v>4.7619047620000003</v>
      </c>
      <c r="M418" s="10">
        <v>8.6999999999999993</v>
      </c>
      <c r="N418" s="15">
        <f>Table5[[#This Row],[Unit price]] *Table5[[#This Row],[Quantity]]</f>
        <v>181.52</v>
      </c>
      <c r="O418" s="15">
        <f xml:space="preserve"> Table5[[#This Row],[Revenue]]/(1 + Table5[[#This Row],[Gross Margin Percentage]])</f>
        <v>31.503471073859448</v>
      </c>
      <c r="P418" s="17">
        <f xml:space="preserve"> Table5[[#This Row],[Revenue]] - Table5[[#This Row],[Total Cost]]</f>
        <v>150.01652892614055</v>
      </c>
    </row>
    <row r="419" spans="1:16" x14ac:dyDescent="0.25">
      <c r="A419" s="11" t="s">
        <v>447</v>
      </c>
      <c r="B419" s="11" t="s">
        <v>19</v>
      </c>
      <c r="C419" s="11" t="s">
        <v>20</v>
      </c>
      <c r="D419" s="11" t="s">
        <v>14</v>
      </c>
      <c r="E419" s="11" t="s">
        <v>15</v>
      </c>
      <c r="F419" s="11" t="s">
        <v>16</v>
      </c>
      <c r="G419" s="11">
        <v>81.510000000000005</v>
      </c>
      <c r="H419" s="11">
        <v>1</v>
      </c>
      <c r="I419" s="12">
        <v>43487</v>
      </c>
      <c r="J419" s="13">
        <v>0.45624999999999999</v>
      </c>
      <c r="K419" s="11" t="s">
        <v>17</v>
      </c>
      <c r="L419" s="11">
        <v>4.7619047620000003</v>
      </c>
      <c r="M419" s="14">
        <v>9.1999999999999993</v>
      </c>
      <c r="N419" s="15">
        <f>Table5[[#This Row],[Unit price]] *Table5[[#This Row],[Quantity]]</f>
        <v>81.510000000000005</v>
      </c>
      <c r="O419" s="15">
        <f xml:space="preserve"> Table5[[#This Row],[Revenue]]/(1 + Table5[[#This Row],[Gross Margin Percentage]])</f>
        <v>14.146363636129813</v>
      </c>
      <c r="P419" s="17">
        <f xml:space="preserve"> Table5[[#This Row],[Revenue]] - Table5[[#This Row],[Total Cost]]</f>
        <v>67.363636363870199</v>
      </c>
    </row>
    <row r="420" spans="1:16" x14ac:dyDescent="0.25">
      <c r="A420" s="7" t="s">
        <v>448</v>
      </c>
      <c r="B420" s="7" t="s">
        <v>36</v>
      </c>
      <c r="C420" s="7" t="s">
        <v>37</v>
      </c>
      <c r="D420" s="7" t="s">
        <v>21</v>
      </c>
      <c r="E420" s="7" t="s">
        <v>15</v>
      </c>
      <c r="F420" s="7" t="s">
        <v>16</v>
      </c>
      <c r="G420" s="7">
        <v>57.22</v>
      </c>
      <c r="H420" s="7">
        <v>2</v>
      </c>
      <c r="I420" s="8">
        <v>43477</v>
      </c>
      <c r="J420" s="9">
        <v>0.71736111111111101</v>
      </c>
      <c r="K420" s="7" t="s">
        <v>17</v>
      </c>
      <c r="L420" s="7">
        <v>4.7619047620000003</v>
      </c>
      <c r="M420" s="10">
        <v>8.3000000000000007</v>
      </c>
      <c r="N420" s="15">
        <f>Table5[[#This Row],[Unit price]] *Table5[[#This Row],[Quantity]]</f>
        <v>114.44</v>
      </c>
      <c r="O420" s="15">
        <f xml:space="preserve"> Table5[[#This Row],[Revenue]]/(1 + Table5[[#This Row],[Gross Margin Percentage]])</f>
        <v>19.861487602977494</v>
      </c>
      <c r="P420" s="17">
        <f xml:space="preserve"> Table5[[#This Row],[Revenue]] - Table5[[#This Row],[Total Cost]]</f>
        <v>94.578512397022507</v>
      </c>
    </row>
    <row r="421" spans="1:16" x14ac:dyDescent="0.25">
      <c r="A421" s="11" t="s">
        <v>449</v>
      </c>
      <c r="B421" s="11" t="s">
        <v>12</v>
      </c>
      <c r="C421" s="11" t="s">
        <v>13</v>
      </c>
      <c r="D421" s="11" t="s">
        <v>14</v>
      </c>
      <c r="E421" s="11" t="s">
        <v>15</v>
      </c>
      <c r="F421" s="11" t="s">
        <v>22</v>
      </c>
      <c r="G421" s="11">
        <v>25.22</v>
      </c>
      <c r="H421" s="11">
        <v>7</v>
      </c>
      <c r="I421" s="12">
        <v>43500</v>
      </c>
      <c r="J421" s="13">
        <v>0.43263888888888885</v>
      </c>
      <c r="K421" s="11" t="s">
        <v>23</v>
      </c>
      <c r="L421" s="11">
        <v>4.7619047620000003</v>
      </c>
      <c r="M421" s="14">
        <v>8.1999999999999993</v>
      </c>
      <c r="N421" s="15">
        <f>Table5[[#This Row],[Unit price]] *Table5[[#This Row],[Quantity]]</f>
        <v>176.54</v>
      </c>
      <c r="O421" s="15">
        <f xml:space="preserve"> Table5[[#This Row],[Revenue]]/(1 + Table5[[#This Row],[Gross Margin Percentage]])</f>
        <v>30.639173553212572</v>
      </c>
      <c r="P421" s="17">
        <f xml:space="preserve"> Table5[[#This Row],[Revenue]] - Table5[[#This Row],[Total Cost]]</f>
        <v>145.90082644678742</v>
      </c>
    </row>
    <row r="422" spans="1:16" x14ac:dyDescent="0.25">
      <c r="A422" s="7" t="s">
        <v>450</v>
      </c>
      <c r="B422" s="7" t="s">
        <v>19</v>
      </c>
      <c r="C422" s="7" t="s">
        <v>20</v>
      </c>
      <c r="D422" s="7" t="s">
        <v>14</v>
      </c>
      <c r="E422" s="7" t="s">
        <v>15</v>
      </c>
      <c r="F422" s="7" t="s">
        <v>38</v>
      </c>
      <c r="G422" s="7">
        <v>38.6</v>
      </c>
      <c r="H422" s="7">
        <v>3</v>
      </c>
      <c r="I422" s="8">
        <v>43552</v>
      </c>
      <c r="J422" s="9">
        <v>0.58124999999999993</v>
      </c>
      <c r="K422" s="7" t="s">
        <v>17</v>
      </c>
      <c r="L422" s="7">
        <v>4.7619047620000003</v>
      </c>
      <c r="M422" s="10">
        <v>7.5</v>
      </c>
      <c r="N422" s="15">
        <f>Table5[[#This Row],[Unit price]] *Table5[[#This Row],[Quantity]]</f>
        <v>115.80000000000001</v>
      </c>
      <c r="O422" s="15">
        <f xml:space="preserve"> Table5[[#This Row],[Revenue]]/(1 + Table5[[#This Row],[Gross Margin Percentage]])</f>
        <v>20.097520660824834</v>
      </c>
      <c r="P422" s="17">
        <f xml:space="preserve"> Table5[[#This Row],[Revenue]] - Table5[[#This Row],[Total Cost]]</f>
        <v>95.70247933917517</v>
      </c>
    </row>
    <row r="423" spans="1:16" x14ac:dyDescent="0.25">
      <c r="A423" s="11" t="s">
        <v>451</v>
      </c>
      <c r="B423" s="11" t="s">
        <v>19</v>
      </c>
      <c r="C423" s="11" t="s">
        <v>20</v>
      </c>
      <c r="D423" s="11" t="s">
        <v>21</v>
      </c>
      <c r="E423" s="11" t="s">
        <v>15</v>
      </c>
      <c r="F423" s="11" t="s">
        <v>22</v>
      </c>
      <c r="G423" s="11">
        <v>84.05</v>
      </c>
      <c r="H423" s="11">
        <v>3</v>
      </c>
      <c r="I423" s="12">
        <v>43488</v>
      </c>
      <c r="J423" s="13">
        <v>0.56180555555555556</v>
      </c>
      <c r="K423" s="11" t="s">
        <v>23</v>
      </c>
      <c r="L423" s="11">
        <v>4.7619047620000003</v>
      </c>
      <c r="M423" s="14">
        <v>9.8000000000000007</v>
      </c>
      <c r="N423" s="15">
        <f>Table5[[#This Row],[Unit price]] *Table5[[#This Row],[Quantity]]</f>
        <v>252.14999999999998</v>
      </c>
      <c r="O423" s="15">
        <f xml:space="preserve"> Table5[[#This Row],[Revenue]]/(1 + Table5[[#This Row],[Gross Margin Percentage]])</f>
        <v>43.761570247210543</v>
      </c>
      <c r="P423" s="17">
        <f xml:space="preserve"> Table5[[#This Row],[Revenue]] - Table5[[#This Row],[Total Cost]]</f>
        <v>208.38842975278942</v>
      </c>
    </row>
    <row r="424" spans="1:16" x14ac:dyDescent="0.25">
      <c r="A424" s="7" t="s">
        <v>452</v>
      </c>
      <c r="B424" s="7" t="s">
        <v>19</v>
      </c>
      <c r="C424" s="7" t="s">
        <v>20</v>
      </c>
      <c r="D424" s="7" t="s">
        <v>14</v>
      </c>
      <c r="E424" s="7" t="s">
        <v>15</v>
      </c>
      <c r="F424" s="7" t="s">
        <v>40</v>
      </c>
      <c r="G424" s="7">
        <v>97.21</v>
      </c>
      <c r="H424" s="7">
        <v>10</v>
      </c>
      <c r="I424" s="8">
        <v>43504</v>
      </c>
      <c r="J424" s="9">
        <v>0.54166666666666663</v>
      </c>
      <c r="K424" s="7" t="s">
        <v>27</v>
      </c>
      <c r="L424" s="7">
        <v>4.7619047620000003</v>
      </c>
      <c r="M424" s="10">
        <v>8.6999999999999993</v>
      </c>
      <c r="N424" s="15">
        <f>Table5[[#This Row],[Unit price]] *Table5[[#This Row],[Quantity]]</f>
        <v>972.09999999999991</v>
      </c>
      <c r="O424" s="15">
        <f xml:space="preserve"> Table5[[#This Row],[Revenue]]/(1 + Table5[[#This Row],[Gross Margin Percentage]])</f>
        <v>168.71157024514523</v>
      </c>
      <c r="P424" s="17">
        <f xml:space="preserve"> Table5[[#This Row],[Revenue]] - Table5[[#This Row],[Total Cost]]</f>
        <v>803.38842975485466</v>
      </c>
    </row>
    <row r="425" spans="1:16" x14ac:dyDescent="0.25">
      <c r="A425" s="11" t="s">
        <v>453</v>
      </c>
      <c r="B425" s="11" t="s">
        <v>36</v>
      </c>
      <c r="C425" s="11" t="s">
        <v>37</v>
      </c>
      <c r="D425" s="11" t="s">
        <v>14</v>
      </c>
      <c r="E425" s="11" t="s">
        <v>25</v>
      </c>
      <c r="F425" s="11" t="s">
        <v>40</v>
      </c>
      <c r="G425" s="11">
        <v>25.42</v>
      </c>
      <c r="H425" s="11">
        <v>8</v>
      </c>
      <c r="I425" s="12">
        <v>43543</v>
      </c>
      <c r="J425" s="13">
        <v>0.8208333333333333</v>
      </c>
      <c r="K425" s="11" t="s">
        <v>27</v>
      </c>
      <c r="L425" s="11">
        <v>4.7619047620000003</v>
      </c>
      <c r="M425" s="14">
        <v>6.7</v>
      </c>
      <c r="N425" s="15">
        <f>Table5[[#This Row],[Unit price]] *Table5[[#This Row],[Quantity]]</f>
        <v>203.36</v>
      </c>
      <c r="O425" s="15">
        <f xml:space="preserve"> Table5[[#This Row],[Revenue]]/(1 + Table5[[#This Row],[Gross Margin Percentage]])</f>
        <v>35.293884296937293</v>
      </c>
      <c r="P425" s="17">
        <f xml:space="preserve"> Table5[[#This Row],[Revenue]] - Table5[[#This Row],[Total Cost]]</f>
        <v>168.06611570306274</v>
      </c>
    </row>
    <row r="426" spans="1:16" x14ac:dyDescent="0.25">
      <c r="A426" s="7" t="s">
        <v>454</v>
      </c>
      <c r="B426" s="7" t="s">
        <v>19</v>
      </c>
      <c r="C426" s="7" t="s">
        <v>20</v>
      </c>
      <c r="D426" s="7" t="s">
        <v>21</v>
      </c>
      <c r="E426" s="7" t="s">
        <v>25</v>
      </c>
      <c r="F426" s="7" t="s">
        <v>40</v>
      </c>
      <c r="G426" s="7">
        <v>16.28</v>
      </c>
      <c r="H426" s="7">
        <v>1</v>
      </c>
      <c r="I426" s="8">
        <v>43533</v>
      </c>
      <c r="J426" s="9">
        <v>0.65</v>
      </c>
      <c r="K426" s="7" t="s">
        <v>23</v>
      </c>
      <c r="L426" s="7">
        <v>4.7619047620000003</v>
      </c>
      <c r="M426" s="10">
        <v>5</v>
      </c>
      <c r="N426" s="15">
        <f>Table5[[#This Row],[Unit price]] *Table5[[#This Row],[Quantity]]</f>
        <v>16.28</v>
      </c>
      <c r="O426" s="15">
        <f xml:space="preserve"> Table5[[#This Row],[Revenue]]/(1 + Table5[[#This Row],[Gross Margin Percentage]])</f>
        <v>2.8254545454078439</v>
      </c>
      <c r="P426" s="17">
        <f xml:space="preserve"> Table5[[#This Row],[Revenue]] - Table5[[#This Row],[Total Cost]]</f>
        <v>13.454545454592157</v>
      </c>
    </row>
    <row r="427" spans="1:16" x14ac:dyDescent="0.25">
      <c r="A427" s="11" t="s">
        <v>455</v>
      </c>
      <c r="B427" s="11" t="s">
        <v>36</v>
      </c>
      <c r="C427" s="11" t="s">
        <v>37</v>
      </c>
      <c r="D427" s="11" t="s">
        <v>14</v>
      </c>
      <c r="E427" s="11" t="s">
        <v>25</v>
      </c>
      <c r="F427" s="11" t="s">
        <v>40</v>
      </c>
      <c r="G427" s="11">
        <v>40.61</v>
      </c>
      <c r="H427" s="11">
        <v>9</v>
      </c>
      <c r="I427" s="12">
        <v>43467</v>
      </c>
      <c r="J427" s="13">
        <v>0.56944444444444442</v>
      </c>
      <c r="K427" s="11" t="s">
        <v>23</v>
      </c>
      <c r="L427" s="11">
        <v>4.7619047620000003</v>
      </c>
      <c r="M427" s="14">
        <v>7</v>
      </c>
      <c r="N427" s="15">
        <f>Table5[[#This Row],[Unit price]] *Table5[[#This Row],[Quantity]]</f>
        <v>365.49</v>
      </c>
      <c r="O427" s="15">
        <f xml:space="preserve"> Table5[[#This Row],[Revenue]]/(1 + Table5[[#This Row],[Gross Margin Percentage]])</f>
        <v>63.432148759282114</v>
      </c>
      <c r="P427" s="17">
        <f xml:space="preserve"> Table5[[#This Row],[Revenue]] - Table5[[#This Row],[Total Cost]]</f>
        <v>302.05785124071792</v>
      </c>
    </row>
    <row r="428" spans="1:16" x14ac:dyDescent="0.25">
      <c r="A428" s="7" t="s">
        <v>456</v>
      </c>
      <c r="B428" s="7" t="s">
        <v>12</v>
      </c>
      <c r="C428" s="7" t="s">
        <v>13</v>
      </c>
      <c r="D428" s="7" t="s">
        <v>14</v>
      </c>
      <c r="E428" s="7" t="s">
        <v>25</v>
      </c>
      <c r="F428" s="7" t="s">
        <v>16</v>
      </c>
      <c r="G428" s="7">
        <v>53.17</v>
      </c>
      <c r="H428" s="7">
        <v>7</v>
      </c>
      <c r="I428" s="8">
        <v>43486</v>
      </c>
      <c r="J428" s="9">
        <v>0.75069444444444444</v>
      </c>
      <c r="K428" s="7" t="s">
        <v>23</v>
      </c>
      <c r="L428" s="7">
        <v>4.7619047620000003</v>
      </c>
      <c r="M428" s="10">
        <v>8.9</v>
      </c>
      <c r="N428" s="15">
        <f>Table5[[#This Row],[Unit price]] *Table5[[#This Row],[Quantity]]</f>
        <v>372.19</v>
      </c>
      <c r="O428" s="15">
        <f xml:space="preserve"> Table5[[#This Row],[Revenue]]/(1 + Table5[[#This Row],[Gross Margin Percentage]])</f>
        <v>64.594958676618262</v>
      </c>
      <c r="P428" s="17">
        <f xml:space="preserve"> Table5[[#This Row],[Revenue]] - Table5[[#This Row],[Total Cost]]</f>
        <v>307.59504132338174</v>
      </c>
    </row>
    <row r="429" spans="1:16" x14ac:dyDescent="0.25">
      <c r="A429" s="11" t="s">
        <v>457</v>
      </c>
      <c r="B429" s="11" t="s">
        <v>36</v>
      </c>
      <c r="C429" s="11" t="s">
        <v>37</v>
      </c>
      <c r="D429" s="11" t="s">
        <v>14</v>
      </c>
      <c r="E429" s="11" t="s">
        <v>15</v>
      </c>
      <c r="F429" s="11" t="s">
        <v>38</v>
      </c>
      <c r="G429" s="11">
        <v>20.87</v>
      </c>
      <c r="H429" s="11">
        <v>3</v>
      </c>
      <c r="I429" s="12">
        <v>43544</v>
      </c>
      <c r="J429" s="13">
        <v>0.57847222222222217</v>
      </c>
      <c r="K429" s="11" t="s">
        <v>27</v>
      </c>
      <c r="L429" s="11">
        <v>4.7619047620000003</v>
      </c>
      <c r="M429" s="14">
        <v>8</v>
      </c>
      <c r="N429" s="15">
        <f>Table5[[#This Row],[Unit price]] *Table5[[#This Row],[Quantity]]</f>
        <v>62.61</v>
      </c>
      <c r="O429" s="15">
        <f xml:space="preserve"> Table5[[#This Row],[Revenue]]/(1 + Table5[[#This Row],[Gross Margin Percentage]])</f>
        <v>10.866198346927831</v>
      </c>
      <c r="P429" s="17">
        <f xml:space="preserve"> Table5[[#This Row],[Revenue]] - Table5[[#This Row],[Total Cost]]</f>
        <v>51.743801653072168</v>
      </c>
    </row>
    <row r="430" spans="1:16" x14ac:dyDescent="0.25">
      <c r="A430" s="7" t="s">
        <v>458</v>
      </c>
      <c r="B430" s="7" t="s">
        <v>36</v>
      </c>
      <c r="C430" s="7" t="s">
        <v>37</v>
      </c>
      <c r="D430" s="7" t="s">
        <v>21</v>
      </c>
      <c r="E430" s="7" t="s">
        <v>25</v>
      </c>
      <c r="F430" s="7" t="s">
        <v>30</v>
      </c>
      <c r="G430" s="7">
        <v>67.27</v>
      </c>
      <c r="H430" s="7">
        <v>5</v>
      </c>
      <c r="I430" s="8">
        <v>43523</v>
      </c>
      <c r="J430" s="9">
        <v>0.7270833333333333</v>
      </c>
      <c r="K430" s="7" t="s">
        <v>23</v>
      </c>
      <c r="L430" s="7">
        <v>4.7619047620000003</v>
      </c>
      <c r="M430" s="10">
        <v>6.9</v>
      </c>
      <c r="N430" s="15">
        <f>Table5[[#This Row],[Unit price]] *Table5[[#This Row],[Quantity]]</f>
        <v>336.34999999999997</v>
      </c>
      <c r="O430" s="15">
        <f xml:space="preserve"> Table5[[#This Row],[Revenue]]/(1 + Table5[[#This Row],[Gross Margin Percentage]])</f>
        <v>58.374793387464869</v>
      </c>
      <c r="P430" s="17">
        <f xml:space="preserve"> Table5[[#This Row],[Revenue]] - Table5[[#This Row],[Total Cost]]</f>
        <v>277.97520661253509</v>
      </c>
    </row>
    <row r="431" spans="1:16" x14ac:dyDescent="0.25">
      <c r="A431" s="11" t="s">
        <v>459</v>
      </c>
      <c r="B431" s="11" t="s">
        <v>12</v>
      </c>
      <c r="C431" s="11" t="s">
        <v>13</v>
      </c>
      <c r="D431" s="11" t="s">
        <v>14</v>
      </c>
      <c r="E431" s="11" t="s">
        <v>15</v>
      </c>
      <c r="F431" s="11" t="s">
        <v>26</v>
      </c>
      <c r="G431" s="11">
        <v>90.65</v>
      </c>
      <c r="H431" s="11">
        <v>10</v>
      </c>
      <c r="I431" s="12">
        <v>43532</v>
      </c>
      <c r="J431" s="13">
        <v>0.45347222222222222</v>
      </c>
      <c r="K431" s="11" t="s">
        <v>17</v>
      </c>
      <c r="L431" s="11">
        <v>4.7619047620000003</v>
      </c>
      <c r="M431" s="14">
        <v>7.3</v>
      </c>
      <c r="N431" s="15">
        <f>Table5[[#This Row],[Unit price]] *Table5[[#This Row],[Quantity]]</f>
        <v>906.5</v>
      </c>
      <c r="O431" s="15">
        <f xml:space="preserve"> Table5[[#This Row],[Revenue]]/(1 + Table5[[#This Row],[Gross Margin Percentage]])</f>
        <v>157.3264462783913</v>
      </c>
      <c r="P431" s="17">
        <f xml:space="preserve"> Table5[[#This Row],[Revenue]] - Table5[[#This Row],[Total Cost]]</f>
        <v>749.17355372160864</v>
      </c>
    </row>
    <row r="432" spans="1:16" x14ac:dyDescent="0.25">
      <c r="A432" s="7" t="s">
        <v>460</v>
      </c>
      <c r="B432" s="7" t="s">
        <v>36</v>
      </c>
      <c r="C432" s="7" t="s">
        <v>37</v>
      </c>
      <c r="D432" s="7" t="s">
        <v>21</v>
      </c>
      <c r="E432" s="7" t="s">
        <v>25</v>
      </c>
      <c r="F432" s="7" t="s">
        <v>40</v>
      </c>
      <c r="G432" s="7">
        <v>69.08</v>
      </c>
      <c r="H432" s="7">
        <v>2</v>
      </c>
      <c r="I432" s="8">
        <v>43496</v>
      </c>
      <c r="J432" s="9">
        <v>0.82500000000000007</v>
      </c>
      <c r="K432" s="7" t="s">
        <v>27</v>
      </c>
      <c r="L432" s="7">
        <v>4.7619047620000003</v>
      </c>
      <c r="M432" s="10">
        <v>6.9</v>
      </c>
      <c r="N432" s="15">
        <f>Table5[[#This Row],[Unit price]] *Table5[[#This Row],[Quantity]]</f>
        <v>138.16</v>
      </c>
      <c r="O432" s="15">
        <f xml:space="preserve"> Table5[[#This Row],[Revenue]]/(1 + Table5[[#This Row],[Gross Margin Percentage]])</f>
        <v>23.978181817785483</v>
      </c>
      <c r="P432" s="17">
        <f xml:space="preserve"> Table5[[#This Row],[Revenue]] - Table5[[#This Row],[Total Cost]]</f>
        <v>114.18181818221451</v>
      </c>
    </row>
    <row r="433" spans="1:16" x14ac:dyDescent="0.25">
      <c r="A433" s="11" t="s">
        <v>461</v>
      </c>
      <c r="B433" s="11" t="s">
        <v>19</v>
      </c>
      <c r="C433" s="11" t="s">
        <v>20</v>
      </c>
      <c r="D433" s="11" t="s">
        <v>21</v>
      </c>
      <c r="E433" s="11" t="s">
        <v>25</v>
      </c>
      <c r="F433" s="11" t="s">
        <v>38</v>
      </c>
      <c r="G433" s="11">
        <v>43.27</v>
      </c>
      <c r="H433" s="11">
        <v>2</v>
      </c>
      <c r="I433" s="12">
        <v>43532</v>
      </c>
      <c r="J433" s="13">
        <v>0.70347222222222217</v>
      </c>
      <c r="K433" s="11" t="s">
        <v>17</v>
      </c>
      <c r="L433" s="11">
        <v>4.7619047620000003</v>
      </c>
      <c r="M433" s="14">
        <v>5.7</v>
      </c>
      <c r="N433" s="15">
        <f>Table5[[#This Row],[Unit price]] *Table5[[#This Row],[Quantity]]</f>
        <v>86.54</v>
      </c>
      <c r="O433" s="15">
        <f xml:space="preserve"> Table5[[#This Row],[Revenue]]/(1 + Table5[[#This Row],[Gross Margin Percentage]])</f>
        <v>15.019338842726953</v>
      </c>
      <c r="P433" s="17">
        <f xml:space="preserve"> Table5[[#This Row],[Revenue]] - Table5[[#This Row],[Total Cost]]</f>
        <v>71.520661157273054</v>
      </c>
    </row>
    <row r="434" spans="1:16" x14ac:dyDescent="0.25">
      <c r="A434" s="7" t="s">
        <v>462</v>
      </c>
      <c r="B434" s="7" t="s">
        <v>12</v>
      </c>
      <c r="C434" s="7" t="s">
        <v>13</v>
      </c>
      <c r="D434" s="7" t="s">
        <v>21</v>
      </c>
      <c r="E434" s="7" t="s">
        <v>15</v>
      </c>
      <c r="F434" s="7" t="s">
        <v>22</v>
      </c>
      <c r="G434" s="7">
        <v>23.46</v>
      </c>
      <c r="H434" s="7">
        <v>6</v>
      </c>
      <c r="I434" s="8">
        <v>43478</v>
      </c>
      <c r="J434" s="9">
        <v>0.80138888888888893</v>
      </c>
      <c r="K434" s="7" t="s">
        <v>17</v>
      </c>
      <c r="L434" s="7">
        <v>4.7619047620000003</v>
      </c>
      <c r="M434" s="10">
        <v>6.4</v>
      </c>
      <c r="N434" s="15">
        <f>Table5[[#This Row],[Unit price]] *Table5[[#This Row],[Quantity]]</f>
        <v>140.76</v>
      </c>
      <c r="O434" s="15">
        <f xml:space="preserve"> Table5[[#This Row],[Revenue]]/(1 + Table5[[#This Row],[Gross Margin Percentage]])</f>
        <v>24.429421487199512</v>
      </c>
      <c r="P434" s="17">
        <f xml:space="preserve"> Table5[[#This Row],[Revenue]] - Table5[[#This Row],[Total Cost]]</f>
        <v>116.33057851280049</v>
      </c>
    </row>
    <row r="435" spans="1:16" x14ac:dyDescent="0.25">
      <c r="A435" s="11" t="s">
        <v>463</v>
      </c>
      <c r="B435" s="11" t="s">
        <v>36</v>
      </c>
      <c r="C435" s="11" t="s">
        <v>37</v>
      </c>
      <c r="D435" s="11" t="s">
        <v>21</v>
      </c>
      <c r="E435" s="11" t="s">
        <v>25</v>
      </c>
      <c r="F435" s="11" t="s">
        <v>40</v>
      </c>
      <c r="G435" s="11">
        <v>95.54</v>
      </c>
      <c r="H435" s="11">
        <v>7</v>
      </c>
      <c r="I435" s="12">
        <v>43533</v>
      </c>
      <c r="J435" s="13">
        <v>0.60833333333333328</v>
      </c>
      <c r="K435" s="11" t="s">
        <v>27</v>
      </c>
      <c r="L435" s="11">
        <v>4.7619047620000003</v>
      </c>
      <c r="M435" s="14">
        <v>9.6</v>
      </c>
      <c r="N435" s="15">
        <f>Table5[[#This Row],[Unit price]] *Table5[[#This Row],[Quantity]]</f>
        <v>668.78000000000009</v>
      </c>
      <c r="O435" s="15">
        <f xml:space="preserve"> Table5[[#This Row],[Revenue]]/(1 + Table5[[#This Row],[Gross Margin Percentage]])</f>
        <v>116.06925619642861</v>
      </c>
      <c r="P435" s="17">
        <f xml:space="preserve"> Table5[[#This Row],[Revenue]] - Table5[[#This Row],[Total Cost]]</f>
        <v>552.71074380357152</v>
      </c>
    </row>
    <row r="436" spans="1:16" x14ac:dyDescent="0.25">
      <c r="A436" s="7" t="s">
        <v>464</v>
      </c>
      <c r="B436" s="7" t="s">
        <v>36</v>
      </c>
      <c r="C436" s="7" t="s">
        <v>37</v>
      </c>
      <c r="D436" s="7" t="s">
        <v>21</v>
      </c>
      <c r="E436" s="7" t="s">
        <v>15</v>
      </c>
      <c r="F436" s="7" t="s">
        <v>40</v>
      </c>
      <c r="G436" s="7">
        <v>47.44</v>
      </c>
      <c r="H436" s="7">
        <v>1</v>
      </c>
      <c r="I436" s="8">
        <v>43518</v>
      </c>
      <c r="J436" s="9">
        <v>0.7631944444444444</v>
      </c>
      <c r="K436" s="7" t="s">
        <v>27</v>
      </c>
      <c r="L436" s="7">
        <v>4.7619047620000003</v>
      </c>
      <c r="M436" s="10">
        <v>6.8</v>
      </c>
      <c r="N436" s="15">
        <f>Table5[[#This Row],[Unit price]] *Table5[[#This Row],[Quantity]]</f>
        <v>47.44</v>
      </c>
      <c r="O436" s="15">
        <f xml:space="preserve"> Table5[[#This Row],[Revenue]]/(1 + Table5[[#This Row],[Gross Margin Percentage]])</f>
        <v>8.2333884296159763</v>
      </c>
      <c r="P436" s="17">
        <f xml:space="preserve"> Table5[[#This Row],[Revenue]] - Table5[[#This Row],[Total Cost]]</f>
        <v>39.20661157038402</v>
      </c>
    </row>
    <row r="437" spans="1:16" x14ac:dyDescent="0.25">
      <c r="A437" s="11" t="s">
        <v>465</v>
      </c>
      <c r="B437" s="11" t="s">
        <v>19</v>
      </c>
      <c r="C437" s="11" t="s">
        <v>20</v>
      </c>
      <c r="D437" s="11" t="s">
        <v>21</v>
      </c>
      <c r="E437" s="11" t="s">
        <v>25</v>
      </c>
      <c r="F437" s="11" t="s">
        <v>30</v>
      </c>
      <c r="G437" s="11">
        <v>99.24</v>
      </c>
      <c r="H437" s="11">
        <v>9</v>
      </c>
      <c r="I437" s="12">
        <v>43543</v>
      </c>
      <c r="J437" s="13">
        <v>0.79791666666666661</v>
      </c>
      <c r="K437" s="11" t="s">
        <v>17</v>
      </c>
      <c r="L437" s="11">
        <v>4.7619047620000003</v>
      </c>
      <c r="M437" s="14">
        <v>9</v>
      </c>
      <c r="N437" s="15">
        <f>Table5[[#This Row],[Unit price]] *Table5[[#This Row],[Quantity]]</f>
        <v>893.16</v>
      </c>
      <c r="O437" s="15">
        <f xml:space="preserve"> Table5[[#This Row],[Revenue]]/(1 + Table5[[#This Row],[Gross Margin Percentage]])</f>
        <v>155.0112396668593</v>
      </c>
      <c r="P437" s="17">
        <f xml:space="preserve"> Table5[[#This Row],[Revenue]] - Table5[[#This Row],[Total Cost]]</f>
        <v>738.14876033314067</v>
      </c>
    </row>
    <row r="438" spans="1:16" x14ac:dyDescent="0.25">
      <c r="A438" s="7" t="s">
        <v>466</v>
      </c>
      <c r="B438" s="7" t="s">
        <v>19</v>
      </c>
      <c r="C438" s="7" t="s">
        <v>20</v>
      </c>
      <c r="D438" s="7" t="s">
        <v>14</v>
      </c>
      <c r="E438" s="7" t="s">
        <v>25</v>
      </c>
      <c r="F438" s="7" t="s">
        <v>30</v>
      </c>
      <c r="G438" s="7">
        <v>82.93</v>
      </c>
      <c r="H438" s="7">
        <v>4</v>
      </c>
      <c r="I438" s="8">
        <v>43485</v>
      </c>
      <c r="J438" s="9">
        <v>0.70208333333333339</v>
      </c>
      <c r="K438" s="7" t="s">
        <v>17</v>
      </c>
      <c r="L438" s="7">
        <v>4.7619047620000003</v>
      </c>
      <c r="M438" s="10">
        <v>9.6</v>
      </c>
      <c r="N438" s="15">
        <f>Table5[[#This Row],[Unit price]] *Table5[[#This Row],[Quantity]]</f>
        <v>331.72</v>
      </c>
      <c r="O438" s="15">
        <f xml:space="preserve"> Table5[[#This Row],[Revenue]]/(1 + Table5[[#This Row],[Gross Margin Percentage]])</f>
        <v>57.5712396684699</v>
      </c>
      <c r="P438" s="17">
        <f xml:space="preserve"> Table5[[#This Row],[Revenue]] - Table5[[#This Row],[Total Cost]]</f>
        <v>274.14876033153013</v>
      </c>
    </row>
    <row r="439" spans="1:16" x14ac:dyDescent="0.25">
      <c r="A439" s="11" t="s">
        <v>467</v>
      </c>
      <c r="B439" s="11" t="s">
        <v>12</v>
      </c>
      <c r="C439" s="11" t="s">
        <v>13</v>
      </c>
      <c r="D439" s="11" t="s">
        <v>21</v>
      </c>
      <c r="E439" s="11" t="s">
        <v>25</v>
      </c>
      <c r="F439" s="11" t="s">
        <v>26</v>
      </c>
      <c r="G439" s="11">
        <v>33.99</v>
      </c>
      <c r="H439" s="11">
        <v>6</v>
      </c>
      <c r="I439" s="12">
        <v>43532</v>
      </c>
      <c r="J439" s="13">
        <v>0.65069444444444446</v>
      </c>
      <c r="K439" s="11" t="s">
        <v>27</v>
      </c>
      <c r="L439" s="11">
        <v>4.7619047620000003</v>
      </c>
      <c r="M439" s="14">
        <v>7.7</v>
      </c>
      <c r="N439" s="15">
        <f>Table5[[#This Row],[Unit price]] *Table5[[#This Row],[Quantity]]</f>
        <v>203.94</v>
      </c>
      <c r="O439" s="15">
        <f xml:space="preserve"> Table5[[#This Row],[Revenue]]/(1 + Table5[[#This Row],[Gross Margin Percentage]])</f>
        <v>35.394545453960419</v>
      </c>
      <c r="P439" s="17">
        <f xml:space="preserve"> Table5[[#This Row],[Revenue]] - Table5[[#This Row],[Total Cost]]</f>
        <v>168.54545454603959</v>
      </c>
    </row>
    <row r="440" spans="1:16" x14ac:dyDescent="0.25">
      <c r="A440" s="7" t="s">
        <v>468</v>
      </c>
      <c r="B440" s="7" t="s">
        <v>19</v>
      </c>
      <c r="C440" s="7" t="s">
        <v>20</v>
      </c>
      <c r="D440" s="7" t="s">
        <v>14</v>
      </c>
      <c r="E440" s="7" t="s">
        <v>25</v>
      </c>
      <c r="F440" s="7" t="s">
        <v>38</v>
      </c>
      <c r="G440" s="7">
        <v>17.04</v>
      </c>
      <c r="H440" s="7">
        <v>4</v>
      </c>
      <c r="I440" s="8">
        <v>43532</v>
      </c>
      <c r="J440" s="9">
        <v>0.84375</v>
      </c>
      <c r="K440" s="7" t="s">
        <v>17</v>
      </c>
      <c r="L440" s="7">
        <v>4.7619047620000003</v>
      </c>
      <c r="M440" s="10">
        <v>7</v>
      </c>
      <c r="N440" s="15">
        <f>Table5[[#This Row],[Unit price]] *Table5[[#This Row],[Quantity]]</f>
        <v>68.16</v>
      </c>
      <c r="O440" s="15">
        <f xml:space="preserve"> Table5[[#This Row],[Revenue]]/(1 + Table5[[#This Row],[Gross Margin Percentage]])</f>
        <v>11.829421487407776</v>
      </c>
      <c r="P440" s="17">
        <f xml:space="preserve"> Table5[[#This Row],[Revenue]] - Table5[[#This Row],[Total Cost]]</f>
        <v>56.330578512592218</v>
      </c>
    </row>
    <row r="441" spans="1:16" x14ac:dyDescent="0.25">
      <c r="A441" s="11" t="s">
        <v>469</v>
      </c>
      <c r="B441" s="11" t="s">
        <v>19</v>
      </c>
      <c r="C441" s="11" t="s">
        <v>20</v>
      </c>
      <c r="D441" s="11" t="s">
        <v>21</v>
      </c>
      <c r="E441" s="11" t="s">
        <v>15</v>
      </c>
      <c r="F441" s="11" t="s">
        <v>22</v>
      </c>
      <c r="G441" s="11">
        <v>40.86</v>
      </c>
      <c r="H441" s="11">
        <v>8</v>
      </c>
      <c r="I441" s="12">
        <v>43503</v>
      </c>
      <c r="J441" s="13">
        <v>0.60972222222222217</v>
      </c>
      <c r="K441" s="11" t="s">
        <v>27</v>
      </c>
      <c r="L441" s="11">
        <v>4.7619047620000003</v>
      </c>
      <c r="M441" s="14">
        <v>6.5</v>
      </c>
      <c r="N441" s="15">
        <f>Table5[[#This Row],[Unit price]] *Table5[[#This Row],[Quantity]]</f>
        <v>326.88</v>
      </c>
      <c r="O441" s="15">
        <f xml:space="preserve"> Table5[[#This Row],[Revenue]]/(1 + Table5[[#This Row],[Gross Margin Percentage]])</f>
        <v>56.731239668483774</v>
      </c>
      <c r="P441" s="17">
        <f xml:space="preserve"> Table5[[#This Row],[Revenue]] - Table5[[#This Row],[Total Cost]]</f>
        <v>270.1487603315162</v>
      </c>
    </row>
    <row r="442" spans="1:16" x14ac:dyDescent="0.25">
      <c r="A442" s="7" t="s">
        <v>470</v>
      </c>
      <c r="B442" s="7" t="s">
        <v>19</v>
      </c>
      <c r="C442" s="7" t="s">
        <v>20</v>
      </c>
      <c r="D442" s="7" t="s">
        <v>14</v>
      </c>
      <c r="E442" s="7" t="s">
        <v>25</v>
      </c>
      <c r="F442" s="7" t="s">
        <v>38</v>
      </c>
      <c r="G442" s="7">
        <v>17.440000000000001</v>
      </c>
      <c r="H442" s="7">
        <v>5</v>
      </c>
      <c r="I442" s="8">
        <v>43480</v>
      </c>
      <c r="J442" s="9">
        <v>0.80902777777777779</v>
      </c>
      <c r="K442" s="7" t="s">
        <v>23</v>
      </c>
      <c r="L442" s="7">
        <v>4.7619047620000003</v>
      </c>
      <c r="M442" s="10">
        <v>8.1</v>
      </c>
      <c r="N442" s="15">
        <f>Table5[[#This Row],[Unit price]] *Table5[[#This Row],[Quantity]]</f>
        <v>87.2</v>
      </c>
      <c r="O442" s="15">
        <f xml:space="preserve"> Table5[[#This Row],[Revenue]]/(1 + Table5[[#This Row],[Gross Margin Percentage]])</f>
        <v>15.133884297270514</v>
      </c>
      <c r="P442" s="17">
        <f xml:space="preserve"> Table5[[#This Row],[Revenue]] - Table5[[#This Row],[Total Cost]]</f>
        <v>72.066115702729491</v>
      </c>
    </row>
    <row r="443" spans="1:16" x14ac:dyDescent="0.25">
      <c r="A443" s="11" t="s">
        <v>471</v>
      </c>
      <c r="B443" s="11" t="s">
        <v>36</v>
      </c>
      <c r="C443" s="11" t="s">
        <v>37</v>
      </c>
      <c r="D443" s="11" t="s">
        <v>14</v>
      </c>
      <c r="E443" s="11" t="s">
        <v>15</v>
      </c>
      <c r="F443" s="11" t="s">
        <v>30</v>
      </c>
      <c r="G443" s="11">
        <v>88.43</v>
      </c>
      <c r="H443" s="11">
        <v>8</v>
      </c>
      <c r="I443" s="12">
        <v>43546</v>
      </c>
      <c r="J443" s="13">
        <v>0.81597222222222221</v>
      </c>
      <c r="K443" s="11" t="s">
        <v>27</v>
      </c>
      <c r="L443" s="11">
        <v>4.7619047620000003</v>
      </c>
      <c r="M443" s="14">
        <v>4.3</v>
      </c>
      <c r="N443" s="15">
        <f>Table5[[#This Row],[Unit price]] *Table5[[#This Row],[Quantity]]</f>
        <v>707.44</v>
      </c>
      <c r="O443" s="15">
        <f xml:space="preserve"> Table5[[#This Row],[Revenue]]/(1 + Table5[[#This Row],[Gross Margin Percentage]])</f>
        <v>122.77884297317721</v>
      </c>
      <c r="P443" s="17">
        <f xml:space="preserve"> Table5[[#This Row],[Revenue]] - Table5[[#This Row],[Total Cost]]</f>
        <v>584.66115702682282</v>
      </c>
    </row>
    <row r="444" spans="1:16" x14ac:dyDescent="0.25">
      <c r="A444" s="7" t="s">
        <v>472</v>
      </c>
      <c r="B444" s="7" t="s">
        <v>12</v>
      </c>
      <c r="C444" s="7" t="s">
        <v>13</v>
      </c>
      <c r="D444" s="7" t="s">
        <v>14</v>
      </c>
      <c r="E444" s="7" t="s">
        <v>15</v>
      </c>
      <c r="F444" s="7" t="s">
        <v>26</v>
      </c>
      <c r="G444" s="7">
        <v>89.21</v>
      </c>
      <c r="H444" s="7">
        <v>9</v>
      </c>
      <c r="I444" s="8">
        <v>43480</v>
      </c>
      <c r="J444" s="9">
        <v>0.65416666666666667</v>
      </c>
      <c r="K444" s="7" t="s">
        <v>27</v>
      </c>
      <c r="L444" s="7">
        <v>4.7619047620000003</v>
      </c>
      <c r="M444" s="10">
        <v>6.5</v>
      </c>
      <c r="N444" s="15">
        <f>Table5[[#This Row],[Unit price]] *Table5[[#This Row],[Quantity]]</f>
        <v>802.89</v>
      </c>
      <c r="O444" s="15">
        <f xml:space="preserve"> Table5[[#This Row],[Revenue]]/(1 + Table5[[#This Row],[Gross Margin Percentage]])</f>
        <v>139.34454545224222</v>
      </c>
      <c r="P444" s="17">
        <f xml:space="preserve"> Table5[[#This Row],[Revenue]] - Table5[[#This Row],[Total Cost]]</f>
        <v>663.5454545477578</v>
      </c>
    </row>
    <row r="445" spans="1:16" x14ac:dyDescent="0.25">
      <c r="A445" s="11" t="s">
        <v>473</v>
      </c>
      <c r="B445" s="11" t="s">
        <v>19</v>
      </c>
      <c r="C445" s="11" t="s">
        <v>20</v>
      </c>
      <c r="D445" s="11" t="s">
        <v>21</v>
      </c>
      <c r="E445" s="11" t="s">
        <v>25</v>
      </c>
      <c r="F445" s="11" t="s">
        <v>40</v>
      </c>
      <c r="G445" s="11">
        <v>12.78</v>
      </c>
      <c r="H445" s="11">
        <v>1</v>
      </c>
      <c r="I445" s="12">
        <v>43473</v>
      </c>
      <c r="J445" s="13">
        <v>0.59097222222222223</v>
      </c>
      <c r="K445" s="11" t="s">
        <v>17</v>
      </c>
      <c r="L445" s="11">
        <v>4.7619047620000003</v>
      </c>
      <c r="M445" s="14">
        <v>9.5</v>
      </c>
      <c r="N445" s="15">
        <f>Table5[[#This Row],[Unit price]] *Table5[[#This Row],[Quantity]]</f>
        <v>12.78</v>
      </c>
      <c r="O445" s="15">
        <f xml:space="preserve"> Table5[[#This Row],[Revenue]]/(1 + Table5[[#This Row],[Gross Margin Percentage]])</f>
        <v>2.218016528888958</v>
      </c>
      <c r="P445" s="17">
        <f xml:space="preserve"> Table5[[#This Row],[Revenue]] - Table5[[#This Row],[Total Cost]]</f>
        <v>10.561983471111041</v>
      </c>
    </row>
    <row r="446" spans="1:16" x14ac:dyDescent="0.25">
      <c r="A446" s="7" t="s">
        <v>474</v>
      </c>
      <c r="B446" s="7" t="s">
        <v>12</v>
      </c>
      <c r="C446" s="7" t="s">
        <v>13</v>
      </c>
      <c r="D446" s="7" t="s">
        <v>21</v>
      </c>
      <c r="E446" s="7" t="s">
        <v>15</v>
      </c>
      <c r="F446" s="7" t="s">
        <v>30</v>
      </c>
      <c r="G446" s="7">
        <v>19.100000000000001</v>
      </c>
      <c r="H446" s="7">
        <v>7</v>
      </c>
      <c r="I446" s="8">
        <v>43480</v>
      </c>
      <c r="J446" s="9">
        <v>0.4465277777777778</v>
      </c>
      <c r="K446" s="7" t="s">
        <v>23</v>
      </c>
      <c r="L446" s="7">
        <v>4.7619047620000003</v>
      </c>
      <c r="M446" s="10">
        <v>9.6999999999999993</v>
      </c>
      <c r="N446" s="15">
        <f>Table5[[#This Row],[Unit price]] *Table5[[#This Row],[Quantity]]</f>
        <v>133.70000000000002</v>
      </c>
      <c r="O446" s="15">
        <f xml:space="preserve"> Table5[[#This Row],[Revenue]]/(1 + Table5[[#This Row],[Gross Margin Percentage]])</f>
        <v>23.204132231021422</v>
      </c>
      <c r="P446" s="17">
        <f xml:space="preserve"> Table5[[#This Row],[Revenue]] - Table5[[#This Row],[Total Cost]]</f>
        <v>110.4958677689786</v>
      </c>
    </row>
    <row r="447" spans="1:16" x14ac:dyDescent="0.25">
      <c r="A447" s="11" t="s">
        <v>475</v>
      </c>
      <c r="B447" s="11" t="s">
        <v>36</v>
      </c>
      <c r="C447" s="11" t="s">
        <v>37</v>
      </c>
      <c r="D447" s="11" t="s">
        <v>14</v>
      </c>
      <c r="E447" s="11" t="s">
        <v>15</v>
      </c>
      <c r="F447" s="11" t="s">
        <v>16</v>
      </c>
      <c r="G447" s="11">
        <v>19.149999999999999</v>
      </c>
      <c r="H447" s="11">
        <v>1</v>
      </c>
      <c r="I447" s="12">
        <v>43493</v>
      </c>
      <c r="J447" s="13">
        <v>0.74861111111111101</v>
      </c>
      <c r="K447" s="11" t="s">
        <v>27</v>
      </c>
      <c r="L447" s="11">
        <v>4.7619047620000003</v>
      </c>
      <c r="M447" s="14">
        <v>9.5</v>
      </c>
      <c r="N447" s="15">
        <f>Table5[[#This Row],[Unit price]] *Table5[[#This Row],[Quantity]]</f>
        <v>19.149999999999999</v>
      </c>
      <c r="O447" s="15">
        <f xml:space="preserve"> Table5[[#This Row],[Revenue]]/(1 + Table5[[#This Row],[Gross Margin Percentage]])</f>
        <v>3.3235537189533293</v>
      </c>
      <c r="P447" s="17">
        <f xml:space="preserve"> Table5[[#This Row],[Revenue]] - Table5[[#This Row],[Total Cost]]</f>
        <v>15.826446281046669</v>
      </c>
    </row>
    <row r="448" spans="1:16" x14ac:dyDescent="0.25">
      <c r="A448" s="7" t="s">
        <v>476</v>
      </c>
      <c r="B448" s="7" t="s">
        <v>19</v>
      </c>
      <c r="C448" s="7" t="s">
        <v>20</v>
      </c>
      <c r="D448" s="7" t="s">
        <v>14</v>
      </c>
      <c r="E448" s="7" t="s">
        <v>25</v>
      </c>
      <c r="F448" s="7" t="s">
        <v>38</v>
      </c>
      <c r="G448" s="7">
        <v>27.66</v>
      </c>
      <c r="H448" s="7">
        <v>10</v>
      </c>
      <c r="I448" s="8">
        <v>43510</v>
      </c>
      <c r="J448" s="9">
        <v>0.47638888888888892</v>
      </c>
      <c r="K448" s="7" t="s">
        <v>27</v>
      </c>
      <c r="L448" s="7">
        <v>4.7619047620000003</v>
      </c>
      <c r="M448" s="10">
        <v>8.9</v>
      </c>
      <c r="N448" s="15">
        <f>Table5[[#This Row],[Unit price]] *Table5[[#This Row],[Quantity]]</f>
        <v>276.60000000000002</v>
      </c>
      <c r="O448" s="15">
        <f xml:space="preserve"> Table5[[#This Row],[Revenue]]/(1 + Table5[[#This Row],[Gross Margin Percentage]])</f>
        <v>48.004958676892478</v>
      </c>
      <c r="P448" s="17">
        <f xml:space="preserve"> Table5[[#This Row],[Revenue]] - Table5[[#This Row],[Total Cost]]</f>
        <v>228.59504132310755</v>
      </c>
    </row>
    <row r="449" spans="1:16" x14ac:dyDescent="0.25">
      <c r="A449" s="11" t="s">
        <v>477</v>
      </c>
      <c r="B449" s="11" t="s">
        <v>19</v>
      </c>
      <c r="C449" s="11" t="s">
        <v>20</v>
      </c>
      <c r="D449" s="11" t="s">
        <v>21</v>
      </c>
      <c r="E449" s="11" t="s">
        <v>25</v>
      </c>
      <c r="F449" s="11" t="s">
        <v>40</v>
      </c>
      <c r="G449" s="11">
        <v>45.74</v>
      </c>
      <c r="H449" s="11">
        <v>3</v>
      </c>
      <c r="I449" s="12">
        <v>43534</v>
      </c>
      <c r="J449" s="13">
        <v>0.73472222222222217</v>
      </c>
      <c r="K449" s="11" t="s">
        <v>27</v>
      </c>
      <c r="L449" s="11">
        <v>4.7619047620000003</v>
      </c>
      <c r="M449" s="14">
        <v>6.5</v>
      </c>
      <c r="N449" s="15">
        <f>Table5[[#This Row],[Unit price]] *Table5[[#This Row],[Quantity]]</f>
        <v>137.22</v>
      </c>
      <c r="O449" s="15">
        <f xml:space="preserve"> Table5[[#This Row],[Revenue]]/(1 + Table5[[#This Row],[Gross Margin Percentage]])</f>
        <v>23.815041321920411</v>
      </c>
      <c r="P449" s="17">
        <f xml:space="preserve"> Table5[[#This Row],[Revenue]] - Table5[[#This Row],[Total Cost]]</f>
        <v>113.40495867807959</v>
      </c>
    </row>
    <row r="450" spans="1:16" x14ac:dyDescent="0.25">
      <c r="A450" s="7" t="s">
        <v>478</v>
      </c>
      <c r="B450" s="7" t="s">
        <v>36</v>
      </c>
      <c r="C450" s="7" t="s">
        <v>37</v>
      </c>
      <c r="D450" s="7" t="s">
        <v>14</v>
      </c>
      <c r="E450" s="7" t="s">
        <v>15</v>
      </c>
      <c r="F450" s="7" t="s">
        <v>16</v>
      </c>
      <c r="G450" s="7">
        <v>27.07</v>
      </c>
      <c r="H450" s="7">
        <v>1</v>
      </c>
      <c r="I450" s="8">
        <v>43477</v>
      </c>
      <c r="J450" s="9">
        <v>0.83819444444444446</v>
      </c>
      <c r="K450" s="7" t="s">
        <v>27</v>
      </c>
      <c r="L450" s="7">
        <v>4.7619047620000003</v>
      </c>
      <c r="M450" s="10">
        <v>5.3</v>
      </c>
      <c r="N450" s="15">
        <f>Table5[[#This Row],[Unit price]] *Table5[[#This Row],[Quantity]]</f>
        <v>27.07</v>
      </c>
      <c r="O450" s="15">
        <f xml:space="preserve"> Table5[[#This Row],[Revenue]]/(1 + Table5[[#This Row],[Gross Margin Percentage]])</f>
        <v>4.6980991734760646</v>
      </c>
      <c r="P450" s="17">
        <f xml:space="preserve"> Table5[[#This Row],[Revenue]] - Table5[[#This Row],[Total Cost]]</f>
        <v>22.371900826523934</v>
      </c>
    </row>
    <row r="451" spans="1:16" x14ac:dyDescent="0.25">
      <c r="A451" s="11" t="s">
        <v>479</v>
      </c>
      <c r="B451" s="11" t="s">
        <v>36</v>
      </c>
      <c r="C451" s="11" t="s">
        <v>37</v>
      </c>
      <c r="D451" s="11" t="s">
        <v>14</v>
      </c>
      <c r="E451" s="11" t="s">
        <v>15</v>
      </c>
      <c r="F451" s="11" t="s">
        <v>30</v>
      </c>
      <c r="G451" s="11">
        <v>39.119999999999997</v>
      </c>
      <c r="H451" s="11">
        <v>1</v>
      </c>
      <c r="I451" s="12">
        <v>43550</v>
      </c>
      <c r="J451" s="13">
        <v>0.4597222222222222</v>
      </c>
      <c r="K451" s="11" t="s">
        <v>27</v>
      </c>
      <c r="L451" s="11">
        <v>4.7619047620000003</v>
      </c>
      <c r="M451" s="14">
        <v>9.6</v>
      </c>
      <c r="N451" s="15">
        <f>Table5[[#This Row],[Unit price]] *Table5[[#This Row],[Quantity]]</f>
        <v>39.119999999999997</v>
      </c>
      <c r="O451" s="15">
        <f xml:space="preserve"> Table5[[#This Row],[Revenue]]/(1 + Table5[[#This Row],[Gross Margin Percentage]])</f>
        <v>6.789421487491083</v>
      </c>
      <c r="P451" s="17">
        <f xml:space="preserve"> Table5[[#This Row],[Revenue]] - Table5[[#This Row],[Total Cost]]</f>
        <v>32.330578512508914</v>
      </c>
    </row>
    <row r="452" spans="1:16" x14ac:dyDescent="0.25">
      <c r="A452" s="7" t="s">
        <v>480</v>
      </c>
      <c r="B452" s="7" t="s">
        <v>36</v>
      </c>
      <c r="C452" s="7" t="s">
        <v>37</v>
      </c>
      <c r="D452" s="7" t="s">
        <v>21</v>
      </c>
      <c r="E452" s="7" t="s">
        <v>15</v>
      </c>
      <c r="F452" s="7" t="s">
        <v>22</v>
      </c>
      <c r="G452" s="7">
        <v>74.709999999999994</v>
      </c>
      <c r="H452" s="7">
        <v>6</v>
      </c>
      <c r="I452" s="8">
        <v>43466</v>
      </c>
      <c r="J452" s="9">
        <v>0.79652777777777783</v>
      </c>
      <c r="K452" s="7" t="s">
        <v>23</v>
      </c>
      <c r="L452" s="7">
        <v>4.7619047620000003</v>
      </c>
      <c r="M452" s="10">
        <v>6.7</v>
      </c>
      <c r="N452" s="15">
        <f>Table5[[#This Row],[Unit price]] *Table5[[#This Row],[Quantity]]</f>
        <v>448.26</v>
      </c>
      <c r="O452" s="15">
        <f xml:space="preserve"> Table5[[#This Row],[Revenue]]/(1 + Table5[[#This Row],[Gross Margin Percentage]])</f>
        <v>77.797190081358721</v>
      </c>
      <c r="P452" s="17">
        <f xml:space="preserve"> Table5[[#This Row],[Revenue]] - Table5[[#This Row],[Total Cost]]</f>
        <v>370.46280991864126</v>
      </c>
    </row>
    <row r="453" spans="1:16" x14ac:dyDescent="0.25">
      <c r="A453" s="11" t="s">
        <v>481</v>
      </c>
      <c r="B453" s="11" t="s">
        <v>36</v>
      </c>
      <c r="C453" s="11" t="s">
        <v>37</v>
      </c>
      <c r="D453" s="11" t="s">
        <v>21</v>
      </c>
      <c r="E453" s="11" t="s">
        <v>25</v>
      </c>
      <c r="F453" s="11" t="s">
        <v>22</v>
      </c>
      <c r="G453" s="11">
        <v>22.01</v>
      </c>
      <c r="H453" s="11">
        <v>6</v>
      </c>
      <c r="I453" s="12">
        <v>43467</v>
      </c>
      <c r="J453" s="13">
        <v>0.78472222222222221</v>
      </c>
      <c r="K453" s="11" t="s">
        <v>23</v>
      </c>
      <c r="L453" s="11">
        <v>4.7619047620000003</v>
      </c>
      <c r="M453" s="14">
        <v>7.6</v>
      </c>
      <c r="N453" s="15">
        <f>Table5[[#This Row],[Unit price]] *Table5[[#This Row],[Quantity]]</f>
        <v>132.06</v>
      </c>
      <c r="O453" s="15">
        <f xml:space="preserve"> Table5[[#This Row],[Revenue]]/(1 + Table5[[#This Row],[Gross Margin Percentage]])</f>
        <v>22.91950413185257</v>
      </c>
      <c r="P453" s="17">
        <f xml:space="preserve"> Table5[[#This Row],[Revenue]] - Table5[[#This Row],[Total Cost]]</f>
        <v>109.14049586814744</v>
      </c>
    </row>
    <row r="454" spans="1:16" x14ac:dyDescent="0.25">
      <c r="A454" s="7" t="s">
        <v>482</v>
      </c>
      <c r="B454" s="7" t="s">
        <v>12</v>
      </c>
      <c r="C454" s="7" t="s">
        <v>13</v>
      </c>
      <c r="D454" s="7" t="s">
        <v>21</v>
      </c>
      <c r="E454" s="7" t="s">
        <v>15</v>
      </c>
      <c r="F454" s="7" t="s">
        <v>38</v>
      </c>
      <c r="G454" s="7">
        <v>63.61</v>
      </c>
      <c r="H454" s="7">
        <v>5</v>
      </c>
      <c r="I454" s="8">
        <v>43540</v>
      </c>
      <c r="J454" s="9">
        <v>0.52986111111111112</v>
      </c>
      <c r="K454" s="7" t="s">
        <v>17</v>
      </c>
      <c r="L454" s="7">
        <v>4.7619047620000003</v>
      </c>
      <c r="M454" s="10">
        <v>4.8</v>
      </c>
      <c r="N454" s="15">
        <f>Table5[[#This Row],[Unit price]] *Table5[[#This Row],[Quantity]]</f>
        <v>318.05</v>
      </c>
      <c r="O454" s="15">
        <f xml:space="preserve"> Table5[[#This Row],[Revenue]]/(1 + Table5[[#This Row],[Gross Margin Percentage]])</f>
        <v>55.198760329666136</v>
      </c>
      <c r="P454" s="17">
        <f xml:space="preserve"> Table5[[#This Row],[Revenue]] - Table5[[#This Row],[Total Cost]]</f>
        <v>262.85123967033388</v>
      </c>
    </row>
    <row r="455" spans="1:16" x14ac:dyDescent="0.25">
      <c r="A455" s="11" t="s">
        <v>483</v>
      </c>
      <c r="B455" s="11" t="s">
        <v>12</v>
      </c>
      <c r="C455" s="11" t="s">
        <v>13</v>
      </c>
      <c r="D455" s="11" t="s">
        <v>21</v>
      </c>
      <c r="E455" s="11" t="s">
        <v>25</v>
      </c>
      <c r="F455" s="11" t="s">
        <v>16</v>
      </c>
      <c r="G455" s="11">
        <v>25</v>
      </c>
      <c r="H455" s="11">
        <v>1</v>
      </c>
      <c r="I455" s="12">
        <v>43527</v>
      </c>
      <c r="J455" s="13">
        <v>0.63124999999999998</v>
      </c>
      <c r="K455" s="11" t="s">
        <v>17</v>
      </c>
      <c r="L455" s="11">
        <v>4.7619047620000003</v>
      </c>
      <c r="M455" s="14">
        <v>5.5</v>
      </c>
      <c r="N455" s="15">
        <f>Table5[[#This Row],[Unit price]] *Table5[[#This Row],[Quantity]]</f>
        <v>25</v>
      </c>
      <c r="O455" s="15">
        <f xml:space="preserve"> Table5[[#This Row],[Revenue]]/(1 + Table5[[#This Row],[Gross Margin Percentage]])</f>
        <v>4.3388429751348951</v>
      </c>
      <c r="P455" s="17">
        <f xml:space="preserve"> Table5[[#This Row],[Revenue]] - Table5[[#This Row],[Total Cost]]</f>
        <v>20.661157024865105</v>
      </c>
    </row>
    <row r="456" spans="1:16" x14ac:dyDescent="0.25">
      <c r="A456" s="7" t="s">
        <v>484</v>
      </c>
      <c r="B456" s="7" t="s">
        <v>12</v>
      </c>
      <c r="C456" s="7" t="s">
        <v>13</v>
      </c>
      <c r="D456" s="7" t="s">
        <v>14</v>
      </c>
      <c r="E456" s="7" t="s">
        <v>25</v>
      </c>
      <c r="F456" s="7" t="s">
        <v>22</v>
      </c>
      <c r="G456" s="7">
        <v>20.77</v>
      </c>
      <c r="H456" s="7">
        <v>4</v>
      </c>
      <c r="I456" s="8">
        <v>43496</v>
      </c>
      <c r="J456" s="9">
        <v>0.57430555555555551</v>
      </c>
      <c r="K456" s="7" t="s">
        <v>23</v>
      </c>
      <c r="L456" s="7">
        <v>4.7619047620000003</v>
      </c>
      <c r="M456" s="10">
        <v>4.7</v>
      </c>
      <c r="N456" s="15">
        <f>Table5[[#This Row],[Unit price]] *Table5[[#This Row],[Quantity]]</f>
        <v>83.08</v>
      </c>
      <c r="O456" s="15">
        <f xml:space="preserve"> Table5[[#This Row],[Revenue]]/(1 + Table5[[#This Row],[Gross Margin Percentage]])</f>
        <v>14.418842974968282</v>
      </c>
      <c r="P456" s="17">
        <f xml:space="preserve"> Table5[[#This Row],[Revenue]] - Table5[[#This Row],[Total Cost]]</f>
        <v>68.661157025031713</v>
      </c>
    </row>
    <row r="457" spans="1:16" x14ac:dyDescent="0.25">
      <c r="A457" s="11" t="s">
        <v>485</v>
      </c>
      <c r="B457" s="11" t="s">
        <v>36</v>
      </c>
      <c r="C457" s="11" t="s">
        <v>37</v>
      </c>
      <c r="D457" s="11" t="s">
        <v>14</v>
      </c>
      <c r="E457" s="11" t="s">
        <v>15</v>
      </c>
      <c r="F457" s="11" t="s">
        <v>40</v>
      </c>
      <c r="G457" s="11">
        <v>29.56</v>
      </c>
      <c r="H457" s="11">
        <v>5</v>
      </c>
      <c r="I457" s="12">
        <v>43509</v>
      </c>
      <c r="J457" s="13">
        <v>0.70763888888888893</v>
      </c>
      <c r="K457" s="11" t="s">
        <v>23</v>
      </c>
      <c r="L457" s="11">
        <v>4.7619047620000003</v>
      </c>
      <c r="M457" s="14">
        <v>6.9</v>
      </c>
      <c r="N457" s="15">
        <f>Table5[[#This Row],[Unit price]] *Table5[[#This Row],[Quantity]]</f>
        <v>147.79999999999998</v>
      </c>
      <c r="O457" s="15">
        <f xml:space="preserve"> Table5[[#This Row],[Revenue]]/(1 + Table5[[#This Row],[Gross Margin Percentage]])</f>
        <v>25.651239668997494</v>
      </c>
      <c r="P457" s="17">
        <f xml:space="preserve"> Table5[[#This Row],[Revenue]] - Table5[[#This Row],[Total Cost]]</f>
        <v>122.14876033100249</v>
      </c>
    </row>
    <row r="458" spans="1:16" x14ac:dyDescent="0.25">
      <c r="A458" s="7" t="s">
        <v>486</v>
      </c>
      <c r="B458" s="7" t="s">
        <v>36</v>
      </c>
      <c r="C458" s="7" t="s">
        <v>37</v>
      </c>
      <c r="D458" s="7" t="s">
        <v>14</v>
      </c>
      <c r="E458" s="7" t="s">
        <v>15</v>
      </c>
      <c r="F458" s="7" t="s">
        <v>38</v>
      </c>
      <c r="G458" s="7">
        <v>77.400000000000006</v>
      </c>
      <c r="H458" s="7">
        <v>9</v>
      </c>
      <c r="I458" s="8">
        <v>43511</v>
      </c>
      <c r="J458" s="9">
        <v>0.59375</v>
      </c>
      <c r="K458" s="7" t="s">
        <v>27</v>
      </c>
      <c r="L458" s="7">
        <v>4.7619047620000003</v>
      </c>
      <c r="M458" s="10">
        <v>4.5</v>
      </c>
      <c r="N458" s="15">
        <f>Table5[[#This Row],[Unit price]] *Table5[[#This Row],[Quantity]]</f>
        <v>696.6</v>
      </c>
      <c r="O458" s="15">
        <f xml:space="preserve"> Table5[[#This Row],[Revenue]]/(1 + Table5[[#This Row],[Gross Margin Percentage]])</f>
        <v>120.89752065915872</v>
      </c>
      <c r="P458" s="17">
        <f xml:space="preserve"> Table5[[#This Row],[Revenue]] - Table5[[#This Row],[Total Cost]]</f>
        <v>575.70247934084136</v>
      </c>
    </row>
    <row r="459" spans="1:16" x14ac:dyDescent="0.25">
      <c r="A459" s="11" t="s">
        <v>487</v>
      </c>
      <c r="B459" s="11" t="s">
        <v>36</v>
      </c>
      <c r="C459" s="11" t="s">
        <v>37</v>
      </c>
      <c r="D459" s="11" t="s">
        <v>21</v>
      </c>
      <c r="E459" s="11" t="s">
        <v>25</v>
      </c>
      <c r="F459" s="11" t="s">
        <v>22</v>
      </c>
      <c r="G459" s="11">
        <v>79.39</v>
      </c>
      <c r="H459" s="11">
        <v>10</v>
      </c>
      <c r="I459" s="12">
        <v>43503</v>
      </c>
      <c r="J459" s="13">
        <v>0.85</v>
      </c>
      <c r="K459" s="11" t="s">
        <v>23</v>
      </c>
      <c r="L459" s="11">
        <v>4.7619047620000003</v>
      </c>
      <c r="M459" s="14">
        <v>6.2</v>
      </c>
      <c r="N459" s="15">
        <f>Table5[[#This Row],[Unit price]] *Table5[[#This Row],[Quantity]]</f>
        <v>793.9</v>
      </c>
      <c r="O459" s="15">
        <f xml:space="preserve"> Table5[[#This Row],[Revenue]]/(1 + Table5[[#This Row],[Gross Margin Percentage]])</f>
        <v>137.78429751838371</v>
      </c>
      <c r="P459" s="17">
        <f xml:space="preserve"> Table5[[#This Row],[Revenue]] - Table5[[#This Row],[Total Cost]]</f>
        <v>656.11570248161627</v>
      </c>
    </row>
    <row r="460" spans="1:16" x14ac:dyDescent="0.25">
      <c r="A460" s="7" t="s">
        <v>488</v>
      </c>
      <c r="B460" s="7" t="s">
        <v>19</v>
      </c>
      <c r="C460" s="7" t="s">
        <v>20</v>
      </c>
      <c r="D460" s="7" t="s">
        <v>14</v>
      </c>
      <c r="E460" s="7" t="s">
        <v>15</v>
      </c>
      <c r="F460" s="7" t="s">
        <v>22</v>
      </c>
      <c r="G460" s="7">
        <v>46.57</v>
      </c>
      <c r="H460" s="7">
        <v>10</v>
      </c>
      <c r="I460" s="8">
        <v>43492</v>
      </c>
      <c r="J460" s="9">
        <v>0.58194444444444449</v>
      </c>
      <c r="K460" s="7" t="s">
        <v>23</v>
      </c>
      <c r="L460" s="7">
        <v>4.7619047620000003</v>
      </c>
      <c r="M460" s="10">
        <v>7.6</v>
      </c>
      <c r="N460" s="15">
        <f>Table5[[#This Row],[Unit price]] *Table5[[#This Row],[Quantity]]</f>
        <v>465.7</v>
      </c>
      <c r="O460" s="15">
        <f xml:space="preserve"> Table5[[#This Row],[Revenue]]/(1 + Table5[[#This Row],[Gross Margin Percentage]])</f>
        <v>80.823966940812824</v>
      </c>
      <c r="P460" s="17">
        <f xml:space="preserve"> Table5[[#This Row],[Revenue]] - Table5[[#This Row],[Total Cost]]</f>
        <v>384.87603305918719</v>
      </c>
    </row>
    <row r="461" spans="1:16" x14ac:dyDescent="0.25">
      <c r="A461" s="11" t="s">
        <v>489</v>
      </c>
      <c r="B461" s="11" t="s">
        <v>19</v>
      </c>
      <c r="C461" s="11" t="s">
        <v>20</v>
      </c>
      <c r="D461" s="11" t="s">
        <v>21</v>
      </c>
      <c r="E461" s="11" t="s">
        <v>25</v>
      </c>
      <c r="F461" s="11" t="s">
        <v>38</v>
      </c>
      <c r="G461" s="11">
        <v>35.89</v>
      </c>
      <c r="H461" s="11">
        <v>1</v>
      </c>
      <c r="I461" s="12">
        <v>43519</v>
      </c>
      <c r="J461" s="13">
        <v>0.70277777777777783</v>
      </c>
      <c r="K461" s="11" t="s">
        <v>27</v>
      </c>
      <c r="L461" s="11">
        <v>4.7619047620000003</v>
      </c>
      <c r="M461" s="14">
        <v>7.9</v>
      </c>
      <c r="N461" s="15">
        <f>Table5[[#This Row],[Unit price]] *Table5[[#This Row],[Quantity]]</f>
        <v>35.89</v>
      </c>
      <c r="O461" s="15">
        <f xml:space="preserve"> Table5[[#This Row],[Revenue]]/(1 + Table5[[#This Row],[Gross Margin Percentage]])</f>
        <v>6.2288429751036549</v>
      </c>
      <c r="P461" s="17">
        <f xml:space="preserve"> Table5[[#This Row],[Revenue]] - Table5[[#This Row],[Total Cost]]</f>
        <v>29.661157024896347</v>
      </c>
    </row>
    <row r="462" spans="1:16" x14ac:dyDescent="0.25">
      <c r="A462" s="7" t="s">
        <v>490</v>
      </c>
      <c r="B462" s="7" t="s">
        <v>19</v>
      </c>
      <c r="C462" s="7" t="s">
        <v>20</v>
      </c>
      <c r="D462" s="7" t="s">
        <v>21</v>
      </c>
      <c r="E462" s="7" t="s">
        <v>25</v>
      </c>
      <c r="F462" s="7" t="s">
        <v>38</v>
      </c>
      <c r="G462" s="7">
        <v>40.520000000000003</v>
      </c>
      <c r="H462" s="7">
        <v>5</v>
      </c>
      <c r="I462" s="8">
        <v>43499</v>
      </c>
      <c r="J462" s="9">
        <v>0.6381944444444444</v>
      </c>
      <c r="K462" s="7" t="s">
        <v>23</v>
      </c>
      <c r="L462" s="7">
        <v>4.7619047620000003</v>
      </c>
      <c r="M462" s="10">
        <v>4.5</v>
      </c>
      <c r="N462" s="15">
        <f>Table5[[#This Row],[Unit price]] *Table5[[#This Row],[Quantity]]</f>
        <v>202.60000000000002</v>
      </c>
      <c r="O462" s="15">
        <f xml:space="preserve"> Table5[[#This Row],[Revenue]]/(1 + Table5[[#This Row],[Gross Margin Percentage]])</f>
        <v>35.16198347049319</v>
      </c>
      <c r="P462" s="17">
        <f xml:space="preserve"> Table5[[#This Row],[Revenue]] - Table5[[#This Row],[Total Cost]]</f>
        <v>167.43801652950683</v>
      </c>
    </row>
    <row r="463" spans="1:16" x14ac:dyDescent="0.25">
      <c r="A463" s="11" t="s">
        <v>491</v>
      </c>
      <c r="B463" s="11" t="s">
        <v>36</v>
      </c>
      <c r="C463" s="11" t="s">
        <v>37</v>
      </c>
      <c r="D463" s="11" t="s">
        <v>14</v>
      </c>
      <c r="E463" s="11" t="s">
        <v>15</v>
      </c>
      <c r="F463" s="11" t="s">
        <v>38</v>
      </c>
      <c r="G463" s="11">
        <v>73.05</v>
      </c>
      <c r="H463" s="11">
        <v>10</v>
      </c>
      <c r="I463" s="12">
        <v>43527</v>
      </c>
      <c r="J463" s="13">
        <v>0.51736111111111105</v>
      </c>
      <c r="K463" s="11" t="s">
        <v>27</v>
      </c>
      <c r="L463" s="11">
        <v>4.7619047620000003</v>
      </c>
      <c r="M463" s="14">
        <v>8.6999999999999993</v>
      </c>
      <c r="N463" s="15">
        <f>Table5[[#This Row],[Unit price]] *Table5[[#This Row],[Quantity]]</f>
        <v>730.5</v>
      </c>
      <c r="O463" s="15">
        <f xml:space="preserve"> Table5[[#This Row],[Revenue]]/(1 + Table5[[#This Row],[Gross Margin Percentage]])</f>
        <v>126.78099173344162</v>
      </c>
      <c r="P463" s="17">
        <f xml:space="preserve"> Table5[[#This Row],[Revenue]] - Table5[[#This Row],[Total Cost]]</f>
        <v>603.71900826655838</v>
      </c>
    </row>
    <row r="464" spans="1:16" x14ac:dyDescent="0.25">
      <c r="A464" s="7" t="s">
        <v>492</v>
      </c>
      <c r="B464" s="7" t="s">
        <v>19</v>
      </c>
      <c r="C464" s="7" t="s">
        <v>20</v>
      </c>
      <c r="D464" s="7" t="s">
        <v>21</v>
      </c>
      <c r="E464" s="7" t="s">
        <v>15</v>
      </c>
      <c r="F464" s="7" t="s">
        <v>30</v>
      </c>
      <c r="G464" s="7">
        <v>73.95</v>
      </c>
      <c r="H464" s="7">
        <v>4</v>
      </c>
      <c r="I464" s="8">
        <v>43499</v>
      </c>
      <c r="J464" s="9">
        <v>0.41805555555555557</v>
      </c>
      <c r="K464" s="7" t="s">
        <v>23</v>
      </c>
      <c r="L464" s="7">
        <v>4.7619047620000003</v>
      </c>
      <c r="M464" s="10">
        <v>6.1</v>
      </c>
      <c r="N464" s="15">
        <f>Table5[[#This Row],[Unit price]] *Table5[[#This Row],[Quantity]]</f>
        <v>295.8</v>
      </c>
      <c r="O464" s="15">
        <f xml:space="preserve"> Table5[[#This Row],[Revenue]]/(1 + Table5[[#This Row],[Gross Margin Percentage]])</f>
        <v>51.337190081796081</v>
      </c>
      <c r="P464" s="17">
        <f xml:space="preserve"> Table5[[#This Row],[Revenue]] - Table5[[#This Row],[Total Cost]]</f>
        <v>244.46280991820393</v>
      </c>
    </row>
    <row r="465" spans="1:16" x14ac:dyDescent="0.25">
      <c r="A465" s="11" t="s">
        <v>493</v>
      </c>
      <c r="B465" s="11" t="s">
        <v>19</v>
      </c>
      <c r="C465" s="11" t="s">
        <v>20</v>
      </c>
      <c r="D465" s="11" t="s">
        <v>14</v>
      </c>
      <c r="E465" s="11" t="s">
        <v>15</v>
      </c>
      <c r="F465" s="11" t="s">
        <v>38</v>
      </c>
      <c r="G465" s="11">
        <v>22.62</v>
      </c>
      <c r="H465" s="11">
        <v>1</v>
      </c>
      <c r="I465" s="12">
        <v>43541</v>
      </c>
      <c r="J465" s="13">
        <v>0.79027777777777775</v>
      </c>
      <c r="K465" s="11" t="s">
        <v>23</v>
      </c>
      <c r="L465" s="11">
        <v>4.7619047620000003</v>
      </c>
      <c r="M465" s="14">
        <v>6.4</v>
      </c>
      <c r="N465" s="15">
        <f>Table5[[#This Row],[Unit price]] *Table5[[#This Row],[Quantity]]</f>
        <v>22.62</v>
      </c>
      <c r="O465" s="15">
        <f xml:space="preserve"> Table5[[#This Row],[Revenue]]/(1 + Table5[[#This Row],[Gross Margin Percentage]])</f>
        <v>3.9257851239020529</v>
      </c>
      <c r="P465" s="17">
        <f xml:space="preserve"> Table5[[#This Row],[Revenue]] - Table5[[#This Row],[Total Cost]]</f>
        <v>18.694214876097949</v>
      </c>
    </row>
    <row r="466" spans="1:16" x14ac:dyDescent="0.25">
      <c r="A466" s="7" t="s">
        <v>494</v>
      </c>
      <c r="B466" s="7" t="s">
        <v>12</v>
      </c>
      <c r="C466" s="7" t="s">
        <v>13</v>
      </c>
      <c r="D466" s="7" t="s">
        <v>14</v>
      </c>
      <c r="E466" s="7" t="s">
        <v>25</v>
      </c>
      <c r="F466" s="7" t="s">
        <v>38</v>
      </c>
      <c r="G466" s="7">
        <v>51.34</v>
      </c>
      <c r="H466" s="7">
        <v>5</v>
      </c>
      <c r="I466" s="8">
        <v>43552</v>
      </c>
      <c r="J466" s="9">
        <v>0.64652777777777781</v>
      </c>
      <c r="K466" s="7" t="s">
        <v>27</v>
      </c>
      <c r="L466" s="7">
        <v>4.7619047620000003</v>
      </c>
      <c r="M466" s="10">
        <v>9.1</v>
      </c>
      <c r="N466" s="15">
        <f>Table5[[#This Row],[Unit price]] *Table5[[#This Row],[Quantity]]</f>
        <v>256.70000000000005</v>
      </c>
      <c r="O466" s="15">
        <f xml:space="preserve"> Table5[[#This Row],[Revenue]]/(1 + Table5[[#This Row],[Gross Margin Percentage]])</f>
        <v>44.551239668685106</v>
      </c>
      <c r="P466" s="17">
        <f xml:space="preserve"> Table5[[#This Row],[Revenue]] - Table5[[#This Row],[Total Cost]]</f>
        <v>212.14876033131495</v>
      </c>
    </row>
    <row r="467" spans="1:16" x14ac:dyDescent="0.25">
      <c r="A467" s="11" t="s">
        <v>495</v>
      </c>
      <c r="B467" s="11" t="s">
        <v>19</v>
      </c>
      <c r="C467" s="11" t="s">
        <v>20</v>
      </c>
      <c r="D467" s="11" t="s">
        <v>14</v>
      </c>
      <c r="E467" s="11" t="s">
        <v>15</v>
      </c>
      <c r="F467" s="11" t="s">
        <v>30</v>
      </c>
      <c r="G467" s="11">
        <v>54.55</v>
      </c>
      <c r="H467" s="11">
        <v>10</v>
      </c>
      <c r="I467" s="12">
        <v>43526</v>
      </c>
      <c r="J467" s="13">
        <v>0.47361111111111115</v>
      </c>
      <c r="K467" s="11" t="s">
        <v>27</v>
      </c>
      <c r="L467" s="11">
        <v>4.7619047620000003</v>
      </c>
      <c r="M467" s="14">
        <v>7.1</v>
      </c>
      <c r="N467" s="15">
        <f>Table5[[#This Row],[Unit price]] *Table5[[#This Row],[Quantity]]</f>
        <v>545.5</v>
      </c>
      <c r="O467" s="15">
        <f xml:space="preserve"> Table5[[#This Row],[Revenue]]/(1 + Table5[[#This Row],[Gross Margin Percentage]])</f>
        <v>94.673553717443411</v>
      </c>
      <c r="P467" s="17">
        <f xml:space="preserve"> Table5[[#This Row],[Revenue]] - Table5[[#This Row],[Total Cost]]</f>
        <v>450.82644628255662</v>
      </c>
    </row>
    <row r="468" spans="1:16" x14ac:dyDescent="0.25">
      <c r="A468" s="7" t="s">
        <v>496</v>
      </c>
      <c r="B468" s="7" t="s">
        <v>19</v>
      </c>
      <c r="C468" s="7" t="s">
        <v>20</v>
      </c>
      <c r="D468" s="7" t="s">
        <v>14</v>
      </c>
      <c r="E468" s="7" t="s">
        <v>15</v>
      </c>
      <c r="F468" s="7" t="s">
        <v>16</v>
      </c>
      <c r="G468" s="7">
        <v>37.15</v>
      </c>
      <c r="H468" s="7">
        <v>7</v>
      </c>
      <c r="I468" s="8">
        <v>43504</v>
      </c>
      <c r="J468" s="9">
        <v>0.54999999999999993</v>
      </c>
      <c r="K468" s="7" t="s">
        <v>27</v>
      </c>
      <c r="L468" s="7">
        <v>4.7619047620000003</v>
      </c>
      <c r="M468" s="10">
        <v>7.7</v>
      </c>
      <c r="N468" s="15">
        <f>Table5[[#This Row],[Unit price]] *Table5[[#This Row],[Quantity]]</f>
        <v>260.05</v>
      </c>
      <c r="O468" s="15">
        <f xml:space="preserve"> Table5[[#This Row],[Revenue]]/(1 + Table5[[#This Row],[Gross Margin Percentage]])</f>
        <v>45.13264462735318</v>
      </c>
      <c r="P468" s="17">
        <f xml:space="preserve"> Table5[[#This Row],[Revenue]] - Table5[[#This Row],[Total Cost]]</f>
        <v>214.91735537264682</v>
      </c>
    </row>
    <row r="469" spans="1:16" x14ac:dyDescent="0.25">
      <c r="A469" s="11" t="s">
        <v>497</v>
      </c>
      <c r="B469" s="11" t="s">
        <v>36</v>
      </c>
      <c r="C469" s="11" t="s">
        <v>37</v>
      </c>
      <c r="D469" s="11" t="s">
        <v>21</v>
      </c>
      <c r="E469" s="11" t="s">
        <v>25</v>
      </c>
      <c r="F469" s="11" t="s">
        <v>30</v>
      </c>
      <c r="G469" s="11">
        <v>37.020000000000003</v>
      </c>
      <c r="H469" s="11">
        <v>6</v>
      </c>
      <c r="I469" s="12">
        <v>43546</v>
      </c>
      <c r="J469" s="13">
        <v>0.7729166666666667</v>
      </c>
      <c r="K469" s="11" t="s">
        <v>23</v>
      </c>
      <c r="L469" s="11">
        <v>4.7619047620000003</v>
      </c>
      <c r="M469" s="14">
        <v>4.5</v>
      </c>
      <c r="N469" s="15">
        <f>Table5[[#This Row],[Unit price]] *Table5[[#This Row],[Quantity]]</f>
        <v>222.12</v>
      </c>
      <c r="O469" s="15">
        <f xml:space="preserve"> Table5[[#This Row],[Revenue]]/(1 + Table5[[#This Row],[Gross Margin Percentage]])</f>
        <v>38.549752065478515</v>
      </c>
      <c r="P469" s="17">
        <f xml:space="preserve"> Table5[[#This Row],[Revenue]] - Table5[[#This Row],[Total Cost]]</f>
        <v>183.57024793452149</v>
      </c>
    </row>
    <row r="470" spans="1:16" x14ac:dyDescent="0.25">
      <c r="A470" s="7" t="s">
        <v>498</v>
      </c>
      <c r="B470" s="7" t="s">
        <v>19</v>
      </c>
      <c r="C470" s="7" t="s">
        <v>20</v>
      </c>
      <c r="D470" s="7" t="s">
        <v>21</v>
      </c>
      <c r="E470" s="7" t="s">
        <v>25</v>
      </c>
      <c r="F470" s="7" t="s">
        <v>38</v>
      </c>
      <c r="G470" s="7">
        <v>21.58</v>
      </c>
      <c r="H470" s="7">
        <v>1</v>
      </c>
      <c r="I470" s="8">
        <v>43505</v>
      </c>
      <c r="J470" s="9">
        <v>0.41805555555555557</v>
      </c>
      <c r="K470" s="7" t="s">
        <v>17</v>
      </c>
      <c r="L470" s="7">
        <v>4.7619047620000003</v>
      </c>
      <c r="M470" s="10">
        <v>7.2</v>
      </c>
      <c r="N470" s="15">
        <f>Table5[[#This Row],[Unit price]] *Table5[[#This Row],[Quantity]]</f>
        <v>21.58</v>
      </c>
      <c r="O470" s="15">
        <f xml:space="preserve"> Table5[[#This Row],[Revenue]]/(1 + Table5[[#This Row],[Gross Margin Percentage]])</f>
        <v>3.745289256136441</v>
      </c>
      <c r="P470" s="17">
        <f xml:space="preserve"> Table5[[#This Row],[Revenue]] - Table5[[#This Row],[Total Cost]]</f>
        <v>17.834710743863557</v>
      </c>
    </row>
    <row r="471" spans="1:16" x14ac:dyDescent="0.25">
      <c r="A471" s="11" t="s">
        <v>499</v>
      </c>
      <c r="B471" s="11" t="s">
        <v>19</v>
      </c>
      <c r="C471" s="11" t="s">
        <v>20</v>
      </c>
      <c r="D471" s="11" t="s">
        <v>14</v>
      </c>
      <c r="E471" s="11" t="s">
        <v>15</v>
      </c>
      <c r="F471" s="11" t="s">
        <v>22</v>
      </c>
      <c r="G471" s="11">
        <v>98.84</v>
      </c>
      <c r="H471" s="11">
        <v>1</v>
      </c>
      <c r="I471" s="12">
        <v>43511</v>
      </c>
      <c r="J471" s="13">
        <v>0.47291666666666665</v>
      </c>
      <c r="K471" s="11" t="s">
        <v>23</v>
      </c>
      <c r="L471" s="11">
        <v>4.7619047620000003</v>
      </c>
      <c r="M471" s="14">
        <v>8.4</v>
      </c>
      <c r="N471" s="15">
        <f>Table5[[#This Row],[Unit price]] *Table5[[#This Row],[Quantity]]</f>
        <v>98.84</v>
      </c>
      <c r="O471" s="15">
        <f xml:space="preserve"> Table5[[#This Row],[Revenue]]/(1 + Table5[[#This Row],[Gross Margin Percentage]])</f>
        <v>17.154049586493322</v>
      </c>
      <c r="P471" s="17">
        <f xml:space="preserve"> Table5[[#This Row],[Revenue]] - Table5[[#This Row],[Total Cost]]</f>
        <v>81.685950413506674</v>
      </c>
    </row>
    <row r="472" spans="1:16" x14ac:dyDescent="0.25">
      <c r="A472" s="7" t="s">
        <v>500</v>
      </c>
      <c r="B472" s="7" t="s">
        <v>19</v>
      </c>
      <c r="C472" s="7" t="s">
        <v>20</v>
      </c>
      <c r="D472" s="7" t="s">
        <v>14</v>
      </c>
      <c r="E472" s="7" t="s">
        <v>15</v>
      </c>
      <c r="F472" s="7" t="s">
        <v>26</v>
      </c>
      <c r="G472" s="7">
        <v>83.77</v>
      </c>
      <c r="H472" s="7">
        <v>6</v>
      </c>
      <c r="I472" s="8">
        <v>43488</v>
      </c>
      <c r="J472" s="9">
        <v>0.50694444444444442</v>
      </c>
      <c r="K472" s="7" t="s">
        <v>17</v>
      </c>
      <c r="L472" s="7">
        <v>4.7619047620000003</v>
      </c>
      <c r="M472" s="10">
        <v>5.4</v>
      </c>
      <c r="N472" s="15">
        <f>Table5[[#This Row],[Unit price]] *Table5[[#This Row],[Quantity]]</f>
        <v>502.62</v>
      </c>
      <c r="O472" s="15">
        <f xml:space="preserve"> Table5[[#This Row],[Revenue]]/(1 + Table5[[#This Row],[Gross Margin Percentage]])</f>
        <v>87.231570246492041</v>
      </c>
      <c r="P472" s="17">
        <f xml:space="preserve"> Table5[[#This Row],[Revenue]] - Table5[[#This Row],[Total Cost]]</f>
        <v>415.38842975350798</v>
      </c>
    </row>
    <row r="473" spans="1:16" x14ac:dyDescent="0.25">
      <c r="A473" s="11" t="s">
        <v>501</v>
      </c>
      <c r="B473" s="11" t="s">
        <v>12</v>
      </c>
      <c r="C473" s="11" t="s">
        <v>13</v>
      </c>
      <c r="D473" s="11" t="s">
        <v>14</v>
      </c>
      <c r="E473" s="11" t="s">
        <v>15</v>
      </c>
      <c r="F473" s="11" t="s">
        <v>30</v>
      </c>
      <c r="G473" s="11">
        <v>40.049999999999997</v>
      </c>
      <c r="H473" s="11">
        <v>4</v>
      </c>
      <c r="I473" s="12">
        <v>43490</v>
      </c>
      <c r="J473" s="13">
        <v>0.4861111111111111</v>
      </c>
      <c r="K473" s="11" t="s">
        <v>23</v>
      </c>
      <c r="L473" s="11">
        <v>4.7619047620000003</v>
      </c>
      <c r="M473" s="14">
        <v>9.6999999999999993</v>
      </c>
      <c r="N473" s="15">
        <f>Table5[[#This Row],[Unit price]] *Table5[[#This Row],[Quantity]]</f>
        <v>160.19999999999999</v>
      </c>
      <c r="O473" s="15">
        <f xml:space="preserve"> Table5[[#This Row],[Revenue]]/(1 + Table5[[#This Row],[Gross Margin Percentage]])</f>
        <v>27.803305784664406</v>
      </c>
      <c r="P473" s="17">
        <f xml:space="preserve"> Table5[[#This Row],[Revenue]] - Table5[[#This Row],[Total Cost]]</f>
        <v>132.39669421533557</v>
      </c>
    </row>
    <row r="474" spans="1:16" x14ac:dyDescent="0.25">
      <c r="A474" s="7" t="s">
        <v>502</v>
      </c>
      <c r="B474" s="7" t="s">
        <v>12</v>
      </c>
      <c r="C474" s="7" t="s">
        <v>13</v>
      </c>
      <c r="D474" s="7" t="s">
        <v>14</v>
      </c>
      <c r="E474" s="7" t="s">
        <v>25</v>
      </c>
      <c r="F474" s="7" t="s">
        <v>40</v>
      </c>
      <c r="G474" s="7">
        <v>43.13</v>
      </c>
      <c r="H474" s="7">
        <v>10</v>
      </c>
      <c r="I474" s="8">
        <v>43498</v>
      </c>
      <c r="J474" s="9">
        <v>0.7715277777777777</v>
      </c>
      <c r="K474" s="7" t="s">
        <v>27</v>
      </c>
      <c r="L474" s="7">
        <v>4.7619047620000003</v>
      </c>
      <c r="M474" s="10">
        <v>5.5</v>
      </c>
      <c r="N474" s="15">
        <f>Table5[[#This Row],[Unit price]] *Table5[[#This Row],[Quantity]]</f>
        <v>431.3</v>
      </c>
      <c r="O474" s="15">
        <f xml:space="preserve"> Table5[[#This Row],[Revenue]]/(1 + Table5[[#This Row],[Gross Margin Percentage]])</f>
        <v>74.853719007027209</v>
      </c>
      <c r="P474" s="17">
        <f xml:space="preserve"> Table5[[#This Row],[Revenue]] - Table5[[#This Row],[Total Cost]]</f>
        <v>356.44628099297279</v>
      </c>
    </row>
    <row r="475" spans="1:16" x14ac:dyDescent="0.25">
      <c r="A475" s="11" t="s">
        <v>503</v>
      </c>
      <c r="B475" s="11" t="s">
        <v>36</v>
      </c>
      <c r="C475" s="11" t="s">
        <v>37</v>
      </c>
      <c r="D475" s="11" t="s">
        <v>14</v>
      </c>
      <c r="E475" s="11" t="s">
        <v>25</v>
      </c>
      <c r="F475" s="11" t="s">
        <v>16</v>
      </c>
      <c r="G475" s="11">
        <v>72.569999999999993</v>
      </c>
      <c r="H475" s="11">
        <v>8</v>
      </c>
      <c r="I475" s="12">
        <v>43554</v>
      </c>
      <c r="J475" s="13">
        <v>0.74861111111111101</v>
      </c>
      <c r="K475" s="11" t="s">
        <v>23</v>
      </c>
      <c r="L475" s="11">
        <v>4.7619047620000003</v>
      </c>
      <c r="M475" s="14">
        <v>4.5999999999999996</v>
      </c>
      <c r="N475" s="15">
        <f>Table5[[#This Row],[Unit price]] *Table5[[#This Row],[Quantity]]</f>
        <v>580.55999999999995</v>
      </c>
      <c r="O475" s="15">
        <f xml:space="preserve"> Table5[[#This Row],[Revenue]]/(1 + Table5[[#This Row],[Gross Margin Percentage]])</f>
        <v>100.75834710577257</v>
      </c>
      <c r="P475" s="17">
        <f xml:space="preserve"> Table5[[#This Row],[Revenue]] - Table5[[#This Row],[Total Cost]]</f>
        <v>479.80165289422735</v>
      </c>
    </row>
    <row r="476" spans="1:16" x14ac:dyDescent="0.25">
      <c r="A476" s="7" t="s">
        <v>504</v>
      </c>
      <c r="B476" s="7" t="s">
        <v>12</v>
      </c>
      <c r="C476" s="7" t="s">
        <v>13</v>
      </c>
      <c r="D476" s="7" t="s">
        <v>14</v>
      </c>
      <c r="E476" s="7" t="s">
        <v>15</v>
      </c>
      <c r="F476" s="7" t="s">
        <v>22</v>
      </c>
      <c r="G476" s="7">
        <v>64.44</v>
      </c>
      <c r="H476" s="7">
        <v>5</v>
      </c>
      <c r="I476" s="8">
        <v>43554</v>
      </c>
      <c r="J476" s="9">
        <v>0.71111111111111114</v>
      </c>
      <c r="K476" s="7" t="s">
        <v>23</v>
      </c>
      <c r="L476" s="7">
        <v>4.7619047620000003</v>
      </c>
      <c r="M476" s="10">
        <v>6.6</v>
      </c>
      <c r="N476" s="15">
        <f>Table5[[#This Row],[Unit price]] *Table5[[#This Row],[Quantity]]</f>
        <v>322.2</v>
      </c>
      <c r="O476" s="15">
        <f xml:space="preserve"> Table5[[#This Row],[Revenue]]/(1 + Table5[[#This Row],[Gross Margin Percentage]])</f>
        <v>55.919008263538522</v>
      </c>
      <c r="P476" s="17">
        <f xml:space="preserve"> Table5[[#This Row],[Revenue]] - Table5[[#This Row],[Total Cost]]</f>
        <v>266.28099173646149</v>
      </c>
    </row>
    <row r="477" spans="1:16" x14ac:dyDescent="0.25">
      <c r="A477" s="11" t="s">
        <v>505</v>
      </c>
      <c r="B477" s="11" t="s">
        <v>12</v>
      </c>
      <c r="C477" s="11" t="s">
        <v>13</v>
      </c>
      <c r="D477" s="11" t="s">
        <v>21</v>
      </c>
      <c r="E477" s="11" t="s">
        <v>25</v>
      </c>
      <c r="F477" s="11" t="s">
        <v>16</v>
      </c>
      <c r="G477" s="11">
        <v>65.180000000000007</v>
      </c>
      <c r="H477" s="11">
        <v>3</v>
      </c>
      <c r="I477" s="12">
        <v>43521</v>
      </c>
      <c r="J477" s="13">
        <v>0.85763888888888884</v>
      </c>
      <c r="K477" s="11" t="s">
        <v>27</v>
      </c>
      <c r="L477" s="11">
        <v>4.7619047620000003</v>
      </c>
      <c r="M477" s="14">
        <v>6.3</v>
      </c>
      <c r="N477" s="15">
        <f>Table5[[#This Row],[Unit price]] *Table5[[#This Row],[Quantity]]</f>
        <v>195.54000000000002</v>
      </c>
      <c r="O477" s="15">
        <f xml:space="preserve"> Table5[[#This Row],[Revenue]]/(1 + Table5[[#This Row],[Gross Margin Percentage]])</f>
        <v>33.936694214315096</v>
      </c>
      <c r="P477" s="17">
        <f xml:space="preserve"> Table5[[#This Row],[Revenue]] - Table5[[#This Row],[Total Cost]]</f>
        <v>161.60330578568494</v>
      </c>
    </row>
    <row r="478" spans="1:16" x14ac:dyDescent="0.25">
      <c r="A478" s="7" t="s">
        <v>506</v>
      </c>
      <c r="B478" s="7" t="s">
        <v>12</v>
      </c>
      <c r="C478" s="7" t="s">
        <v>13</v>
      </c>
      <c r="D478" s="7" t="s">
        <v>21</v>
      </c>
      <c r="E478" s="7" t="s">
        <v>15</v>
      </c>
      <c r="F478" s="7" t="s">
        <v>30</v>
      </c>
      <c r="G478" s="7">
        <v>33.26</v>
      </c>
      <c r="H478" s="7">
        <v>5</v>
      </c>
      <c r="I478" s="8">
        <v>43542</v>
      </c>
      <c r="J478" s="9">
        <v>0.67361111111111116</v>
      </c>
      <c r="K478" s="7" t="s">
        <v>27</v>
      </c>
      <c r="L478" s="7">
        <v>4.7619047620000003</v>
      </c>
      <c r="M478" s="10">
        <v>4.2</v>
      </c>
      <c r="N478" s="15">
        <f>Table5[[#This Row],[Unit price]] *Table5[[#This Row],[Quantity]]</f>
        <v>166.29999999999998</v>
      </c>
      <c r="O478" s="15">
        <f xml:space="preserve"> Table5[[#This Row],[Revenue]]/(1 + Table5[[#This Row],[Gross Margin Percentage]])</f>
        <v>28.861983470597316</v>
      </c>
      <c r="P478" s="17">
        <f xml:space="preserve"> Table5[[#This Row],[Revenue]] - Table5[[#This Row],[Total Cost]]</f>
        <v>137.43801652940266</v>
      </c>
    </row>
    <row r="479" spans="1:16" x14ac:dyDescent="0.25">
      <c r="A479" s="11" t="s">
        <v>507</v>
      </c>
      <c r="B479" s="11" t="s">
        <v>19</v>
      </c>
      <c r="C479" s="11" t="s">
        <v>20</v>
      </c>
      <c r="D479" s="11" t="s">
        <v>21</v>
      </c>
      <c r="E479" s="11" t="s">
        <v>25</v>
      </c>
      <c r="F479" s="11" t="s">
        <v>22</v>
      </c>
      <c r="G479" s="11">
        <v>84.07</v>
      </c>
      <c r="H479" s="11">
        <v>4</v>
      </c>
      <c r="I479" s="12">
        <v>43531</v>
      </c>
      <c r="J479" s="13">
        <v>0.70416666666666661</v>
      </c>
      <c r="K479" s="11" t="s">
        <v>17</v>
      </c>
      <c r="L479" s="11">
        <v>4.7619047620000003</v>
      </c>
      <c r="M479" s="14">
        <v>4.4000000000000004</v>
      </c>
      <c r="N479" s="15">
        <f>Table5[[#This Row],[Unit price]] *Table5[[#This Row],[Quantity]]</f>
        <v>336.28</v>
      </c>
      <c r="O479" s="15">
        <f xml:space="preserve"> Table5[[#This Row],[Revenue]]/(1 + Table5[[#This Row],[Gross Margin Percentage]])</f>
        <v>58.362644627134493</v>
      </c>
      <c r="P479" s="17">
        <f xml:space="preserve"> Table5[[#This Row],[Revenue]] - Table5[[#This Row],[Total Cost]]</f>
        <v>277.91735537286547</v>
      </c>
    </row>
    <row r="480" spans="1:16" x14ac:dyDescent="0.25">
      <c r="A480" s="7" t="s">
        <v>508</v>
      </c>
      <c r="B480" s="7" t="s">
        <v>36</v>
      </c>
      <c r="C480" s="7" t="s">
        <v>37</v>
      </c>
      <c r="D480" s="7" t="s">
        <v>21</v>
      </c>
      <c r="E480" s="7" t="s">
        <v>25</v>
      </c>
      <c r="F480" s="7" t="s">
        <v>30</v>
      </c>
      <c r="G480" s="7">
        <v>34.369999999999997</v>
      </c>
      <c r="H480" s="7">
        <v>10</v>
      </c>
      <c r="I480" s="8">
        <v>43540</v>
      </c>
      <c r="J480" s="9">
        <v>0.42430555555555555</v>
      </c>
      <c r="K480" s="7" t="s">
        <v>17</v>
      </c>
      <c r="L480" s="7">
        <v>4.7619047620000003</v>
      </c>
      <c r="M480" s="10">
        <v>6.7</v>
      </c>
      <c r="N480" s="15">
        <f>Table5[[#This Row],[Unit price]] *Table5[[#This Row],[Quantity]]</f>
        <v>343.7</v>
      </c>
      <c r="O480" s="15">
        <f xml:space="preserve"> Table5[[#This Row],[Revenue]]/(1 + Table5[[#This Row],[Gross Margin Percentage]])</f>
        <v>59.650413222154533</v>
      </c>
      <c r="P480" s="17">
        <f xml:space="preserve"> Table5[[#This Row],[Revenue]] - Table5[[#This Row],[Total Cost]]</f>
        <v>284.04958677784543</v>
      </c>
    </row>
    <row r="481" spans="1:16" x14ac:dyDescent="0.25">
      <c r="A481" s="11" t="s">
        <v>509</v>
      </c>
      <c r="B481" s="11" t="s">
        <v>12</v>
      </c>
      <c r="C481" s="11" t="s">
        <v>13</v>
      </c>
      <c r="D481" s="11" t="s">
        <v>21</v>
      </c>
      <c r="E481" s="11" t="s">
        <v>25</v>
      </c>
      <c r="F481" s="11" t="s">
        <v>22</v>
      </c>
      <c r="G481" s="11">
        <v>38.6</v>
      </c>
      <c r="H481" s="11">
        <v>1</v>
      </c>
      <c r="I481" s="12">
        <v>43494</v>
      </c>
      <c r="J481" s="13">
        <v>0.47638888888888892</v>
      </c>
      <c r="K481" s="11" t="s">
        <v>17</v>
      </c>
      <c r="L481" s="11">
        <v>4.7619047620000003</v>
      </c>
      <c r="M481" s="14">
        <v>6.7</v>
      </c>
      <c r="N481" s="15">
        <f>Table5[[#This Row],[Unit price]] *Table5[[#This Row],[Quantity]]</f>
        <v>38.6</v>
      </c>
      <c r="O481" s="15">
        <f xml:space="preserve"> Table5[[#This Row],[Revenue]]/(1 + Table5[[#This Row],[Gross Margin Percentage]])</f>
        <v>6.6991735536082784</v>
      </c>
      <c r="P481" s="17">
        <f xml:space="preserve"> Table5[[#This Row],[Revenue]] - Table5[[#This Row],[Total Cost]]</f>
        <v>31.900826446391722</v>
      </c>
    </row>
    <row r="482" spans="1:16" x14ac:dyDescent="0.25">
      <c r="A482" s="7" t="s">
        <v>510</v>
      </c>
      <c r="B482" s="7" t="s">
        <v>19</v>
      </c>
      <c r="C482" s="7" t="s">
        <v>20</v>
      </c>
      <c r="D482" s="7" t="s">
        <v>21</v>
      </c>
      <c r="E482" s="7" t="s">
        <v>25</v>
      </c>
      <c r="F482" s="7" t="s">
        <v>38</v>
      </c>
      <c r="G482" s="7">
        <v>65.97</v>
      </c>
      <c r="H482" s="7">
        <v>8</v>
      </c>
      <c r="I482" s="8">
        <v>43498</v>
      </c>
      <c r="J482" s="9">
        <v>0.8534722222222223</v>
      </c>
      <c r="K482" s="7" t="s">
        <v>23</v>
      </c>
      <c r="L482" s="7">
        <v>4.7619047620000003</v>
      </c>
      <c r="M482" s="10">
        <v>8.4</v>
      </c>
      <c r="N482" s="15">
        <f>Table5[[#This Row],[Unit price]] *Table5[[#This Row],[Quantity]]</f>
        <v>527.76</v>
      </c>
      <c r="O482" s="15">
        <f xml:space="preserve"> Table5[[#This Row],[Revenue]]/(1 + Table5[[#This Row],[Gross Margin Percentage]])</f>
        <v>91.594710742287688</v>
      </c>
      <c r="P482" s="17">
        <f xml:space="preserve"> Table5[[#This Row],[Revenue]] - Table5[[#This Row],[Total Cost]]</f>
        <v>436.16528925771229</v>
      </c>
    </row>
    <row r="483" spans="1:16" x14ac:dyDescent="0.25">
      <c r="A483" s="11" t="s">
        <v>511</v>
      </c>
      <c r="B483" s="11" t="s">
        <v>19</v>
      </c>
      <c r="C483" s="11" t="s">
        <v>20</v>
      </c>
      <c r="D483" s="11" t="s">
        <v>21</v>
      </c>
      <c r="E483" s="11" t="s">
        <v>15</v>
      </c>
      <c r="F483" s="11" t="s">
        <v>22</v>
      </c>
      <c r="G483" s="11">
        <v>32.799999999999997</v>
      </c>
      <c r="H483" s="11">
        <v>10</v>
      </c>
      <c r="I483" s="12">
        <v>43511</v>
      </c>
      <c r="J483" s="13">
        <v>0.5083333333333333</v>
      </c>
      <c r="K483" s="11" t="s">
        <v>23</v>
      </c>
      <c r="L483" s="11">
        <v>4.7619047620000003</v>
      </c>
      <c r="M483" s="14">
        <v>6.2</v>
      </c>
      <c r="N483" s="15">
        <f>Table5[[#This Row],[Unit price]] *Table5[[#This Row],[Quantity]]</f>
        <v>328</v>
      </c>
      <c r="O483" s="15">
        <f xml:space="preserve"> Table5[[#This Row],[Revenue]]/(1 + Table5[[#This Row],[Gross Margin Percentage]])</f>
        <v>56.925619833769822</v>
      </c>
      <c r="P483" s="17">
        <f xml:space="preserve"> Table5[[#This Row],[Revenue]] - Table5[[#This Row],[Total Cost]]</f>
        <v>271.07438016623018</v>
      </c>
    </row>
    <row r="484" spans="1:16" x14ac:dyDescent="0.25">
      <c r="A484" s="7" t="s">
        <v>512</v>
      </c>
      <c r="B484" s="7" t="s">
        <v>12</v>
      </c>
      <c r="C484" s="7" t="s">
        <v>13</v>
      </c>
      <c r="D484" s="7" t="s">
        <v>21</v>
      </c>
      <c r="E484" s="7" t="s">
        <v>25</v>
      </c>
      <c r="F484" s="7" t="s">
        <v>30</v>
      </c>
      <c r="G484" s="7">
        <v>37.14</v>
      </c>
      <c r="H484" s="7">
        <v>5</v>
      </c>
      <c r="I484" s="8">
        <v>43473</v>
      </c>
      <c r="J484" s="9">
        <v>0.54513888888888895</v>
      </c>
      <c r="K484" s="7" t="s">
        <v>17</v>
      </c>
      <c r="L484" s="7">
        <v>4.7619047620000003</v>
      </c>
      <c r="M484" s="10">
        <v>5</v>
      </c>
      <c r="N484" s="15">
        <f>Table5[[#This Row],[Unit price]] *Table5[[#This Row],[Quantity]]</f>
        <v>185.7</v>
      </c>
      <c r="O484" s="15">
        <f xml:space="preserve"> Table5[[#This Row],[Revenue]]/(1 + Table5[[#This Row],[Gross Margin Percentage]])</f>
        <v>32.228925619301997</v>
      </c>
      <c r="P484" s="17">
        <f xml:space="preserve"> Table5[[#This Row],[Revenue]] - Table5[[#This Row],[Total Cost]]</f>
        <v>153.47107438069798</v>
      </c>
    </row>
    <row r="485" spans="1:16" x14ac:dyDescent="0.25">
      <c r="A485" s="11" t="s">
        <v>513</v>
      </c>
      <c r="B485" s="11" t="s">
        <v>36</v>
      </c>
      <c r="C485" s="11" t="s">
        <v>37</v>
      </c>
      <c r="D485" s="11" t="s">
        <v>14</v>
      </c>
      <c r="E485" s="11" t="s">
        <v>25</v>
      </c>
      <c r="F485" s="11" t="s">
        <v>26</v>
      </c>
      <c r="G485" s="11">
        <v>60.38</v>
      </c>
      <c r="H485" s="11">
        <v>10</v>
      </c>
      <c r="I485" s="12">
        <v>43508</v>
      </c>
      <c r="J485" s="13">
        <v>0.67986111111111114</v>
      </c>
      <c r="K485" s="11" t="s">
        <v>23</v>
      </c>
      <c r="L485" s="11">
        <v>4.7619047620000003</v>
      </c>
      <c r="M485" s="14">
        <v>6</v>
      </c>
      <c r="N485" s="15">
        <f>Table5[[#This Row],[Unit price]] *Table5[[#This Row],[Quantity]]</f>
        <v>603.80000000000007</v>
      </c>
      <c r="O485" s="15">
        <f xml:space="preserve"> Table5[[#This Row],[Revenue]]/(1 + Table5[[#This Row],[Gross Margin Percentage]])</f>
        <v>104.79173553545799</v>
      </c>
      <c r="P485" s="17">
        <f xml:space="preserve"> Table5[[#This Row],[Revenue]] - Table5[[#This Row],[Total Cost]]</f>
        <v>499.00826446454209</v>
      </c>
    </row>
    <row r="486" spans="1:16" x14ac:dyDescent="0.25">
      <c r="A486" s="7" t="s">
        <v>514</v>
      </c>
      <c r="B486" s="7" t="s">
        <v>19</v>
      </c>
      <c r="C486" s="7" t="s">
        <v>20</v>
      </c>
      <c r="D486" s="7" t="s">
        <v>14</v>
      </c>
      <c r="E486" s="7" t="s">
        <v>15</v>
      </c>
      <c r="F486" s="7" t="s">
        <v>30</v>
      </c>
      <c r="G486" s="7">
        <v>36.979999999999997</v>
      </c>
      <c r="H486" s="7">
        <v>10</v>
      </c>
      <c r="I486" s="8">
        <v>43466</v>
      </c>
      <c r="J486" s="9">
        <v>0.82500000000000007</v>
      </c>
      <c r="K486" s="7" t="s">
        <v>27</v>
      </c>
      <c r="L486" s="7">
        <v>4.7619047620000003</v>
      </c>
      <c r="M486" s="10">
        <v>7</v>
      </c>
      <c r="N486" s="15">
        <f>Table5[[#This Row],[Unit price]] *Table5[[#This Row],[Quantity]]</f>
        <v>369.79999999999995</v>
      </c>
      <c r="O486" s="15">
        <f xml:space="preserve"> Table5[[#This Row],[Revenue]]/(1 + Table5[[#This Row],[Gross Margin Percentage]])</f>
        <v>64.180165288195354</v>
      </c>
      <c r="P486" s="17">
        <f xml:space="preserve"> Table5[[#This Row],[Revenue]] - Table5[[#This Row],[Total Cost]]</f>
        <v>305.61983471180463</v>
      </c>
    </row>
    <row r="487" spans="1:16" x14ac:dyDescent="0.25">
      <c r="A487" s="11" t="s">
        <v>515</v>
      </c>
      <c r="B487" s="11" t="s">
        <v>36</v>
      </c>
      <c r="C487" s="11" t="s">
        <v>37</v>
      </c>
      <c r="D487" s="11" t="s">
        <v>14</v>
      </c>
      <c r="E487" s="11" t="s">
        <v>15</v>
      </c>
      <c r="F487" s="11" t="s">
        <v>30</v>
      </c>
      <c r="G487" s="11">
        <v>49.49</v>
      </c>
      <c r="H487" s="11">
        <v>4</v>
      </c>
      <c r="I487" s="12">
        <v>43545</v>
      </c>
      <c r="J487" s="13">
        <v>0.64236111111111105</v>
      </c>
      <c r="K487" s="11" t="s">
        <v>17</v>
      </c>
      <c r="L487" s="11">
        <v>4.7619047620000003</v>
      </c>
      <c r="M487" s="14">
        <v>6.6</v>
      </c>
      <c r="N487" s="15">
        <f>Table5[[#This Row],[Unit price]] *Table5[[#This Row],[Quantity]]</f>
        <v>197.96</v>
      </c>
      <c r="O487" s="15">
        <f xml:space="preserve"> Table5[[#This Row],[Revenue]]/(1 + Table5[[#This Row],[Gross Margin Percentage]])</f>
        <v>34.356694214308156</v>
      </c>
      <c r="P487" s="17">
        <f xml:space="preserve"> Table5[[#This Row],[Revenue]] - Table5[[#This Row],[Total Cost]]</f>
        <v>163.60330578569184</v>
      </c>
    </row>
    <row r="488" spans="1:16" x14ac:dyDescent="0.25">
      <c r="A488" s="7" t="s">
        <v>516</v>
      </c>
      <c r="B488" s="7" t="s">
        <v>36</v>
      </c>
      <c r="C488" s="7" t="s">
        <v>37</v>
      </c>
      <c r="D488" s="7" t="s">
        <v>21</v>
      </c>
      <c r="E488" s="7" t="s">
        <v>15</v>
      </c>
      <c r="F488" s="7" t="s">
        <v>40</v>
      </c>
      <c r="G488" s="7">
        <v>41.09</v>
      </c>
      <c r="H488" s="7">
        <v>10</v>
      </c>
      <c r="I488" s="8">
        <v>43524</v>
      </c>
      <c r="J488" s="9">
        <v>0.61249999999999993</v>
      </c>
      <c r="K488" s="7" t="s">
        <v>23</v>
      </c>
      <c r="L488" s="7">
        <v>4.7619047620000003</v>
      </c>
      <c r="M488" s="10">
        <v>7.3</v>
      </c>
      <c r="N488" s="15">
        <f>Table5[[#This Row],[Unit price]] *Table5[[#This Row],[Quantity]]</f>
        <v>410.90000000000003</v>
      </c>
      <c r="O488" s="15">
        <f xml:space="preserve"> Table5[[#This Row],[Revenue]]/(1 + Table5[[#This Row],[Gross Margin Percentage]])</f>
        <v>71.313223139317145</v>
      </c>
      <c r="P488" s="17">
        <f xml:space="preserve"> Table5[[#This Row],[Revenue]] - Table5[[#This Row],[Total Cost]]</f>
        <v>339.5867768606829</v>
      </c>
    </row>
    <row r="489" spans="1:16" x14ac:dyDescent="0.25">
      <c r="A489" s="11" t="s">
        <v>517</v>
      </c>
      <c r="B489" s="11" t="s">
        <v>12</v>
      </c>
      <c r="C489" s="11" t="s">
        <v>13</v>
      </c>
      <c r="D489" s="11" t="s">
        <v>21</v>
      </c>
      <c r="E489" s="11" t="s">
        <v>25</v>
      </c>
      <c r="F489" s="11" t="s">
        <v>40</v>
      </c>
      <c r="G489" s="11">
        <v>37.15</v>
      </c>
      <c r="H489" s="11">
        <v>4</v>
      </c>
      <c r="I489" s="12">
        <v>43547</v>
      </c>
      <c r="J489" s="13">
        <v>0.7909722222222223</v>
      </c>
      <c r="K489" s="11" t="s">
        <v>17</v>
      </c>
      <c r="L489" s="11">
        <v>4.7619047620000003</v>
      </c>
      <c r="M489" s="14">
        <v>8.3000000000000007</v>
      </c>
      <c r="N489" s="15">
        <f>Table5[[#This Row],[Unit price]] *Table5[[#This Row],[Quantity]]</f>
        <v>148.6</v>
      </c>
      <c r="O489" s="15">
        <f xml:space="preserve"> Table5[[#This Row],[Revenue]]/(1 + Table5[[#This Row],[Gross Margin Percentage]])</f>
        <v>25.790082644201814</v>
      </c>
      <c r="P489" s="17">
        <f xml:space="preserve"> Table5[[#This Row],[Revenue]] - Table5[[#This Row],[Total Cost]]</f>
        <v>122.80991735579818</v>
      </c>
    </row>
    <row r="490" spans="1:16" x14ac:dyDescent="0.25">
      <c r="A490" s="7" t="s">
        <v>518</v>
      </c>
      <c r="B490" s="7" t="s">
        <v>19</v>
      </c>
      <c r="C490" s="7" t="s">
        <v>20</v>
      </c>
      <c r="D490" s="7" t="s">
        <v>21</v>
      </c>
      <c r="E490" s="7" t="s">
        <v>25</v>
      </c>
      <c r="F490" s="7" t="s">
        <v>26</v>
      </c>
      <c r="G490" s="7">
        <v>22.96</v>
      </c>
      <c r="H490" s="7">
        <v>1</v>
      </c>
      <c r="I490" s="8">
        <v>43495</v>
      </c>
      <c r="J490" s="9">
        <v>0.86597222222222225</v>
      </c>
      <c r="K490" s="7" t="s">
        <v>23</v>
      </c>
      <c r="L490" s="7">
        <v>4.7619047620000003</v>
      </c>
      <c r="M490" s="10">
        <v>4.3</v>
      </c>
      <c r="N490" s="15">
        <f>Table5[[#This Row],[Unit price]] *Table5[[#This Row],[Quantity]]</f>
        <v>22.96</v>
      </c>
      <c r="O490" s="15">
        <f xml:space="preserve"> Table5[[#This Row],[Revenue]]/(1 + Table5[[#This Row],[Gross Margin Percentage]])</f>
        <v>3.9847933883638875</v>
      </c>
      <c r="P490" s="17">
        <f xml:space="preserve"> Table5[[#This Row],[Revenue]] - Table5[[#This Row],[Total Cost]]</f>
        <v>18.975206611636114</v>
      </c>
    </row>
    <row r="491" spans="1:16" x14ac:dyDescent="0.25">
      <c r="A491" s="11" t="s">
        <v>519</v>
      </c>
      <c r="B491" s="11" t="s">
        <v>36</v>
      </c>
      <c r="C491" s="11" t="s">
        <v>37</v>
      </c>
      <c r="D491" s="11" t="s">
        <v>14</v>
      </c>
      <c r="E491" s="11" t="s">
        <v>15</v>
      </c>
      <c r="F491" s="11" t="s">
        <v>26</v>
      </c>
      <c r="G491" s="11">
        <v>77.680000000000007</v>
      </c>
      <c r="H491" s="11">
        <v>9</v>
      </c>
      <c r="I491" s="12">
        <v>43500</v>
      </c>
      <c r="J491" s="13">
        <v>0.55625000000000002</v>
      </c>
      <c r="K491" s="11" t="s">
        <v>17</v>
      </c>
      <c r="L491" s="11">
        <v>4.7619047620000003</v>
      </c>
      <c r="M491" s="14">
        <v>9.8000000000000007</v>
      </c>
      <c r="N491" s="15">
        <f>Table5[[#This Row],[Unit price]] *Table5[[#This Row],[Quantity]]</f>
        <v>699.12000000000012</v>
      </c>
      <c r="O491" s="15">
        <f xml:space="preserve"> Table5[[#This Row],[Revenue]]/(1 + Table5[[#This Row],[Gross Margin Percentage]])</f>
        <v>121.33487603105233</v>
      </c>
      <c r="P491" s="17">
        <f xml:space="preserve"> Table5[[#This Row],[Revenue]] - Table5[[#This Row],[Total Cost]]</f>
        <v>577.7851239689478</v>
      </c>
    </row>
    <row r="492" spans="1:16" x14ac:dyDescent="0.25">
      <c r="A492" s="7" t="s">
        <v>520</v>
      </c>
      <c r="B492" s="7" t="s">
        <v>36</v>
      </c>
      <c r="C492" s="7" t="s">
        <v>37</v>
      </c>
      <c r="D492" s="7" t="s">
        <v>21</v>
      </c>
      <c r="E492" s="7" t="s">
        <v>15</v>
      </c>
      <c r="F492" s="7" t="s">
        <v>40</v>
      </c>
      <c r="G492" s="7">
        <v>34.700000000000003</v>
      </c>
      <c r="H492" s="7">
        <v>2</v>
      </c>
      <c r="I492" s="8">
        <v>43537</v>
      </c>
      <c r="J492" s="9">
        <v>0.82500000000000007</v>
      </c>
      <c r="K492" s="7" t="s">
        <v>17</v>
      </c>
      <c r="L492" s="7">
        <v>4.7619047620000003</v>
      </c>
      <c r="M492" s="10">
        <v>8.1999999999999993</v>
      </c>
      <c r="N492" s="15">
        <f>Table5[[#This Row],[Unit price]] *Table5[[#This Row],[Quantity]]</f>
        <v>69.400000000000006</v>
      </c>
      <c r="O492" s="15">
        <f xml:space="preserve"> Table5[[#This Row],[Revenue]]/(1 + Table5[[#This Row],[Gross Margin Percentage]])</f>
        <v>12.044628098974469</v>
      </c>
      <c r="P492" s="17">
        <f xml:space="preserve"> Table5[[#This Row],[Revenue]] - Table5[[#This Row],[Total Cost]]</f>
        <v>57.355371901025535</v>
      </c>
    </row>
    <row r="493" spans="1:16" x14ac:dyDescent="0.25">
      <c r="A493" s="11" t="s">
        <v>521</v>
      </c>
      <c r="B493" s="11" t="s">
        <v>12</v>
      </c>
      <c r="C493" s="11" t="s">
        <v>13</v>
      </c>
      <c r="D493" s="11" t="s">
        <v>14</v>
      </c>
      <c r="E493" s="11" t="s">
        <v>15</v>
      </c>
      <c r="F493" s="11" t="s">
        <v>40</v>
      </c>
      <c r="G493" s="11">
        <v>19.66</v>
      </c>
      <c r="H493" s="11">
        <v>10</v>
      </c>
      <c r="I493" s="12">
        <v>43539</v>
      </c>
      <c r="J493" s="13">
        <v>0.76388888888888884</v>
      </c>
      <c r="K493" s="11" t="s">
        <v>27</v>
      </c>
      <c r="L493" s="11">
        <v>4.7619047620000003</v>
      </c>
      <c r="M493" s="14">
        <v>7.2</v>
      </c>
      <c r="N493" s="15">
        <f>Table5[[#This Row],[Unit price]] *Table5[[#This Row],[Quantity]]</f>
        <v>196.6</v>
      </c>
      <c r="O493" s="15">
        <f xml:space="preserve"> Table5[[#This Row],[Revenue]]/(1 + Table5[[#This Row],[Gross Margin Percentage]])</f>
        <v>34.120661156460812</v>
      </c>
      <c r="P493" s="17">
        <f xml:space="preserve"> Table5[[#This Row],[Revenue]] - Table5[[#This Row],[Total Cost]]</f>
        <v>162.47933884353918</v>
      </c>
    </row>
    <row r="494" spans="1:16" x14ac:dyDescent="0.25">
      <c r="A494" s="7" t="s">
        <v>522</v>
      </c>
      <c r="B494" s="7" t="s">
        <v>36</v>
      </c>
      <c r="C494" s="7" t="s">
        <v>37</v>
      </c>
      <c r="D494" s="7" t="s">
        <v>14</v>
      </c>
      <c r="E494" s="7" t="s">
        <v>15</v>
      </c>
      <c r="F494" s="7" t="s">
        <v>16</v>
      </c>
      <c r="G494" s="7">
        <v>25.32</v>
      </c>
      <c r="H494" s="7">
        <v>8</v>
      </c>
      <c r="I494" s="8">
        <v>43529</v>
      </c>
      <c r="J494" s="9">
        <v>0.85</v>
      </c>
      <c r="K494" s="7" t="s">
        <v>17</v>
      </c>
      <c r="L494" s="7">
        <v>4.7619047620000003</v>
      </c>
      <c r="M494" s="10">
        <v>8.6999999999999993</v>
      </c>
      <c r="N494" s="15">
        <f>Table5[[#This Row],[Unit price]] *Table5[[#This Row],[Quantity]]</f>
        <v>202.56</v>
      </c>
      <c r="O494" s="15">
        <f xml:space="preserve"> Table5[[#This Row],[Revenue]]/(1 + Table5[[#This Row],[Gross Margin Percentage]])</f>
        <v>35.155041321732973</v>
      </c>
      <c r="P494" s="17">
        <f xml:space="preserve"> Table5[[#This Row],[Revenue]] - Table5[[#This Row],[Total Cost]]</f>
        <v>167.40495867826704</v>
      </c>
    </row>
    <row r="495" spans="1:16" x14ac:dyDescent="0.25">
      <c r="A495" s="11" t="s">
        <v>523</v>
      </c>
      <c r="B495" s="11" t="s">
        <v>19</v>
      </c>
      <c r="C495" s="11" t="s">
        <v>20</v>
      </c>
      <c r="D495" s="11" t="s">
        <v>14</v>
      </c>
      <c r="E495" s="11" t="s">
        <v>15</v>
      </c>
      <c r="F495" s="11" t="s">
        <v>26</v>
      </c>
      <c r="G495" s="11">
        <v>12.12</v>
      </c>
      <c r="H495" s="11">
        <v>10</v>
      </c>
      <c r="I495" s="12">
        <v>43529</v>
      </c>
      <c r="J495" s="13">
        <v>0.57222222222222219</v>
      </c>
      <c r="K495" s="11" t="s">
        <v>27</v>
      </c>
      <c r="L495" s="11">
        <v>4.7619047620000003</v>
      </c>
      <c r="M495" s="14">
        <v>8.4</v>
      </c>
      <c r="N495" s="15">
        <f>Table5[[#This Row],[Unit price]] *Table5[[#This Row],[Quantity]]</f>
        <v>121.19999999999999</v>
      </c>
      <c r="O495" s="15">
        <f xml:space="preserve"> Table5[[#This Row],[Revenue]]/(1 + Table5[[#This Row],[Gross Margin Percentage]])</f>
        <v>21.034710743453967</v>
      </c>
      <c r="P495" s="17">
        <f xml:space="preserve"> Table5[[#This Row],[Revenue]] - Table5[[#This Row],[Total Cost]]</f>
        <v>100.16528925654602</v>
      </c>
    </row>
    <row r="496" spans="1:16" x14ac:dyDescent="0.25">
      <c r="A496" s="7" t="s">
        <v>524</v>
      </c>
      <c r="B496" s="7" t="s">
        <v>36</v>
      </c>
      <c r="C496" s="7" t="s">
        <v>37</v>
      </c>
      <c r="D496" s="7" t="s">
        <v>21</v>
      </c>
      <c r="E496" s="7" t="s">
        <v>25</v>
      </c>
      <c r="F496" s="7" t="s">
        <v>40</v>
      </c>
      <c r="G496" s="7">
        <v>99.89</v>
      </c>
      <c r="H496" s="7">
        <v>2</v>
      </c>
      <c r="I496" s="8">
        <v>43522</v>
      </c>
      <c r="J496" s="9">
        <v>0.4916666666666667</v>
      </c>
      <c r="K496" s="7" t="s">
        <v>17</v>
      </c>
      <c r="L496" s="7">
        <v>4.7619047620000003</v>
      </c>
      <c r="M496" s="10">
        <v>7.1</v>
      </c>
      <c r="N496" s="15">
        <f>Table5[[#This Row],[Unit price]] *Table5[[#This Row],[Quantity]]</f>
        <v>199.78</v>
      </c>
      <c r="O496" s="15">
        <f xml:space="preserve"> Table5[[#This Row],[Revenue]]/(1 + Table5[[#This Row],[Gross Margin Percentage]])</f>
        <v>34.672561982897975</v>
      </c>
      <c r="P496" s="17">
        <f xml:space="preserve"> Table5[[#This Row],[Revenue]] - Table5[[#This Row],[Total Cost]]</f>
        <v>165.10743801710203</v>
      </c>
    </row>
    <row r="497" spans="1:16" x14ac:dyDescent="0.25">
      <c r="A497" s="11" t="s">
        <v>525</v>
      </c>
      <c r="B497" s="11" t="s">
        <v>36</v>
      </c>
      <c r="C497" s="11" t="s">
        <v>37</v>
      </c>
      <c r="D497" s="11" t="s">
        <v>21</v>
      </c>
      <c r="E497" s="11" t="s">
        <v>25</v>
      </c>
      <c r="F497" s="11" t="s">
        <v>30</v>
      </c>
      <c r="G497" s="11">
        <v>75.92</v>
      </c>
      <c r="H497" s="11">
        <v>8</v>
      </c>
      <c r="I497" s="12">
        <v>43544</v>
      </c>
      <c r="J497" s="13">
        <v>0.59305555555555556</v>
      </c>
      <c r="K497" s="11" t="s">
        <v>23</v>
      </c>
      <c r="L497" s="11">
        <v>4.7619047620000003</v>
      </c>
      <c r="M497" s="14">
        <v>5.5</v>
      </c>
      <c r="N497" s="15">
        <f>Table5[[#This Row],[Unit price]] *Table5[[#This Row],[Quantity]]</f>
        <v>607.36</v>
      </c>
      <c r="O497" s="15">
        <f xml:space="preserve"> Table5[[#This Row],[Revenue]]/(1 + Table5[[#This Row],[Gross Margin Percentage]])</f>
        <v>105.40958677511719</v>
      </c>
      <c r="P497" s="17">
        <f xml:space="preserve"> Table5[[#This Row],[Revenue]] - Table5[[#This Row],[Total Cost]]</f>
        <v>501.95041322488282</v>
      </c>
    </row>
    <row r="498" spans="1:16" x14ac:dyDescent="0.25">
      <c r="A498" s="7" t="s">
        <v>526</v>
      </c>
      <c r="B498" s="7" t="s">
        <v>19</v>
      </c>
      <c r="C498" s="7" t="s">
        <v>20</v>
      </c>
      <c r="D498" s="7" t="s">
        <v>21</v>
      </c>
      <c r="E498" s="7" t="s">
        <v>15</v>
      </c>
      <c r="F498" s="7" t="s">
        <v>22</v>
      </c>
      <c r="G498" s="7">
        <v>63.22</v>
      </c>
      <c r="H498" s="7">
        <v>2</v>
      </c>
      <c r="I498" s="8">
        <v>43466</v>
      </c>
      <c r="J498" s="9">
        <v>0.66041666666666665</v>
      </c>
      <c r="K498" s="7" t="s">
        <v>23</v>
      </c>
      <c r="L498" s="7">
        <v>4.7619047620000003</v>
      </c>
      <c r="M498" s="10">
        <v>8.5</v>
      </c>
      <c r="N498" s="15">
        <f>Table5[[#This Row],[Unit price]] *Table5[[#This Row],[Quantity]]</f>
        <v>126.44</v>
      </c>
      <c r="O498" s="15">
        <f xml:space="preserve"> Table5[[#This Row],[Revenue]]/(1 + Table5[[#This Row],[Gross Margin Percentage]])</f>
        <v>21.944132231042243</v>
      </c>
      <c r="P498" s="17">
        <f xml:space="preserve"> Table5[[#This Row],[Revenue]] - Table5[[#This Row],[Total Cost]]</f>
        <v>104.49586776895775</v>
      </c>
    </row>
    <row r="499" spans="1:16" x14ac:dyDescent="0.25">
      <c r="A499" s="11" t="s">
        <v>527</v>
      </c>
      <c r="B499" s="11" t="s">
        <v>19</v>
      </c>
      <c r="C499" s="11" t="s">
        <v>20</v>
      </c>
      <c r="D499" s="11" t="s">
        <v>21</v>
      </c>
      <c r="E499" s="11" t="s">
        <v>15</v>
      </c>
      <c r="F499" s="11" t="s">
        <v>38</v>
      </c>
      <c r="G499" s="11">
        <v>90.24</v>
      </c>
      <c r="H499" s="11">
        <v>6</v>
      </c>
      <c r="I499" s="12">
        <v>43492</v>
      </c>
      <c r="J499" s="13">
        <v>0.47013888888888888</v>
      </c>
      <c r="K499" s="11" t="s">
        <v>23</v>
      </c>
      <c r="L499" s="11">
        <v>4.7619047620000003</v>
      </c>
      <c r="M499" s="14">
        <v>6.2</v>
      </c>
      <c r="N499" s="15">
        <f>Table5[[#This Row],[Unit price]] *Table5[[#This Row],[Quantity]]</f>
        <v>541.43999999999994</v>
      </c>
      <c r="O499" s="15">
        <f xml:space="preserve"> Table5[[#This Row],[Revenue]]/(1 + Table5[[#This Row],[Gross Margin Percentage]])</f>
        <v>93.968925618281489</v>
      </c>
      <c r="P499" s="17">
        <f xml:space="preserve"> Table5[[#This Row],[Revenue]] - Table5[[#This Row],[Total Cost]]</f>
        <v>447.47107438171844</v>
      </c>
    </row>
    <row r="500" spans="1:16" x14ac:dyDescent="0.25">
      <c r="A500" s="7" t="s">
        <v>528</v>
      </c>
      <c r="B500" s="7" t="s">
        <v>36</v>
      </c>
      <c r="C500" s="7" t="s">
        <v>37</v>
      </c>
      <c r="D500" s="7" t="s">
        <v>14</v>
      </c>
      <c r="E500" s="7" t="s">
        <v>15</v>
      </c>
      <c r="F500" s="7" t="s">
        <v>30</v>
      </c>
      <c r="G500" s="7">
        <v>98.13</v>
      </c>
      <c r="H500" s="7">
        <v>1</v>
      </c>
      <c r="I500" s="8">
        <v>43486</v>
      </c>
      <c r="J500" s="9">
        <v>0.73333333333333339</v>
      </c>
      <c r="K500" s="7" t="s">
        <v>23</v>
      </c>
      <c r="L500" s="7">
        <v>4.7619047620000003</v>
      </c>
      <c r="M500" s="10">
        <v>8.9</v>
      </c>
      <c r="N500" s="15">
        <f>Table5[[#This Row],[Unit price]] *Table5[[#This Row],[Quantity]]</f>
        <v>98.13</v>
      </c>
      <c r="O500" s="15">
        <f xml:space="preserve"> Table5[[#This Row],[Revenue]]/(1 + Table5[[#This Row],[Gross Margin Percentage]])</f>
        <v>17.030826445999487</v>
      </c>
      <c r="P500" s="17">
        <f xml:space="preserve"> Table5[[#This Row],[Revenue]] - Table5[[#This Row],[Total Cost]]</f>
        <v>81.099173554000515</v>
      </c>
    </row>
    <row r="501" spans="1:16" x14ac:dyDescent="0.25">
      <c r="A501" s="11" t="s">
        <v>529</v>
      </c>
      <c r="B501" s="11" t="s">
        <v>12</v>
      </c>
      <c r="C501" s="11" t="s">
        <v>13</v>
      </c>
      <c r="D501" s="11" t="s">
        <v>14</v>
      </c>
      <c r="E501" s="11" t="s">
        <v>15</v>
      </c>
      <c r="F501" s="11" t="s">
        <v>30</v>
      </c>
      <c r="G501" s="11">
        <v>51.52</v>
      </c>
      <c r="H501" s="11">
        <v>8</v>
      </c>
      <c r="I501" s="12">
        <v>43498</v>
      </c>
      <c r="J501" s="13">
        <v>0.65763888888888888</v>
      </c>
      <c r="K501" s="11" t="s">
        <v>23</v>
      </c>
      <c r="L501" s="11">
        <v>4.7619047620000003</v>
      </c>
      <c r="M501" s="14">
        <v>9.6</v>
      </c>
      <c r="N501" s="15">
        <f>Table5[[#This Row],[Unit price]] *Table5[[#This Row],[Quantity]]</f>
        <v>412.16</v>
      </c>
      <c r="O501" s="15">
        <f xml:space="preserve"> Table5[[#This Row],[Revenue]]/(1 + Table5[[#This Row],[Gross Margin Percentage]])</f>
        <v>71.531900825263932</v>
      </c>
      <c r="P501" s="17">
        <f xml:space="preserve"> Table5[[#This Row],[Revenue]] - Table5[[#This Row],[Total Cost]]</f>
        <v>340.62809917473612</v>
      </c>
    </row>
    <row r="502" spans="1:16" x14ac:dyDescent="0.25">
      <c r="A502" s="7" t="s">
        <v>530</v>
      </c>
      <c r="B502" s="7" t="s">
        <v>36</v>
      </c>
      <c r="C502" s="7" t="s">
        <v>37</v>
      </c>
      <c r="D502" s="7" t="s">
        <v>14</v>
      </c>
      <c r="E502" s="7" t="s">
        <v>25</v>
      </c>
      <c r="F502" s="7" t="s">
        <v>30</v>
      </c>
      <c r="G502" s="7">
        <v>73.97</v>
      </c>
      <c r="H502" s="7">
        <v>1</v>
      </c>
      <c r="I502" s="8">
        <v>43499</v>
      </c>
      <c r="J502" s="9">
        <v>0.66180555555555554</v>
      </c>
      <c r="K502" s="7" t="s">
        <v>27</v>
      </c>
      <c r="L502" s="7">
        <v>4.7619047620000003</v>
      </c>
      <c r="M502" s="10">
        <v>5.4</v>
      </c>
      <c r="N502" s="15">
        <f>Table5[[#This Row],[Unit price]] *Table5[[#This Row],[Quantity]]</f>
        <v>73.97</v>
      </c>
      <c r="O502" s="15">
        <f xml:space="preserve"> Table5[[#This Row],[Revenue]]/(1 + Table5[[#This Row],[Gross Margin Percentage]])</f>
        <v>12.837768594829127</v>
      </c>
      <c r="P502" s="17">
        <f xml:space="preserve"> Table5[[#This Row],[Revenue]] - Table5[[#This Row],[Total Cost]]</f>
        <v>61.13223140517087</v>
      </c>
    </row>
    <row r="503" spans="1:16" x14ac:dyDescent="0.25">
      <c r="A503" s="11" t="s">
        <v>531</v>
      </c>
      <c r="B503" s="11" t="s">
        <v>19</v>
      </c>
      <c r="C503" s="11" t="s">
        <v>20</v>
      </c>
      <c r="D503" s="11" t="s">
        <v>14</v>
      </c>
      <c r="E503" s="11" t="s">
        <v>15</v>
      </c>
      <c r="F503" s="11" t="s">
        <v>40</v>
      </c>
      <c r="G503" s="11">
        <v>31.9</v>
      </c>
      <c r="H503" s="11">
        <v>1</v>
      </c>
      <c r="I503" s="12">
        <v>43470</v>
      </c>
      <c r="J503" s="13">
        <v>0.52777777777777779</v>
      </c>
      <c r="K503" s="11" t="s">
        <v>17</v>
      </c>
      <c r="L503" s="11">
        <v>4.7619047620000003</v>
      </c>
      <c r="M503" s="14">
        <v>9.1</v>
      </c>
      <c r="N503" s="15">
        <f>Table5[[#This Row],[Unit price]] *Table5[[#This Row],[Quantity]]</f>
        <v>31.9</v>
      </c>
      <c r="O503" s="15">
        <f xml:space="preserve"> Table5[[#This Row],[Revenue]]/(1 + Table5[[#This Row],[Gross Margin Percentage]])</f>
        <v>5.5363636362721254</v>
      </c>
      <c r="P503" s="17">
        <f xml:space="preserve"> Table5[[#This Row],[Revenue]] - Table5[[#This Row],[Total Cost]]</f>
        <v>26.363636363727874</v>
      </c>
    </row>
    <row r="504" spans="1:16" x14ac:dyDescent="0.25">
      <c r="A504" s="7" t="s">
        <v>532</v>
      </c>
      <c r="B504" s="7" t="s">
        <v>19</v>
      </c>
      <c r="C504" s="7" t="s">
        <v>20</v>
      </c>
      <c r="D504" s="7" t="s">
        <v>21</v>
      </c>
      <c r="E504" s="7" t="s">
        <v>25</v>
      </c>
      <c r="F504" s="7" t="s">
        <v>26</v>
      </c>
      <c r="G504" s="7">
        <v>69.400000000000006</v>
      </c>
      <c r="H504" s="7">
        <v>2</v>
      </c>
      <c r="I504" s="8">
        <v>43492</v>
      </c>
      <c r="J504" s="9">
        <v>0.82500000000000007</v>
      </c>
      <c r="K504" s="7" t="s">
        <v>17</v>
      </c>
      <c r="L504" s="7">
        <v>4.7619047620000003</v>
      </c>
      <c r="M504" s="10">
        <v>9</v>
      </c>
      <c r="N504" s="15">
        <f>Table5[[#This Row],[Unit price]] *Table5[[#This Row],[Quantity]]</f>
        <v>138.80000000000001</v>
      </c>
      <c r="O504" s="15">
        <f xml:space="preserve"> Table5[[#This Row],[Revenue]]/(1 + Table5[[#This Row],[Gross Margin Percentage]])</f>
        <v>24.089256197948938</v>
      </c>
      <c r="P504" s="17">
        <f xml:space="preserve"> Table5[[#This Row],[Revenue]] - Table5[[#This Row],[Total Cost]]</f>
        <v>114.71074380205107</v>
      </c>
    </row>
    <row r="505" spans="1:16" x14ac:dyDescent="0.25">
      <c r="A505" s="11" t="s">
        <v>533</v>
      </c>
      <c r="B505" s="11" t="s">
        <v>36</v>
      </c>
      <c r="C505" s="11" t="s">
        <v>37</v>
      </c>
      <c r="D505" s="11" t="s">
        <v>21</v>
      </c>
      <c r="E505" s="11" t="s">
        <v>15</v>
      </c>
      <c r="F505" s="11" t="s">
        <v>30</v>
      </c>
      <c r="G505" s="11">
        <v>93.31</v>
      </c>
      <c r="H505" s="11">
        <v>2</v>
      </c>
      <c r="I505" s="12">
        <v>43549</v>
      </c>
      <c r="J505" s="13">
        <v>0.74513888888888891</v>
      </c>
      <c r="K505" s="11" t="s">
        <v>23</v>
      </c>
      <c r="L505" s="11">
        <v>4.7619047620000003</v>
      </c>
      <c r="M505" s="14">
        <v>6.3</v>
      </c>
      <c r="N505" s="15">
        <f>Table5[[#This Row],[Unit price]] *Table5[[#This Row],[Quantity]]</f>
        <v>186.62</v>
      </c>
      <c r="O505" s="15">
        <f xml:space="preserve"> Table5[[#This Row],[Revenue]]/(1 + Table5[[#This Row],[Gross Margin Percentage]])</f>
        <v>32.388595040786967</v>
      </c>
      <c r="P505" s="17">
        <f xml:space="preserve"> Table5[[#This Row],[Revenue]] - Table5[[#This Row],[Total Cost]]</f>
        <v>154.23140495921302</v>
      </c>
    </row>
    <row r="506" spans="1:16" x14ac:dyDescent="0.25">
      <c r="A506" s="7" t="s">
        <v>534</v>
      </c>
      <c r="B506" s="7" t="s">
        <v>36</v>
      </c>
      <c r="C506" s="7" t="s">
        <v>37</v>
      </c>
      <c r="D506" s="7" t="s">
        <v>21</v>
      </c>
      <c r="E506" s="7" t="s">
        <v>25</v>
      </c>
      <c r="F506" s="7" t="s">
        <v>30</v>
      </c>
      <c r="G506" s="7">
        <v>88.45</v>
      </c>
      <c r="H506" s="7">
        <v>1</v>
      </c>
      <c r="I506" s="8">
        <v>43521</v>
      </c>
      <c r="J506" s="9">
        <v>0.69166666666666676</v>
      </c>
      <c r="K506" s="7" t="s">
        <v>27</v>
      </c>
      <c r="L506" s="7">
        <v>4.7619047620000003</v>
      </c>
      <c r="M506" s="10">
        <v>9.5</v>
      </c>
      <c r="N506" s="15">
        <f>Table5[[#This Row],[Unit price]] *Table5[[#This Row],[Quantity]]</f>
        <v>88.45</v>
      </c>
      <c r="O506" s="15">
        <f xml:space="preserve"> Table5[[#This Row],[Revenue]]/(1 + Table5[[#This Row],[Gross Margin Percentage]])</f>
        <v>15.350826446027259</v>
      </c>
      <c r="P506" s="17">
        <f xml:space="preserve"> Table5[[#This Row],[Revenue]] - Table5[[#This Row],[Total Cost]]</f>
        <v>73.099173553972747</v>
      </c>
    </row>
    <row r="507" spans="1:16" x14ac:dyDescent="0.25">
      <c r="A507" s="11" t="s">
        <v>535</v>
      </c>
      <c r="B507" s="11" t="s">
        <v>12</v>
      </c>
      <c r="C507" s="11" t="s">
        <v>13</v>
      </c>
      <c r="D507" s="11" t="s">
        <v>14</v>
      </c>
      <c r="E507" s="11" t="s">
        <v>25</v>
      </c>
      <c r="F507" s="11" t="s">
        <v>22</v>
      </c>
      <c r="G507" s="11">
        <v>24.18</v>
      </c>
      <c r="H507" s="11">
        <v>8</v>
      </c>
      <c r="I507" s="12">
        <v>43493</v>
      </c>
      <c r="J507" s="13">
        <v>0.87083333333333324</v>
      </c>
      <c r="K507" s="11" t="s">
        <v>17</v>
      </c>
      <c r="L507" s="11">
        <v>4.7619047620000003</v>
      </c>
      <c r="M507" s="14">
        <v>9.8000000000000007</v>
      </c>
      <c r="N507" s="15">
        <f>Table5[[#This Row],[Unit price]] *Table5[[#This Row],[Quantity]]</f>
        <v>193.44</v>
      </c>
      <c r="O507" s="15">
        <f xml:space="preserve"> Table5[[#This Row],[Revenue]]/(1 + Table5[[#This Row],[Gross Margin Percentage]])</f>
        <v>33.572231404403759</v>
      </c>
      <c r="P507" s="17">
        <f xml:space="preserve"> Table5[[#This Row],[Revenue]] - Table5[[#This Row],[Total Cost]]</f>
        <v>159.86776859559623</v>
      </c>
    </row>
    <row r="508" spans="1:16" x14ac:dyDescent="0.25">
      <c r="A508" s="7" t="s">
        <v>536</v>
      </c>
      <c r="B508" s="7" t="s">
        <v>36</v>
      </c>
      <c r="C508" s="7" t="s">
        <v>37</v>
      </c>
      <c r="D508" s="7" t="s">
        <v>14</v>
      </c>
      <c r="E508" s="7" t="s">
        <v>15</v>
      </c>
      <c r="F508" s="7" t="s">
        <v>30</v>
      </c>
      <c r="G508" s="7">
        <v>48.5</v>
      </c>
      <c r="H508" s="7">
        <v>3</v>
      </c>
      <c r="I508" s="8">
        <v>43473</v>
      </c>
      <c r="J508" s="9">
        <v>0.53472222222222221</v>
      </c>
      <c r="K508" s="7" t="s">
        <v>23</v>
      </c>
      <c r="L508" s="7">
        <v>4.7619047620000003</v>
      </c>
      <c r="M508" s="10">
        <v>6.7</v>
      </c>
      <c r="N508" s="15">
        <f>Table5[[#This Row],[Unit price]] *Table5[[#This Row],[Quantity]]</f>
        <v>145.5</v>
      </c>
      <c r="O508" s="15">
        <f xml:space="preserve"> Table5[[#This Row],[Revenue]]/(1 + Table5[[#This Row],[Gross Margin Percentage]])</f>
        <v>25.252066115285089</v>
      </c>
      <c r="P508" s="17">
        <f xml:space="preserve"> Table5[[#This Row],[Revenue]] - Table5[[#This Row],[Total Cost]]</f>
        <v>120.24793388471491</v>
      </c>
    </row>
    <row r="509" spans="1:16" x14ac:dyDescent="0.25">
      <c r="A509" s="11" t="s">
        <v>537</v>
      </c>
      <c r="B509" s="11" t="s">
        <v>36</v>
      </c>
      <c r="C509" s="11" t="s">
        <v>37</v>
      </c>
      <c r="D509" s="11" t="s">
        <v>21</v>
      </c>
      <c r="E509" s="11" t="s">
        <v>15</v>
      </c>
      <c r="F509" s="11" t="s">
        <v>38</v>
      </c>
      <c r="G509" s="11">
        <v>84.05</v>
      </c>
      <c r="H509" s="11">
        <v>6</v>
      </c>
      <c r="I509" s="12">
        <v>43494</v>
      </c>
      <c r="J509" s="13">
        <v>0.45</v>
      </c>
      <c r="K509" s="11" t="s">
        <v>27</v>
      </c>
      <c r="L509" s="11">
        <v>4.7619047620000003</v>
      </c>
      <c r="M509" s="14">
        <v>7.7</v>
      </c>
      <c r="N509" s="15">
        <f>Table5[[#This Row],[Unit price]] *Table5[[#This Row],[Quantity]]</f>
        <v>504.29999999999995</v>
      </c>
      <c r="O509" s="15">
        <f xml:space="preserve"> Table5[[#This Row],[Revenue]]/(1 + Table5[[#This Row],[Gross Margin Percentage]])</f>
        <v>87.523140494421085</v>
      </c>
      <c r="P509" s="17">
        <f xml:space="preserve"> Table5[[#This Row],[Revenue]] - Table5[[#This Row],[Total Cost]]</f>
        <v>416.77685950557884</v>
      </c>
    </row>
    <row r="510" spans="1:16" x14ac:dyDescent="0.25">
      <c r="A510" s="7" t="s">
        <v>538</v>
      </c>
      <c r="B510" s="7" t="s">
        <v>36</v>
      </c>
      <c r="C510" s="7" t="s">
        <v>37</v>
      </c>
      <c r="D510" s="7" t="s">
        <v>14</v>
      </c>
      <c r="E510" s="7" t="s">
        <v>25</v>
      </c>
      <c r="F510" s="7" t="s">
        <v>16</v>
      </c>
      <c r="G510" s="7">
        <v>61.29</v>
      </c>
      <c r="H510" s="7">
        <v>5</v>
      </c>
      <c r="I510" s="8">
        <v>43553</v>
      </c>
      <c r="J510" s="9">
        <v>0.60277777777777775</v>
      </c>
      <c r="K510" s="7" t="s">
        <v>23</v>
      </c>
      <c r="L510" s="7">
        <v>4.7619047620000003</v>
      </c>
      <c r="M510" s="10">
        <v>7</v>
      </c>
      <c r="N510" s="15">
        <f>Table5[[#This Row],[Unit price]] *Table5[[#This Row],[Quantity]]</f>
        <v>306.45</v>
      </c>
      <c r="O510" s="15">
        <f xml:space="preserve"> Table5[[#This Row],[Revenue]]/(1 + Table5[[#This Row],[Gross Margin Percentage]])</f>
        <v>53.185537189203536</v>
      </c>
      <c r="P510" s="17">
        <f xml:space="preserve"> Table5[[#This Row],[Revenue]] - Table5[[#This Row],[Total Cost]]</f>
        <v>253.26446281079646</v>
      </c>
    </row>
    <row r="511" spans="1:16" x14ac:dyDescent="0.25">
      <c r="A511" s="11" t="s">
        <v>539</v>
      </c>
      <c r="B511" s="11" t="s">
        <v>19</v>
      </c>
      <c r="C511" s="11" t="s">
        <v>20</v>
      </c>
      <c r="D511" s="11" t="s">
        <v>14</v>
      </c>
      <c r="E511" s="11" t="s">
        <v>15</v>
      </c>
      <c r="F511" s="11" t="s">
        <v>26</v>
      </c>
      <c r="G511" s="11">
        <v>15.95</v>
      </c>
      <c r="H511" s="11">
        <v>6</v>
      </c>
      <c r="I511" s="12">
        <v>43505</v>
      </c>
      <c r="J511" s="13">
        <v>0.71875</v>
      </c>
      <c r="K511" s="11" t="s">
        <v>27</v>
      </c>
      <c r="L511" s="11">
        <v>4.7619047620000003</v>
      </c>
      <c r="M511" s="14">
        <v>5.0999999999999996</v>
      </c>
      <c r="N511" s="15">
        <f>Table5[[#This Row],[Unit price]] *Table5[[#This Row],[Quantity]]</f>
        <v>95.699999999999989</v>
      </c>
      <c r="O511" s="15">
        <f xml:space="preserve"> Table5[[#This Row],[Revenue]]/(1 + Table5[[#This Row],[Gross Margin Percentage]])</f>
        <v>16.609090908816377</v>
      </c>
      <c r="P511" s="17">
        <f xml:space="preserve"> Table5[[#This Row],[Revenue]] - Table5[[#This Row],[Total Cost]]</f>
        <v>79.090909091183619</v>
      </c>
    </row>
    <row r="512" spans="1:16" x14ac:dyDescent="0.25">
      <c r="A512" s="7" t="s">
        <v>540</v>
      </c>
      <c r="B512" s="7" t="s">
        <v>36</v>
      </c>
      <c r="C512" s="7" t="s">
        <v>37</v>
      </c>
      <c r="D512" s="7" t="s">
        <v>14</v>
      </c>
      <c r="E512" s="7" t="s">
        <v>15</v>
      </c>
      <c r="F512" s="7" t="s">
        <v>30</v>
      </c>
      <c r="G512" s="7">
        <v>90.74</v>
      </c>
      <c r="H512" s="7">
        <v>7</v>
      </c>
      <c r="I512" s="8">
        <v>43481</v>
      </c>
      <c r="J512" s="9">
        <v>0.75208333333333333</v>
      </c>
      <c r="K512" s="7" t="s">
        <v>27</v>
      </c>
      <c r="L512" s="7">
        <v>4.7619047620000003</v>
      </c>
      <c r="M512" s="10">
        <v>6.2</v>
      </c>
      <c r="N512" s="15">
        <f>Table5[[#This Row],[Unit price]] *Table5[[#This Row],[Quantity]]</f>
        <v>635.17999999999995</v>
      </c>
      <c r="O512" s="15">
        <f xml:space="preserve"> Table5[[#This Row],[Revenue]]/(1 + Table5[[#This Row],[Gross Margin Percentage]])</f>
        <v>110.23785123784729</v>
      </c>
      <c r="P512" s="17">
        <f xml:space="preserve"> Table5[[#This Row],[Revenue]] - Table5[[#This Row],[Total Cost]]</f>
        <v>524.94214876215267</v>
      </c>
    </row>
    <row r="513" spans="1:16" x14ac:dyDescent="0.25">
      <c r="A513" s="11" t="s">
        <v>541</v>
      </c>
      <c r="B513" s="11" t="s">
        <v>12</v>
      </c>
      <c r="C513" s="11" t="s">
        <v>13</v>
      </c>
      <c r="D513" s="11" t="s">
        <v>21</v>
      </c>
      <c r="E513" s="11" t="s">
        <v>15</v>
      </c>
      <c r="F513" s="11" t="s">
        <v>26</v>
      </c>
      <c r="G513" s="11">
        <v>42.91</v>
      </c>
      <c r="H513" s="11">
        <v>5</v>
      </c>
      <c r="I513" s="12">
        <v>43470</v>
      </c>
      <c r="J513" s="13">
        <v>0.7284722222222223</v>
      </c>
      <c r="K513" s="11" t="s">
        <v>17</v>
      </c>
      <c r="L513" s="11">
        <v>4.7619047620000003</v>
      </c>
      <c r="M513" s="14">
        <v>6.1</v>
      </c>
      <c r="N513" s="15">
        <f>Table5[[#This Row],[Unit price]] *Table5[[#This Row],[Quantity]]</f>
        <v>214.54999999999998</v>
      </c>
      <c r="O513" s="15">
        <f xml:space="preserve"> Table5[[#This Row],[Revenue]]/(1 + Table5[[#This Row],[Gross Margin Percentage]])</f>
        <v>37.235950412607664</v>
      </c>
      <c r="P513" s="17">
        <f xml:space="preserve"> Table5[[#This Row],[Revenue]] - Table5[[#This Row],[Total Cost]]</f>
        <v>177.31404958739233</v>
      </c>
    </row>
    <row r="514" spans="1:16" x14ac:dyDescent="0.25">
      <c r="A514" s="7" t="s">
        <v>542</v>
      </c>
      <c r="B514" s="7" t="s">
        <v>12</v>
      </c>
      <c r="C514" s="7" t="s">
        <v>13</v>
      </c>
      <c r="D514" s="7" t="s">
        <v>21</v>
      </c>
      <c r="E514" s="7" t="s">
        <v>15</v>
      </c>
      <c r="F514" s="7" t="s">
        <v>40</v>
      </c>
      <c r="G514" s="7">
        <v>54.28</v>
      </c>
      <c r="H514" s="7">
        <v>7</v>
      </c>
      <c r="I514" s="8">
        <v>43492</v>
      </c>
      <c r="J514" s="9">
        <v>0.75347222222222221</v>
      </c>
      <c r="K514" s="7" t="s">
        <v>17</v>
      </c>
      <c r="L514" s="7">
        <v>4.7619047620000003</v>
      </c>
      <c r="M514" s="10">
        <v>9.3000000000000007</v>
      </c>
      <c r="N514" s="15">
        <f>Table5[[#This Row],[Unit price]] *Table5[[#This Row],[Quantity]]</f>
        <v>379.96000000000004</v>
      </c>
      <c r="O514" s="15">
        <f xml:space="preserve"> Table5[[#This Row],[Revenue]]/(1 + Table5[[#This Row],[Gross Margin Percentage]])</f>
        <v>65.943471073290198</v>
      </c>
      <c r="P514" s="17">
        <f xml:space="preserve"> Table5[[#This Row],[Revenue]] - Table5[[#This Row],[Total Cost]]</f>
        <v>314.01652892670984</v>
      </c>
    </row>
    <row r="515" spans="1:16" x14ac:dyDescent="0.25">
      <c r="A515" s="11" t="s">
        <v>543</v>
      </c>
      <c r="B515" s="11" t="s">
        <v>12</v>
      </c>
      <c r="C515" s="11" t="s">
        <v>13</v>
      </c>
      <c r="D515" s="11" t="s">
        <v>21</v>
      </c>
      <c r="E515" s="11" t="s">
        <v>25</v>
      </c>
      <c r="F515" s="11" t="s">
        <v>22</v>
      </c>
      <c r="G515" s="11">
        <v>99.55</v>
      </c>
      <c r="H515" s="11">
        <v>7</v>
      </c>
      <c r="I515" s="12">
        <v>43538</v>
      </c>
      <c r="J515" s="13">
        <v>0.50486111111111109</v>
      </c>
      <c r="K515" s="11" t="s">
        <v>23</v>
      </c>
      <c r="L515" s="11">
        <v>4.7619047620000003</v>
      </c>
      <c r="M515" s="14">
        <v>7.6</v>
      </c>
      <c r="N515" s="15">
        <f>Table5[[#This Row],[Unit price]] *Table5[[#This Row],[Quantity]]</f>
        <v>696.85</v>
      </c>
      <c r="O515" s="15">
        <f xml:space="preserve"> Table5[[#This Row],[Revenue]]/(1 + Table5[[#This Row],[Gross Margin Percentage]])</f>
        <v>120.94090908891006</v>
      </c>
      <c r="P515" s="17">
        <f xml:space="preserve"> Table5[[#This Row],[Revenue]] - Table5[[#This Row],[Total Cost]]</f>
        <v>575.90909091108995</v>
      </c>
    </row>
    <row r="516" spans="1:16" x14ac:dyDescent="0.25">
      <c r="A516" s="7" t="s">
        <v>544</v>
      </c>
      <c r="B516" s="7" t="s">
        <v>19</v>
      </c>
      <c r="C516" s="7" t="s">
        <v>20</v>
      </c>
      <c r="D516" s="7" t="s">
        <v>14</v>
      </c>
      <c r="E516" s="7" t="s">
        <v>25</v>
      </c>
      <c r="F516" s="7" t="s">
        <v>30</v>
      </c>
      <c r="G516" s="7">
        <v>58.39</v>
      </c>
      <c r="H516" s="7">
        <v>7</v>
      </c>
      <c r="I516" s="8">
        <v>43519</v>
      </c>
      <c r="J516" s="9">
        <v>0.8256944444444444</v>
      </c>
      <c r="K516" s="7" t="s">
        <v>27</v>
      </c>
      <c r="L516" s="7">
        <v>4.7619047620000003</v>
      </c>
      <c r="M516" s="10">
        <v>8.1999999999999993</v>
      </c>
      <c r="N516" s="15">
        <f>Table5[[#This Row],[Unit price]] *Table5[[#This Row],[Quantity]]</f>
        <v>408.73</v>
      </c>
      <c r="O516" s="15">
        <f xml:space="preserve"> Table5[[#This Row],[Revenue]]/(1 + Table5[[#This Row],[Gross Margin Percentage]])</f>
        <v>70.936611569075424</v>
      </c>
      <c r="P516" s="17">
        <f xml:space="preserve"> Table5[[#This Row],[Revenue]] - Table5[[#This Row],[Total Cost]]</f>
        <v>337.79338843092461</v>
      </c>
    </row>
    <row r="517" spans="1:16" x14ac:dyDescent="0.25">
      <c r="A517" s="11" t="s">
        <v>545</v>
      </c>
      <c r="B517" s="11" t="s">
        <v>19</v>
      </c>
      <c r="C517" s="11" t="s">
        <v>20</v>
      </c>
      <c r="D517" s="11" t="s">
        <v>14</v>
      </c>
      <c r="E517" s="11" t="s">
        <v>15</v>
      </c>
      <c r="F517" s="11" t="s">
        <v>40</v>
      </c>
      <c r="G517" s="11">
        <v>51.47</v>
      </c>
      <c r="H517" s="11">
        <v>1</v>
      </c>
      <c r="I517" s="12">
        <v>43542</v>
      </c>
      <c r="J517" s="13">
        <v>0.66111111111111109</v>
      </c>
      <c r="K517" s="11" t="s">
        <v>17</v>
      </c>
      <c r="L517" s="11">
        <v>4.7619047620000003</v>
      </c>
      <c r="M517" s="14">
        <v>8.5</v>
      </c>
      <c r="N517" s="15">
        <f>Table5[[#This Row],[Unit price]] *Table5[[#This Row],[Quantity]]</f>
        <v>51.47</v>
      </c>
      <c r="O517" s="15">
        <f xml:space="preserve"> Table5[[#This Row],[Revenue]]/(1 + Table5[[#This Row],[Gross Margin Percentage]])</f>
        <v>8.932809917207722</v>
      </c>
      <c r="P517" s="17">
        <f xml:space="preserve"> Table5[[#This Row],[Revenue]] - Table5[[#This Row],[Total Cost]]</f>
        <v>42.537190082792279</v>
      </c>
    </row>
    <row r="518" spans="1:16" x14ac:dyDescent="0.25">
      <c r="A518" s="7" t="s">
        <v>546</v>
      </c>
      <c r="B518" s="7" t="s">
        <v>36</v>
      </c>
      <c r="C518" s="7" t="s">
        <v>37</v>
      </c>
      <c r="D518" s="7" t="s">
        <v>14</v>
      </c>
      <c r="E518" s="7" t="s">
        <v>25</v>
      </c>
      <c r="F518" s="7" t="s">
        <v>16</v>
      </c>
      <c r="G518" s="7">
        <v>54.86</v>
      </c>
      <c r="H518" s="7">
        <v>5</v>
      </c>
      <c r="I518" s="8">
        <v>43553</v>
      </c>
      <c r="J518" s="9">
        <v>0.70000000000000007</v>
      </c>
      <c r="K518" s="7" t="s">
        <v>17</v>
      </c>
      <c r="L518" s="7">
        <v>4.7619047620000003</v>
      </c>
      <c r="M518" s="10">
        <v>9.8000000000000007</v>
      </c>
      <c r="N518" s="15">
        <f>Table5[[#This Row],[Unit price]] *Table5[[#This Row],[Quantity]]</f>
        <v>274.3</v>
      </c>
      <c r="O518" s="15">
        <f xml:space="preserve"> Table5[[#This Row],[Revenue]]/(1 + Table5[[#This Row],[Gross Margin Percentage]])</f>
        <v>47.60578512318007</v>
      </c>
      <c r="P518" s="17">
        <f xml:space="preserve"> Table5[[#This Row],[Revenue]] - Table5[[#This Row],[Total Cost]]</f>
        <v>226.69421487681996</v>
      </c>
    </row>
    <row r="519" spans="1:16" x14ac:dyDescent="0.25">
      <c r="A519" s="11" t="s">
        <v>547</v>
      </c>
      <c r="B519" s="11" t="s">
        <v>19</v>
      </c>
      <c r="C519" s="11" t="s">
        <v>20</v>
      </c>
      <c r="D519" s="11" t="s">
        <v>14</v>
      </c>
      <c r="E519" s="11" t="s">
        <v>25</v>
      </c>
      <c r="F519" s="11" t="s">
        <v>26</v>
      </c>
      <c r="G519" s="11">
        <v>39.39</v>
      </c>
      <c r="H519" s="11">
        <v>5</v>
      </c>
      <c r="I519" s="12">
        <v>43487</v>
      </c>
      <c r="J519" s="13">
        <v>0.8652777777777777</v>
      </c>
      <c r="K519" s="11" t="s">
        <v>27</v>
      </c>
      <c r="L519" s="11">
        <v>4.7619047620000003</v>
      </c>
      <c r="M519" s="14">
        <v>8.6999999999999993</v>
      </c>
      <c r="N519" s="15">
        <f>Table5[[#This Row],[Unit price]] *Table5[[#This Row],[Quantity]]</f>
        <v>196.95</v>
      </c>
      <c r="O519" s="15">
        <f xml:space="preserve"> Table5[[#This Row],[Revenue]]/(1 + Table5[[#This Row],[Gross Margin Percentage]])</f>
        <v>34.181404958112701</v>
      </c>
      <c r="P519" s="17">
        <f xml:space="preserve"> Table5[[#This Row],[Revenue]] - Table5[[#This Row],[Total Cost]]</f>
        <v>162.76859504188729</v>
      </c>
    </row>
    <row r="520" spans="1:16" x14ac:dyDescent="0.25">
      <c r="A520" s="7" t="s">
        <v>548</v>
      </c>
      <c r="B520" s="7" t="s">
        <v>12</v>
      </c>
      <c r="C520" s="7" t="s">
        <v>13</v>
      </c>
      <c r="D520" s="7" t="s">
        <v>21</v>
      </c>
      <c r="E520" s="7" t="s">
        <v>25</v>
      </c>
      <c r="F520" s="7" t="s">
        <v>26</v>
      </c>
      <c r="G520" s="7">
        <v>34.729999999999997</v>
      </c>
      <c r="H520" s="7">
        <v>2</v>
      </c>
      <c r="I520" s="8">
        <v>43525</v>
      </c>
      <c r="J520" s="9">
        <v>0.7597222222222223</v>
      </c>
      <c r="K520" s="7" t="s">
        <v>17</v>
      </c>
      <c r="L520" s="7">
        <v>4.7619047620000003</v>
      </c>
      <c r="M520" s="10">
        <v>9.6999999999999993</v>
      </c>
      <c r="N520" s="15">
        <f>Table5[[#This Row],[Unit price]] *Table5[[#This Row],[Quantity]]</f>
        <v>69.459999999999994</v>
      </c>
      <c r="O520" s="15">
        <f xml:space="preserve"> Table5[[#This Row],[Revenue]]/(1 + Table5[[#This Row],[Gross Margin Percentage]])</f>
        <v>12.055041322114791</v>
      </c>
      <c r="P520" s="17">
        <f xml:space="preserve"> Table5[[#This Row],[Revenue]] - Table5[[#This Row],[Total Cost]]</f>
        <v>57.404958677885205</v>
      </c>
    </row>
    <row r="521" spans="1:16" x14ac:dyDescent="0.25">
      <c r="A521" s="11" t="s">
        <v>549</v>
      </c>
      <c r="B521" s="11" t="s">
        <v>19</v>
      </c>
      <c r="C521" s="11" t="s">
        <v>20</v>
      </c>
      <c r="D521" s="11" t="s">
        <v>14</v>
      </c>
      <c r="E521" s="11" t="s">
        <v>25</v>
      </c>
      <c r="F521" s="11" t="s">
        <v>30</v>
      </c>
      <c r="G521" s="11">
        <v>71.92</v>
      </c>
      <c r="H521" s="11">
        <v>5</v>
      </c>
      <c r="I521" s="12">
        <v>43482</v>
      </c>
      <c r="J521" s="13">
        <v>0.62847222222222221</v>
      </c>
      <c r="K521" s="11" t="s">
        <v>27</v>
      </c>
      <c r="L521" s="11">
        <v>4.7619047620000003</v>
      </c>
      <c r="M521" s="14">
        <v>4.3</v>
      </c>
      <c r="N521" s="15">
        <f>Table5[[#This Row],[Unit price]] *Table5[[#This Row],[Quantity]]</f>
        <v>359.6</v>
      </c>
      <c r="O521" s="15">
        <f xml:space="preserve"> Table5[[#This Row],[Revenue]]/(1 + Table5[[#This Row],[Gross Margin Percentage]])</f>
        <v>62.40991735434033</v>
      </c>
      <c r="P521" s="17">
        <f xml:space="preserve"> Table5[[#This Row],[Revenue]] - Table5[[#This Row],[Total Cost]]</f>
        <v>297.19008264565969</v>
      </c>
    </row>
    <row r="522" spans="1:16" x14ac:dyDescent="0.25">
      <c r="A522" s="7" t="s">
        <v>550</v>
      </c>
      <c r="B522" s="7" t="s">
        <v>36</v>
      </c>
      <c r="C522" s="7" t="s">
        <v>37</v>
      </c>
      <c r="D522" s="7" t="s">
        <v>21</v>
      </c>
      <c r="E522" s="7" t="s">
        <v>15</v>
      </c>
      <c r="F522" s="7" t="s">
        <v>22</v>
      </c>
      <c r="G522" s="7">
        <v>45.71</v>
      </c>
      <c r="H522" s="7">
        <v>3</v>
      </c>
      <c r="I522" s="8">
        <v>43550</v>
      </c>
      <c r="J522" s="9">
        <v>0.44027777777777777</v>
      </c>
      <c r="K522" s="7" t="s">
        <v>27</v>
      </c>
      <c r="L522" s="7">
        <v>4.7619047620000003</v>
      </c>
      <c r="M522" s="10">
        <v>7.7</v>
      </c>
      <c r="N522" s="15">
        <f>Table5[[#This Row],[Unit price]] *Table5[[#This Row],[Quantity]]</f>
        <v>137.13</v>
      </c>
      <c r="O522" s="15">
        <f xml:space="preserve"> Table5[[#This Row],[Revenue]]/(1 + Table5[[#This Row],[Gross Margin Percentage]])</f>
        <v>23.799421487209926</v>
      </c>
      <c r="P522" s="17">
        <f xml:space="preserve"> Table5[[#This Row],[Revenue]] - Table5[[#This Row],[Total Cost]]</f>
        <v>113.33057851279007</v>
      </c>
    </row>
    <row r="523" spans="1:16" x14ac:dyDescent="0.25">
      <c r="A523" s="11" t="s">
        <v>551</v>
      </c>
      <c r="B523" s="11" t="s">
        <v>19</v>
      </c>
      <c r="C523" s="11" t="s">
        <v>20</v>
      </c>
      <c r="D523" s="11" t="s">
        <v>14</v>
      </c>
      <c r="E523" s="11" t="s">
        <v>15</v>
      </c>
      <c r="F523" s="11" t="s">
        <v>26</v>
      </c>
      <c r="G523" s="11">
        <v>83.17</v>
      </c>
      <c r="H523" s="11">
        <v>6</v>
      </c>
      <c r="I523" s="12">
        <v>43544</v>
      </c>
      <c r="J523" s="13">
        <v>0.47430555555555554</v>
      </c>
      <c r="K523" s="11" t="s">
        <v>23</v>
      </c>
      <c r="L523" s="11">
        <v>4.7619047620000003</v>
      </c>
      <c r="M523" s="14">
        <v>7.3</v>
      </c>
      <c r="N523" s="15">
        <f>Table5[[#This Row],[Unit price]] *Table5[[#This Row],[Quantity]]</f>
        <v>499.02</v>
      </c>
      <c r="O523" s="15">
        <f xml:space="preserve"> Table5[[#This Row],[Revenue]]/(1 + Table5[[#This Row],[Gross Margin Percentage]])</f>
        <v>86.606776858072607</v>
      </c>
      <c r="P523" s="17">
        <f xml:space="preserve"> Table5[[#This Row],[Revenue]] - Table5[[#This Row],[Total Cost]]</f>
        <v>412.41322314192735</v>
      </c>
    </row>
    <row r="524" spans="1:16" x14ac:dyDescent="0.25">
      <c r="A524" s="7" t="s">
        <v>552</v>
      </c>
      <c r="B524" s="7" t="s">
        <v>12</v>
      </c>
      <c r="C524" s="7" t="s">
        <v>13</v>
      </c>
      <c r="D524" s="7" t="s">
        <v>14</v>
      </c>
      <c r="E524" s="7" t="s">
        <v>15</v>
      </c>
      <c r="F524" s="7" t="s">
        <v>26</v>
      </c>
      <c r="G524" s="7">
        <v>37.44</v>
      </c>
      <c r="H524" s="7">
        <v>6</v>
      </c>
      <c r="I524" s="8">
        <v>43502</v>
      </c>
      <c r="J524" s="9">
        <v>0.57986111111111105</v>
      </c>
      <c r="K524" s="7" t="s">
        <v>27</v>
      </c>
      <c r="L524" s="7">
        <v>4.7619047620000003</v>
      </c>
      <c r="M524" s="10">
        <v>5.9</v>
      </c>
      <c r="N524" s="15">
        <f>Table5[[#This Row],[Unit price]] *Table5[[#This Row],[Quantity]]</f>
        <v>224.64</v>
      </c>
      <c r="O524" s="15">
        <f xml:space="preserve"> Table5[[#This Row],[Revenue]]/(1 + Table5[[#This Row],[Gross Margin Percentage]])</f>
        <v>38.98710743737211</v>
      </c>
      <c r="P524" s="17">
        <f xml:space="preserve"> Table5[[#This Row],[Revenue]] - Table5[[#This Row],[Total Cost]]</f>
        <v>185.65289256262787</v>
      </c>
    </row>
    <row r="525" spans="1:16" x14ac:dyDescent="0.25">
      <c r="A525" s="11" t="s">
        <v>553</v>
      </c>
      <c r="B525" s="11" t="s">
        <v>19</v>
      </c>
      <c r="C525" s="11" t="s">
        <v>20</v>
      </c>
      <c r="D525" s="11" t="s">
        <v>21</v>
      </c>
      <c r="E525" s="11" t="s">
        <v>25</v>
      </c>
      <c r="F525" s="11" t="s">
        <v>16</v>
      </c>
      <c r="G525" s="11">
        <v>62.87</v>
      </c>
      <c r="H525" s="11">
        <v>2</v>
      </c>
      <c r="I525" s="12">
        <v>43466</v>
      </c>
      <c r="J525" s="13">
        <v>0.48819444444444443</v>
      </c>
      <c r="K525" s="11" t="s">
        <v>23</v>
      </c>
      <c r="L525" s="11">
        <v>4.7619047620000003</v>
      </c>
      <c r="M525" s="14">
        <v>5</v>
      </c>
      <c r="N525" s="15">
        <f>Table5[[#This Row],[Unit price]] *Table5[[#This Row],[Quantity]]</f>
        <v>125.74</v>
      </c>
      <c r="O525" s="15">
        <f xml:space="preserve"> Table5[[#This Row],[Revenue]]/(1 + Table5[[#This Row],[Gross Margin Percentage]])</f>
        <v>21.822644627738466</v>
      </c>
      <c r="P525" s="17">
        <f xml:space="preserve"> Table5[[#This Row],[Revenue]] - Table5[[#This Row],[Total Cost]]</f>
        <v>103.91735537226153</v>
      </c>
    </row>
    <row r="526" spans="1:16" x14ac:dyDescent="0.25">
      <c r="A526" s="7" t="s">
        <v>554</v>
      </c>
      <c r="B526" s="7" t="s">
        <v>12</v>
      </c>
      <c r="C526" s="7" t="s">
        <v>13</v>
      </c>
      <c r="D526" s="7" t="s">
        <v>21</v>
      </c>
      <c r="E526" s="7" t="s">
        <v>25</v>
      </c>
      <c r="F526" s="7" t="s">
        <v>38</v>
      </c>
      <c r="G526" s="7">
        <v>81.709999999999994</v>
      </c>
      <c r="H526" s="7">
        <v>6</v>
      </c>
      <c r="I526" s="8">
        <v>43492</v>
      </c>
      <c r="J526" s="9">
        <v>0.60833333333333328</v>
      </c>
      <c r="K526" s="7" t="s">
        <v>27</v>
      </c>
      <c r="L526" s="7">
        <v>4.7619047620000003</v>
      </c>
      <c r="M526" s="10">
        <v>8</v>
      </c>
      <c r="N526" s="15">
        <f>Table5[[#This Row],[Unit price]] *Table5[[#This Row],[Quantity]]</f>
        <v>490.26</v>
      </c>
      <c r="O526" s="15">
        <f xml:space="preserve"> Table5[[#This Row],[Revenue]]/(1 + Table5[[#This Row],[Gross Margin Percentage]])</f>
        <v>85.086446279585346</v>
      </c>
      <c r="P526" s="17">
        <f xml:space="preserve"> Table5[[#This Row],[Revenue]] - Table5[[#This Row],[Total Cost]]</f>
        <v>405.17355372041465</v>
      </c>
    </row>
    <row r="527" spans="1:16" x14ac:dyDescent="0.25">
      <c r="A527" s="11" t="s">
        <v>555</v>
      </c>
      <c r="B527" s="11" t="s">
        <v>12</v>
      </c>
      <c r="C527" s="11" t="s">
        <v>13</v>
      </c>
      <c r="D527" s="11" t="s">
        <v>14</v>
      </c>
      <c r="E527" s="11" t="s">
        <v>15</v>
      </c>
      <c r="F527" s="11" t="s">
        <v>30</v>
      </c>
      <c r="G527" s="11">
        <v>91.41</v>
      </c>
      <c r="H527" s="11">
        <v>5</v>
      </c>
      <c r="I527" s="12">
        <v>43521</v>
      </c>
      <c r="J527" s="13">
        <v>0.66875000000000007</v>
      </c>
      <c r="K527" s="11" t="s">
        <v>17</v>
      </c>
      <c r="L527" s="11">
        <v>4.7619047620000003</v>
      </c>
      <c r="M527" s="14">
        <v>7.1</v>
      </c>
      <c r="N527" s="15">
        <f>Table5[[#This Row],[Unit price]] *Table5[[#This Row],[Quantity]]</f>
        <v>457.04999999999995</v>
      </c>
      <c r="O527" s="15">
        <f xml:space="preserve"> Table5[[#This Row],[Revenue]]/(1 + Table5[[#This Row],[Gross Margin Percentage]])</f>
        <v>79.322727271416142</v>
      </c>
      <c r="P527" s="17">
        <f xml:space="preserve"> Table5[[#This Row],[Revenue]] - Table5[[#This Row],[Total Cost]]</f>
        <v>377.72727272858378</v>
      </c>
    </row>
    <row r="528" spans="1:16" x14ac:dyDescent="0.25">
      <c r="A528" s="7" t="s">
        <v>556</v>
      </c>
      <c r="B528" s="7" t="s">
        <v>36</v>
      </c>
      <c r="C528" s="7" t="s">
        <v>37</v>
      </c>
      <c r="D528" s="7" t="s">
        <v>21</v>
      </c>
      <c r="E528" s="7" t="s">
        <v>25</v>
      </c>
      <c r="F528" s="7" t="s">
        <v>40</v>
      </c>
      <c r="G528" s="7">
        <v>39.21</v>
      </c>
      <c r="H528" s="7">
        <v>4</v>
      </c>
      <c r="I528" s="8">
        <v>43481</v>
      </c>
      <c r="J528" s="9">
        <v>0.8354166666666667</v>
      </c>
      <c r="K528" s="7" t="s">
        <v>27</v>
      </c>
      <c r="L528" s="7">
        <v>4.7619047620000003</v>
      </c>
      <c r="M528" s="10">
        <v>9</v>
      </c>
      <c r="N528" s="15">
        <f>Table5[[#This Row],[Unit price]] *Table5[[#This Row],[Quantity]]</f>
        <v>156.84</v>
      </c>
      <c r="O528" s="15">
        <f xml:space="preserve"> Table5[[#This Row],[Revenue]]/(1 + Table5[[#This Row],[Gross Margin Percentage]])</f>
        <v>27.220165288806278</v>
      </c>
      <c r="P528" s="17">
        <f xml:space="preserve"> Table5[[#This Row],[Revenue]] - Table5[[#This Row],[Total Cost]]</f>
        <v>129.61983471119373</v>
      </c>
    </row>
    <row r="529" spans="1:16" x14ac:dyDescent="0.25">
      <c r="A529" s="11" t="s">
        <v>557</v>
      </c>
      <c r="B529" s="11" t="s">
        <v>36</v>
      </c>
      <c r="C529" s="11" t="s">
        <v>37</v>
      </c>
      <c r="D529" s="11" t="s">
        <v>14</v>
      </c>
      <c r="E529" s="11" t="s">
        <v>25</v>
      </c>
      <c r="F529" s="11" t="s">
        <v>40</v>
      </c>
      <c r="G529" s="11">
        <v>59.86</v>
      </c>
      <c r="H529" s="11">
        <v>2</v>
      </c>
      <c r="I529" s="12">
        <v>43478</v>
      </c>
      <c r="J529" s="13">
        <v>0.62152777777777779</v>
      </c>
      <c r="K529" s="11" t="s">
        <v>17</v>
      </c>
      <c r="L529" s="11">
        <v>4.7619047620000003</v>
      </c>
      <c r="M529" s="14">
        <v>6.7</v>
      </c>
      <c r="N529" s="15">
        <f>Table5[[#This Row],[Unit price]] *Table5[[#This Row],[Quantity]]</f>
        <v>119.72</v>
      </c>
      <c r="O529" s="15">
        <f xml:space="preserve"> Table5[[#This Row],[Revenue]]/(1 + Table5[[#This Row],[Gross Margin Percentage]])</f>
        <v>20.777851239325983</v>
      </c>
      <c r="P529" s="17">
        <f xml:space="preserve"> Table5[[#This Row],[Revenue]] - Table5[[#This Row],[Total Cost]]</f>
        <v>98.942148760674016</v>
      </c>
    </row>
    <row r="530" spans="1:16" x14ac:dyDescent="0.25">
      <c r="A530" s="7" t="s">
        <v>558</v>
      </c>
      <c r="B530" s="7" t="s">
        <v>36</v>
      </c>
      <c r="C530" s="7" t="s">
        <v>37</v>
      </c>
      <c r="D530" s="7" t="s">
        <v>14</v>
      </c>
      <c r="E530" s="7" t="s">
        <v>15</v>
      </c>
      <c r="F530" s="7" t="s">
        <v>38</v>
      </c>
      <c r="G530" s="7">
        <v>54.36</v>
      </c>
      <c r="H530" s="7">
        <v>10</v>
      </c>
      <c r="I530" s="8">
        <v>43503</v>
      </c>
      <c r="J530" s="9">
        <v>0.4777777777777778</v>
      </c>
      <c r="K530" s="7" t="s">
        <v>27</v>
      </c>
      <c r="L530" s="7">
        <v>4.7619047620000003</v>
      </c>
      <c r="M530" s="10">
        <v>6.1</v>
      </c>
      <c r="N530" s="15">
        <f>Table5[[#This Row],[Unit price]] *Table5[[#This Row],[Quantity]]</f>
        <v>543.6</v>
      </c>
      <c r="O530" s="15">
        <f xml:space="preserve"> Table5[[#This Row],[Revenue]]/(1 + Table5[[#This Row],[Gross Margin Percentage]])</f>
        <v>94.343801651333152</v>
      </c>
      <c r="P530" s="17">
        <f xml:space="preserve"> Table5[[#This Row],[Revenue]] - Table5[[#This Row],[Total Cost]]</f>
        <v>449.25619834866689</v>
      </c>
    </row>
    <row r="531" spans="1:16" x14ac:dyDescent="0.25">
      <c r="A531" s="11" t="s">
        <v>559</v>
      </c>
      <c r="B531" s="11" t="s">
        <v>12</v>
      </c>
      <c r="C531" s="11" t="s">
        <v>13</v>
      </c>
      <c r="D531" s="11" t="s">
        <v>21</v>
      </c>
      <c r="E531" s="11" t="s">
        <v>25</v>
      </c>
      <c r="F531" s="11" t="s">
        <v>30</v>
      </c>
      <c r="G531" s="11">
        <v>98.09</v>
      </c>
      <c r="H531" s="11">
        <v>9</v>
      </c>
      <c r="I531" s="12">
        <v>43513</v>
      </c>
      <c r="J531" s="13">
        <v>0.82013888888888886</v>
      </c>
      <c r="K531" s="11" t="s">
        <v>23</v>
      </c>
      <c r="L531" s="11">
        <v>4.7619047620000003</v>
      </c>
      <c r="M531" s="14">
        <v>9.3000000000000007</v>
      </c>
      <c r="N531" s="15">
        <f>Table5[[#This Row],[Unit price]] *Table5[[#This Row],[Quantity]]</f>
        <v>882.81000000000006</v>
      </c>
      <c r="O531" s="15">
        <f xml:space="preserve"> Table5[[#This Row],[Revenue]]/(1 + Table5[[#This Row],[Gross Margin Percentage]])</f>
        <v>153.21495867515347</v>
      </c>
      <c r="P531" s="17">
        <f xml:space="preserve"> Table5[[#This Row],[Revenue]] - Table5[[#This Row],[Total Cost]]</f>
        <v>729.59504132484653</v>
      </c>
    </row>
    <row r="532" spans="1:16" x14ac:dyDescent="0.25">
      <c r="A532" s="7" t="s">
        <v>560</v>
      </c>
      <c r="B532" s="7" t="s">
        <v>12</v>
      </c>
      <c r="C532" s="7" t="s">
        <v>13</v>
      </c>
      <c r="D532" s="7" t="s">
        <v>21</v>
      </c>
      <c r="E532" s="7" t="s">
        <v>25</v>
      </c>
      <c r="F532" s="7" t="s">
        <v>16</v>
      </c>
      <c r="G532" s="7">
        <v>25.43</v>
      </c>
      <c r="H532" s="7">
        <v>6</v>
      </c>
      <c r="I532" s="8">
        <v>43508</v>
      </c>
      <c r="J532" s="9">
        <v>0.79236111111111107</v>
      </c>
      <c r="K532" s="7" t="s">
        <v>17</v>
      </c>
      <c r="L532" s="7">
        <v>4.7619047620000003</v>
      </c>
      <c r="M532" s="10">
        <v>7</v>
      </c>
      <c r="N532" s="15">
        <f>Table5[[#This Row],[Unit price]] *Table5[[#This Row],[Quantity]]</f>
        <v>152.57999999999998</v>
      </c>
      <c r="O532" s="15">
        <f xml:space="preserve"> Table5[[#This Row],[Revenue]]/(1 + Table5[[#This Row],[Gross Margin Percentage]])</f>
        <v>26.480826445843288</v>
      </c>
      <c r="P532" s="17">
        <f xml:space="preserve"> Table5[[#This Row],[Revenue]] - Table5[[#This Row],[Total Cost]]</f>
        <v>126.09917355415669</v>
      </c>
    </row>
    <row r="533" spans="1:16" x14ac:dyDescent="0.25">
      <c r="A533" s="11" t="s">
        <v>561</v>
      </c>
      <c r="B533" s="11" t="s">
        <v>12</v>
      </c>
      <c r="C533" s="11" t="s">
        <v>13</v>
      </c>
      <c r="D533" s="11" t="s">
        <v>14</v>
      </c>
      <c r="E533" s="11" t="s">
        <v>25</v>
      </c>
      <c r="F533" s="11" t="s">
        <v>40</v>
      </c>
      <c r="G533" s="11">
        <v>86.68</v>
      </c>
      <c r="H533" s="11">
        <v>8</v>
      </c>
      <c r="I533" s="12">
        <v>43489</v>
      </c>
      <c r="J533" s="13">
        <v>0.75277777777777777</v>
      </c>
      <c r="K533" s="11" t="s">
        <v>27</v>
      </c>
      <c r="L533" s="11">
        <v>4.7619047620000003</v>
      </c>
      <c r="M533" s="14">
        <v>7.2</v>
      </c>
      <c r="N533" s="15">
        <f>Table5[[#This Row],[Unit price]] *Table5[[#This Row],[Quantity]]</f>
        <v>693.44</v>
      </c>
      <c r="O533" s="15">
        <f xml:space="preserve"> Table5[[#This Row],[Revenue]]/(1 + Table5[[#This Row],[Gross Margin Percentage]])</f>
        <v>120.34909090710167</v>
      </c>
      <c r="P533" s="17">
        <f xml:space="preserve"> Table5[[#This Row],[Revenue]] - Table5[[#This Row],[Total Cost]]</f>
        <v>573.09090909289841</v>
      </c>
    </row>
    <row r="534" spans="1:16" x14ac:dyDescent="0.25">
      <c r="A534" s="7" t="s">
        <v>562</v>
      </c>
      <c r="B534" s="7" t="s">
        <v>36</v>
      </c>
      <c r="C534" s="7" t="s">
        <v>37</v>
      </c>
      <c r="D534" s="7" t="s">
        <v>21</v>
      </c>
      <c r="E534" s="7" t="s">
        <v>25</v>
      </c>
      <c r="F534" s="7" t="s">
        <v>22</v>
      </c>
      <c r="G534" s="7">
        <v>22.95</v>
      </c>
      <c r="H534" s="7">
        <v>10</v>
      </c>
      <c r="I534" s="8">
        <v>43502</v>
      </c>
      <c r="J534" s="9">
        <v>0.80555555555555547</v>
      </c>
      <c r="K534" s="7" t="s">
        <v>17</v>
      </c>
      <c r="L534" s="7">
        <v>4.7619047620000003</v>
      </c>
      <c r="M534" s="10">
        <v>8.1999999999999993</v>
      </c>
      <c r="N534" s="15">
        <f>Table5[[#This Row],[Unit price]] *Table5[[#This Row],[Quantity]]</f>
        <v>229.5</v>
      </c>
      <c r="O534" s="15">
        <f xml:space="preserve"> Table5[[#This Row],[Revenue]]/(1 + Table5[[#This Row],[Gross Margin Percentage]])</f>
        <v>39.830578511738338</v>
      </c>
      <c r="P534" s="17">
        <f xml:space="preserve"> Table5[[#This Row],[Revenue]] - Table5[[#This Row],[Total Cost]]</f>
        <v>189.66942148826166</v>
      </c>
    </row>
    <row r="535" spans="1:16" x14ac:dyDescent="0.25">
      <c r="A535" s="11" t="s">
        <v>563</v>
      </c>
      <c r="B535" s="11" t="s">
        <v>19</v>
      </c>
      <c r="C535" s="11" t="s">
        <v>20</v>
      </c>
      <c r="D535" s="11" t="s">
        <v>21</v>
      </c>
      <c r="E535" s="11" t="s">
        <v>15</v>
      </c>
      <c r="F535" s="11" t="s">
        <v>38</v>
      </c>
      <c r="G535" s="11">
        <v>16.309999999999999</v>
      </c>
      <c r="H535" s="11">
        <v>9</v>
      </c>
      <c r="I535" s="12">
        <v>43550</v>
      </c>
      <c r="J535" s="13">
        <v>0.4381944444444445</v>
      </c>
      <c r="K535" s="11" t="s">
        <v>17</v>
      </c>
      <c r="L535" s="11">
        <v>4.7619047620000003</v>
      </c>
      <c r="M535" s="14">
        <v>8.4</v>
      </c>
      <c r="N535" s="15">
        <f>Table5[[#This Row],[Unit price]] *Table5[[#This Row],[Quantity]]</f>
        <v>146.79</v>
      </c>
      <c r="O535" s="15">
        <f xml:space="preserve"> Table5[[#This Row],[Revenue]]/(1 + Table5[[#This Row],[Gross Margin Percentage]])</f>
        <v>25.475950412802046</v>
      </c>
      <c r="P535" s="17">
        <f xml:space="preserve"> Table5[[#This Row],[Revenue]] - Table5[[#This Row],[Total Cost]]</f>
        <v>121.31404958719794</v>
      </c>
    </row>
    <row r="536" spans="1:16" x14ac:dyDescent="0.25">
      <c r="A536" s="7" t="s">
        <v>564</v>
      </c>
      <c r="B536" s="7" t="s">
        <v>12</v>
      </c>
      <c r="C536" s="7" t="s">
        <v>13</v>
      </c>
      <c r="D536" s="7" t="s">
        <v>21</v>
      </c>
      <c r="E536" s="7" t="s">
        <v>15</v>
      </c>
      <c r="F536" s="7" t="s">
        <v>26</v>
      </c>
      <c r="G536" s="7">
        <v>28.32</v>
      </c>
      <c r="H536" s="7">
        <v>5</v>
      </c>
      <c r="I536" s="8">
        <v>43535</v>
      </c>
      <c r="J536" s="9">
        <v>0.56111111111111112</v>
      </c>
      <c r="K536" s="7" t="s">
        <v>17</v>
      </c>
      <c r="L536" s="7">
        <v>4.7619047620000003</v>
      </c>
      <c r="M536" s="10">
        <v>6.2</v>
      </c>
      <c r="N536" s="15">
        <f>Table5[[#This Row],[Unit price]] *Table5[[#This Row],[Quantity]]</f>
        <v>141.6</v>
      </c>
      <c r="O536" s="15">
        <f xml:space="preserve"> Table5[[#This Row],[Revenue]]/(1 + Table5[[#This Row],[Gross Margin Percentage]])</f>
        <v>24.575206611164045</v>
      </c>
      <c r="P536" s="17">
        <f xml:space="preserve"> Table5[[#This Row],[Revenue]] - Table5[[#This Row],[Total Cost]]</f>
        <v>117.02479338883595</v>
      </c>
    </row>
    <row r="537" spans="1:16" x14ac:dyDescent="0.25">
      <c r="A537" s="11" t="s">
        <v>565</v>
      </c>
      <c r="B537" s="11" t="s">
        <v>19</v>
      </c>
      <c r="C537" s="11" t="s">
        <v>20</v>
      </c>
      <c r="D537" s="11" t="s">
        <v>21</v>
      </c>
      <c r="E537" s="11" t="s">
        <v>25</v>
      </c>
      <c r="F537" s="11" t="s">
        <v>26</v>
      </c>
      <c r="G537" s="11">
        <v>16.670000000000002</v>
      </c>
      <c r="H537" s="11">
        <v>7</v>
      </c>
      <c r="I537" s="12">
        <v>43503</v>
      </c>
      <c r="J537" s="13">
        <v>0.48333333333333334</v>
      </c>
      <c r="K537" s="11" t="s">
        <v>17</v>
      </c>
      <c r="L537" s="11">
        <v>4.7619047620000003</v>
      </c>
      <c r="M537" s="14">
        <v>7.4</v>
      </c>
      <c r="N537" s="15">
        <f>Table5[[#This Row],[Unit price]] *Table5[[#This Row],[Quantity]]</f>
        <v>116.69000000000001</v>
      </c>
      <c r="O537" s="15">
        <f xml:space="preserve"> Table5[[#This Row],[Revenue]]/(1 + Table5[[#This Row],[Gross Margin Percentage]])</f>
        <v>20.251983470739638</v>
      </c>
      <c r="P537" s="17">
        <f xml:space="preserve"> Table5[[#This Row],[Revenue]] - Table5[[#This Row],[Total Cost]]</f>
        <v>96.438016529260381</v>
      </c>
    </row>
    <row r="538" spans="1:16" x14ac:dyDescent="0.25">
      <c r="A538" s="7" t="s">
        <v>566</v>
      </c>
      <c r="B538" s="7" t="s">
        <v>36</v>
      </c>
      <c r="C538" s="7" t="s">
        <v>37</v>
      </c>
      <c r="D538" s="7" t="s">
        <v>14</v>
      </c>
      <c r="E538" s="7" t="s">
        <v>15</v>
      </c>
      <c r="F538" s="7" t="s">
        <v>40</v>
      </c>
      <c r="G538" s="7">
        <v>73.959999999999994</v>
      </c>
      <c r="H538" s="7">
        <v>1</v>
      </c>
      <c r="I538" s="8">
        <v>43470</v>
      </c>
      <c r="J538" s="9">
        <v>0.48055555555555557</v>
      </c>
      <c r="K538" s="7" t="s">
        <v>27</v>
      </c>
      <c r="L538" s="7">
        <v>4.7619047620000003</v>
      </c>
      <c r="M538" s="10">
        <v>5</v>
      </c>
      <c r="N538" s="15">
        <f>Table5[[#This Row],[Unit price]] *Table5[[#This Row],[Quantity]]</f>
        <v>73.959999999999994</v>
      </c>
      <c r="O538" s="15">
        <f xml:space="preserve"> Table5[[#This Row],[Revenue]]/(1 + Table5[[#This Row],[Gross Margin Percentage]])</f>
        <v>12.836033057639073</v>
      </c>
      <c r="P538" s="17">
        <f xml:space="preserve"> Table5[[#This Row],[Revenue]] - Table5[[#This Row],[Total Cost]]</f>
        <v>61.123966942360923</v>
      </c>
    </row>
    <row r="539" spans="1:16" x14ac:dyDescent="0.25">
      <c r="A539" s="11" t="s">
        <v>567</v>
      </c>
      <c r="B539" s="11" t="s">
        <v>12</v>
      </c>
      <c r="C539" s="11" t="s">
        <v>13</v>
      </c>
      <c r="D539" s="11" t="s">
        <v>21</v>
      </c>
      <c r="E539" s="11" t="s">
        <v>25</v>
      </c>
      <c r="F539" s="11" t="s">
        <v>26</v>
      </c>
      <c r="G539" s="11">
        <v>97.94</v>
      </c>
      <c r="H539" s="11">
        <v>1</v>
      </c>
      <c r="I539" s="12">
        <v>43531</v>
      </c>
      <c r="J539" s="13">
        <v>0.48888888888888887</v>
      </c>
      <c r="K539" s="11" t="s">
        <v>17</v>
      </c>
      <c r="L539" s="11">
        <v>4.7619047620000003</v>
      </c>
      <c r="M539" s="14">
        <v>6.9</v>
      </c>
      <c r="N539" s="15">
        <f>Table5[[#This Row],[Unit price]] *Table5[[#This Row],[Quantity]]</f>
        <v>97.94</v>
      </c>
      <c r="O539" s="15">
        <f xml:space="preserve"> Table5[[#This Row],[Revenue]]/(1 + Table5[[#This Row],[Gross Margin Percentage]])</f>
        <v>16.997851239388464</v>
      </c>
      <c r="P539" s="17">
        <f xml:space="preserve"> Table5[[#This Row],[Revenue]] - Table5[[#This Row],[Total Cost]]</f>
        <v>80.942148760611531</v>
      </c>
    </row>
    <row r="540" spans="1:16" x14ac:dyDescent="0.25">
      <c r="A540" s="7" t="s">
        <v>568</v>
      </c>
      <c r="B540" s="7" t="s">
        <v>12</v>
      </c>
      <c r="C540" s="7" t="s">
        <v>13</v>
      </c>
      <c r="D540" s="7" t="s">
        <v>21</v>
      </c>
      <c r="E540" s="7" t="s">
        <v>15</v>
      </c>
      <c r="F540" s="7" t="s">
        <v>40</v>
      </c>
      <c r="G540" s="7">
        <v>73.05</v>
      </c>
      <c r="H540" s="7">
        <v>4</v>
      </c>
      <c r="I540" s="8">
        <v>43521</v>
      </c>
      <c r="J540" s="9">
        <v>0.71944444444444444</v>
      </c>
      <c r="K540" s="7" t="s">
        <v>27</v>
      </c>
      <c r="L540" s="7">
        <v>4.7619047620000003</v>
      </c>
      <c r="M540" s="10">
        <v>4.9000000000000004</v>
      </c>
      <c r="N540" s="15">
        <f>Table5[[#This Row],[Unit price]] *Table5[[#This Row],[Quantity]]</f>
        <v>292.2</v>
      </c>
      <c r="O540" s="15">
        <f xml:space="preserve"> Table5[[#This Row],[Revenue]]/(1 + Table5[[#This Row],[Gross Margin Percentage]])</f>
        <v>50.712396693376647</v>
      </c>
      <c r="P540" s="17">
        <f xml:space="preserve"> Table5[[#This Row],[Revenue]] - Table5[[#This Row],[Total Cost]]</f>
        <v>241.48760330662333</v>
      </c>
    </row>
    <row r="541" spans="1:16" x14ac:dyDescent="0.25">
      <c r="A541" s="11" t="s">
        <v>569</v>
      </c>
      <c r="B541" s="11" t="s">
        <v>19</v>
      </c>
      <c r="C541" s="11" t="s">
        <v>20</v>
      </c>
      <c r="D541" s="11" t="s">
        <v>14</v>
      </c>
      <c r="E541" s="11" t="s">
        <v>15</v>
      </c>
      <c r="F541" s="11" t="s">
        <v>38</v>
      </c>
      <c r="G541" s="11">
        <v>87.48</v>
      </c>
      <c r="H541" s="11">
        <v>6</v>
      </c>
      <c r="I541" s="12">
        <v>43497</v>
      </c>
      <c r="J541" s="13">
        <v>0.77986111111111101</v>
      </c>
      <c r="K541" s="11" t="s">
        <v>17</v>
      </c>
      <c r="L541" s="11">
        <v>4.7619047620000003</v>
      </c>
      <c r="M541" s="14">
        <v>5.0999999999999996</v>
      </c>
      <c r="N541" s="15">
        <f>Table5[[#This Row],[Unit price]] *Table5[[#This Row],[Quantity]]</f>
        <v>524.88</v>
      </c>
      <c r="O541" s="15">
        <f xml:space="preserve"> Table5[[#This Row],[Revenue]]/(1 + Table5[[#This Row],[Gross Margin Percentage]])</f>
        <v>91.094876031552147</v>
      </c>
      <c r="P541" s="17">
        <f xml:space="preserve"> Table5[[#This Row],[Revenue]] - Table5[[#This Row],[Total Cost]]</f>
        <v>433.78512396844786</v>
      </c>
    </row>
    <row r="542" spans="1:16" x14ac:dyDescent="0.25">
      <c r="A542" s="7" t="s">
        <v>570</v>
      </c>
      <c r="B542" s="7" t="s">
        <v>12</v>
      </c>
      <c r="C542" s="7" t="s">
        <v>13</v>
      </c>
      <c r="D542" s="7" t="s">
        <v>21</v>
      </c>
      <c r="E542" s="7" t="s">
        <v>25</v>
      </c>
      <c r="F542" s="7" t="s">
        <v>26</v>
      </c>
      <c r="G542" s="7">
        <v>30.68</v>
      </c>
      <c r="H542" s="7">
        <v>3</v>
      </c>
      <c r="I542" s="8">
        <v>43487</v>
      </c>
      <c r="J542" s="9">
        <v>0.45833333333333331</v>
      </c>
      <c r="K542" s="7" t="s">
        <v>17</v>
      </c>
      <c r="L542" s="7">
        <v>4.7619047620000003</v>
      </c>
      <c r="M542" s="10">
        <v>9.1</v>
      </c>
      <c r="N542" s="15">
        <f>Table5[[#This Row],[Unit price]] *Table5[[#This Row],[Quantity]]</f>
        <v>92.039999999999992</v>
      </c>
      <c r="O542" s="15">
        <f xml:space="preserve"> Table5[[#This Row],[Revenue]]/(1 + Table5[[#This Row],[Gross Margin Percentage]])</f>
        <v>15.973884297256628</v>
      </c>
      <c r="P542" s="17">
        <f xml:space="preserve"> Table5[[#This Row],[Revenue]] - Table5[[#This Row],[Total Cost]]</f>
        <v>76.06611570274336</v>
      </c>
    </row>
    <row r="543" spans="1:16" x14ac:dyDescent="0.25">
      <c r="A543" s="11" t="s">
        <v>571</v>
      </c>
      <c r="B543" s="11" t="s">
        <v>19</v>
      </c>
      <c r="C543" s="11" t="s">
        <v>20</v>
      </c>
      <c r="D543" s="11" t="s">
        <v>14</v>
      </c>
      <c r="E543" s="11" t="s">
        <v>25</v>
      </c>
      <c r="F543" s="11" t="s">
        <v>16</v>
      </c>
      <c r="G543" s="11">
        <v>75.88</v>
      </c>
      <c r="H543" s="11">
        <v>1</v>
      </c>
      <c r="I543" s="12">
        <v>43468</v>
      </c>
      <c r="J543" s="13">
        <v>0.4375</v>
      </c>
      <c r="K543" s="11" t="s">
        <v>27</v>
      </c>
      <c r="L543" s="11">
        <v>4.7619047620000003</v>
      </c>
      <c r="M543" s="14">
        <v>7.1</v>
      </c>
      <c r="N543" s="15">
        <f>Table5[[#This Row],[Unit price]] *Table5[[#This Row],[Quantity]]</f>
        <v>75.88</v>
      </c>
      <c r="O543" s="15">
        <f xml:space="preserve"> Table5[[#This Row],[Revenue]]/(1 + Table5[[#This Row],[Gross Margin Percentage]])</f>
        <v>13.169256198129432</v>
      </c>
      <c r="P543" s="17">
        <f xml:space="preserve"> Table5[[#This Row],[Revenue]] - Table5[[#This Row],[Total Cost]]</f>
        <v>62.710743801870564</v>
      </c>
    </row>
    <row r="544" spans="1:16" x14ac:dyDescent="0.25">
      <c r="A544" s="7" t="s">
        <v>572</v>
      </c>
      <c r="B544" s="7" t="s">
        <v>36</v>
      </c>
      <c r="C544" s="7" t="s">
        <v>37</v>
      </c>
      <c r="D544" s="7" t="s">
        <v>14</v>
      </c>
      <c r="E544" s="7" t="s">
        <v>15</v>
      </c>
      <c r="F544" s="7" t="s">
        <v>30</v>
      </c>
      <c r="G544" s="7">
        <v>20.18</v>
      </c>
      <c r="H544" s="7">
        <v>4</v>
      </c>
      <c r="I544" s="8">
        <v>43509</v>
      </c>
      <c r="J544" s="9">
        <v>0.50972222222222219</v>
      </c>
      <c r="K544" s="7" t="s">
        <v>27</v>
      </c>
      <c r="L544" s="7">
        <v>4.7619047620000003</v>
      </c>
      <c r="M544" s="10">
        <v>5</v>
      </c>
      <c r="N544" s="15">
        <f>Table5[[#This Row],[Unit price]] *Table5[[#This Row],[Quantity]]</f>
        <v>80.72</v>
      </c>
      <c r="O544" s="15">
        <f xml:space="preserve"> Table5[[#This Row],[Revenue]]/(1 + Table5[[#This Row],[Gross Margin Percentage]])</f>
        <v>14.009256198115548</v>
      </c>
      <c r="P544" s="17">
        <f xml:space="preserve"> Table5[[#This Row],[Revenue]] - Table5[[#This Row],[Total Cost]]</f>
        <v>66.710743801884448</v>
      </c>
    </row>
    <row r="545" spans="1:16" x14ac:dyDescent="0.25">
      <c r="A545" s="11" t="s">
        <v>573</v>
      </c>
      <c r="B545" s="11" t="s">
        <v>19</v>
      </c>
      <c r="C545" s="11" t="s">
        <v>20</v>
      </c>
      <c r="D545" s="11" t="s">
        <v>14</v>
      </c>
      <c r="E545" s="11" t="s">
        <v>25</v>
      </c>
      <c r="F545" s="11" t="s">
        <v>22</v>
      </c>
      <c r="G545" s="11">
        <v>18.77</v>
      </c>
      <c r="H545" s="11">
        <v>6</v>
      </c>
      <c r="I545" s="12">
        <v>43493</v>
      </c>
      <c r="J545" s="13">
        <v>0.69652777777777775</v>
      </c>
      <c r="K545" s="11" t="s">
        <v>27</v>
      </c>
      <c r="L545" s="11">
        <v>4.7619047620000003</v>
      </c>
      <c r="M545" s="14">
        <v>5.5</v>
      </c>
      <c r="N545" s="15">
        <f>Table5[[#This Row],[Unit price]] *Table5[[#This Row],[Quantity]]</f>
        <v>112.62</v>
      </c>
      <c r="O545" s="15">
        <f xml:space="preserve"> Table5[[#This Row],[Revenue]]/(1 + Table5[[#This Row],[Gross Margin Percentage]])</f>
        <v>19.545619834387676</v>
      </c>
      <c r="P545" s="17">
        <f xml:space="preserve"> Table5[[#This Row],[Revenue]] - Table5[[#This Row],[Total Cost]]</f>
        <v>93.074380165612325</v>
      </c>
    </row>
    <row r="546" spans="1:16" x14ac:dyDescent="0.25">
      <c r="A546" s="7" t="s">
        <v>574</v>
      </c>
      <c r="B546" s="7" t="s">
        <v>36</v>
      </c>
      <c r="C546" s="7" t="s">
        <v>37</v>
      </c>
      <c r="D546" s="7" t="s">
        <v>21</v>
      </c>
      <c r="E546" s="7" t="s">
        <v>15</v>
      </c>
      <c r="F546" s="7" t="s">
        <v>38</v>
      </c>
      <c r="G546" s="7">
        <v>71.2</v>
      </c>
      <c r="H546" s="7">
        <v>1</v>
      </c>
      <c r="I546" s="8">
        <v>43470</v>
      </c>
      <c r="J546" s="9">
        <v>0.86111111111111116</v>
      </c>
      <c r="K546" s="7" t="s">
        <v>27</v>
      </c>
      <c r="L546" s="7">
        <v>4.7619047620000003</v>
      </c>
      <c r="M546" s="10">
        <v>9.1999999999999993</v>
      </c>
      <c r="N546" s="15">
        <f>Table5[[#This Row],[Unit price]] *Table5[[#This Row],[Quantity]]</f>
        <v>71.2</v>
      </c>
      <c r="O546" s="15">
        <f xml:space="preserve"> Table5[[#This Row],[Revenue]]/(1 + Table5[[#This Row],[Gross Margin Percentage]])</f>
        <v>12.357024793184181</v>
      </c>
      <c r="P546" s="17">
        <f xml:space="preserve"> Table5[[#This Row],[Revenue]] - Table5[[#This Row],[Total Cost]]</f>
        <v>58.842975206815822</v>
      </c>
    </row>
    <row r="547" spans="1:16" x14ac:dyDescent="0.25">
      <c r="A547" s="11" t="s">
        <v>575</v>
      </c>
      <c r="B547" s="11" t="s">
        <v>36</v>
      </c>
      <c r="C547" s="11" t="s">
        <v>37</v>
      </c>
      <c r="D547" s="11" t="s">
        <v>14</v>
      </c>
      <c r="E547" s="11" t="s">
        <v>25</v>
      </c>
      <c r="F547" s="11" t="s">
        <v>26</v>
      </c>
      <c r="G547" s="11">
        <v>38.81</v>
      </c>
      <c r="H547" s="11">
        <v>4</v>
      </c>
      <c r="I547" s="12">
        <v>43543</v>
      </c>
      <c r="J547" s="13">
        <v>0.56944444444444442</v>
      </c>
      <c r="K547" s="11" t="s">
        <v>17</v>
      </c>
      <c r="L547" s="11">
        <v>4.7619047620000003</v>
      </c>
      <c r="M547" s="14">
        <v>4.9000000000000004</v>
      </c>
      <c r="N547" s="15">
        <f>Table5[[#This Row],[Unit price]] *Table5[[#This Row],[Quantity]]</f>
        <v>155.24</v>
      </c>
      <c r="O547" s="15">
        <f xml:space="preserve"> Table5[[#This Row],[Revenue]]/(1 + Table5[[#This Row],[Gross Margin Percentage]])</f>
        <v>26.942479338397646</v>
      </c>
      <c r="P547" s="17">
        <f xml:space="preserve"> Table5[[#This Row],[Revenue]] - Table5[[#This Row],[Total Cost]]</f>
        <v>128.29752066160236</v>
      </c>
    </row>
    <row r="548" spans="1:16" x14ac:dyDescent="0.25">
      <c r="A548" s="7" t="s">
        <v>576</v>
      </c>
      <c r="B548" s="7" t="s">
        <v>12</v>
      </c>
      <c r="C548" s="7" t="s">
        <v>13</v>
      </c>
      <c r="D548" s="7" t="s">
        <v>21</v>
      </c>
      <c r="E548" s="7" t="s">
        <v>15</v>
      </c>
      <c r="F548" s="7" t="s">
        <v>40</v>
      </c>
      <c r="G548" s="7">
        <v>29.42</v>
      </c>
      <c r="H548" s="7">
        <v>10</v>
      </c>
      <c r="I548" s="8">
        <v>43477</v>
      </c>
      <c r="J548" s="9">
        <v>0.68263888888888891</v>
      </c>
      <c r="K548" s="7" t="s">
        <v>17</v>
      </c>
      <c r="L548" s="7">
        <v>4.7619047620000003</v>
      </c>
      <c r="M548" s="10">
        <v>8.9</v>
      </c>
      <c r="N548" s="15">
        <f>Table5[[#This Row],[Unit price]] *Table5[[#This Row],[Quantity]]</f>
        <v>294.20000000000005</v>
      </c>
      <c r="O548" s="15">
        <f xml:space="preserve"> Table5[[#This Row],[Revenue]]/(1 + Table5[[#This Row],[Gross Margin Percentage]])</f>
        <v>51.059504131387449</v>
      </c>
      <c r="P548" s="17">
        <f xml:space="preserve"> Table5[[#This Row],[Revenue]] - Table5[[#This Row],[Total Cost]]</f>
        <v>243.14049586861259</v>
      </c>
    </row>
    <row r="549" spans="1:16" x14ac:dyDescent="0.25">
      <c r="A549" s="11" t="s">
        <v>577</v>
      </c>
      <c r="B549" s="11" t="s">
        <v>12</v>
      </c>
      <c r="C549" s="11" t="s">
        <v>13</v>
      </c>
      <c r="D549" s="11" t="s">
        <v>21</v>
      </c>
      <c r="E549" s="11" t="s">
        <v>25</v>
      </c>
      <c r="F549" s="11" t="s">
        <v>30</v>
      </c>
      <c r="G549" s="11">
        <v>60.95</v>
      </c>
      <c r="H549" s="11">
        <v>9</v>
      </c>
      <c r="I549" s="12">
        <v>43472</v>
      </c>
      <c r="J549" s="13">
        <v>0.50555555555555554</v>
      </c>
      <c r="K549" s="11" t="s">
        <v>27</v>
      </c>
      <c r="L549" s="11">
        <v>4.7619047620000003</v>
      </c>
      <c r="M549" s="14">
        <v>6</v>
      </c>
      <c r="N549" s="15">
        <f>Table5[[#This Row],[Unit price]] *Table5[[#This Row],[Quantity]]</f>
        <v>548.55000000000007</v>
      </c>
      <c r="O549" s="15">
        <f xml:space="preserve"> Table5[[#This Row],[Revenue]]/(1 + Table5[[#This Row],[Gross Margin Percentage]])</f>
        <v>95.202892560409879</v>
      </c>
      <c r="P549" s="17">
        <f xml:space="preserve"> Table5[[#This Row],[Revenue]] - Table5[[#This Row],[Total Cost]]</f>
        <v>453.34710743959022</v>
      </c>
    </row>
    <row r="550" spans="1:16" x14ac:dyDescent="0.25">
      <c r="A550" s="7" t="s">
        <v>578</v>
      </c>
      <c r="B550" s="7" t="s">
        <v>36</v>
      </c>
      <c r="C550" s="7" t="s">
        <v>37</v>
      </c>
      <c r="D550" s="7" t="s">
        <v>21</v>
      </c>
      <c r="E550" s="7" t="s">
        <v>15</v>
      </c>
      <c r="F550" s="7" t="s">
        <v>30</v>
      </c>
      <c r="G550" s="7">
        <v>51.54</v>
      </c>
      <c r="H550" s="7">
        <v>5</v>
      </c>
      <c r="I550" s="8">
        <v>43491</v>
      </c>
      <c r="J550" s="9">
        <v>0.73958333333333337</v>
      </c>
      <c r="K550" s="7" t="s">
        <v>23</v>
      </c>
      <c r="L550" s="7">
        <v>4.7619047620000003</v>
      </c>
      <c r="M550" s="10">
        <v>4.2</v>
      </c>
      <c r="N550" s="15">
        <f>Table5[[#This Row],[Unit price]] *Table5[[#This Row],[Quantity]]</f>
        <v>257.7</v>
      </c>
      <c r="O550" s="15">
        <f xml:space="preserve"> Table5[[#This Row],[Revenue]]/(1 + Table5[[#This Row],[Gross Margin Percentage]])</f>
        <v>44.724793387690497</v>
      </c>
      <c r="P550" s="17">
        <f xml:space="preserve"> Table5[[#This Row],[Revenue]] - Table5[[#This Row],[Total Cost]]</f>
        <v>212.97520661230948</v>
      </c>
    </row>
    <row r="551" spans="1:16" x14ac:dyDescent="0.25">
      <c r="A551" s="11" t="s">
        <v>579</v>
      </c>
      <c r="B551" s="11" t="s">
        <v>12</v>
      </c>
      <c r="C551" s="11" t="s">
        <v>13</v>
      </c>
      <c r="D551" s="11" t="s">
        <v>21</v>
      </c>
      <c r="E551" s="11" t="s">
        <v>15</v>
      </c>
      <c r="F551" s="11" t="s">
        <v>22</v>
      </c>
      <c r="G551" s="11">
        <v>66.06</v>
      </c>
      <c r="H551" s="11">
        <v>6</v>
      </c>
      <c r="I551" s="12">
        <v>43488</v>
      </c>
      <c r="J551" s="13">
        <v>0.43611111111111112</v>
      </c>
      <c r="K551" s="11" t="s">
        <v>23</v>
      </c>
      <c r="L551" s="11">
        <v>4.7619047620000003</v>
      </c>
      <c r="M551" s="14">
        <v>7.3</v>
      </c>
      <c r="N551" s="15">
        <f>Table5[[#This Row],[Unit price]] *Table5[[#This Row],[Quantity]]</f>
        <v>396.36</v>
      </c>
      <c r="O551" s="15">
        <f xml:space="preserve"> Table5[[#This Row],[Revenue]]/(1 + Table5[[#This Row],[Gross Margin Percentage]])</f>
        <v>68.789752064978686</v>
      </c>
      <c r="P551" s="17">
        <f xml:space="preserve"> Table5[[#This Row],[Revenue]] - Table5[[#This Row],[Total Cost]]</f>
        <v>327.57024793502131</v>
      </c>
    </row>
    <row r="552" spans="1:16" x14ac:dyDescent="0.25">
      <c r="A552" s="7" t="s">
        <v>580</v>
      </c>
      <c r="B552" s="7" t="s">
        <v>36</v>
      </c>
      <c r="C552" s="7" t="s">
        <v>37</v>
      </c>
      <c r="D552" s="7" t="s">
        <v>21</v>
      </c>
      <c r="E552" s="7" t="s">
        <v>25</v>
      </c>
      <c r="F552" s="7" t="s">
        <v>40</v>
      </c>
      <c r="G552" s="7">
        <v>57.27</v>
      </c>
      <c r="H552" s="7">
        <v>3</v>
      </c>
      <c r="I552" s="8">
        <v>43505</v>
      </c>
      <c r="J552" s="9">
        <v>0.85486111111111107</v>
      </c>
      <c r="K552" s="7" t="s">
        <v>17</v>
      </c>
      <c r="L552" s="7">
        <v>4.7619047620000003</v>
      </c>
      <c r="M552" s="10">
        <v>6.5</v>
      </c>
      <c r="N552" s="15">
        <f>Table5[[#This Row],[Unit price]] *Table5[[#This Row],[Quantity]]</f>
        <v>171.81</v>
      </c>
      <c r="O552" s="15">
        <f xml:space="preserve"> Table5[[#This Row],[Revenue]]/(1 + Table5[[#This Row],[Gross Margin Percentage]])</f>
        <v>29.818264462317053</v>
      </c>
      <c r="P552" s="17">
        <f xml:space="preserve"> Table5[[#This Row],[Revenue]] - Table5[[#This Row],[Total Cost]]</f>
        <v>141.99173553768296</v>
      </c>
    </row>
    <row r="553" spans="1:16" x14ac:dyDescent="0.25">
      <c r="A553" s="11" t="s">
        <v>581</v>
      </c>
      <c r="B553" s="11" t="s">
        <v>36</v>
      </c>
      <c r="C553" s="11" t="s">
        <v>37</v>
      </c>
      <c r="D553" s="11" t="s">
        <v>21</v>
      </c>
      <c r="E553" s="11" t="s">
        <v>15</v>
      </c>
      <c r="F553" s="11" t="s">
        <v>40</v>
      </c>
      <c r="G553" s="11">
        <v>54.31</v>
      </c>
      <c r="H553" s="11">
        <v>9</v>
      </c>
      <c r="I553" s="12">
        <v>43518</v>
      </c>
      <c r="J553" s="13">
        <v>0.45069444444444445</v>
      </c>
      <c r="K553" s="11" t="s">
        <v>23</v>
      </c>
      <c r="L553" s="11">
        <v>4.7619047620000003</v>
      </c>
      <c r="M553" s="14">
        <v>8.9</v>
      </c>
      <c r="N553" s="15">
        <f>Table5[[#This Row],[Unit price]] *Table5[[#This Row],[Quantity]]</f>
        <v>488.79</v>
      </c>
      <c r="O553" s="15">
        <f xml:space="preserve"> Table5[[#This Row],[Revenue]]/(1 + Table5[[#This Row],[Gross Margin Percentage]])</f>
        <v>84.831322312647416</v>
      </c>
      <c r="P553" s="17">
        <f xml:space="preserve"> Table5[[#This Row],[Revenue]] - Table5[[#This Row],[Total Cost]]</f>
        <v>403.95867768735263</v>
      </c>
    </row>
    <row r="554" spans="1:16" x14ac:dyDescent="0.25">
      <c r="A554" s="7" t="s">
        <v>582</v>
      </c>
      <c r="B554" s="7" t="s">
        <v>36</v>
      </c>
      <c r="C554" s="7" t="s">
        <v>37</v>
      </c>
      <c r="D554" s="7" t="s">
        <v>21</v>
      </c>
      <c r="E554" s="7" t="s">
        <v>15</v>
      </c>
      <c r="F554" s="7" t="s">
        <v>16</v>
      </c>
      <c r="G554" s="7">
        <v>58.24</v>
      </c>
      <c r="H554" s="7">
        <v>9</v>
      </c>
      <c r="I554" s="8">
        <v>43501</v>
      </c>
      <c r="J554" s="9">
        <v>0.52361111111111114</v>
      </c>
      <c r="K554" s="7" t="s">
        <v>23</v>
      </c>
      <c r="L554" s="7">
        <v>4.7619047620000003</v>
      </c>
      <c r="M554" s="10">
        <v>9.6999999999999993</v>
      </c>
      <c r="N554" s="15">
        <f>Table5[[#This Row],[Unit price]] *Table5[[#This Row],[Quantity]]</f>
        <v>524.16</v>
      </c>
      <c r="O554" s="15">
        <f xml:space="preserve"> Table5[[#This Row],[Revenue]]/(1 + Table5[[#This Row],[Gross Margin Percentage]])</f>
        <v>90.969917353868254</v>
      </c>
      <c r="P554" s="17">
        <f xml:space="preserve"> Table5[[#This Row],[Revenue]] - Table5[[#This Row],[Total Cost]]</f>
        <v>433.19008264613171</v>
      </c>
    </row>
    <row r="555" spans="1:16" x14ac:dyDescent="0.25">
      <c r="A555" s="11" t="s">
        <v>583</v>
      </c>
      <c r="B555" s="11" t="s">
        <v>19</v>
      </c>
      <c r="C555" s="11" t="s">
        <v>20</v>
      </c>
      <c r="D555" s="11" t="s">
        <v>21</v>
      </c>
      <c r="E555" s="11" t="s">
        <v>25</v>
      </c>
      <c r="F555" s="11" t="s">
        <v>22</v>
      </c>
      <c r="G555" s="11">
        <v>22.21</v>
      </c>
      <c r="H555" s="11">
        <v>6</v>
      </c>
      <c r="I555" s="12">
        <v>43531</v>
      </c>
      <c r="J555" s="13">
        <v>0.43263888888888885</v>
      </c>
      <c r="K555" s="11" t="s">
        <v>27</v>
      </c>
      <c r="L555" s="11">
        <v>4.7619047620000003</v>
      </c>
      <c r="M555" s="14">
        <v>8.6</v>
      </c>
      <c r="N555" s="15">
        <f>Table5[[#This Row],[Unit price]] *Table5[[#This Row],[Quantity]]</f>
        <v>133.26</v>
      </c>
      <c r="O555" s="15">
        <f xml:space="preserve"> Table5[[#This Row],[Revenue]]/(1 + Table5[[#This Row],[Gross Margin Percentage]])</f>
        <v>23.127768594659042</v>
      </c>
      <c r="P555" s="17">
        <f xml:space="preserve"> Table5[[#This Row],[Revenue]] - Table5[[#This Row],[Total Cost]]</f>
        <v>110.13223140534095</v>
      </c>
    </row>
    <row r="556" spans="1:16" x14ac:dyDescent="0.25">
      <c r="A556" s="7" t="s">
        <v>584</v>
      </c>
      <c r="B556" s="7" t="s">
        <v>12</v>
      </c>
      <c r="C556" s="7" t="s">
        <v>13</v>
      </c>
      <c r="D556" s="7" t="s">
        <v>14</v>
      </c>
      <c r="E556" s="7" t="s">
        <v>25</v>
      </c>
      <c r="F556" s="7" t="s">
        <v>22</v>
      </c>
      <c r="G556" s="7">
        <v>19.32</v>
      </c>
      <c r="H556" s="7">
        <v>7</v>
      </c>
      <c r="I556" s="8">
        <v>43549</v>
      </c>
      <c r="J556" s="9">
        <v>0.78541666666666676</v>
      </c>
      <c r="K556" s="7" t="s">
        <v>23</v>
      </c>
      <c r="L556" s="7">
        <v>4.7619047620000003</v>
      </c>
      <c r="M556" s="10">
        <v>6.9</v>
      </c>
      <c r="N556" s="15">
        <f>Table5[[#This Row],[Unit price]] *Table5[[#This Row],[Quantity]]</f>
        <v>135.24</v>
      </c>
      <c r="O556" s="15">
        <f xml:space="preserve"> Table5[[#This Row],[Revenue]]/(1 + Table5[[#This Row],[Gross Margin Percentage]])</f>
        <v>23.471404958289728</v>
      </c>
      <c r="P556" s="17">
        <f xml:space="preserve"> Table5[[#This Row],[Revenue]] - Table5[[#This Row],[Total Cost]]</f>
        <v>111.76859504171028</v>
      </c>
    </row>
    <row r="557" spans="1:16" x14ac:dyDescent="0.25">
      <c r="A557" s="11" t="s">
        <v>585</v>
      </c>
      <c r="B557" s="11" t="s">
        <v>36</v>
      </c>
      <c r="C557" s="11" t="s">
        <v>37</v>
      </c>
      <c r="D557" s="11" t="s">
        <v>21</v>
      </c>
      <c r="E557" s="11" t="s">
        <v>25</v>
      </c>
      <c r="F557" s="11" t="s">
        <v>26</v>
      </c>
      <c r="G557" s="11">
        <v>37.479999999999997</v>
      </c>
      <c r="H557" s="11">
        <v>3</v>
      </c>
      <c r="I557" s="12">
        <v>43485</v>
      </c>
      <c r="J557" s="13">
        <v>0.57291666666666663</v>
      </c>
      <c r="K557" s="11" t="s">
        <v>27</v>
      </c>
      <c r="L557" s="11">
        <v>4.7619047620000003</v>
      </c>
      <c r="M557" s="14">
        <v>7.7</v>
      </c>
      <c r="N557" s="15">
        <f>Table5[[#This Row],[Unit price]] *Table5[[#This Row],[Quantity]]</f>
        <v>112.44</v>
      </c>
      <c r="O557" s="15">
        <f xml:space="preserve"> Table5[[#This Row],[Revenue]]/(1 + Table5[[#This Row],[Gross Margin Percentage]])</f>
        <v>19.514380164966703</v>
      </c>
      <c r="P557" s="17">
        <f xml:space="preserve"> Table5[[#This Row],[Revenue]] - Table5[[#This Row],[Total Cost]]</f>
        <v>92.925619835033302</v>
      </c>
    </row>
    <row r="558" spans="1:16" x14ac:dyDescent="0.25">
      <c r="A558" s="7" t="s">
        <v>586</v>
      </c>
      <c r="B558" s="7" t="s">
        <v>36</v>
      </c>
      <c r="C558" s="7" t="s">
        <v>37</v>
      </c>
      <c r="D558" s="7" t="s">
        <v>14</v>
      </c>
      <c r="E558" s="7" t="s">
        <v>15</v>
      </c>
      <c r="F558" s="7" t="s">
        <v>40</v>
      </c>
      <c r="G558" s="7">
        <v>72.040000000000006</v>
      </c>
      <c r="H558" s="7">
        <v>2</v>
      </c>
      <c r="I558" s="8">
        <v>43500</v>
      </c>
      <c r="J558" s="9">
        <v>0.81805555555555554</v>
      </c>
      <c r="K558" s="7" t="s">
        <v>23</v>
      </c>
      <c r="L558" s="7">
        <v>4.7619047620000003</v>
      </c>
      <c r="M558" s="10">
        <v>9.5</v>
      </c>
      <c r="N558" s="15">
        <f>Table5[[#This Row],[Unit price]] *Table5[[#This Row],[Quantity]]</f>
        <v>144.08000000000001</v>
      </c>
      <c r="O558" s="15">
        <f xml:space="preserve"> Table5[[#This Row],[Revenue]]/(1 + Table5[[#This Row],[Gross Margin Percentage]])</f>
        <v>25.005619834297427</v>
      </c>
      <c r="P558" s="17">
        <f xml:space="preserve"> Table5[[#This Row],[Revenue]] - Table5[[#This Row],[Total Cost]]</f>
        <v>119.07438016570259</v>
      </c>
    </row>
    <row r="559" spans="1:16" x14ac:dyDescent="0.25">
      <c r="A559" s="11" t="s">
        <v>587</v>
      </c>
      <c r="B559" s="11" t="s">
        <v>19</v>
      </c>
      <c r="C559" s="11" t="s">
        <v>20</v>
      </c>
      <c r="D559" s="11" t="s">
        <v>14</v>
      </c>
      <c r="E559" s="11" t="s">
        <v>15</v>
      </c>
      <c r="F559" s="11" t="s">
        <v>38</v>
      </c>
      <c r="G559" s="11">
        <v>98.52</v>
      </c>
      <c r="H559" s="11">
        <v>10</v>
      </c>
      <c r="I559" s="12">
        <v>43495</v>
      </c>
      <c r="J559" s="13">
        <v>0.84930555555555554</v>
      </c>
      <c r="K559" s="11" t="s">
        <v>17</v>
      </c>
      <c r="L559" s="11">
        <v>4.7619047620000003</v>
      </c>
      <c r="M559" s="14">
        <v>4.5</v>
      </c>
      <c r="N559" s="15">
        <f>Table5[[#This Row],[Unit price]] *Table5[[#This Row],[Quantity]]</f>
        <v>985.19999999999993</v>
      </c>
      <c r="O559" s="15">
        <f xml:space="preserve"> Table5[[#This Row],[Revenue]]/(1 + Table5[[#This Row],[Gross Margin Percentage]])</f>
        <v>170.98512396411593</v>
      </c>
      <c r="P559" s="17">
        <f xml:space="preserve"> Table5[[#This Row],[Revenue]] - Table5[[#This Row],[Total Cost]]</f>
        <v>814.214876035884</v>
      </c>
    </row>
    <row r="560" spans="1:16" x14ac:dyDescent="0.25">
      <c r="A560" s="7" t="s">
        <v>588</v>
      </c>
      <c r="B560" s="7" t="s">
        <v>12</v>
      </c>
      <c r="C560" s="7" t="s">
        <v>13</v>
      </c>
      <c r="D560" s="7" t="s">
        <v>14</v>
      </c>
      <c r="E560" s="7" t="s">
        <v>25</v>
      </c>
      <c r="F560" s="7" t="s">
        <v>38</v>
      </c>
      <c r="G560" s="7">
        <v>41.66</v>
      </c>
      <c r="H560" s="7">
        <v>6</v>
      </c>
      <c r="I560" s="8">
        <v>43467</v>
      </c>
      <c r="J560" s="9">
        <v>0.64166666666666672</v>
      </c>
      <c r="K560" s="7" t="s">
        <v>17</v>
      </c>
      <c r="L560" s="7">
        <v>4.7619047620000003</v>
      </c>
      <c r="M560" s="10">
        <v>5.6</v>
      </c>
      <c r="N560" s="15">
        <f>Table5[[#This Row],[Unit price]] *Table5[[#This Row],[Quantity]]</f>
        <v>249.95999999999998</v>
      </c>
      <c r="O560" s="15">
        <f xml:space="preserve"> Table5[[#This Row],[Revenue]]/(1 + Table5[[#This Row],[Gross Margin Percentage]])</f>
        <v>43.381487602588727</v>
      </c>
      <c r="P560" s="17">
        <f xml:space="preserve"> Table5[[#This Row],[Revenue]] - Table5[[#This Row],[Total Cost]]</f>
        <v>206.57851239741126</v>
      </c>
    </row>
    <row r="561" spans="1:16" x14ac:dyDescent="0.25">
      <c r="A561" s="11" t="s">
        <v>589</v>
      </c>
      <c r="B561" s="11" t="s">
        <v>12</v>
      </c>
      <c r="C561" s="11" t="s">
        <v>13</v>
      </c>
      <c r="D561" s="11" t="s">
        <v>14</v>
      </c>
      <c r="E561" s="11" t="s">
        <v>15</v>
      </c>
      <c r="F561" s="11" t="s">
        <v>26</v>
      </c>
      <c r="G561" s="11">
        <v>72.42</v>
      </c>
      <c r="H561" s="11">
        <v>3</v>
      </c>
      <c r="I561" s="12">
        <v>43553</v>
      </c>
      <c r="J561" s="13">
        <v>0.70416666666666661</v>
      </c>
      <c r="K561" s="11" t="s">
        <v>17</v>
      </c>
      <c r="L561" s="11">
        <v>4.7619047620000003</v>
      </c>
      <c r="M561" s="14">
        <v>8.1999999999999993</v>
      </c>
      <c r="N561" s="15">
        <f>Table5[[#This Row],[Unit price]] *Table5[[#This Row],[Quantity]]</f>
        <v>217.26</v>
      </c>
      <c r="O561" s="15">
        <f xml:space="preserve"> Table5[[#This Row],[Revenue]]/(1 + Table5[[#This Row],[Gross Margin Percentage]])</f>
        <v>37.706280991112287</v>
      </c>
      <c r="P561" s="17">
        <f xml:space="preserve"> Table5[[#This Row],[Revenue]] - Table5[[#This Row],[Total Cost]]</f>
        <v>179.5537190088877</v>
      </c>
    </row>
    <row r="562" spans="1:16" x14ac:dyDescent="0.25">
      <c r="A562" s="7" t="s">
        <v>590</v>
      </c>
      <c r="B562" s="7" t="s">
        <v>36</v>
      </c>
      <c r="C562" s="7" t="s">
        <v>37</v>
      </c>
      <c r="D562" s="7" t="s">
        <v>21</v>
      </c>
      <c r="E562" s="7" t="s">
        <v>25</v>
      </c>
      <c r="F562" s="7" t="s">
        <v>22</v>
      </c>
      <c r="G562" s="7">
        <v>21.58</v>
      </c>
      <c r="H562" s="7">
        <v>9</v>
      </c>
      <c r="I562" s="8">
        <v>43538</v>
      </c>
      <c r="J562" s="9">
        <v>0.52222222222222225</v>
      </c>
      <c r="K562" s="7" t="s">
        <v>23</v>
      </c>
      <c r="L562" s="7">
        <v>4.7619047620000003</v>
      </c>
      <c r="M562" s="10">
        <v>7.3</v>
      </c>
      <c r="N562" s="15">
        <f>Table5[[#This Row],[Unit price]] *Table5[[#This Row],[Quantity]]</f>
        <v>194.21999999999997</v>
      </c>
      <c r="O562" s="15">
        <f xml:space="preserve"> Table5[[#This Row],[Revenue]]/(1 + Table5[[#This Row],[Gross Margin Percentage]])</f>
        <v>33.70760330522797</v>
      </c>
      <c r="P562" s="17">
        <f xml:space="preserve"> Table5[[#This Row],[Revenue]] - Table5[[#This Row],[Total Cost]]</f>
        <v>160.51239669477201</v>
      </c>
    </row>
    <row r="563" spans="1:16" x14ac:dyDescent="0.25">
      <c r="A563" s="11" t="s">
        <v>591</v>
      </c>
      <c r="B563" s="11" t="s">
        <v>19</v>
      </c>
      <c r="C563" s="11" t="s">
        <v>20</v>
      </c>
      <c r="D563" s="11" t="s">
        <v>21</v>
      </c>
      <c r="E563" s="11" t="s">
        <v>25</v>
      </c>
      <c r="F563" s="11" t="s">
        <v>38</v>
      </c>
      <c r="G563" s="11">
        <v>89.2</v>
      </c>
      <c r="H563" s="11">
        <v>10</v>
      </c>
      <c r="I563" s="12">
        <v>43507</v>
      </c>
      <c r="J563" s="13">
        <v>0.65416666666666667</v>
      </c>
      <c r="K563" s="11" t="s">
        <v>27</v>
      </c>
      <c r="L563" s="11">
        <v>4.7619047620000003</v>
      </c>
      <c r="M563" s="14">
        <v>4.4000000000000004</v>
      </c>
      <c r="N563" s="15">
        <f>Table5[[#This Row],[Unit price]] *Table5[[#This Row],[Quantity]]</f>
        <v>892</v>
      </c>
      <c r="O563" s="15">
        <f xml:space="preserve"> Table5[[#This Row],[Revenue]]/(1 + Table5[[#This Row],[Gross Margin Percentage]])</f>
        <v>154.80991735281304</v>
      </c>
      <c r="P563" s="17">
        <f xml:space="preserve"> Table5[[#This Row],[Revenue]] - Table5[[#This Row],[Total Cost]]</f>
        <v>737.19008264718696</v>
      </c>
    </row>
    <row r="564" spans="1:16" x14ac:dyDescent="0.25">
      <c r="A564" s="7" t="s">
        <v>592</v>
      </c>
      <c r="B564" s="7" t="s">
        <v>36</v>
      </c>
      <c r="C564" s="7" t="s">
        <v>37</v>
      </c>
      <c r="D564" s="7" t="s">
        <v>21</v>
      </c>
      <c r="E564" s="7" t="s">
        <v>15</v>
      </c>
      <c r="F564" s="7" t="s">
        <v>22</v>
      </c>
      <c r="G564" s="7">
        <v>42.42</v>
      </c>
      <c r="H564" s="7">
        <v>8</v>
      </c>
      <c r="I564" s="8">
        <v>43495</v>
      </c>
      <c r="J564" s="9">
        <v>0.58194444444444449</v>
      </c>
      <c r="K564" s="7" t="s">
        <v>17</v>
      </c>
      <c r="L564" s="7">
        <v>4.7619047620000003</v>
      </c>
      <c r="M564" s="10">
        <v>5.7</v>
      </c>
      <c r="N564" s="15">
        <f>Table5[[#This Row],[Unit price]] *Table5[[#This Row],[Quantity]]</f>
        <v>339.36</v>
      </c>
      <c r="O564" s="15">
        <f xml:space="preserve"> Table5[[#This Row],[Revenue]]/(1 + Table5[[#This Row],[Gross Margin Percentage]])</f>
        <v>58.89719008167112</v>
      </c>
      <c r="P564" s="17">
        <f xml:space="preserve"> Table5[[#This Row],[Revenue]] - Table5[[#This Row],[Total Cost]]</f>
        <v>280.4628099183289</v>
      </c>
    </row>
    <row r="565" spans="1:16" x14ac:dyDescent="0.25">
      <c r="A565" s="11" t="s">
        <v>593</v>
      </c>
      <c r="B565" s="11" t="s">
        <v>12</v>
      </c>
      <c r="C565" s="11" t="s">
        <v>13</v>
      </c>
      <c r="D565" s="11" t="s">
        <v>14</v>
      </c>
      <c r="E565" s="11" t="s">
        <v>25</v>
      </c>
      <c r="F565" s="11" t="s">
        <v>22</v>
      </c>
      <c r="G565" s="11">
        <v>74.510000000000005</v>
      </c>
      <c r="H565" s="11">
        <v>6</v>
      </c>
      <c r="I565" s="12">
        <v>43544</v>
      </c>
      <c r="J565" s="13">
        <v>0.63055555555555554</v>
      </c>
      <c r="K565" s="11" t="s">
        <v>17</v>
      </c>
      <c r="L565" s="11">
        <v>4.7619047620000003</v>
      </c>
      <c r="M565" s="14">
        <v>5</v>
      </c>
      <c r="N565" s="15">
        <f>Table5[[#This Row],[Unit price]] *Table5[[#This Row],[Quantity]]</f>
        <v>447.06000000000006</v>
      </c>
      <c r="O565" s="15">
        <f xml:space="preserve"> Table5[[#This Row],[Revenue]]/(1 + Table5[[#This Row],[Gross Margin Percentage]])</f>
        <v>77.588925618552253</v>
      </c>
      <c r="P565" s="17">
        <f xml:space="preserve"> Table5[[#This Row],[Revenue]] - Table5[[#This Row],[Total Cost]]</f>
        <v>369.47107438144781</v>
      </c>
    </row>
    <row r="566" spans="1:16" x14ac:dyDescent="0.25">
      <c r="A566" s="7" t="s">
        <v>594</v>
      </c>
      <c r="B566" s="7" t="s">
        <v>36</v>
      </c>
      <c r="C566" s="7" t="s">
        <v>37</v>
      </c>
      <c r="D566" s="7" t="s">
        <v>21</v>
      </c>
      <c r="E566" s="7" t="s">
        <v>25</v>
      </c>
      <c r="F566" s="7" t="s">
        <v>40</v>
      </c>
      <c r="G566" s="7">
        <v>99.25</v>
      </c>
      <c r="H566" s="7">
        <v>2</v>
      </c>
      <c r="I566" s="8">
        <v>43544</v>
      </c>
      <c r="J566" s="9">
        <v>0.54305555555555551</v>
      </c>
      <c r="K566" s="7" t="s">
        <v>23</v>
      </c>
      <c r="L566" s="7">
        <v>4.7619047620000003</v>
      </c>
      <c r="M566" s="10">
        <v>9</v>
      </c>
      <c r="N566" s="15">
        <f>Table5[[#This Row],[Unit price]] *Table5[[#This Row],[Quantity]]</f>
        <v>198.5</v>
      </c>
      <c r="O566" s="15">
        <f xml:space="preserve"> Table5[[#This Row],[Revenue]]/(1 + Table5[[#This Row],[Gross Margin Percentage]])</f>
        <v>34.450413222571065</v>
      </c>
      <c r="P566" s="17">
        <f xml:space="preserve"> Table5[[#This Row],[Revenue]] - Table5[[#This Row],[Total Cost]]</f>
        <v>164.04958677742894</v>
      </c>
    </row>
    <row r="567" spans="1:16" x14ac:dyDescent="0.25">
      <c r="A567" s="11" t="s">
        <v>595</v>
      </c>
      <c r="B567" s="11" t="s">
        <v>12</v>
      </c>
      <c r="C567" s="11" t="s">
        <v>13</v>
      </c>
      <c r="D567" s="11" t="s">
        <v>21</v>
      </c>
      <c r="E567" s="11" t="s">
        <v>15</v>
      </c>
      <c r="F567" s="11" t="s">
        <v>38</v>
      </c>
      <c r="G567" s="11">
        <v>81.209999999999994</v>
      </c>
      <c r="H567" s="11">
        <v>10</v>
      </c>
      <c r="I567" s="12">
        <v>43482</v>
      </c>
      <c r="J567" s="13">
        <v>0.54236111111111118</v>
      </c>
      <c r="K567" s="11" t="s">
        <v>27</v>
      </c>
      <c r="L567" s="11">
        <v>4.7619047620000003</v>
      </c>
      <c r="M567" s="14">
        <v>6.3</v>
      </c>
      <c r="N567" s="15">
        <f>Table5[[#This Row],[Unit price]] *Table5[[#This Row],[Quantity]]</f>
        <v>812.09999999999991</v>
      </c>
      <c r="O567" s="15">
        <f xml:space="preserve"> Table5[[#This Row],[Revenue]]/(1 + Table5[[#This Row],[Gross Margin Percentage]])</f>
        <v>140.94297520428191</v>
      </c>
      <c r="P567" s="17">
        <f xml:space="preserve"> Table5[[#This Row],[Revenue]] - Table5[[#This Row],[Total Cost]]</f>
        <v>671.15702479571803</v>
      </c>
    </row>
    <row r="568" spans="1:16" x14ac:dyDescent="0.25">
      <c r="A568" s="7" t="s">
        <v>596</v>
      </c>
      <c r="B568" s="7" t="s">
        <v>19</v>
      </c>
      <c r="C568" s="7" t="s">
        <v>20</v>
      </c>
      <c r="D568" s="7" t="s">
        <v>21</v>
      </c>
      <c r="E568" s="7" t="s">
        <v>15</v>
      </c>
      <c r="F568" s="7" t="s">
        <v>30</v>
      </c>
      <c r="G568" s="7">
        <v>49.33</v>
      </c>
      <c r="H568" s="7">
        <v>10</v>
      </c>
      <c r="I568" s="8">
        <v>43499</v>
      </c>
      <c r="J568" s="9">
        <v>0.69444444444444453</v>
      </c>
      <c r="K568" s="7" t="s">
        <v>27</v>
      </c>
      <c r="L568" s="7">
        <v>4.7619047620000003</v>
      </c>
      <c r="M568" s="10">
        <v>9.4</v>
      </c>
      <c r="N568" s="15">
        <f>Table5[[#This Row],[Unit price]] *Table5[[#This Row],[Quantity]]</f>
        <v>493.29999999999995</v>
      </c>
      <c r="O568" s="15">
        <f xml:space="preserve"> Table5[[#This Row],[Revenue]]/(1 + Table5[[#This Row],[Gross Margin Percentage]])</f>
        <v>85.614049585361741</v>
      </c>
      <c r="P568" s="17">
        <f xml:space="preserve"> Table5[[#This Row],[Revenue]] - Table5[[#This Row],[Total Cost]]</f>
        <v>407.68595041463823</v>
      </c>
    </row>
    <row r="569" spans="1:16" x14ac:dyDescent="0.25">
      <c r="A569" s="11" t="s">
        <v>597</v>
      </c>
      <c r="B569" s="11" t="s">
        <v>12</v>
      </c>
      <c r="C569" s="11" t="s">
        <v>13</v>
      </c>
      <c r="D569" s="11" t="s">
        <v>21</v>
      </c>
      <c r="E569" s="11" t="s">
        <v>15</v>
      </c>
      <c r="F569" s="11" t="s">
        <v>40</v>
      </c>
      <c r="G569" s="11">
        <v>65.739999999999995</v>
      </c>
      <c r="H569" s="11">
        <v>9</v>
      </c>
      <c r="I569" s="12">
        <v>43466</v>
      </c>
      <c r="J569" s="13">
        <v>0.57986111111111105</v>
      </c>
      <c r="K569" s="11" t="s">
        <v>23</v>
      </c>
      <c r="L569" s="11">
        <v>4.7619047620000003</v>
      </c>
      <c r="M569" s="14">
        <v>7.7</v>
      </c>
      <c r="N569" s="15">
        <f>Table5[[#This Row],[Unit price]] *Table5[[#This Row],[Quantity]]</f>
        <v>591.66</v>
      </c>
      <c r="O569" s="15">
        <f xml:space="preserve"> Table5[[#This Row],[Revenue]]/(1 + Table5[[#This Row],[Gross Margin Percentage]])</f>
        <v>102.68479338673247</v>
      </c>
      <c r="P569" s="17">
        <f xml:space="preserve"> Table5[[#This Row],[Revenue]] - Table5[[#This Row],[Total Cost]]</f>
        <v>488.97520661326752</v>
      </c>
    </row>
    <row r="570" spans="1:16" x14ac:dyDescent="0.25">
      <c r="A570" s="7" t="s">
        <v>598</v>
      </c>
      <c r="B570" s="7" t="s">
        <v>36</v>
      </c>
      <c r="C570" s="7" t="s">
        <v>37</v>
      </c>
      <c r="D570" s="7" t="s">
        <v>21</v>
      </c>
      <c r="E570" s="7" t="s">
        <v>15</v>
      </c>
      <c r="F570" s="7" t="s">
        <v>40</v>
      </c>
      <c r="G570" s="7">
        <v>79.86</v>
      </c>
      <c r="H570" s="7">
        <v>7</v>
      </c>
      <c r="I570" s="8">
        <v>43475</v>
      </c>
      <c r="J570" s="9">
        <v>0.43958333333333338</v>
      </c>
      <c r="K570" s="7" t="s">
        <v>27</v>
      </c>
      <c r="L570" s="7">
        <v>4.7619047620000003</v>
      </c>
      <c r="M570" s="10">
        <v>5.5</v>
      </c>
      <c r="N570" s="15">
        <f>Table5[[#This Row],[Unit price]] *Table5[[#This Row],[Quantity]]</f>
        <v>559.02</v>
      </c>
      <c r="O570" s="15">
        <f xml:space="preserve"> Table5[[#This Row],[Revenue]]/(1 + Table5[[#This Row],[Gross Margin Percentage]])</f>
        <v>97.019999998396358</v>
      </c>
      <c r="P570" s="17">
        <f xml:space="preserve"> Table5[[#This Row],[Revenue]] - Table5[[#This Row],[Total Cost]]</f>
        <v>462.00000000160361</v>
      </c>
    </row>
    <row r="571" spans="1:16" x14ac:dyDescent="0.25">
      <c r="A571" s="11" t="s">
        <v>599</v>
      </c>
      <c r="B571" s="11" t="s">
        <v>19</v>
      </c>
      <c r="C571" s="11" t="s">
        <v>20</v>
      </c>
      <c r="D571" s="11" t="s">
        <v>21</v>
      </c>
      <c r="E571" s="11" t="s">
        <v>15</v>
      </c>
      <c r="F571" s="11" t="s">
        <v>30</v>
      </c>
      <c r="G571" s="11">
        <v>73.98</v>
      </c>
      <c r="H571" s="11">
        <v>7</v>
      </c>
      <c r="I571" s="12">
        <v>43526</v>
      </c>
      <c r="J571" s="13">
        <v>0.6958333333333333</v>
      </c>
      <c r="K571" s="11" t="s">
        <v>17</v>
      </c>
      <c r="L571" s="11">
        <v>4.7619047620000003</v>
      </c>
      <c r="M571" s="14">
        <v>4.0999999999999996</v>
      </c>
      <c r="N571" s="15">
        <f>Table5[[#This Row],[Unit price]] *Table5[[#This Row],[Quantity]]</f>
        <v>517.86</v>
      </c>
      <c r="O571" s="15">
        <f xml:space="preserve"> Table5[[#This Row],[Revenue]]/(1 + Table5[[#This Row],[Gross Margin Percentage]])</f>
        <v>89.876528924134263</v>
      </c>
      <c r="P571" s="17">
        <f xml:space="preserve"> Table5[[#This Row],[Revenue]] - Table5[[#This Row],[Total Cost]]</f>
        <v>427.98347107586574</v>
      </c>
    </row>
    <row r="572" spans="1:16" x14ac:dyDescent="0.25">
      <c r="A572" s="7" t="s">
        <v>600</v>
      </c>
      <c r="B572" s="7" t="s">
        <v>36</v>
      </c>
      <c r="C572" s="7" t="s">
        <v>37</v>
      </c>
      <c r="D572" s="7" t="s">
        <v>14</v>
      </c>
      <c r="E572" s="7" t="s">
        <v>15</v>
      </c>
      <c r="F572" s="7" t="s">
        <v>26</v>
      </c>
      <c r="G572" s="7">
        <v>82.04</v>
      </c>
      <c r="H572" s="7">
        <v>5</v>
      </c>
      <c r="I572" s="8">
        <v>43521</v>
      </c>
      <c r="J572" s="9">
        <v>0.71944444444444444</v>
      </c>
      <c r="K572" s="7" t="s">
        <v>27</v>
      </c>
      <c r="L572" s="7">
        <v>4.7619047620000003</v>
      </c>
      <c r="M572" s="10">
        <v>7.6</v>
      </c>
      <c r="N572" s="15">
        <f>Table5[[#This Row],[Unit price]] *Table5[[#This Row],[Quantity]]</f>
        <v>410.20000000000005</v>
      </c>
      <c r="O572" s="15">
        <f xml:space="preserve"> Table5[[#This Row],[Revenue]]/(1 + Table5[[#This Row],[Gross Margin Percentage]])</f>
        <v>71.191735536013368</v>
      </c>
      <c r="P572" s="17">
        <f xml:space="preserve"> Table5[[#This Row],[Revenue]] - Table5[[#This Row],[Total Cost]]</f>
        <v>339.00826446398668</v>
      </c>
    </row>
    <row r="573" spans="1:16" x14ac:dyDescent="0.25">
      <c r="A573" s="11" t="s">
        <v>601</v>
      </c>
      <c r="B573" s="11" t="s">
        <v>36</v>
      </c>
      <c r="C573" s="11" t="s">
        <v>37</v>
      </c>
      <c r="D573" s="11" t="s">
        <v>14</v>
      </c>
      <c r="E573" s="11" t="s">
        <v>25</v>
      </c>
      <c r="F573" s="11" t="s">
        <v>30</v>
      </c>
      <c r="G573" s="11">
        <v>26.67</v>
      </c>
      <c r="H573" s="11">
        <v>10</v>
      </c>
      <c r="I573" s="12">
        <v>43494</v>
      </c>
      <c r="J573" s="13">
        <v>0.4916666666666667</v>
      </c>
      <c r="K573" s="11" t="s">
        <v>23</v>
      </c>
      <c r="L573" s="11">
        <v>4.7619047620000003</v>
      </c>
      <c r="M573" s="14">
        <v>8.6</v>
      </c>
      <c r="N573" s="15">
        <f>Table5[[#This Row],[Unit price]] *Table5[[#This Row],[Quantity]]</f>
        <v>266.70000000000005</v>
      </c>
      <c r="O573" s="15">
        <f xml:space="preserve"> Table5[[#This Row],[Revenue]]/(1 + Table5[[#This Row],[Gross Margin Percentage]])</f>
        <v>46.286776858739067</v>
      </c>
      <c r="P573" s="17">
        <f xml:space="preserve"> Table5[[#This Row],[Revenue]] - Table5[[#This Row],[Total Cost]]</f>
        <v>220.41322314126097</v>
      </c>
    </row>
    <row r="574" spans="1:16" x14ac:dyDescent="0.25">
      <c r="A574" s="7" t="s">
        <v>602</v>
      </c>
      <c r="B574" s="7" t="s">
        <v>12</v>
      </c>
      <c r="C574" s="7" t="s">
        <v>13</v>
      </c>
      <c r="D574" s="7" t="s">
        <v>14</v>
      </c>
      <c r="E574" s="7" t="s">
        <v>25</v>
      </c>
      <c r="F574" s="7" t="s">
        <v>38</v>
      </c>
      <c r="G574" s="7">
        <v>10.130000000000001</v>
      </c>
      <c r="H574" s="7">
        <v>7</v>
      </c>
      <c r="I574" s="8">
        <v>43534</v>
      </c>
      <c r="J574" s="9">
        <v>0.81597222222222221</v>
      </c>
      <c r="K574" s="7" t="s">
        <v>17</v>
      </c>
      <c r="L574" s="7">
        <v>4.7619047620000003</v>
      </c>
      <c r="M574" s="10">
        <v>8.3000000000000007</v>
      </c>
      <c r="N574" s="15">
        <f>Table5[[#This Row],[Unit price]] *Table5[[#This Row],[Quantity]]</f>
        <v>70.910000000000011</v>
      </c>
      <c r="O574" s="15">
        <f xml:space="preserve"> Table5[[#This Row],[Revenue]]/(1 + Table5[[#This Row],[Gross Margin Percentage]])</f>
        <v>12.306694214672618</v>
      </c>
      <c r="P574" s="17">
        <f xml:space="preserve"> Table5[[#This Row],[Revenue]] - Table5[[#This Row],[Total Cost]]</f>
        <v>58.603305785327393</v>
      </c>
    </row>
    <row r="575" spans="1:16" x14ac:dyDescent="0.25">
      <c r="A575" s="11" t="s">
        <v>603</v>
      </c>
      <c r="B575" s="11" t="s">
        <v>36</v>
      </c>
      <c r="C575" s="11" t="s">
        <v>37</v>
      </c>
      <c r="D575" s="11" t="s">
        <v>21</v>
      </c>
      <c r="E575" s="11" t="s">
        <v>25</v>
      </c>
      <c r="F575" s="11" t="s">
        <v>38</v>
      </c>
      <c r="G575" s="11">
        <v>72.39</v>
      </c>
      <c r="H575" s="11">
        <v>2</v>
      </c>
      <c r="I575" s="12">
        <v>43478</v>
      </c>
      <c r="J575" s="13">
        <v>0.82986111111111116</v>
      </c>
      <c r="K575" s="11" t="s">
        <v>27</v>
      </c>
      <c r="L575" s="11">
        <v>4.7619047620000003</v>
      </c>
      <c r="M575" s="14">
        <v>8.1</v>
      </c>
      <c r="N575" s="15">
        <f>Table5[[#This Row],[Unit price]] *Table5[[#This Row],[Quantity]]</f>
        <v>144.78</v>
      </c>
      <c r="O575" s="15">
        <f xml:space="preserve"> Table5[[#This Row],[Revenue]]/(1 + Table5[[#This Row],[Gross Margin Percentage]])</f>
        <v>25.127107437601204</v>
      </c>
      <c r="P575" s="17">
        <f xml:space="preserve"> Table5[[#This Row],[Revenue]] - Table5[[#This Row],[Total Cost]]</f>
        <v>119.65289256239879</v>
      </c>
    </row>
    <row r="576" spans="1:16" x14ac:dyDescent="0.25">
      <c r="A576" s="7" t="s">
        <v>604</v>
      </c>
      <c r="B576" s="7" t="s">
        <v>12</v>
      </c>
      <c r="C576" s="7" t="s">
        <v>13</v>
      </c>
      <c r="D576" s="7" t="s">
        <v>21</v>
      </c>
      <c r="E576" s="7" t="s">
        <v>25</v>
      </c>
      <c r="F576" s="7" t="s">
        <v>30</v>
      </c>
      <c r="G576" s="7">
        <v>85.91</v>
      </c>
      <c r="H576" s="7">
        <v>5</v>
      </c>
      <c r="I576" s="8">
        <v>43546</v>
      </c>
      <c r="J576" s="9">
        <v>0.60625000000000007</v>
      </c>
      <c r="K576" s="7" t="s">
        <v>27</v>
      </c>
      <c r="L576" s="7">
        <v>4.7619047620000003</v>
      </c>
      <c r="M576" s="10">
        <v>8.6</v>
      </c>
      <c r="N576" s="15">
        <f>Table5[[#This Row],[Unit price]] *Table5[[#This Row],[Quantity]]</f>
        <v>429.54999999999995</v>
      </c>
      <c r="O576" s="15">
        <f xml:space="preserve"> Table5[[#This Row],[Revenue]]/(1 + Table5[[#This Row],[Gross Margin Percentage]])</f>
        <v>74.54999999876776</v>
      </c>
      <c r="P576" s="17">
        <f xml:space="preserve"> Table5[[#This Row],[Revenue]] - Table5[[#This Row],[Total Cost]]</f>
        <v>355.00000000123219</v>
      </c>
    </row>
    <row r="577" spans="1:16" x14ac:dyDescent="0.25">
      <c r="A577" s="11" t="s">
        <v>605</v>
      </c>
      <c r="B577" s="11" t="s">
        <v>36</v>
      </c>
      <c r="C577" s="11" t="s">
        <v>37</v>
      </c>
      <c r="D577" s="11" t="s">
        <v>14</v>
      </c>
      <c r="E577" s="11" t="s">
        <v>25</v>
      </c>
      <c r="F577" s="11" t="s">
        <v>40</v>
      </c>
      <c r="G577" s="11">
        <v>81.31</v>
      </c>
      <c r="H577" s="11">
        <v>7</v>
      </c>
      <c r="I577" s="12">
        <v>43525</v>
      </c>
      <c r="J577" s="13">
        <v>0.8256944444444444</v>
      </c>
      <c r="K577" s="11" t="s">
        <v>17</v>
      </c>
      <c r="L577" s="11">
        <v>4.7619047620000003</v>
      </c>
      <c r="M577" s="14">
        <v>6.3</v>
      </c>
      <c r="N577" s="15">
        <f>Table5[[#This Row],[Unit price]] *Table5[[#This Row],[Quantity]]</f>
        <v>569.17000000000007</v>
      </c>
      <c r="O577" s="15">
        <f xml:space="preserve"> Table5[[#This Row],[Revenue]]/(1 + Table5[[#This Row],[Gross Margin Percentage]])</f>
        <v>98.781570246301143</v>
      </c>
      <c r="P577" s="17">
        <f xml:space="preserve"> Table5[[#This Row],[Revenue]] - Table5[[#This Row],[Total Cost]]</f>
        <v>470.38842975369892</v>
      </c>
    </row>
    <row r="578" spans="1:16" x14ac:dyDescent="0.25">
      <c r="A578" s="7" t="s">
        <v>606</v>
      </c>
      <c r="B578" s="7" t="s">
        <v>36</v>
      </c>
      <c r="C578" s="7" t="s">
        <v>37</v>
      </c>
      <c r="D578" s="7" t="s">
        <v>21</v>
      </c>
      <c r="E578" s="7" t="s">
        <v>25</v>
      </c>
      <c r="F578" s="7" t="s">
        <v>38</v>
      </c>
      <c r="G578" s="7">
        <v>60.3</v>
      </c>
      <c r="H578" s="7">
        <v>4</v>
      </c>
      <c r="I578" s="8">
        <v>43516</v>
      </c>
      <c r="J578" s="9">
        <v>0.77986111111111101</v>
      </c>
      <c r="K578" s="7" t="s">
        <v>23</v>
      </c>
      <c r="L578" s="7">
        <v>4.7619047620000003</v>
      </c>
      <c r="M578" s="10">
        <v>5.8</v>
      </c>
      <c r="N578" s="15">
        <f>Table5[[#This Row],[Unit price]] *Table5[[#This Row],[Quantity]]</f>
        <v>241.2</v>
      </c>
      <c r="O578" s="15">
        <f xml:space="preserve"> Table5[[#This Row],[Revenue]]/(1 + Table5[[#This Row],[Gross Margin Percentage]])</f>
        <v>41.861157024101466</v>
      </c>
      <c r="P578" s="17">
        <f xml:space="preserve"> Table5[[#This Row],[Revenue]] - Table5[[#This Row],[Total Cost]]</f>
        <v>199.33884297589853</v>
      </c>
    </row>
    <row r="579" spans="1:16" x14ac:dyDescent="0.25">
      <c r="A579" s="11" t="s">
        <v>607</v>
      </c>
      <c r="B579" s="11" t="s">
        <v>19</v>
      </c>
      <c r="C579" s="11" t="s">
        <v>20</v>
      </c>
      <c r="D579" s="11" t="s">
        <v>21</v>
      </c>
      <c r="E579" s="11" t="s">
        <v>25</v>
      </c>
      <c r="F579" s="11" t="s">
        <v>38</v>
      </c>
      <c r="G579" s="11">
        <v>31.77</v>
      </c>
      <c r="H579" s="11">
        <v>4</v>
      </c>
      <c r="I579" s="12">
        <v>43479</v>
      </c>
      <c r="J579" s="13">
        <v>0.61319444444444449</v>
      </c>
      <c r="K579" s="11" t="s">
        <v>17</v>
      </c>
      <c r="L579" s="11">
        <v>4.7619047620000003</v>
      </c>
      <c r="M579" s="14">
        <v>6.2</v>
      </c>
      <c r="N579" s="15">
        <f>Table5[[#This Row],[Unit price]] *Table5[[#This Row],[Quantity]]</f>
        <v>127.08</v>
      </c>
      <c r="O579" s="15">
        <f xml:space="preserve"> Table5[[#This Row],[Revenue]]/(1 + Table5[[#This Row],[Gross Margin Percentage]])</f>
        <v>22.055206611205698</v>
      </c>
      <c r="P579" s="17">
        <f xml:space="preserve"> Table5[[#This Row],[Revenue]] - Table5[[#This Row],[Total Cost]]</f>
        <v>105.02479338879431</v>
      </c>
    </row>
    <row r="580" spans="1:16" x14ac:dyDescent="0.25">
      <c r="A580" s="7" t="s">
        <v>608</v>
      </c>
      <c r="B580" s="7" t="s">
        <v>12</v>
      </c>
      <c r="C580" s="7" t="s">
        <v>13</v>
      </c>
      <c r="D580" s="7" t="s">
        <v>21</v>
      </c>
      <c r="E580" s="7" t="s">
        <v>15</v>
      </c>
      <c r="F580" s="7" t="s">
        <v>16</v>
      </c>
      <c r="G580" s="7">
        <v>64.27</v>
      </c>
      <c r="H580" s="7">
        <v>4</v>
      </c>
      <c r="I580" s="8">
        <v>43550</v>
      </c>
      <c r="J580" s="9">
        <v>0.57916666666666672</v>
      </c>
      <c r="K580" s="7" t="s">
        <v>23</v>
      </c>
      <c r="L580" s="7">
        <v>4.7619047620000003</v>
      </c>
      <c r="M580" s="10">
        <v>7.7</v>
      </c>
      <c r="N580" s="15">
        <f>Table5[[#This Row],[Unit price]] *Table5[[#This Row],[Quantity]]</f>
        <v>257.08</v>
      </c>
      <c r="O580" s="15">
        <f xml:space="preserve"> Table5[[#This Row],[Revenue]]/(1 + Table5[[#This Row],[Gross Margin Percentage]])</f>
        <v>44.617190081907147</v>
      </c>
      <c r="P580" s="17">
        <f xml:space="preserve"> Table5[[#This Row],[Revenue]] - Table5[[#This Row],[Total Cost]]</f>
        <v>212.46280991809283</v>
      </c>
    </row>
    <row r="581" spans="1:16" x14ac:dyDescent="0.25">
      <c r="A581" s="11" t="s">
        <v>609</v>
      </c>
      <c r="B581" s="11" t="s">
        <v>36</v>
      </c>
      <c r="C581" s="11" t="s">
        <v>37</v>
      </c>
      <c r="D581" s="11" t="s">
        <v>21</v>
      </c>
      <c r="E581" s="11" t="s">
        <v>25</v>
      </c>
      <c r="F581" s="11" t="s">
        <v>16</v>
      </c>
      <c r="G581" s="11">
        <v>69.510000000000005</v>
      </c>
      <c r="H581" s="11">
        <v>2</v>
      </c>
      <c r="I581" s="12">
        <v>43525</v>
      </c>
      <c r="J581" s="13">
        <v>0.51041666666666663</v>
      </c>
      <c r="K581" s="11" t="s">
        <v>17</v>
      </c>
      <c r="L581" s="11">
        <v>4.7619047620000003</v>
      </c>
      <c r="M581" s="14">
        <v>8.1</v>
      </c>
      <c r="N581" s="15">
        <f>Table5[[#This Row],[Unit price]] *Table5[[#This Row],[Quantity]]</f>
        <v>139.02000000000001</v>
      </c>
      <c r="O581" s="15">
        <f xml:space="preserve"> Table5[[#This Row],[Revenue]]/(1 + Table5[[#This Row],[Gross Margin Percentage]])</f>
        <v>24.127438016130125</v>
      </c>
      <c r="P581" s="17">
        <f xml:space="preserve"> Table5[[#This Row],[Revenue]] - Table5[[#This Row],[Total Cost]]</f>
        <v>114.89256198386988</v>
      </c>
    </row>
    <row r="582" spans="1:16" x14ac:dyDescent="0.25">
      <c r="A582" s="7" t="s">
        <v>610</v>
      </c>
      <c r="B582" s="7" t="s">
        <v>19</v>
      </c>
      <c r="C582" s="7" t="s">
        <v>20</v>
      </c>
      <c r="D582" s="7" t="s">
        <v>21</v>
      </c>
      <c r="E582" s="7" t="s">
        <v>25</v>
      </c>
      <c r="F582" s="7" t="s">
        <v>38</v>
      </c>
      <c r="G582" s="7">
        <v>27.22</v>
      </c>
      <c r="H582" s="7">
        <v>3</v>
      </c>
      <c r="I582" s="8">
        <v>43472</v>
      </c>
      <c r="J582" s="9">
        <v>0.52569444444444446</v>
      </c>
      <c r="K582" s="7" t="s">
        <v>23</v>
      </c>
      <c r="L582" s="7">
        <v>4.7619047620000003</v>
      </c>
      <c r="M582" s="10">
        <v>7.3</v>
      </c>
      <c r="N582" s="15">
        <f>Table5[[#This Row],[Unit price]] *Table5[[#This Row],[Quantity]]</f>
        <v>81.66</v>
      </c>
      <c r="O582" s="15">
        <f xml:space="preserve"> Table5[[#This Row],[Revenue]]/(1 + Table5[[#This Row],[Gross Margin Percentage]])</f>
        <v>14.17239669398062</v>
      </c>
      <c r="P582" s="17">
        <f xml:space="preserve"> Table5[[#This Row],[Revenue]] - Table5[[#This Row],[Total Cost]]</f>
        <v>67.487603306019381</v>
      </c>
    </row>
    <row r="583" spans="1:16" x14ac:dyDescent="0.25">
      <c r="A583" s="11" t="s">
        <v>611</v>
      </c>
      <c r="B583" s="11" t="s">
        <v>12</v>
      </c>
      <c r="C583" s="11" t="s">
        <v>13</v>
      </c>
      <c r="D583" s="11" t="s">
        <v>14</v>
      </c>
      <c r="E583" s="11" t="s">
        <v>15</v>
      </c>
      <c r="F583" s="11" t="s">
        <v>16</v>
      </c>
      <c r="G583" s="11">
        <v>77.680000000000007</v>
      </c>
      <c r="H583" s="11">
        <v>4</v>
      </c>
      <c r="I583" s="12">
        <v>43497</v>
      </c>
      <c r="J583" s="13">
        <v>0.82916666666666661</v>
      </c>
      <c r="K583" s="11" t="s">
        <v>23</v>
      </c>
      <c r="L583" s="11">
        <v>4.7619047620000003</v>
      </c>
      <c r="M583" s="14">
        <v>8.4</v>
      </c>
      <c r="N583" s="15">
        <f>Table5[[#This Row],[Unit price]] *Table5[[#This Row],[Quantity]]</f>
        <v>310.72000000000003</v>
      </c>
      <c r="O583" s="15">
        <f xml:space="preserve"> Table5[[#This Row],[Revenue]]/(1 + Table5[[#This Row],[Gross Margin Percentage]])</f>
        <v>53.926611569356588</v>
      </c>
      <c r="P583" s="17">
        <f xml:space="preserve"> Table5[[#This Row],[Revenue]] - Table5[[#This Row],[Total Cost]]</f>
        <v>256.79338843064346</v>
      </c>
    </row>
    <row r="584" spans="1:16" x14ac:dyDescent="0.25">
      <c r="A584" s="7" t="s">
        <v>612</v>
      </c>
      <c r="B584" s="7" t="s">
        <v>19</v>
      </c>
      <c r="C584" s="7" t="s">
        <v>20</v>
      </c>
      <c r="D584" s="7" t="s">
        <v>14</v>
      </c>
      <c r="E584" s="7" t="s">
        <v>15</v>
      </c>
      <c r="F584" s="7" t="s">
        <v>40</v>
      </c>
      <c r="G584" s="7">
        <v>92.98</v>
      </c>
      <c r="H584" s="7">
        <v>2</v>
      </c>
      <c r="I584" s="8">
        <v>43509</v>
      </c>
      <c r="J584" s="9">
        <v>0.62916666666666665</v>
      </c>
      <c r="K584" s="7" t="s">
        <v>27</v>
      </c>
      <c r="L584" s="7">
        <v>4.7619047620000003</v>
      </c>
      <c r="M584" s="10">
        <v>8</v>
      </c>
      <c r="N584" s="15">
        <f>Table5[[#This Row],[Unit price]] *Table5[[#This Row],[Quantity]]</f>
        <v>185.96</v>
      </c>
      <c r="O584" s="15">
        <f xml:space="preserve"> Table5[[#This Row],[Revenue]]/(1 + Table5[[#This Row],[Gross Margin Percentage]])</f>
        <v>32.2740495862434</v>
      </c>
      <c r="P584" s="17">
        <f xml:space="preserve"> Table5[[#This Row],[Revenue]] - Table5[[#This Row],[Total Cost]]</f>
        <v>153.68595041375661</v>
      </c>
    </row>
    <row r="585" spans="1:16" x14ac:dyDescent="0.25">
      <c r="A585" s="11" t="s">
        <v>613</v>
      </c>
      <c r="B585" s="11" t="s">
        <v>36</v>
      </c>
      <c r="C585" s="11" t="s">
        <v>37</v>
      </c>
      <c r="D585" s="11" t="s">
        <v>14</v>
      </c>
      <c r="E585" s="11" t="s">
        <v>15</v>
      </c>
      <c r="F585" s="11" t="s">
        <v>40</v>
      </c>
      <c r="G585" s="11">
        <v>18.079999999999998</v>
      </c>
      <c r="H585" s="11">
        <v>4</v>
      </c>
      <c r="I585" s="12">
        <v>43479</v>
      </c>
      <c r="J585" s="13">
        <v>0.75208333333333333</v>
      </c>
      <c r="K585" s="11" t="s">
        <v>27</v>
      </c>
      <c r="L585" s="11">
        <v>4.7619047620000003</v>
      </c>
      <c r="M585" s="14">
        <v>9.5</v>
      </c>
      <c r="N585" s="15">
        <f>Table5[[#This Row],[Unit price]] *Table5[[#This Row],[Quantity]]</f>
        <v>72.319999999999993</v>
      </c>
      <c r="O585" s="15">
        <f xml:space="preserve"> Table5[[#This Row],[Revenue]]/(1 + Table5[[#This Row],[Gross Margin Percentage]])</f>
        <v>12.551404958470222</v>
      </c>
      <c r="P585" s="17">
        <f xml:space="preserve"> Table5[[#This Row],[Revenue]] - Table5[[#This Row],[Total Cost]]</f>
        <v>59.768595041529771</v>
      </c>
    </row>
    <row r="586" spans="1:16" x14ac:dyDescent="0.25">
      <c r="A586" s="7" t="s">
        <v>614</v>
      </c>
      <c r="B586" s="7" t="s">
        <v>36</v>
      </c>
      <c r="C586" s="7" t="s">
        <v>37</v>
      </c>
      <c r="D586" s="7" t="s">
        <v>21</v>
      </c>
      <c r="E586" s="7" t="s">
        <v>25</v>
      </c>
      <c r="F586" s="7" t="s">
        <v>30</v>
      </c>
      <c r="G586" s="7">
        <v>63.06</v>
      </c>
      <c r="H586" s="7">
        <v>3</v>
      </c>
      <c r="I586" s="8">
        <v>43484</v>
      </c>
      <c r="J586" s="9">
        <v>0.66527777777777775</v>
      </c>
      <c r="K586" s="7" t="s">
        <v>17</v>
      </c>
      <c r="L586" s="7">
        <v>4.7619047620000003</v>
      </c>
      <c r="M586" s="10">
        <v>7</v>
      </c>
      <c r="N586" s="15">
        <f>Table5[[#This Row],[Unit price]] *Table5[[#This Row],[Quantity]]</f>
        <v>189.18</v>
      </c>
      <c r="O586" s="15">
        <f xml:space="preserve"> Table5[[#This Row],[Revenue]]/(1 + Table5[[#This Row],[Gross Margin Percentage]])</f>
        <v>32.832892561440779</v>
      </c>
      <c r="P586" s="17">
        <f xml:space="preserve"> Table5[[#This Row],[Revenue]] - Table5[[#This Row],[Total Cost]]</f>
        <v>156.34710743855922</v>
      </c>
    </row>
    <row r="587" spans="1:16" x14ac:dyDescent="0.25">
      <c r="A587" s="11" t="s">
        <v>615</v>
      </c>
      <c r="B587" s="11" t="s">
        <v>12</v>
      </c>
      <c r="C587" s="11" t="s">
        <v>13</v>
      </c>
      <c r="D587" s="11" t="s">
        <v>21</v>
      </c>
      <c r="E587" s="11" t="s">
        <v>25</v>
      </c>
      <c r="F587" s="11" t="s">
        <v>16</v>
      </c>
      <c r="G587" s="11">
        <v>51.71</v>
      </c>
      <c r="H587" s="11">
        <v>4</v>
      </c>
      <c r="I587" s="12">
        <v>43533</v>
      </c>
      <c r="J587" s="13">
        <v>0.57847222222222217</v>
      </c>
      <c r="K587" s="11" t="s">
        <v>27</v>
      </c>
      <c r="L587" s="11">
        <v>4.7619047620000003</v>
      </c>
      <c r="M587" s="14">
        <v>9.8000000000000007</v>
      </c>
      <c r="N587" s="15">
        <f>Table5[[#This Row],[Unit price]] *Table5[[#This Row],[Quantity]]</f>
        <v>206.84</v>
      </c>
      <c r="O587" s="15">
        <f xml:space="preserve"> Table5[[#This Row],[Revenue]]/(1 + Table5[[#This Row],[Gross Margin Percentage]])</f>
        <v>35.897851239076068</v>
      </c>
      <c r="P587" s="17">
        <f xml:space="preserve"> Table5[[#This Row],[Revenue]] - Table5[[#This Row],[Total Cost]]</f>
        <v>170.94214876092394</v>
      </c>
    </row>
    <row r="588" spans="1:16" x14ac:dyDescent="0.25">
      <c r="A588" s="7" t="s">
        <v>616</v>
      </c>
      <c r="B588" s="7" t="s">
        <v>12</v>
      </c>
      <c r="C588" s="7" t="s">
        <v>13</v>
      </c>
      <c r="D588" s="7" t="s">
        <v>21</v>
      </c>
      <c r="E588" s="7" t="s">
        <v>15</v>
      </c>
      <c r="F588" s="7" t="s">
        <v>38</v>
      </c>
      <c r="G588" s="7">
        <v>52.34</v>
      </c>
      <c r="H588" s="7">
        <v>3</v>
      </c>
      <c r="I588" s="8">
        <v>43551</v>
      </c>
      <c r="J588" s="9">
        <v>0.5854166666666667</v>
      </c>
      <c r="K588" s="7" t="s">
        <v>23</v>
      </c>
      <c r="L588" s="7">
        <v>4.7619047620000003</v>
      </c>
      <c r="M588" s="10">
        <v>9.1999999999999993</v>
      </c>
      <c r="N588" s="15">
        <f>Table5[[#This Row],[Unit price]] *Table5[[#This Row],[Quantity]]</f>
        <v>157.02000000000001</v>
      </c>
      <c r="O588" s="15">
        <f xml:space="preserve"> Table5[[#This Row],[Revenue]]/(1 + Table5[[#This Row],[Gross Margin Percentage]])</f>
        <v>27.251404958227251</v>
      </c>
      <c r="P588" s="17">
        <f xml:space="preserve"> Table5[[#This Row],[Revenue]] - Table5[[#This Row],[Total Cost]]</f>
        <v>129.76859504177276</v>
      </c>
    </row>
    <row r="589" spans="1:16" x14ac:dyDescent="0.25">
      <c r="A589" s="11" t="s">
        <v>617</v>
      </c>
      <c r="B589" s="11" t="s">
        <v>12</v>
      </c>
      <c r="C589" s="11" t="s">
        <v>13</v>
      </c>
      <c r="D589" s="11" t="s">
        <v>21</v>
      </c>
      <c r="E589" s="11" t="s">
        <v>15</v>
      </c>
      <c r="F589" s="11" t="s">
        <v>30</v>
      </c>
      <c r="G589" s="11">
        <v>43.06</v>
      </c>
      <c r="H589" s="11">
        <v>5</v>
      </c>
      <c r="I589" s="12">
        <v>43500</v>
      </c>
      <c r="J589" s="13">
        <v>0.69305555555555554</v>
      </c>
      <c r="K589" s="11" t="s">
        <v>17</v>
      </c>
      <c r="L589" s="11">
        <v>4.7619047620000003</v>
      </c>
      <c r="M589" s="14">
        <v>7.7</v>
      </c>
      <c r="N589" s="15">
        <f>Table5[[#This Row],[Unit price]] *Table5[[#This Row],[Quantity]]</f>
        <v>215.3</v>
      </c>
      <c r="O589" s="15">
        <f xml:space="preserve"> Table5[[#This Row],[Revenue]]/(1 + Table5[[#This Row],[Gross Margin Percentage]])</f>
        <v>37.366115701861716</v>
      </c>
      <c r="P589" s="17">
        <f xml:space="preserve"> Table5[[#This Row],[Revenue]] - Table5[[#This Row],[Total Cost]]</f>
        <v>177.93388429813831</v>
      </c>
    </row>
    <row r="590" spans="1:16" x14ac:dyDescent="0.25">
      <c r="A590" s="7" t="s">
        <v>618</v>
      </c>
      <c r="B590" s="7" t="s">
        <v>19</v>
      </c>
      <c r="C590" s="7" t="s">
        <v>20</v>
      </c>
      <c r="D590" s="7" t="s">
        <v>21</v>
      </c>
      <c r="E590" s="7" t="s">
        <v>25</v>
      </c>
      <c r="F590" s="7" t="s">
        <v>40</v>
      </c>
      <c r="G590" s="7">
        <v>59.61</v>
      </c>
      <c r="H590" s="7">
        <v>10</v>
      </c>
      <c r="I590" s="8">
        <v>43538</v>
      </c>
      <c r="J590" s="9">
        <v>0.46319444444444446</v>
      </c>
      <c r="K590" s="7" t="s">
        <v>23</v>
      </c>
      <c r="L590" s="7">
        <v>4.7619047620000003</v>
      </c>
      <c r="M590" s="10">
        <v>5.3</v>
      </c>
      <c r="N590" s="15">
        <f>Table5[[#This Row],[Unit price]] *Table5[[#This Row],[Quantity]]</f>
        <v>596.1</v>
      </c>
      <c r="O590" s="15">
        <f xml:space="preserve"> Table5[[#This Row],[Revenue]]/(1 + Table5[[#This Row],[Gross Margin Percentage]])</f>
        <v>103.45537189911644</v>
      </c>
      <c r="P590" s="17">
        <f xml:space="preserve"> Table5[[#This Row],[Revenue]] - Table5[[#This Row],[Total Cost]]</f>
        <v>492.64462810088355</v>
      </c>
    </row>
    <row r="591" spans="1:16" x14ac:dyDescent="0.25">
      <c r="A591" s="11" t="s">
        <v>619</v>
      </c>
      <c r="B591" s="11" t="s">
        <v>12</v>
      </c>
      <c r="C591" s="11" t="s">
        <v>13</v>
      </c>
      <c r="D591" s="11" t="s">
        <v>21</v>
      </c>
      <c r="E591" s="11" t="s">
        <v>25</v>
      </c>
      <c r="F591" s="11" t="s">
        <v>16</v>
      </c>
      <c r="G591" s="11">
        <v>14.62</v>
      </c>
      <c r="H591" s="11">
        <v>5</v>
      </c>
      <c r="I591" s="12">
        <v>43528</v>
      </c>
      <c r="J591" s="13">
        <v>0.51597222222222217</v>
      </c>
      <c r="K591" s="11" t="s">
        <v>23</v>
      </c>
      <c r="L591" s="11">
        <v>4.7619047620000003</v>
      </c>
      <c r="M591" s="14">
        <v>4.4000000000000004</v>
      </c>
      <c r="N591" s="15">
        <f>Table5[[#This Row],[Unit price]] *Table5[[#This Row],[Quantity]]</f>
        <v>73.099999999999994</v>
      </c>
      <c r="O591" s="15">
        <f xml:space="preserve"> Table5[[#This Row],[Revenue]]/(1 + Table5[[#This Row],[Gross Margin Percentage]])</f>
        <v>12.686776859294431</v>
      </c>
      <c r="P591" s="17">
        <f xml:space="preserve"> Table5[[#This Row],[Revenue]] - Table5[[#This Row],[Total Cost]]</f>
        <v>60.413223140705561</v>
      </c>
    </row>
    <row r="592" spans="1:16" x14ac:dyDescent="0.25">
      <c r="A592" s="7" t="s">
        <v>620</v>
      </c>
      <c r="B592" s="7" t="s">
        <v>19</v>
      </c>
      <c r="C592" s="7" t="s">
        <v>20</v>
      </c>
      <c r="D592" s="7" t="s">
        <v>14</v>
      </c>
      <c r="E592" s="7" t="s">
        <v>25</v>
      </c>
      <c r="F592" s="7" t="s">
        <v>16</v>
      </c>
      <c r="G592" s="7">
        <v>46.53</v>
      </c>
      <c r="H592" s="7">
        <v>6</v>
      </c>
      <c r="I592" s="8">
        <v>43527</v>
      </c>
      <c r="J592" s="9">
        <v>0.45416666666666666</v>
      </c>
      <c r="K592" s="7" t="s">
        <v>27</v>
      </c>
      <c r="L592" s="7">
        <v>4.7619047620000003</v>
      </c>
      <c r="M592" s="10">
        <v>4.3</v>
      </c>
      <c r="N592" s="15">
        <f>Table5[[#This Row],[Unit price]] *Table5[[#This Row],[Quantity]]</f>
        <v>279.18</v>
      </c>
      <c r="O592" s="15">
        <f xml:space="preserve"> Table5[[#This Row],[Revenue]]/(1 + Table5[[#This Row],[Gross Margin Percentage]])</f>
        <v>48.452727271926399</v>
      </c>
      <c r="P592" s="17">
        <f xml:space="preserve"> Table5[[#This Row],[Revenue]] - Table5[[#This Row],[Total Cost]]</f>
        <v>230.72727272807361</v>
      </c>
    </row>
    <row r="593" spans="1:16" x14ac:dyDescent="0.25">
      <c r="A593" s="11" t="s">
        <v>621</v>
      </c>
      <c r="B593" s="11" t="s">
        <v>19</v>
      </c>
      <c r="C593" s="11" t="s">
        <v>20</v>
      </c>
      <c r="D593" s="11" t="s">
        <v>14</v>
      </c>
      <c r="E593" s="11" t="s">
        <v>15</v>
      </c>
      <c r="F593" s="11" t="s">
        <v>26</v>
      </c>
      <c r="G593" s="11">
        <v>24.24</v>
      </c>
      <c r="H593" s="11">
        <v>7</v>
      </c>
      <c r="I593" s="12">
        <v>43492</v>
      </c>
      <c r="J593" s="13">
        <v>0.73472222222222217</v>
      </c>
      <c r="K593" s="11" t="s">
        <v>17</v>
      </c>
      <c r="L593" s="11">
        <v>4.7619047620000003</v>
      </c>
      <c r="M593" s="14">
        <v>9.4</v>
      </c>
      <c r="N593" s="15">
        <f>Table5[[#This Row],[Unit price]] *Table5[[#This Row],[Quantity]]</f>
        <v>169.67999999999998</v>
      </c>
      <c r="O593" s="15">
        <f xml:space="preserve"> Table5[[#This Row],[Revenue]]/(1 + Table5[[#This Row],[Gross Margin Percentage]])</f>
        <v>29.448595040835556</v>
      </c>
      <c r="P593" s="17">
        <f xml:space="preserve"> Table5[[#This Row],[Revenue]] - Table5[[#This Row],[Total Cost]]</f>
        <v>140.23140495916442</v>
      </c>
    </row>
    <row r="594" spans="1:16" x14ac:dyDescent="0.25">
      <c r="A594" s="7" t="s">
        <v>622</v>
      </c>
      <c r="B594" s="7" t="s">
        <v>12</v>
      </c>
      <c r="C594" s="7" t="s">
        <v>13</v>
      </c>
      <c r="D594" s="7" t="s">
        <v>14</v>
      </c>
      <c r="E594" s="7" t="s">
        <v>15</v>
      </c>
      <c r="F594" s="7" t="s">
        <v>30</v>
      </c>
      <c r="G594" s="7">
        <v>45.58</v>
      </c>
      <c r="H594" s="7">
        <v>1</v>
      </c>
      <c r="I594" s="8">
        <v>43503</v>
      </c>
      <c r="J594" s="9">
        <v>0.59236111111111112</v>
      </c>
      <c r="K594" s="7" t="s">
        <v>23</v>
      </c>
      <c r="L594" s="7">
        <v>4.7619047620000003</v>
      </c>
      <c r="M594" s="10">
        <v>9.8000000000000007</v>
      </c>
      <c r="N594" s="15">
        <f>Table5[[#This Row],[Unit price]] *Table5[[#This Row],[Quantity]]</f>
        <v>45.58</v>
      </c>
      <c r="O594" s="15">
        <f xml:space="preserve"> Table5[[#This Row],[Revenue]]/(1 + Table5[[#This Row],[Gross Margin Percentage]])</f>
        <v>7.91057851226594</v>
      </c>
      <c r="P594" s="17">
        <f xml:space="preserve"> Table5[[#This Row],[Revenue]] - Table5[[#This Row],[Total Cost]]</f>
        <v>37.669421487734056</v>
      </c>
    </row>
    <row r="595" spans="1:16" x14ac:dyDescent="0.25">
      <c r="A595" s="11" t="s">
        <v>623</v>
      </c>
      <c r="B595" s="11" t="s">
        <v>12</v>
      </c>
      <c r="C595" s="11" t="s">
        <v>13</v>
      </c>
      <c r="D595" s="11" t="s">
        <v>14</v>
      </c>
      <c r="E595" s="11" t="s">
        <v>15</v>
      </c>
      <c r="F595" s="11" t="s">
        <v>30</v>
      </c>
      <c r="G595" s="11">
        <v>75.2</v>
      </c>
      <c r="H595" s="11">
        <v>3</v>
      </c>
      <c r="I595" s="12">
        <v>43501</v>
      </c>
      <c r="J595" s="13">
        <v>0.49374999999999997</v>
      </c>
      <c r="K595" s="11" t="s">
        <v>17</v>
      </c>
      <c r="L595" s="11">
        <v>4.7619047620000003</v>
      </c>
      <c r="M595" s="14">
        <v>4.8</v>
      </c>
      <c r="N595" s="15">
        <f>Table5[[#This Row],[Unit price]] *Table5[[#This Row],[Quantity]]</f>
        <v>225.60000000000002</v>
      </c>
      <c r="O595" s="15">
        <f xml:space="preserve"> Table5[[#This Row],[Revenue]]/(1 + Table5[[#This Row],[Gross Margin Percentage]])</f>
        <v>39.153719007617298</v>
      </c>
      <c r="P595" s="17">
        <f xml:space="preserve"> Table5[[#This Row],[Revenue]] - Table5[[#This Row],[Total Cost]]</f>
        <v>186.44628099238273</v>
      </c>
    </row>
    <row r="596" spans="1:16" x14ac:dyDescent="0.25">
      <c r="A596" s="7" t="s">
        <v>624</v>
      </c>
      <c r="B596" s="7" t="s">
        <v>36</v>
      </c>
      <c r="C596" s="7" t="s">
        <v>37</v>
      </c>
      <c r="D596" s="7" t="s">
        <v>14</v>
      </c>
      <c r="E596" s="7" t="s">
        <v>25</v>
      </c>
      <c r="F596" s="7" t="s">
        <v>30</v>
      </c>
      <c r="G596" s="7">
        <v>96.8</v>
      </c>
      <c r="H596" s="7">
        <v>3</v>
      </c>
      <c r="I596" s="8">
        <v>43539</v>
      </c>
      <c r="J596" s="9">
        <v>0.54513888888888895</v>
      </c>
      <c r="K596" s="7" t="s">
        <v>23</v>
      </c>
      <c r="L596" s="7">
        <v>4.7619047620000003</v>
      </c>
      <c r="M596" s="10">
        <v>5.3</v>
      </c>
      <c r="N596" s="15">
        <f>Table5[[#This Row],[Unit price]] *Table5[[#This Row],[Quantity]]</f>
        <v>290.39999999999998</v>
      </c>
      <c r="O596" s="15">
        <f xml:space="preserve"> Table5[[#This Row],[Revenue]]/(1 + Table5[[#This Row],[Gross Margin Percentage]])</f>
        <v>50.399999999166937</v>
      </c>
      <c r="P596" s="17">
        <f xml:space="preserve"> Table5[[#This Row],[Revenue]] - Table5[[#This Row],[Total Cost]]</f>
        <v>240.00000000083304</v>
      </c>
    </row>
    <row r="597" spans="1:16" x14ac:dyDescent="0.25">
      <c r="A597" s="11" t="s">
        <v>625</v>
      </c>
      <c r="B597" s="11" t="s">
        <v>36</v>
      </c>
      <c r="C597" s="11" t="s">
        <v>37</v>
      </c>
      <c r="D597" s="11" t="s">
        <v>21</v>
      </c>
      <c r="E597" s="11" t="s">
        <v>25</v>
      </c>
      <c r="F597" s="11" t="s">
        <v>16</v>
      </c>
      <c r="G597" s="11">
        <v>14.82</v>
      </c>
      <c r="H597" s="11">
        <v>3</v>
      </c>
      <c r="I597" s="12">
        <v>43525</v>
      </c>
      <c r="J597" s="13">
        <v>0.47916666666666669</v>
      </c>
      <c r="K597" s="11" t="s">
        <v>27</v>
      </c>
      <c r="L597" s="11">
        <v>4.7619047620000003</v>
      </c>
      <c r="M597" s="14">
        <v>8.6999999999999993</v>
      </c>
      <c r="N597" s="15">
        <f>Table5[[#This Row],[Unit price]] *Table5[[#This Row],[Quantity]]</f>
        <v>44.46</v>
      </c>
      <c r="O597" s="15">
        <f xml:space="preserve"> Table5[[#This Row],[Revenue]]/(1 + Table5[[#This Row],[Gross Margin Percentage]])</f>
        <v>7.7161983469798976</v>
      </c>
      <c r="P597" s="17">
        <f xml:space="preserve"> Table5[[#This Row],[Revenue]] - Table5[[#This Row],[Total Cost]]</f>
        <v>36.7438016530201</v>
      </c>
    </row>
    <row r="598" spans="1:16" x14ac:dyDescent="0.25">
      <c r="A598" s="7" t="s">
        <v>626</v>
      </c>
      <c r="B598" s="7" t="s">
        <v>12</v>
      </c>
      <c r="C598" s="7" t="s">
        <v>13</v>
      </c>
      <c r="D598" s="7" t="s">
        <v>21</v>
      </c>
      <c r="E598" s="7" t="s">
        <v>25</v>
      </c>
      <c r="F598" s="7" t="s">
        <v>38</v>
      </c>
      <c r="G598" s="7">
        <v>52.2</v>
      </c>
      <c r="H598" s="7">
        <v>3</v>
      </c>
      <c r="I598" s="8">
        <v>43511</v>
      </c>
      <c r="J598" s="9">
        <v>0.5625</v>
      </c>
      <c r="K598" s="7" t="s">
        <v>27</v>
      </c>
      <c r="L598" s="7">
        <v>4.7619047620000003</v>
      </c>
      <c r="M598" s="10">
        <v>9.5</v>
      </c>
      <c r="N598" s="15">
        <f>Table5[[#This Row],[Unit price]] *Table5[[#This Row],[Quantity]]</f>
        <v>156.60000000000002</v>
      </c>
      <c r="O598" s="15">
        <f xml:space="preserve"> Table5[[#This Row],[Revenue]]/(1 + Table5[[#This Row],[Gross Margin Percentage]])</f>
        <v>27.178512396244987</v>
      </c>
      <c r="P598" s="17">
        <f xml:space="preserve"> Table5[[#This Row],[Revenue]] - Table5[[#This Row],[Total Cost]]</f>
        <v>129.42148760375503</v>
      </c>
    </row>
    <row r="599" spans="1:16" x14ac:dyDescent="0.25">
      <c r="A599" s="11" t="s">
        <v>627</v>
      </c>
      <c r="B599" s="11" t="s">
        <v>19</v>
      </c>
      <c r="C599" s="11" t="s">
        <v>20</v>
      </c>
      <c r="D599" s="11" t="s">
        <v>21</v>
      </c>
      <c r="E599" s="11" t="s">
        <v>15</v>
      </c>
      <c r="F599" s="11" t="s">
        <v>30</v>
      </c>
      <c r="G599" s="11">
        <v>46.66</v>
      </c>
      <c r="H599" s="11">
        <v>9</v>
      </c>
      <c r="I599" s="12">
        <v>43513</v>
      </c>
      <c r="J599" s="13">
        <v>0.7993055555555556</v>
      </c>
      <c r="K599" s="11" t="s">
        <v>17</v>
      </c>
      <c r="L599" s="11">
        <v>4.7619047620000003</v>
      </c>
      <c r="M599" s="14">
        <v>5.3</v>
      </c>
      <c r="N599" s="15">
        <f>Table5[[#This Row],[Unit price]] *Table5[[#This Row],[Quantity]]</f>
        <v>419.93999999999994</v>
      </c>
      <c r="O599" s="15">
        <f xml:space="preserve"> Table5[[#This Row],[Revenue]]/(1 + Table5[[#This Row],[Gross Margin Percentage]])</f>
        <v>72.882148759125897</v>
      </c>
      <c r="P599" s="17">
        <f xml:space="preserve"> Table5[[#This Row],[Revenue]] - Table5[[#This Row],[Total Cost]]</f>
        <v>347.05785124087402</v>
      </c>
    </row>
    <row r="600" spans="1:16" x14ac:dyDescent="0.25">
      <c r="A600" s="7" t="s">
        <v>628</v>
      </c>
      <c r="B600" s="7" t="s">
        <v>19</v>
      </c>
      <c r="C600" s="7" t="s">
        <v>20</v>
      </c>
      <c r="D600" s="7" t="s">
        <v>21</v>
      </c>
      <c r="E600" s="7" t="s">
        <v>15</v>
      </c>
      <c r="F600" s="7" t="s">
        <v>40</v>
      </c>
      <c r="G600" s="7">
        <v>36.85</v>
      </c>
      <c r="H600" s="7">
        <v>5</v>
      </c>
      <c r="I600" s="8">
        <v>43491</v>
      </c>
      <c r="J600" s="9">
        <v>0.78680555555555554</v>
      </c>
      <c r="K600" s="7" t="s">
        <v>23</v>
      </c>
      <c r="L600" s="7">
        <v>4.7619047620000003</v>
      </c>
      <c r="M600" s="10">
        <v>9.1999999999999993</v>
      </c>
      <c r="N600" s="15">
        <f>Table5[[#This Row],[Unit price]] *Table5[[#This Row],[Quantity]]</f>
        <v>184.25</v>
      </c>
      <c r="O600" s="15">
        <f xml:space="preserve"> Table5[[#This Row],[Revenue]]/(1 + Table5[[#This Row],[Gross Margin Percentage]])</f>
        <v>31.977272726744175</v>
      </c>
      <c r="P600" s="17">
        <f xml:space="preserve"> Table5[[#This Row],[Revenue]] - Table5[[#This Row],[Total Cost]]</f>
        <v>152.27272727325584</v>
      </c>
    </row>
    <row r="601" spans="1:16" x14ac:dyDescent="0.25">
      <c r="A601" s="11" t="s">
        <v>629</v>
      </c>
      <c r="B601" s="11" t="s">
        <v>12</v>
      </c>
      <c r="C601" s="11" t="s">
        <v>13</v>
      </c>
      <c r="D601" s="11" t="s">
        <v>14</v>
      </c>
      <c r="E601" s="11" t="s">
        <v>15</v>
      </c>
      <c r="F601" s="11" t="s">
        <v>26</v>
      </c>
      <c r="G601" s="11">
        <v>70.319999999999993</v>
      </c>
      <c r="H601" s="11">
        <v>2</v>
      </c>
      <c r="I601" s="12">
        <v>43548</v>
      </c>
      <c r="J601" s="13">
        <v>0.59861111111111109</v>
      </c>
      <c r="K601" s="11" t="s">
        <v>17</v>
      </c>
      <c r="L601" s="11">
        <v>4.7619047620000003</v>
      </c>
      <c r="M601" s="14">
        <v>9.6</v>
      </c>
      <c r="N601" s="15">
        <f>Table5[[#This Row],[Unit price]] *Table5[[#This Row],[Quantity]]</f>
        <v>140.63999999999999</v>
      </c>
      <c r="O601" s="15">
        <f xml:space="preserve"> Table5[[#This Row],[Revenue]]/(1 + Table5[[#This Row],[Gross Margin Percentage]])</f>
        <v>24.408595040918861</v>
      </c>
      <c r="P601" s="17">
        <f xml:space="preserve"> Table5[[#This Row],[Revenue]] - Table5[[#This Row],[Total Cost]]</f>
        <v>116.23140495908112</v>
      </c>
    </row>
    <row r="602" spans="1:16" x14ac:dyDescent="0.25">
      <c r="A602" s="7" t="s">
        <v>630</v>
      </c>
      <c r="B602" s="7" t="s">
        <v>19</v>
      </c>
      <c r="C602" s="7" t="s">
        <v>20</v>
      </c>
      <c r="D602" s="7" t="s">
        <v>21</v>
      </c>
      <c r="E602" s="7" t="s">
        <v>25</v>
      </c>
      <c r="F602" s="7" t="s">
        <v>22</v>
      </c>
      <c r="G602" s="7">
        <v>83.08</v>
      </c>
      <c r="H602" s="7">
        <v>1</v>
      </c>
      <c r="I602" s="8">
        <v>43488</v>
      </c>
      <c r="J602" s="9">
        <v>0.71944444444444444</v>
      </c>
      <c r="K602" s="7" t="s">
        <v>17</v>
      </c>
      <c r="L602" s="7">
        <v>4.7619047620000003</v>
      </c>
      <c r="M602" s="10">
        <v>6.4</v>
      </c>
      <c r="N602" s="15">
        <f>Table5[[#This Row],[Unit price]] *Table5[[#This Row],[Quantity]]</f>
        <v>83.08</v>
      </c>
      <c r="O602" s="15">
        <f xml:space="preserve"> Table5[[#This Row],[Revenue]]/(1 + Table5[[#This Row],[Gross Margin Percentage]])</f>
        <v>14.418842974968282</v>
      </c>
      <c r="P602" s="17">
        <f xml:space="preserve"> Table5[[#This Row],[Revenue]] - Table5[[#This Row],[Total Cost]]</f>
        <v>68.661157025031713</v>
      </c>
    </row>
    <row r="603" spans="1:16" x14ac:dyDescent="0.25">
      <c r="A603" s="11" t="s">
        <v>631</v>
      </c>
      <c r="B603" s="11" t="s">
        <v>19</v>
      </c>
      <c r="C603" s="11" t="s">
        <v>20</v>
      </c>
      <c r="D603" s="11" t="s">
        <v>21</v>
      </c>
      <c r="E603" s="11" t="s">
        <v>15</v>
      </c>
      <c r="F603" s="11" t="s">
        <v>40</v>
      </c>
      <c r="G603" s="11">
        <v>64.989999999999995</v>
      </c>
      <c r="H603" s="11">
        <v>1</v>
      </c>
      <c r="I603" s="12">
        <v>43491</v>
      </c>
      <c r="J603" s="13">
        <v>0.42083333333333334</v>
      </c>
      <c r="K603" s="11" t="s">
        <v>27</v>
      </c>
      <c r="L603" s="11">
        <v>4.7619047620000003</v>
      </c>
      <c r="M603" s="14">
        <v>4.5</v>
      </c>
      <c r="N603" s="15">
        <f>Table5[[#This Row],[Unit price]] *Table5[[#This Row],[Quantity]]</f>
        <v>64.989999999999995</v>
      </c>
      <c r="O603" s="15">
        <f xml:space="preserve"> Table5[[#This Row],[Revenue]]/(1 + Table5[[#This Row],[Gross Margin Percentage]])</f>
        <v>11.279256198160672</v>
      </c>
      <c r="P603" s="17">
        <f xml:space="preserve"> Table5[[#This Row],[Revenue]] - Table5[[#This Row],[Total Cost]]</f>
        <v>53.710743801839321</v>
      </c>
    </row>
    <row r="604" spans="1:16" x14ac:dyDescent="0.25">
      <c r="A604" s="7" t="s">
        <v>632</v>
      </c>
      <c r="B604" s="7" t="s">
        <v>19</v>
      </c>
      <c r="C604" s="7" t="s">
        <v>20</v>
      </c>
      <c r="D604" s="7" t="s">
        <v>21</v>
      </c>
      <c r="E604" s="7" t="s">
        <v>25</v>
      </c>
      <c r="F604" s="7" t="s">
        <v>38</v>
      </c>
      <c r="G604" s="7">
        <v>77.56</v>
      </c>
      <c r="H604" s="7">
        <v>10</v>
      </c>
      <c r="I604" s="8">
        <v>43538</v>
      </c>
      <c r="J604" s="9">
        <v>0.85763888888888884</v>
      </c>
      <c r="K604" s="7" t="s">
        <v>17</v>
      </c>
      <c r="L604" s="7">
        <v>4.7619047620000003</v>
      </c>
      <c r="M604" s="10">
        <v>6.9</v>
      </c>
      <c r="N604" s="15">
        <f>Table5[[#This Row],[Unit price]] *Table5[[#This Row],[Quantity]]</f>
        <v>775.6</v>
      </c>
      <c r="O604" s="15">
        <f xml:space="preserve"> Table5[[#This Row],[Revenue]]/(1 + Table5[[#This Row],[Gross Margin Percentage]])</f>
        <v>134.60826446058499</v>
      </c>
      <c r="P604" s="17">
        <f xml:space="preserve"> Table5[[#This Row],[Revenue]] - Table5[[#This Row],[Total Cost]]</f>
        <v>640.991735539415</v>
      </c>
    </row>
    <row r="605" spans="1:16" x14ac:dyDescent="0.25">
      <c r="A605" s="11" t="s">
        <v>633</v>
      </c>
      <c r="B605" s="11" t="s">
        <v>36</v>
      </c>
      <c r="C605" s="11" t="s">
        <v>37</v>
      </c>
      <c r="D605" s="11" t="s">
        <v>21</v>
      </c>
      <c r="E605" s="11" t="s">
        <v>15</v>
      </c>
      <c r="F605" s="11" t="s">
        <v>30</v>
      </c>
      <c r="G605" s="11">
        <v>54.51</v>
      </c>
      <c r="H605" s="11">
        <v>6</v>
      </c>
      <c r="I605" s="12">
        <v>43541</v>
      </c>
      <c r="J605" s="13">
        <v>0.57916666666666672</v>
      </c>
      <c r="K605" s="11" t="s">
        <v>17</v>
      </c>
      <c r="L605" s="11">
        <v>4.7619047620000003</v>
      </c>
      <c r="M605" s="14">
        <v>7.8</v>
      </c>
      <c r="N605" s="15">
        <f>Table5[[#This Row],[Unit price]] *Table5[[#This Row],[Quantity]]</f>
        <v>327.06</v>
      </c>
      <c r="O605" s="15">
        <f xml:space="preserve"> Table5[[#This Row],[Revenue]]/(1 + Table5[[#This Row],[Gross Margin Percentage]])</f>
        <v>56.76247933790475</v>
      </c>
      <c r="P605" s="17">
        <f xml:space="preserve"> Table5[[#This Row],[Revenue]] - Table5[[#This Row],[Total Cost]]</f>
        <v>270.29752066209528</v>
      </c>
    </row>
    <row r="606" spans="1:16" x14ac:dyDescent="0.25">
      <c r="A606" s="7" t="s">
        <v>634</v>
      </c>
      <c r="B606" s="7" t="s">
        <v>19</v>
      </c>
      <c r="C606" s="7" t="s">
        <v>20</v>
      </c>
      <c r="D606" s="7" t="s">
        <v>14</v>
      </c>
      <c r="E606" s="7" t="s">
        <v>15</v>
      </c>
      <c r="F606" s="7" t="s">
        <v>40</v>
      </c>
      <c r="G606" s="7">
        <v>51.89</v>
      </c>
      <c r="H606" s="7">
        <v>7</v>
      </c>
      <c r="I606" s="8">
        <v>43473</v>
      </c>
      <c r="J606" s="9">
        <v>0.83888888888888891</v>
      </c>
      <c r="K606" s="7" t="s">
        <v>23</v>
      </c>
      <c r="L606" s="7">
        <v>4.7619047620000003</v>
      </c>
      <c r="M606" s="10">
        <v>4.5</v>
      </c>
      <c r="N606" s="15">
        <f>Table5[[#This Row],[Unit price]] *Table5[[#This Row],[Quantity]]</f>
        <v>363.23</v>
      </c>
      <c r="O606" s="15">
        <f xml:space="preserve"> Table5[[#This Row],[Revenue]]/(1 + Table5[[#This Row],[Gross Margin Percentage]])</f>
        <v>63.039917354329916</v>
      </c>
      <c r="P606" s="17">
        <f xml:space="preserve"> Table5[[#This Row],[Revenue]] - Table5[[#This Row],[Total Cost]]</f>
        <v>300.19008264567009</v>
      </c>
    </row>
    <row r="607" spans="1:16" x14ac:dyDescent="0.25">
      <c r="A607" s="11" t="s">
        <v>635</v>
      </c>
      <c r="B607" s="11" t="s">
        <v>36</v>
      </c>
      <c r="C607" s="11" t="s">
        <v>37</v>
      </c>
      <c r="D607" s="11" t="s">
        <v>21</v>
      </c>
      <c r="E607" s="11" t="s">
        <v>25</v>
      </c>
      <c r="F607" s="11" t="s">
        <v>26</v>
      </c>
      <c r="G607" s="11">
        <v>31.75</v>
      </c>
      <c r="H607" s="11">
        <v>4</v>
      </c>
      <c r="I607" s="12">
        <v>43504</v>
      </c>
      <c r="J607" s="13">
        <v>0.6430555555555556</v>
      </c>
      <c r="K607" s="11" t="s">
        <v>23</v>
      </c>
      <c r="L607" s="11">
        <v>4.7619047620000003</v>
      </c>
      <c r="M607" s="14">
        <v>8.6</v>
      </c>
      <c r="N607" s="15">
        <f>Table5[[#This Row],[Unit price]] *Table5[[#This Row],[Quantity]]</f>
        <v>127</v>
      </c>
      <c r="O607" s="15">
        <f xml:space="preserve"> Table5[[#This Row],[Revenue]]/(1 + Table5[[#This Row],[Gross Margin Percentage]])</f>
        <v>22.041322313685267</v>
      </c>
      <c r="P607" s="17">
        <f xml:space="preserve"> Table5[[#This Row],[Revenue]] - Table5[[#This Row],[Total Cost]]</f>
        <v>104.95867768631473</v>
      </c>
    </row>
    <row r="608" spans="1:16" x14ac:dyDescent="0.25">
      <c r="A608" s="7" t="s">
        <v>636</v>
      </c>
      <c r="B608" s="7" t="s">
        <v>12</v>
      </c>
      <c r="C608" s="7" t="s">
        <v>13</v>
      </c>
      <c r="D608" s="7" t="s">
        <v>14</v>
      </c>
      <c r="E608" s="7" t="s">
        <v>15</v>
      </c>
      <c r="F608" s="7" t="s">
        <v>40</v>
      </c>
      <c r="G608" s="7">
        <v>53.65</v>
      </c>
      <c r="H608" s="7">
        <v>7</v>
      </c>
      <c r="I608" s="8">
        <v>43506</v>
      </c>
      <c r="J608" s="9">
        <v>0.53888888888888886</v>
      </c>
      <c r="K608" s="7" t="s">
        <v>17</v>
      </c>
      <c r="L608" s="7">
        <v>4.7619047620000003</v>
      </c>
      <c r="M608" s="10">
        <v>5.2</v>
      </c>
      <c r="N608" s="15">
        <f>Table5[[#This Row],[Unit price]] *Table5[[#This Row],[Quantity]]</f>
        <v>375.55</v>
      </c>
      <c r="O608" s="15">
        <f xml:space="preserve"> Table5[[#This Row],[Revenue]]/(1 + Table5[[#This Row],[Gross Margin Percentage]])</f>
        <v>65.178099172476394</v>
      </c>
      <c r="P608" s="17">
        <f xml:space="preserve"> Table5[[#This Row],[Revenue]] - Table5[[#This Row],[Total Cost]]</f>
        <v>310.37190082752363</v>
      </c>
    </row>
    <row r="609" spans="1:16" x14ac:dyDescent="0.25">
      <c r="A609" s="11" t="s">
        <v>637</v>
      </c>
      <c r="B609" s="11" t="s">
        <v>19</v>
      </c>
      <c r="C609" s="11" t="s">
        <v>20</v>
      </c>
      <c r="D609" s="11" t="s">
        <v>14</v>
      </c>
      <c r="E609" s="11" t="s">
        <v>15</v>
      </c>
      <c r="F609" s="11" t="s">
        <v>38</v>
      </c>
      <c r="G609" s="11">
        <v>49.79</v>
      </c>
      <c r="H609" s="11">
        <v>4</v>
      </c>
      <c r="I609" s="12">
        <v>43552</v>
      </c>
      <c r="J609" s="13">
        <v>0.8027777777777777</v>
      </c>
      <c r="K609" s="11" t="s">
        <v>27</v>
      </c>
      <c r="L609" s="11">
        <v>4.7619047620000003</v>
      </c>
      <c r="M609" s="14">
        <v>6.4</v>
      </c>
      <c r="N609" s="15">
        <f>Table5[[#This Row],[Unit price]] *Table5[[#This Row],[Quantity]]</f>
        <v>199.16</v>
      </c>
      <c r="O609" s="15">
        <f xml:space="preserve"> Table5[[#This Row],[Revenue]]/(1 + Table5[[#This Row],[Gross Margin Percentage]])</f>
        <v>34.564958677114625</v>
      </c>
      <c r="P609" s="17">
        <f xml:space="preserve"> Table5[[#This Row],[Revenue]] - Table5[[#This Row],[Total Cost]]</f>
        <v>164.59504132288538</v>
      </c>
    </row>
    <row r="610" spans="1:16" x14ac:dyDescent="0.25">
      <c r="A610" s="7" t="s">
        <v>638</v>
      </c>
      <c r="B610" s="7" t="s">
        <v>12</v>
      </c>
      <c r="C610" s="7" t="s">
        <v>13</v>
      </c>
      <c r="D610" s="7" t="s">
        <v>21</v>
      </c>
      <c r="E610" s="7" t="s">
        <v>25</v>
      </c>
      <c r="F610" s="7" t="s">
        <v>40</v>
      </c>
      <c r="G610" s="7">
        <v>30.61</v>
      </c>
      <c r="H610" s="7">
        <v>1</v>
      </c>
      <c r="I610" s="8">
        <v>43488</v>
      </c>
      <c r="J610" s="9">
        <v>0.51388888888888895</v>
      </c>
      <c r="K610" s="7" t="s">
        <v>17</v>
      </c>
      <c r="L610" s="7">
        <v>4.7619047620000003</v>
      </c>
      <c r="M610" s="10">
        <v>5.2</v>
      </c>
      <c r="N610" s="15">
        <f>Table5[[#This Row],[Unit price]] *Table5[[#This Row],[Quantity]]</f>
        <v>30.61</v>
      </c>
      <c r="O610" s="15">
        <f xml:space="preserve"> Table5[[#This Row],[Revenue]]/(1 + Table5[[#This Row],[Gross Margin Percentage]])</f>
        <v>5.312479338755165</v>
      </c>
      <c r="P610" s="17">
        <f xml:space="preserve"> Table5[[#This Row],[Revenue]] - Table5[[#This Row],[Total Cost]]</f>
        <v>25.297520661244835</v>
      </c>
    </row>
    <row r="611" spans="1:16" x14ac:dyDescent="0.25">
      <c r="A611" s="11" t="s">
        <v>639</v>
      </c>
      <c r="B611" s="11" t="s">
        <v>36</v>
      </c>
      <c r="C611" s="11" t="s">
        <v>37</v>
      </c>
      <c r="D611" s="11" t="s">
        <v>14</v>
      </c>
      <c r="E611" s="11" t="s">
        <v>25</v>
      </c>
      <c r="F611" s="11" t="s">
        <v>38</v>
      </c>
      <c r="G611" s="11">
        <v>57.89</v>
      </c>
      <c r="H611" s="11">
        <v>2</v>
      </c>
      <c r="I611" s="12">
        <v>43482</v>
      </c>
      <c r="J611" s="13">
        <v>0.44236111111111115</v>
      </c>
      <c r="K611" s="11" t="s">
        <v>17</v>
      </c>
      <c r="L611" s="11">
        <v>4.7619047620000003</v>
      </c>
      <c r="M611" s="14">
        <v>8.9</v>
      </c>
      <c r="N611" s="15">
        <f>Table5[[#This Row],[Unit price]] *Table5[[#This Row],[Quantity]]</f>
        <v>115.78</v>
      </c>
      <c r="O611" s="15">
        <f xml:space="preserve"> Table5[[#This Row],[Revenue]]/(1 + Table5[[#This Row],[Gross Margin Percentage]])</f>
        <v>20.094049586444726</v>
      </c>
      <c r="P611" s="17">
        <f xml:space="preserve"> Table5[[#This Row],[Revenue]] - Table5[[#This Row],[Total Cost]]</f>
        <v>95.685950413555275</v>
      </c>
    </row>
    <row r="612" spans="1:16" x14ac:dyDescent="0.25">
      <c r="A612" s="7" t="s">
        <v>640</v>
      </c>
      <c r="B612" s="7" t="s">
        <v>12</v>
      </c>
      <c r="C612" s="7" t="s">
        <v>13</v>
      </c>
      <c r="D612" s="7" t="s">
        <v>21</v>
      </c>
      <c r="E612" s="7" t="s">
        <v>15</v>
      </c>
      <c r="F612" s="7" t="s">
        <v>22</v>
      </c>
      <c r="G612" s="7">
        <v>28.96</v>
      </c>
      <c r="H612" s="7">
        <v>1</v>
      </c>
      <c r="I612" s="8">
        <v>43503</v>
      </c>
      <c r="J612" s="9">
        <v>0.4291666666666667</v>
      </c>
      <c r="K612" s="7" t="s">
        <v>27</v>
      </c>
      <c r="L612" s="7">
        <v>4.7619047620000003</v>
      </c>
      <c r="M612" s="10">
        <v>6.2</v>
      </c>
      <c r="N612" s="15">
        <f>Table5[[#This Row],[Unit price]] *Table5[[#This Row],[Quantity]]</f>
        <v>28.96</v>
      </c>
      <c r="O612" s="15">
        <f xml:space="preserve"> Table5[[#This Row],[Revenue]]/(1 + Table5[[#This Row],[Gross Margin Percentage]])</f>
        <v>5.0261157023962628</v>
      </c>
      <c r="P612" s="17">
        <f xml:space="preserve"> Table5[[#This Row],[Revenue]] - Table5[[#This Row],[Total Cost]]</f>
        <v>23.93388429760374</v>
      </c>
    </row>
    <row r="613" spans="1:16" x14ac:dyDescent="0.25">
      <c r="A613" s="11" t="s">
        <v>641</v>
      </c>
      <c r="B613" s="11" t="s">
        <v>19</v>
      </c>
      <c r="C613" s="11" t="s">
        <v>20</v>
      </c>
      <c r="D613" s="11" t="s">
        <v>14</v>
      </c>
      <c r="E613" s="11" t="s">
        <v>15</v>
      </c>
      <c r="F613" s="11" t="s">
        <v>38</v>
      </c>
      <c r="G613" s="11">
        <v>98.97</v>
      </c>
      <c r="H613" s="11">
        <v>9</v>
      </c>
      <c r="I613" s="12">
        <v>43533</v>
      </c>
      <c r="J613" s="13">
        <v>0.47430555555555554</v>
      </c>
      <c r="K613" s="11" t="s">
        <v>23</v>
      </c>
      <c r="L613" s="11">
        <v>4.7619047620000003</v>
      </c>
      <c r="M613" s="14">
        <v>6.7</v>
      </c>
      <c r="N613" s="15">
        <f>Table5[[#This Row],[Unit price]] *Table5[[#This Row],[Quantity]]</f>
        <v>890.73</v>
      </c>
      <c r="O613" s="15">
        <f xml:space="preserve"> Table5[[#This Row],[Revenue]]/(1 + Table5[[#This Row],[Gross Margin Percentage]])</f>
        <v>154.58950412967621</v>
      </c>
      <c r="P613" s="17">
        <f xml:space="preserve"> Table5[[#This Row],[Revenue]] - Table5[[#This Row],[Total Cost]]</f>
        <v>736.14049587032378</v>
      </c>
    </row>
    <row r="614" spans="1:16" x14ac:dyDescent="0.25">
      <c r="A614" s="7" t="s">
        <v>642</v>
      </c>
      <c r="B614" s="7" t="s">
        <v>36</v>
      </c>
      <c r="C614" s="7" t="s">
        <v>37</v>
      </c>
      <c r="D614" s="7" t="s">
        <v>14</v>
      </c>
      <c r="E614" s="7" t="s">
        <v>25</v>
      </c>
      <c r="F614" s="7" t="s">
        <v>40</v>
      </c>
      <c r="G614" s="7">
        <v>93.22</v>
      </c>
      <c r="H614" s="7">
        <v>3</v>
      </c>
      <c r="I614" s="8">
        <v>43489</v>
      </c>
      <c r="J614" s="9">
        <v>0.48958333333333331</v>
      </c>
      <c r="K614" s="7" t="s">
        <v>23</v>
      </c>
      <c r="L614" s="7">
        <v>4.7619047620000003</v>
      </c>
      <c r="M614" s="10">
        <v>7.2</v>
      </c>
      <c r="N614" s="15">
        <f>Table5[[#This Row],[Unit price]] *Table5[[#This Row],[Quantity]]</f>
        <v>279.65999999999997</v>
      </c>
      <c r="O614" s="15">
        <f xml:space="preserve"> Table5[[#This Row],[Revenue]]/(1 + Table5[[#This Row],[Gross Margin Percentage]])</f>
        <v>48.536033057048982</v>
      </c>
      <c r="P614" s="17">
        <f xml:space="preserve"> Table5[[#This Row],[Revenue]] - Table5[[#This Row],[Total Cost]]</f>
        <v>231.12396694295097</v>
      </c>
    </row>
    <row r="615" spans="1:16" x14ac:dyDescent="0.25">
      <c r="A615" s="11" t="s">
        <v>643</v>
      </c>
      <c r="B615" s="11" t="s">
        <v>19</v>
      </c>
      <c r="C615" s="11" t="s">
        <v>20</v>
      </c>
      <c r="D615" s="11" t="s">
        <v>14</v>
      </c>
      <c r="E615" s="11" t="s">
        <v>25</v>
      </c>
      <c r="F615" s="11" t="s">
        <v>30</v>
      </c>
      <c r="G615" s="11">
        <v>80.930000000000007</v>
      </c>
      <c r="H615" s="11">
        <v>1</v>
      </c>
      <c r="I615" s="12">
        <v>43484</v>
      </c>
      <c r="J615" s="13">
        <v>0.67222222222222217</v>
      </c>
      <c r="K615" s="11" t="s">
        <v>27</v>
      </c>
      <c r="L615" s="11">
        <v>4.7619047620000003</v>
      </c>
      <c r="M615" s="14">
        <v>9</v>
      </c>
      <c r="N615" s="15">
        <f>Table5[[#This Row],[Unit price]] *Table5[[#This Row],[Quantity]]</f>
        <v>80.930000000000007</v>
      </c>
      <c r="O615" s="15">
        <f xml:space="preserve"> Table5[[#This Row],[Revenue]]/(1 + Table5[[#This Row],[Gross Margin Percentage]])</f>
        <v>14.045702479106684</v>
      </c>
      <c r="P615" s="17">
        <f xml:space="preserve"> Table5[[#This Row],[Revenue]] - Table5[[#This Row],[Total Cost]]</f>
        <v>66.884297520893327</v>
      </c>
    </row>
    <row r="616" spans="1:16" x14ac:dyDescent="0.25">
      <c r="A616" s="7" t="s">
        <v>644</v>
      </c>
      <c r="B616" s="7" t="s">
        <v>12</v>
      </c>
      <c r="C616" s="7" t="s">
        <v>13</v>
      </c>
      <c r="D616" s="7" t="s">
        <v>14</v>
      </c>
      <c r="E616" s="7" t="s">
        <v>25</v>
      </c>
      <c r="F616" s="7" t="s">
        <v>38</v>
      </c>
      <c r="G616" s="7">
        <v>67.45</v>
      </c>
      <c r="H616" s="7">
        <v>10</v>
      </c>
      <c r="I616" s="8">
        <v>43499</v>
      </c>
      <c r="J616" s="9">
        <v>0.47569444444444442</v>
      </c>
      <c r="K616" s="7" t="s">
        <v>17</v>
      </c>
      <c r="L616" s="7">
        <v>4.7619047620000003</v>
      </c>
      <c r="M616" s="10">
        <v>4.2</v>
      </c>
      <c r="N616" s="15">
        <f>Table5[[#This Row],[Unit price]] *Table5[[#This Row],[Quantity]]</f>
        <v>674.5</v>
      </c>
      <c r="O616" s="15">
        <f xml:space="preserve"> Table5[[#This Row],[Revenue]]/(1 + Table5[[#This Row],[Gross Margin Percentage]])</f>
        <v>117.06198346913946</v>
      </c>
      <c r="P616" s="17">
        <f xml:space="preserve"> Table5[[#This Row],[Revenue]] - Table5[[#This Row],[Total Cost]]</f>
        <v>557.43801653086052</v>
      </c>
    </row>
    <row r="617" spans="1:16" x14ac:dyDescent="0.25">
      <c r="A617" s="11" t="s">
        <v>645</v>
      </c>
      <c r="B617" s="11" t="s">
        <v>12</v>
      </c>
      <c r="C617" s="11" t="s">
        <v>13</v>
      </c>
      <c r="D617" s="11" t="s">
        <v>14</v>
      </c>
      <c r="E617" s="11" t="s">
        <v>15</v>
      </c>
      <c r="F617" s="11" t="s">
        <v>30</v>
      </c>
      <c r="G617" s="11">
        <v>38.72</v>
      </c>
      <c r="H617" s="11">
        <v>9</v>
      </c>
      <c r="I617" s="12">
        <v>43544</v>
      </c>
      <c r="J617" s="13">
        <v>0.51666666666666672</v>
      </c>
      <c r="K617" s="11" t="s">
        <v>17</v>
      </c>
      <c r="L617" s="11">
        <v>4.7619047620000003</v>
      </c>
      <c r="M617" s="14">
        <v>4.2</v>
      </c>
      <c r="N617" s="15">
        <f>Table5[[#This Row],[Unit price]] *Table5[[#This Row],[Quantity]]</f>
        <v>348.48</v>
      </c>
      <c r="O617" s="15">
        <f xml:space="preserve"> Table5[[#This Row],[Revenue]]/(1 + Table5[[#This Row],[Gross Margin Percentage]])</f>
        <v>60.479999999000327</v>
      </c>
      <c r="P617" s="17">
        <f xml:space="preserve"> Table5[[#This Row],[Revenue]] - Table5[[#This Row],[Total Cost]]</f>
        <v>288.00000000099971</v>
      </c>
    </row>
    <row r="618" spans="1:16" x14ac:dyDescent="0.25">
      <c r="A618" s="7" t="s">
        <v>646</v>
      </c>
      <c r="B618" s="7" t="s">
        <v>36</v>
      </c>
      <c r="C618" s="7" t="s">
        <v>37</v>
      </c>
      <c r="D618" s="7" t="s">
        <v>14</v>
      </c>
      <c r="E618" s="7" t="s">
        <v>25</v>
      </c>
      <c r="F618" s="7" t="s">
        <v>30</v>
      </c>
      <c r="G618" s="7">
        <v>72.599999999999994</v>
      </c>
      <c r="H618" s="7">
        <v>6</v>
      </c>
      <c r="I618" s="8">
        <v>43478</v>
      </c>
      <c r="J618" s="9">
        <v>0.82708333333333339</v>
      </c>
      <c r="K618" s="7" t="s">
        <v>23</v>
      </c>
      <c r="L618" s="7">
        <v>4.7619047620000003</v>
      </c>
      <c r="M618" s="10">
        <v>6.9</v>
      </c>
      <c r="N618" s="15">
        <f>Table5[[#This Row],[Unit price]] *Table5[[#This Row],[Quantity]]</f>
        <v>435.59999999999997</v>
      </c>
      <c r="O618" s="15">
        <f xml:space="preserve"> Table5[[#This Row],[Revenue]]/(1 + Table5[[#This Row],[Gross Margin Percentage]])</f>
        <v>75.599999998750405</v>
      </c>
      <c r="P618" s="17">
        <f xml:space="preserve"> Table5[[#This Row],[Revenue]] - Table5[[#This Row],[Total Cost]]</f>
        <v>360.00000000124953</v>
      </c>
    </row>
    <row r="619" spans="1:16" x14ac:dyDescent="0.25">
      <c r="A619" s="11" t="s">
        <v>647</v>
      </c>
      <c r="B619" s="11" t="s">
        <v>19</v>
      </c>
      <c r="C619" s="11" t="s">
        <v>20</v>
      </c>
      <c r="D619" s="11" t="s">
        <v>14</v>
      </c>
      <c r="E619" s="11" t="s">
        <v>25</v>
      </c>
      <c r="F619" s="11" t="s">
        <v>22</v>
      </c>
      <c r="G619" s="11">
        <v>87.91</v>
      </c>
      <c r="H619" s="11">
        <v>5</v>
      </c>
      <c r="I619" s="12">
        <v>43538</v>
      </c>
      <c r="J619" s="13">
        <v>0.75694444444444453</v>
      </c>
      <c r="K619" s="11" t="s">
        <v>17</v>
      </c>
      <c r="L619" s="11">
        <v>4.7619047620000003</v>
      </c>
      <c r="M619" s="14">
        <v>4.4000000000000004</v>
      </c>
      <c r="N619" s="15">
        <f>Table5[[#This Row],[Unit price]] *Table5[[#This Row],[Quantity]]</f>
        <v>439.54999999999995</v>
      </c>
      <c r="O619" s="15">
        <f xml:space="preserve"> Table5[[#This Row],[Revenue]]/(1 + Table5[[#This Row],[Gross Margin Percentage]])</f>
        <v>76.285537188821721</v>
      </c>
      <c r="P619" s="17">
        <f xml:space="preserve"> Table5[[#This Row],[Revenue]] - Table5[[#This Row],[Total Cost]]</f>
        <v>363.26446281117825</v>
      </c>
    </row>
    <row r="620" spans="1:16" x14ac:dyDescent="0.25">
      <c r="A620" s="7" t="s">
        <v>648</v>
      </c>
      <c r="B620" s="7" t="s">
        <v>12</v>
      </c>
      <c r="C620" s="7" t="s">
        <v>13</v>
      </c>
      <c r="D620" s="7" t="s">
        <v>14</v>
      </c>
      <c r="E620" s="7" t="s">
        <v>25</v>
      </c>
      <c r="F620" s="7" t="s">
        <v>38</v>
      </c>
      <c r="G620" s="7">
        <v>98.53</v>
      </c>
      <c r="H620" s="7">
        <v>6</v>
      </c>
      <c r="I620" s="8">
        <v>43488</v>
      </c>
      <c r="J620" s="9">
        <v>0.47361111111111115</v>
      </c>
      <c r="K620" s="7" t="s">
        <v>27</v>
      </c>
      <c r="L620" s="7">
        <v>4.7619047620000003</v>
      </c>
      <c r="M620" s="10">
        <v>4</v>
      </c>
      <c r="N620" s="15">
        <f>Table5[[#This Row],[Unit price]] *Table5[[#This Row],[Quantity]]</f>
        <v>591.18000000000006</v>
      </c>
      <c r="O620" s="15">
        <f xml:space="preserve"> Table5[[#This Row],[Revenue]]/(1 + Table5[[#This Row],[Gross Margin Percentage]])</f>
        <v>102.6014876016099</v>
      </c>
      <c r="P620" s="17">
        <f xml:space="preserve"> Table5[[#This Row],[Revenue]] - Table5[[#This Row],[Total Cost]]</f>
        <v>488.57851239839016</v>
      </c>
    </row>
    <row r="621" spans="1:16" x14ac:dyDescent="0.25">
      <c r="A621" s="11" t="s">
        <v>649</v>
      </c>
      <c r="B621" s="11" t="s">
        <v>19</v>
      </c>
      <c r="C621" s="11" t="s">
        <v>20</v>
      </c>
      <c r="D621" s="11" t="s">
        <v>14</v>
      </c>
      <c r="E621" s="11" t="s">
        <v>15</v>
      </c>
      <c r="F621" s="11" t="s">
        <v>40</v>
      </c>
      <c r="G621" s="11">
        <v>43.46</v>
      </c>
      <c r="H621" s="11">
        <v>6</v>
      </c>
      <c r="I621" s="12">
        <v>43503</v>
      </c>
      <c r="J621" s="13">
        <v>0.74652777777777779</v>
      </c>
      <c r="K621" s="11" t="s">
        <v>17</v>
      </c>
      <c r="L621" s="11">
        <v>4.7619047620000003</v>
      </c>
      <c r="M621" s="14">
        <v>8.5</v>
      </c>
      <c r="N621" s="15">
        <f>Table5[[#This Row],[Unit price]] *Table5[[#This Row],[Quantity]]</f>
        <v>260.76</v>
      </c>
      <c r="O621" s="15">
        <f xml:space="preserve"> Table5[[#This Row],[Revenue]]/(1 + Table5[[#This Row],[Gross Margin Percentage]])</f>
        <v>45.255867767847008</v>
      </c>
      <c r="P621" s="17">
        <f xml:space="preserve"> Table5[[#This Row],[Revenue]] - Table5[[#This Row],[Total Cost]]</f>
        <v>215.50413223215298</v>
      </c>
    </row>
    <row r="622" spans="1:16" x14ac:dyDescent="0.25">
      <c r="A622" s="7" t="s">
        <v>650</v>
      </c>
      <c r="B622" s="7" t="s">
        <v>12</v>
      </c>
      <c r="C622" s="7" t="s">
        <v>13</v>
      </c>
      <c r="D622" s="7" t="s">
        <v>21</v>
      </c>
      <c r="E622" s="7" t="s">
        <v>15</v>
      </c>
      <c r="F622" s="7" t="s">
        <v>38</v>
      </c>
      <c r="G622" s="7">
        <v>71.680000000000007</v>
      </c>
      <c r="H622" s="7">
        <v>3</v>
      </c>
      <c r="I622" s="8">
        <v>43552</v>
      </c>
      <c r="J622" s="9">
        <v>0.64583333333333337</v>
      </c>
      <c r="K622" s="7" t="s">
        <v>27</v>
      </c>
      <c r="L622" s="7">
        <v>4.7619047620000003</v>
      </c>
      <c r="M622" s="10">
        <v>9.1999999999999993</v>
      </c>
      <c r="N622" s="15">
        <f>Table5[[#This Row],[Unit price]] *Table5[[#This Row],[Quantity]]</f>
        <v>215.04000000000002</v>
      </c>
      <c r="O622" s="15">
        <f xml:space="preserve"> Table5[[#This Row],[Revenue]]/(1 + Table5[[#This Row],[Gross Margin Percentage]])</f>
        <v>37.320991734920312</v>
      </c>
      <c r="P622" s="17">
        <f xml:space="preserve"> Table5[[#This Row],[Revenue]] - Table5[[#This Row],[Total Cost]]</f>
        <v>177.71900826507971</v>
      </c>
    </row>
    <row r="623" spans="1:16" x14ac:dyDescent="0.25">
      <c r="A623" s="11" t="s">
        <v>651</v>
      </c>
      <c r="B623" s="11" t="s">
        <v>12</v>
      </c>
      <c r="C623" s="11" t="s">
        <v>13</v>
      </c>
      <c r="D623" s="11" t="s">
        <v>14</v>
      </c>
      <c r="E623" s="11" t="s">
        <v>15</v>
      </c>
      <c r="F623" s="11" t="s">
        <v>38</v>
      </c>
      <c r="G623" s="11">
        <v>91.61</v>
      </c>
      <c r="H623" s="11">
        <v>1</v>
      </c>
      <c r="I623" s="12">
        <v>43544</v>
      </c>
      <c r="J623" s="13">
        <v>0.8222222222222223</v>
      </c>
      <c r="K623" s="11" t="s">
        <v>23</v>
      </c>
      <c r="L623" s="11">
        <v>4.7619047620000003</v>
      </c>
      <c r="M623" s="14">
        <v>9.8000000000000007</v>
      </c>
      <c r="N623" s="15">
        <f>Table5[[#This Row],[Unit price]] *Table5[[#This Row],[Quantity]]</f>
        <v>91.61</v>
      </c>
      <c r="O623" s="15">
        <f xml:space="preserve"> Table5[[#This Row],[Revenue]]/(1 + Table5[[#This Row],[Gross Margin Percentage]])</f>
        <v>15.899256198084309</v>
      </c>
      <c r="P623" s="17">
        <f xml:space="preserve"> Table5[[#This Row],[Revenue]] - Table5[[#This Row],[Total Cost]]</f>
        <v>75.710743801915697</v>
      </c>
    </row>
    <row r="624" spans="1:16" x14ac:dyDescent="0.25">
      <c r="A624" s="7" t="s">
        <v>652</v>
      </c>
      <c r="B624" s="7" t="s">
        <v>36</v>
      </c>
      <c r="C624" s="7" t="s">
        <v>37</v>
      </c>
      <c r="D624" s="7" t="s">
        <v>14</v>
      </c>
      <c r="E624" s="7" t="s">
        <v>15</v>
      </c>
      <c r="F624" s="7" t="s">
        <v>26</v>
      </c>
      <c r="G624" s="7">
        <v>94.59</v>
      </c>
      <c r="H624" s="7">
        <v>7</v>
      </c>
      <c r="I624" s="8">
        <v>43482</v>
      </c>
      <c r="J624" s="9">
        <v>0.64374999999999993</v>
      </c>
      <c r="K624" s="7" t="s">
        <v>27</v>
      </c>
      <c r="L624" s="7">
        <v>4.7619047620000003</v>
      </c>
      <c r="M624" s="10">
        <v>4.9000000000000004</v>
      </c>
      <c r="N624" s="15">
        <f>Table5[[#This Row],[Unit price]] *Table5[[#This Row],[Quantity]]</f>
        <v>662.13</v>
      </c>
      <c r="O624" s="15">
        <f xml:space="preserve"> Table5[[#This Row],[Revenue]]/(1 + Table5[[#This Row],[Gross Margin Percentage]])</f>
        <v>114.91512396504272</v>
      </c>
      <c r="P624" s="17">
        <f xml:space="preserve"> Table5[[#This Row],[Revenue]] - Table5[[#This Row],[Total Cost]]</f>
        <v>547.21487603495723</v>
      </c>
    </row>
    <row r="625" spans="1:16" x14ac:dyDescent="0.25">
      <c r="A625" s="11" t="s">
        <v>653</v>
      </c>
      <c r="B625" s="11" t="s">
        <v>36</v>
      </c>
      <c r="C625" s="11" t="s">
        <v>37</v>
      </c>
      <c r="D625" s="11" t="s">
        <v>21</v>
      </c>
      <c r="E625" s="11" t="s">
        <v>15</v>
      </c>
      <c r="F625" s="11" t="s">
        <v>40</v>
      </c>
      <c r="G625" s="11">
        <v>83.25</v>
      </c>
      <c r="H625" s="11">
        <v>10</v>
      </c>
      <c r="I625" s="12">
        <v>43477</v>
      </c>
      <c r="J625" s="13">
        <v>0.47569444444444442</v>
      </c>
      <c r="K625" s="11" t="s">
        <v>27</v>
      </c>
      <c r="L625" s="11">
        <v>4.7619047620000003</v>
      </c>
      <c r="M625" s="14">
        <v>4.4000000000000004</v>
      </c>
      <c r="N625" s="15">
        <f>Table5[[#This Row],[Unit price]] *Table5[[#This Row],[Quantity]]</f>
        <v>832.5</v>
      </c>
      <c r="O625" s="15">
        <f xml:space="preserve"> Table5[[#This Row],[Revenue]]/(1 + Table5[[#This Row],[Gross Margin Percentage]])</f>
        <v>144.483471071992</v>
      </c>
      <c r="P625" s="17">
        <f xml:space="preserve"> Table5[[#This Row],[Revenue]] - Table5[[#This Row],[Total Cost]]</f>
        <v>688.01652892800803</v>
      </c>
    </row>
    <row r="626" spans="1:16" x14ac:dyDescent="0.25">
      <c r="A626" s="7" t="s">
        <v>654</v>
      </c>
      <c r="B626" s="7" t="s">
        <v>36</v>
      </c>
      <c r="C626" s="7" t="s">
        <v>37</v>
      </c>
      <c r="D626" s="7" t="s">
        <v>14</v>
      </c>
      <c r="E626" s="7" t="s">
        <v>25</v>
      </c>
      <c r="F626" s="7" t="s">
        <v>40</v>
      </c>
      <c r="G626" s="7">
        <v>91.35</v>
      </c>
      <c r="H626" s="7">
        <v>1</v>
      </c>
      <c r="I626" s="8">
        <v>43512</v>
      </c>
      <c r="J626" s="9">
        <v>0.65416666666666667</v>
      </c>
      <c r="K626" s="7" t="s">
        <v>23</v>
      </c>
      <c r="L626" s="7">
        <v>4.7619047620000003</v>
      </c>
      <c r="M626" s="10">
        <v>6.8</v>
      </c>
      <c r="N626" s="15">
        <f>Table5[[#This Row],[Unit price]] *Table5[[#This Row],[Quantity]]</f>
        <v>91.35</v>
      </c>
      <c r="O626" s="15">
        <f xml:space="preserve"> Table5[[#This Row],[Revenue]]/(1 + Table5[[#This Row],[Gross Margin Percentage]])</f>
        <v>15.854132231142906</v>
      </c>
      <c r="P626" s="17">
        <f xml:space="preserve"> Table5[[#This Row],[Revenue]] - Table5[[#This Row],[Total Cost]]</f>
        <v>75.495867768857096</v>
      </c>
    </row>
    <row r="627" spans="1:16" x14ac:dyDescent="0.25">
      <c r="A627" s="11" t="s">
        <v>655</v>
      </c>
      <c r="B627" s="11" t="s">
        <v>36</v>
      </c>
      <c r="C627" s="11" t="s">
        <v>37</v>
      </c>
      <c r="D627" s="11" t="s">
        <v>14</v>
      </c>
      <c r="E627" s="11" t="s">
        <v>15</v>
      </c>
      <c r="F627" s="11" t="s">
        <v>38</v>
      </c>
      <c r="G627" s="11">
        <v>78.88</v>
      </c>
      <c r="H627" s="11">
        <v>2</v>
      </c>
      <c r="I627" s="12">
        <v>43491</v>
      </c>
      <c r="J627" s="13">
        <v>0.6694444444444444</v>
      </c>
      <c r="K627" s="11" t="s">
        <v>23</v>
      </c>
      <c r="L627" s="11">
        <v>4.7619047620000003</v>
      </c>
      <c r="M627" s="14">
        <v>9.1</v>
      </c>
      <c r="N627" s="15">
        <f>Table5[[#This Row],[Unit price]] *Table5[[#This Row],[Quantity]]</f>
        <v>157.76</v>
      </c>
      <c r="O627" s="15">
        <f xml:space="preserve"> Table5[[#This Row],[Revenue]]/(1 + Table5[[#This Row],[Gross Margin Percentage]])</f>
        <v>27.379834710291238</v>
      </c>
      <c r="P627" s="17">
        <f xml:space="preserve"> Table5[[#This Row],[Revenue]] - Table5[[#This Row],[Total Cost]]</f>
        <v>130.38016528970874</v>
      </c>
    </row>
    <row r="628" spans="1:16" x14ac:dyDescent="0.25">
      <c r="A628" s="7" t="s">
        <v>656</v>
      </c>
      <c r="B628" s="7" t="s">
        <v>12</v>
      </c>
      <c r="C628" s="7" t="s">
        <v>13</v>
      </c>
      <c r="D628" s="7" t="s">
        <v>21</v>
      </c>
      <c r="E628" s="7" t="s">
        <v>25</v>
      </c>
      <c r="F628" s="7" t="s">
        <v>30</v>
      </c>
      <c r="G628" s="7">
        <v>60.87</v>
      </c>
      <c r="H628" s="7">
        <v>2</v>
      </c>
      <c r="I628" s="8">
        <v>43533</v>
      </c>
      <c r="J628" s="9">
        <v>0.52569444444444446</v>
      </c>
      <c r="K628" s="7" t="s">
        <v>17</v>
      </c>
      <c r="L628" s="7">
        <v>4.7619047620000003</v>
      </c>
      <c r="M628" s="10">
        <v>8.6999999999999993</v>
      </c>
      <c r="N628" s="15">
        <f>Table5[[#This Row],[Unit price]] *Table5[[#This Row],[Quantity]]</f>
        <v>121.74</v>
      </c>
      <c r="O628" s="15">
        <f xml:space="preserve"> Table5[[#This Row],[Revenue]]/(1 + Table5[[#This Row],[Gross Margin Percentage]])</f>
        <v>21.128429751716883</v>
      </c>
      <c r="P628" s="17">
        <f xml:space="preserve"> Table5[[#This Row],[Revenue]] - Table5[[#This Row],[Total Cost]]</f>
        <v>100.61157024828312</v>
      </c>
    </row>
    <row r="629" spans="1:16" x14ac:dyDescent="0.25">
      <c r="A629" s="11" t="s">
        <v>657</v>
      </c>
      <c r="B629" s="11" t="s">
        <v>36</v>
      </c>
      <c r="C629" s="11" t="s">
        <v>37</v>
      </c>
      <c r="D629" s="11" t="s">
        <v>14</v>
      </c>
      <c r="E629" s="11" t="s">
        <v>25</v>
      </c>
      <c r="F629" s="11" t="s">
        <v>16</v>
      </c>
      <c r="G629" s="11">
        <v>82.58</v>
      </c>
      <c r="H629" s="11">
        <v>10</v>
      </c>
      <c r="I629" s="12">
        <v>43538</v>
      </c>
      <c r="J629" s="13">
        <v>0.6118055555555556</v>
      </c>
      <c r="K629" s="11" t="s">
        <v>23</v>
      </c>
      <c r="L629" s="11">
        <v>4.7619047620000003</v>
      </c>
      <c r="M629" s="14">
        <v>5</v>
      </c>
      <c r="N629" s="15">
        <f>Table5[[#This Row],[Unit price]] *Table5[[#This Row],[Quantity]]</f>
        <v>825.8</v>
      </c>
      <c r="O629" s="15">
        <f xml:space="preserve"> Table5[[#This Row],[Revenue]]/(1 + Table5[[#This Row],[Gross Margin Percentage]])</f>
        <v>143.32066115465585</v>
      </c>
      <c r="P629" s="17">
        <f xml:space="preserve"> Table5[[#This Row],[Revenue]] - Table5[[#This Row],[Total Cost]]</f>
        <v>682.47933884534405</v>
      </c>
    </row>
    <row r="630" spans="1:16" x14ac:dyDescent="0.25">
      <c r="A630" s="7" t="s">
        <v>658</v>
      </c>
      <c r="B630" s="7" t="s">
        <v>12</v>
      </c>
      <c r="C630" s="7" t="s">
        <v>13</v>
      </c>
      <c r="D630" s="7" t="s">
        <v>14</v>
      </c>
      <c r="E630" s="7" t="s">
        <v>25</v>
      </c>
      <c r="F630" s="7" t="s">
        <v>26</v>
      </c>
      <c r="G630" s="7">
        <v>53.3</v>
      </c>
      <c r="H630" s="7">
        <v>3</v>
      </c>
      <c r="I630" s="8">
        <v>43490</v>
      </c>
      <c r="J630" s="9">
        <v>0.59652777777777777</v>
      </c>
      <c r="K630" s="7" t="s">
        <v>17</v>
      </c>
      <c r="L630" s="7">
        <v>4.7619047620000003</v>
      </c>
      <c r="M630" s="10">
        <v>7.5</v>
      </c>
      <c r="N630" s="15">
        <f>Table5[[#This Row],[Unit price]] *Table5[[#This Row],[Quantity]]</f>
        <v>159.89999999999998</v>
      </c>
      <c r="O630" s="15">
        <f xml:space="preserve"> Table5[[#This Row],[Revenue]]/(1 + Table5[[#This Row],[Gross Margin Percentage]])</f>
        <v>27.751239668962782</v>
      </c>
      <c r="P630" s="17">
        <f xml:space="preserve"> Table5[[#This Row],[Revenue]] - Table5[[#This Row],[Total Cost]]</f>
        <v>132.14876033103718</v>
      </c>
    </row>
    <row r="631" spans="1:16" x14ac:dyDescent="0.25">
      <c r="A631" s="11" t="s">
        <v>659</v>
      </c>
      <c r="B631" s="11" t="s">
        <v>12</v>
      </c>
      <c r="C631" s="11" t="s">
        <v>13</v>
      </c>
      <c r="D631" s="11" t="s">
        <v>21</v>
      </c>
      <c r="E631" s="11" t="s">
        <v>15</v>
      </c>
      <c r="F631" s="11" t="s">
        <v>40</v>
      </c>
      <c r="G631" s="11">
        <v>12.09</v>
      </c>
      <c r="H631" s="11">
        <v>1</v>
      </c>
      <c r="I631" s="12">
        <v>43491</v>
      </c>
      <c r="J631" s="13">
        <v>0.7631944444444444</v>
      </c>
      <c r="K631" s="11" t="s">
        <v>27</v>
      </c>
      <c r="L631" s="11">
        <v>4.7619047620000003</v>
      </c>
      <c r="M631" s="14">
        <v>8.1999999999999993</v>
      </c>
      <c r="N631" s="15">
        <f>Table5[[#This Row],[Unit price]] *Table5[[#This Row],[Quantity]]</f>
        <v>12.09</v>
      </c>
      <c r="O631" s="15">
        <f xml:space="preserve"> Table5[[#This Row],[Revenue]]/(1 + Table5[[#This Row],[Gross Margin Percentage]])</f>
        <v>2.0982644627752349</v>
      </c>
      <c r="P631" s="17">
        <f xml:space="preserve"> Table5[[#This Row],[Revenue]] - Table5[[#This Row],[Total Cost]]</f>
        <v>9.9917355372247645</v>
      </c>
    </row>
    <row r="632" spans="1:16" x14ac:dyDescent="0.25">
      <c r="A632" s="7" t="s">
        <v>660</v>
      </c>
      <c r="B632" s="7" t="s">
        <v>12</v>
      </c>
      <c r="C632" s="7" t="s">
        <v>13</v>
      </c>
      <c r="D632" s="7" t="s">
        <v>21</v>
      </c>
      <c r="E632" s="7" t="s">
        <v>25</v>
      </c>
      <c r="F632" s="7" t="s">
        <v>30</v>
      </c>
      <c r="G632" s="7">
        <v>64.19</v>
      </c>
      <c r="H632" s="7">
        <v>10</v>
      </c>
      <c r="I632" s="8">
        <v>43484</v>
      </c>
      <c r="J632" s="9">
        <v>0.58888888888888891</v>
      </c>
      <c r="K632" s="7" t="s">
        <v>27</v>
      </c>
      <c r="L632" s="7">
        <v>4.7619047620000003</v>
      </c>
      <c r="M632" s="10">
        <v>6.7</v>
      </c>
      <c r="N632" s="15">
        <f>Table5[[#This Row],[Unit price]] *Table5[[#This Row],[Quantity]]</f>
        <v>641.9</v>
      </c>
      <c r="O632" s="15">
        <f xml:space="preserve"> Table5[[#This Row],[Revenue]]/(1 + Table5[[#This Row],[Gross Margin Percentage]])</f>
        <v>111.40413222956356</v>
      </c>
      <c r="P632" s="17">
        <f xml:space="preserve"> Table5[[#This Row],[Revenue]] - Table5[[#This Row],[Total Cost]]</f>
        <v>530.49586777043646</v>
      </c>
    </row>
    <row r="633" spans="1:16" x14ac:dyDescent="0.25">
      <c r="A633" s="11" t="s">
        <v>661</v>
      </c>
      <c r="B633" s="11" t="s">
        <v>12</v>
      </c>
      <c r="C633" s="11" t="s">
        <v>13</v>
      </c>
      <c r="D633" s="11" t="s">
        <v>21</v>
      </c>
      <c r="E633" s="11" t="s">
        <v>25</v>
      </c>
      <c r="F633" s="11" t="s">
        <v>22</v>
      </c>
      <c r="G633" s="11">
        <v>78.31</v>
      </c>
      <c r="H633" s="11">
        <v>3</v>
      </c>
      <c r="I633" s="12">
        <v>43529</v>
      </c>
      <c r="J633" s="13">
        <v>0.69305555555555554</v>
      </c>
      <c r="K633" s="11" t="s">
        <v>17</v>
      </c>
      <c r="L633" s="11">
        <v>4.7619047620000003</v>
      </c>
      <c r="M633" s="14">
        <v>5.4</v>
      </c>
      <c r="N633" s="15">
        <f>Table5[[#This Row],[Unit price]] *Table5[[#This Row],[Quantity]]</f>
        <v>234.93</v>
      </c>
      <c r="O633" s="15">
        <f xml:space="preserve"> Table5[[#This Row],[Revenue]]/(1 + Table5[[#This Row],[Gross Margin Percentage]])</f>
        <v>40.772975205937634</v>
      </c>
      <c r="P633" s="17">
        <f xml:space="preserve"> Table5[[#This Row],[Revenue]] - Table5[[#This Row],[Total Cost]]</f>
        <v>194.15702479406238</v>
      </c>
    </row>
    <row r="634" spans="1:16" x14ac:dyDescent="0.25">
      <c r="A634" s="7" t="s">
        <v>662</v>
      </c>
      <c r="B634" s="7" t="s">
        <v>12</v>
      </c>
      <c r="C634" s="7" t="s">
        <v>13</v>
      </c>
      <c r="D634" s="7" t="s">
        <v>14</v>
      </c>
      <c r="E634" s="7" t="s">
        <v>25</v>
      </c>
      <c r="F634" s="7" t="s">
        <v>38</v>
      </c>
      <c r="G634" s="7">
        <v>83.77</v>
      </c>
      <c r="H634" s="7">
        <v>2</v>
      </c>
      <c r="I634" s="8">
        <v>43480</v>
      </c>
      <c r="J634" s="9">
        <v>0.45416666666666666</v>
      </c>
      <c r="K634" s="7" t="s">
        <v>27</v>
      </c>
      <c r="L634" s="7">
        <v>4.7619047620000003</v>
      </c>
      <c r="M634" s="10">
        <v>7</v>
      </c>
      <c r="N634" s="15">
        <f>Table5[[#This Row],[Unit price]] *Table5[[#This Row],[Quantity]]</f>
        <v>167.54</v>
      </c>
      <c r="O634" s="15">
        <f xml:space="preserve"> Table5[[#This Row],[Revenue]]/(1 + Table5[[#This Row],[Gross Margin Percentage]])</f>
        <v>29.077190082164009</v>
      </c>
      <c r="P634" s="17">
        <f xml:space="preserve"> Table5[[#This Row],[Revenue]] - Table5[[#This Row],[Total Cost]]</f>
        <v>138.46280991783598</v>
      </c>
    </row>
    <row r="635" spans="1:16" x14ac:dyDescent="0.25">
      <c r="A635" s="11" t="s">
        <v>663</v>
      </c>
      <c r="B635" s="11" t="s">
        <v>36</v>
      </c>
      <c r="C635" s="11" t="s">
        <v>37</v>
      </c>
      <c r="D635" s="11" t="s">
        <v>21</v>
      </c>
      <c r="E635" s="11" t="s">
        <v>25</v>
      </c>
      <c r="F635" s="11" t="s">
        <v>26</v>
      </c>
      <c r="G635" s="11">
        <v>99.7</v>
      </c>
      <c r="H635" s="11">
        <v>3</v>
      </c>
      <c r="I635" s="12">
        <v>43542</v>
      </c>
      <c r="J635" s="13">
        <v>0.47847222222222219</v>
      </c>
      <c r="K635" s="11" t="s">
        <v>17</v>
      </c>
      <c r="L635" s="11">
        <v>4.7619047620000003</v>
      </c>
      <c r="M635" s="14">
        <v>4.7</v>
      </c>
      <c r="N635" s="15">
        <f>Table5[[#This Row],[Unit price]] *Table5[[#This Row],[Quantity]]</f>
        <v>299.10000000000002</v>
      </c>
      <c r="O635" s="15">
        <f xml:space="preserve"> Table5[[#This Row],[Revenue]]/(1 + Table5[[#This Row],[Gross Margin Percentage]])</f>
        <v>51.909917354513887</v>
      </c>
      <c r="P635" s="17">
        <f xml:space="preserve"> Table5[[#This Row],[Revenue]] - Table5[[#This Row],[Total Cost]]</f>
        <v>247.19008264548614</v>
      </c>
    </row>
    <row r="636" spans="1:16" x14ac:dyDescent="0.25">
      <c r="A636" s="7" t="s">
        <v>664</v>
      </c>
      <c r="B636" s="7" t="s">
        <v>36</v>
      </c>
      <c r="C636" s="7" t="s">
        <v>37</v>
      </c>
      <c r="D636" s="7" t="s">
        <v>14</v>
      </c>
      <c r="E636" s="7" t="s">
        <v>25</v>
      </c>
      <c r="F636" s="7" t="s">
        <v>38</v>
      </c>
      <c r="G636" s="7">
        <v>79.91</v>
      </c>
      <c r="H636" s="7">
        <v>3</v>
      </c>
      <c r="I636" s="8">
        <v>43544</v>
      </c>
      <c r="J636" s="9">
        <v>0.81111111111111101</v>
      </c>
      <c r="K636" s="7" t="s">
        <v>27</v>
      </c>
      <c r="L636" s="7">
        <v>4.7619047620000003</v>
      </c>
      <c r="M636" s="10">
        <v>5</v>
      </c>
      <c r="N636" s="15">
        <f>Table5[[#This Row],[Unit price]] *Table5[[#This Row],[Quantity]]</f>
        <v>239.73</v>
      </c>
      <c r="O636" s="15">
        <f xml:space="preserve"> Table5[[#This Row],[Revenue]]/(1 + Table5[[#This Row],[Gross Margin Percentage]])</f>
        <v>41.606033057163529</v>
      </c>
      <c r="P636" s="17">
        <f xml:space="preserve"> Table5[[#This Row],[Revenue]] - Table5[[#This Row],[Total Cost]]</f>
        <v>198.12396694283646</v>
      </c>
    </row>
    <row r="637" spans="1:16" x14ac:dyDescent="0.25">
      <c r="A637" s="11" t="s">
        <v>665</v>
      </c>
      <c r="B637" s="11" t="s">
        <v>36</v>
      </c>
      <c r="C637" s="11" t="s">
        <v>37</v>
      </c>
      <c r="D637" s="11" t="s">
        <v>14</v>
      </c>
      <c r="E637" s="11" t="s">
        <v>25</v>
      </c>
      <c r="F637" s="11" t="s">
        <v>16</v>
      </c>
      <c r="G637" s="11">
        <v>66.47</v>
      </c>
      <c r="H637" s="11">
        <v>10</v>
      </c>
      <c r="I637" s="12">
        <v>43480</v>
      </c>
      <c r="J637" s="13">
        <v>0.62569444444444444</v>
      </c>
      <c r="K637" s="11" t="s">
        <v>27</v>
      </c>
      <c r="L637" s="11">
        <v>4.7619047620000003</v>
      </c>
      <c r="M637" s="14">
        <v>5</v>
      </c>
      <c r="N637" s="15">
        <f>Table5[[#This Row],[Unit price]] *Table5[[#This Row],[Quantity]]</f>
        <v>664.7</v>
      </c>
      <c r="O637" s="15">
        <f xml:space="preserve"> Table5[[#This Row],[Revenue]]/(1 + Table5[[#This Row],[Gross Margin Percentage]])</f>
        <v>115.36115702288659</v>
      </c>
      <c r="P637" s="17">
        <f xml:space="preserve"> Table5[[#This Row],[Revenue]] - Table5[[#This Row],[Total Cost]]</f>
        <v>549.33884297711347</v>
      </c>
    </row>
    <row r="638" spans="1:16" x14ac:dyDescent="0.25">
      <c r="A638" s="7" t="s">
        <v>666</v>
      </c>
      <c r="B638" s="7" t="s">
        <v>12</v>
      </c>
      <c r="C638" s="7" t="s">
        <v>13</v>
      </c>
      <c r="D638" s="7" t="s">
        <v>21</v>
      </c>
      <c r="E638" s="7" t="s">
        <v>25</v>
      </c>
      <c r="F638" s="7" t="s">
        <v>16</v>
      </c>
      <c r="G638" s="7">
        <v>28.95</v>
      </c>
      <c r="H638" s="7">
        <v>7</v>
      </c>
      <c r="I638" s="8">
        <v>43527</v>
      </c>
      <c r="J638" s="9">
        <v>0.85486111111111107</v>
      </c>
      <c r="K638" s="7" t="s">
        <v>27</v>
      </c>
      <c r="L638" s="7">
        <v>4.7619047620000003</v>
      </c>
      <c r="M638" s="10">
        <v>6</v>
      </c>
      <c r="N638" s="15">
        <f>Table5[[#This Row],[Unit price]] *Table5[[#This Row],[Quantity]]</f>
        <v>202.65</v>
      </c>
      <c r="O638" s="15">
        <f xml:space="preserve"> Table5[[#This Row],[Revenue]]/(1 + Table5[[#This Row],[Gross Margin Percentage]])</f>
        <v>35.170661156443458</v>
      </c>
      <c r="P638" s="17">
        <f xml:space="preserve"> Table5[[#This Row],[Revenue]] - Table5[[#This Row],[Total Cost]]</f>
        <v>167.47933884355655</v>
      </c>
    </row>
    <row r="639" spans="1:16" x14ac:dyDescent="0.25">
      <c r="A639" s="11" t="s">
        <v>667</v>
      </c>
      <c r="B639" s="11" t="s">
        <v>19</v>
      </c>
      <c r="C639" s="11" t="s">
        <v>20</v>
      </c>
      <c r="D639" s="11" t="s">
        <v>21</v>
      </c>
      <c r="E639" s="11" t="s">
        <v>15</v>
      </c>
      <c r="F639" s="11" t="s">
        <v>22</v>
      </c>
      <c r="G639" s="11">
        <v>46.2</v>
      </c>
      <c r="H639" s="11">
        <v>1</v>
      </c>
      <c r="I639" s="12">
        <v>43543</v>
      </c>
      <c r="J639" s="13">
        <v>0.51111111111111118</v>
      </c>
      <c r="K639" s="11" t="s">
        <v>23</v>
      </c>
      <c r="L639" s="11">
        <v>4.7619047620000003</v>
      </c>
      <c r="M639" s="14">
        <v>6.3</v>
      </c>
      <c r="N639" s="15">
        <f>Table5[[#This Row],[Unit price]] *Table5[[#This Row],[Quantity]]</f>
        <v>46.2</v>
      </c>
      <c r="O639" s="15">
        <f xml:space="preserve"> Table5[[#This Row],[Revenue]]/(1 + Table5[[#This Row],[Gross Margin Percentage]])</f>
        <v>8.0181818180492854</v>
      </c>
      <c r="P639" s="17">
        <f xml:space="preserve"> Table5[[#This Row],[Revenue]] - Table5[[#This Row],[Total Cost]]</f>
        <v>38.181818181950717</v>
      </c>
    </row>
    <row r="640" spans="1:16" x14ac:dyDescent="0.25">
      <c r="A640" s="7" t="s">
        <v>668</v>
      </c>
      <c r="B640" s="7" t="s">
        <v>36</v>
      </c>
      <c r="C640" s="7" t="s">
        <v>37</v>
      </c>
      <c r="D640" s="7" t="s">
        <v>14</v>
      </c>
      <c r="E640" s="7" t="s">
        <v>15</v>
      </c>
      <c r="F640" s="7" t="s">
        <v>38</v>
      </c>
      <c r="G640" s="7">
        <v>17.63</v>
      </c>
      <c r="H640" s="7">
        <v>5</v>
      </c>
      <c r="I640" s="8">
        <v>43532</v>
      </c>
      <c r="J640" s="9">
        <v>0.64374999999999993</v>
      </c>
      <c r="K640" s="7" t="s">
        <v>23</v>
      </c>
      <c r="L640" s="7">
        <v>4.7619047620000003</v>
      </c>
      <c r="M640" s="10">
        <v>8.5</v>
      </c>
      <c r="N640" s="15">
        <f>Table5[[#This Row],[Unit price]] *Table5[[#This Row],[Quantity]]</f>
        <v>88.149999999999991</v>
      </c>
      <c r="O640" s="15">
        <f xml:space="preserve"> Table5[[#This Row],[Revenue]]/(1 + Table5[[#This Row],[Gross Margin Percentage]])</f>
        <v>15.298760330325639</v>
      </c>
      <c r="P640" s="17">
        <f xml:space="preserve"> Table5[[#This Row],[Revenue]] - Table5[[#This Row],[Total Cost]]</f>
        <v>72.851239669674356</v>
      </c>
    </row>
    <row r="641" spans="1:16" x14ac:dyDescent="0.25">
      <c r="A641" s="11" t="s">
        <v>669</v>
      </c>
      <c r="B641" s="11" t="s">
        <v>36</v>
      </c>
      <c r="C641" s="11" t="s">
        <v>37</v>
      </c>
      <c r="D641" s="11" t="s">
        <v>21</v>
      </c>
      <c r="E641" s="11" t="s">
        <v>25</v>
      </c>
      <c r="F641" s="11" t="s">
        <v>40</v>
      </c>
      <c r="G641" s="11">
        <v>52.42</v>
      </c>
      <c r="H641" s="11">
        <v>3</v>
      </c>
      <c r="I641" s="12">
        <v>43523</v>
      </c>
      <c r="J641" s="13">
        <v>0.73333333333333339</v>
      </c>
      <c r="K641" s="11" t="s">
        <v>17</v>
      </c>
      <c r="L641" s="11">
        <v>4.7619047620000003</v>
      </c>
      <c r="M641" s="14">
        <v>7.5</v>
      </c>
      <c r="N641" s="15">
        <f>Table5[[#This Row],[Unit price]] *Table5[[#This Row],[Quantity]]</f>
        <v>157.26</v>
      </c>
      <c r="O641" s="15">
        <f xml:space="preserve"> Table5[[#This Row],[Revenue]]/(1 + Table5[[#This Row],[Gross Margin Percentage]])</f>
        <v>27.293057850788543</v>
      </c>
      <c r="P641" s="17">
        <f xml:space="preserve"> Table5[[#This Row],[Revenue]] - Table5[[#This Row],[Total Cost]]</f>
        <v>129.96694214921143</v>
      </c>
    </row>
    <row r="642" spans="1:16" x14ac:dyDescent="0.25">
      <c r="A642" s="7" t="s">
        <v>670</v>
      </c>
      <c r="B642" s="7" t="s">
        <v>36</v>
      </c>
      <c r="C642" s="7" t="s">
        <v>37</v>
      </c>
      <c r="D642" s="7" t="s">
        <v>14</v>
      </c>
      <c r="E642" s="7" t="s">
        <v>15</v>
      </c>
      <c r="F642" s="7" t="s">
        <v>38</v>
      </c>
      <c r="G642" s="7">
        <v>98.79</v>
      </c>
      <c r="H642" s="7">
        <v>3</v>
      </c>
      <c r="I642" s="8">
        <v>43519</v>
      </c>
      <c r="J642" s="9">
        <v>0.83333333333333337</v>
      </c>
      <c r="K642" s="7" t="s">
        <v>17</v>
      </c>
      <c r="L642" s="7">
        <v>4.7619047620000003</v>
      </c>
      <c r="M642" s="10">
        <v>6.4</v>
      </c>
      <c r="N642" s="15">
        <f>Table5[[#This Row],[Unit price]] *Table5[[#This Row],[Quantity]]</f>
        <v>296.37</v>
      </c>
      <c r="O642" s="15">
        <f xml:space="preserve"> Table5[[#This Row],[Revenue]]/(1 + Table5[[#This Row],[Gross Margin Percentage]])</f>
        <v>51.436115701629156</v>
      </c>
      <c r="P642" s="17">
        <f xml:space="preserve"> Table5[[#This Row],[Revenue]] - Table5[[#This Row],[Total Cost]]</f>
        <v>244.93388429837086</v>
      </c>
    </row>
    <row r="643" spans="1:16" x14ac:dyDescent="0.25">
      <c r="A643" s="11" t="s">
        <v>671</v>
      </c>
      <c r="B643" s="11" t="s">
        <v>19</v>
      </c>
      <c r="C643" s="11" t="s">
        <v>20</v>
      </c>
      <c r="D643" s="11" t="s">
        <v>14</v>
      </c>
      <c r="E643" s="11" t="s">
        <v>15</v>
      </c>
      <c r="F643" s="11" t="s">
        <v>22</v>
      </c>
      <c r="G643" s="11">
        <v>88.55</v>
      </c>
      <c r="H643" s="11">
        <v>8</v>
      </c>
      <c r="I643" s="12">
        <v>43543</v>
      </c>
      <c r="J643" s="13">
        <v>0.64513888888888882</v>
      </c>
      <c r="K643" s="11" t="s">
        <v>17</v>
      </c>
      <c r="L643" s="11">
        <v>4.7619047620000003</v>
      </c>
      <c r="M643" s="14">
        <v>4.7</v>
      </c>
      <c r="N643" s="15">
        <f>Table5[[#This Row],[Unit price]] *Table5[[#This Row],[Quantity]]</f>
        <v>708.4</v>
      </c>
      <c r="O643" s="15">
        <f xml:space="preserve"> Table5[[#This Row],[Revenue]]/(1 + Table5[[#This Row],[Gross Margin Percentage]])</f>
        <v>122.94545454342237</v>
      </c>
      <c r="P643" s="17">
        <f xml:space="preserve"> Table5[[#This Row],[Revenue]] - Table5[[#This Row],[Total Cost]]</f>
        <v>585.45454545657765</v>
      </c>
    </row>
    <row r="644" spans="1:16" x14ac:dyDescent="0.25">
      <c r="A644" s="7" t="s">
        <v>672</v>
      </c>
      <c r="B644" s="7" t="s">
        <v>36</v>
      </c>
      <c r="C644" s="7" t="s">
        <v>37</v>
      </c>
      <c r="D644" s="7" t="s">
        <v>14</v>
      </c>
      <c r="E644" s="7" t="s">
        <v>25</v>
      </c>
      <c r="F644" s="7" t="s">
        <v>22</v>
      </c>
      <c r="G644" s="7">
        <v>55.67</v>
      </c>
      <c r="H644" s="7">
        <v>2</v>
      </c>
      <c r="I644" s="8">
        <v>43551</v>
      </c>
      <c r="J644" s="9">
        <v>0.63055555555555554</v>
      </c>
      <c r="K644" s="7" t="s">
        <v>17</v>
      </c>
      <c r="L644" s="7">
        <v>4.7619047620000003</v>
      </c>
      <c r="M644" s="10">
        <v>6</v>
      </c>
      <c r="N644" s="15">
        <f>Table5[[#This Row],[Unit price]] *Table5[[#This Row],[Quantity]]</f>
        <v>111.34</v>
      </c>
      <c r="O644" s="15">
        <f xml:space="preserve"> Table5[[#This Row],[Revenue]]/(1 + Table5[[#This Row],[Gross Margin Percentage]])</f>
        <v>19.32347107406077</v>
      </c>
      <c r="P644" s="17">
        <f xml:space="preserve"> Table5[[#This Row],[Revenue]] - Table5[[#This Row],[Total Cost]]</f>
        <v>92.016528925939241</v>
      </c>
    </row>
    <row r="645" spans="1:16" x14ac:dyDescent="0.25">
      <c r="A645" s="11" t="s">
        <v>673</v>
      </c>
      <c r="B645" s="11" t="s">
        <v>19</v>
      </c>
      <c r="C645" s="11" t="s">
        <v>20</v>
      </c>
      <c r="D645" s="11" t="s">
        <v>14</v>
      </c>
      <c r="E645" s="11" t="s">
        <v>15</v>
      </c>
      <c r="F645" s="11" t="s">
        <v>38</v>
      </c>
      <c r="G645" s="11">
        <v>72.52</v>
      </c>
      <c r="H645" s="11">
        <v>8</v>
      </c>
      <c r="I645" s="12">
        <v>43554</v>
      </c>
      <c r="J645" s="13">
        <v>0.80972222222222223</v>
      </c>
      <c r="K645" s="11" t="s">
        <v>27</v>
      </c>
      <c r="L645" s="11">
        <v>4.7619047620000003</v>
      </c>
      <c r="M645" s="14">
        <v>4</v>
      </c>
      <c r="N645" s="15">
        <f>Table5[[#This Row],[Unit price]] *Table5[[#This Row],[Quantity]]</f>
        <v>580.16</v>
      </c>
      <c r="O645" s="15">
        <f xml:space="preserve"> Table5[[#This Row],[Revenue]]/(1 + Table5[[#This Row],[Gross Margin Percentage]])</f>
        <v>100.68892561817042</v>
      </c>
      <c r="P645" s="17">
        <f xml:space="preserve"> Table5[[#This Row],[Revenue]] - Table5[[#This Row],[Total Cost]]</f>
        <v>479.47107438182957</v>
      </c>
    </row>
    <row r="646" spans="1:16" x14ac:dyDescent="0.25">
      <c r="A646" s="7" t="s">
        <v>674</v>
      </c>
      <c r="B646" s="7" t="s">
        <v>19</v>
      </c>
      <c r="C646" s="7" t="s">
        <v>20</v>
      </c>
      <c r="D646" s="7" t="s">
        <v>14</v>
      </c>
      <c r="E646" s="7" t="s">
        <v>25</v>
      </c>
      <c r="F646" s="7" t="s">
        <v>22</v>
      </c>
      <c r="G646" s="7">
        <v>12.05</v>
      </c>
      <c r="H646" s="7">
        <v>5</v>
      </c>
      <c r="I646" s="8">
        <v>43512</v>
      </c>
      <c r="J646" s="9">
        <v>0.66180555555555554</v>
      </c>
      <c r="K646" s="7" t="s">
        <v>17</v>
      </c>
      <c r="L646" s="7">
        <v>4.7619047620000003</v>
      </c>
      <c r="M646" s="10">
        <v>5.5</v>
      </c>
      <c r="N646" s="15">
        <f>Table5[[#This Row],[Unit price]] *Table5[[#This Row],[Quantity]]</f>
        <v>60.25</v>
      </c>
      <c r="O646" s="15">
        <f xml:space="preserve"> Table5[[#This Row],[Revenue]]/(1 + Table5[[#This Row],[Gross Margin Percentage]])</f>
        <v>10.456611570075097</v>
      </c>
      <c r="P646" s="17">
        <f xml:space="preserve"> Table5[[#This Row],[Revenue]] - Table5[[#This Row],[Total Cost]]</f>
        <v>49.793388429924903</v>
      </c>
    </row>
    <row r="647" spans="1:16" x14ac:dyDescent="0.25">
      <c r="A647" s="11" t="s">
        <v>675</v>
      </c>
      <c r="B647" s="11" t="s">
        <v>12</v>
      </c>
      <c r="C647" s="11" t="s">
        <v>13</v>
      </c>
      <c r="D647" s="11" t="s">
        <v>14</v>
      </c>
      <c r="E647" s="11" t="s">
        <v>25</v>
      </c>
      <c r="F647" s="11" t="s">
        <v>26</v>
      </c>
      <c r="G647" s="11">
        <v>19.36</v>
      </c>
      <c r="H647" s="11">
        <v>9</v>
      </c>
      <c r="I647" s="12">
        <v>43483</v>
      </c>
      <c r="J647" s="13">
        <v>0.77986111111111101</v>
      </c>
      <c r="K647" s="11" t="s">
        <v>17</v>
      </c>
      <c r="L647" s="11">
        <v>4.7619047620000003</v>
      </c>
      <c r="M647" s="14">
        <v>8.6999999999999993</v>
      </c>
      <c r="N647" s="15">
        <f>Table5[[#This Row],[Unit price]] *Table5[[#This Row],[Quantity]]</f>
        <v>174.24</v>
      </c>
      <c r="O647" s="15">
        <f xml:space="preserve"> Table5[[#This Row],[Revenue]]/(1 + Table5[[#This Row],[Gross Margin Percentage]])</f>
        <v>30.239999999500164</v>
      </c>
      <c r="P647" s="17">
        <f xml:space="preserve"> Table5[[#This Row],[Revenue]] - Table5[[#This Row],[Total Cost]]</f>
        <v>144.00000000049985</v>
      </c>
    </row>
    <row r="648" spans="1:16" x14ac:dyDescent="0.25">
      <c r="A648" s="7" t="s">
        <v>676</v>
      </c>
      <c r="B648" s="7" t="s">
        <v>19</v>
      </c>
      <c r="C648" s="7" t="s">
        <v>20</v>
      </c>
      <c r="D648" s="7" t="s">
        <v>21</v>
      </c>
      <c r="E648" s="7" t="s">
        <v>25</v>
      </c>
      <c r="F648" s="7" t="s">
        <v>16</v>
      </c>
      <c r="G648" s="7">
        <v>70.209999999999994</v>
      </c>
      <c r="H648" s="7">
        <v>6</v>
      </c>
      <c r="I648" s="8">
        <v>43554</v>
      </c>
      <c r="J648" s="9">
        <v>0.62361111111111112</v>
      </c>
      <c r="K648" s="7" t="s">
        <v>23</v>
      </c>
      <c r="L648" s="7">
        <v>4.7619047620000003</v>
      </c>
      <c r="M648" s="10">
        <v>7.4</v>
      </c>
      <c r="N648" s="15">
        <f>Table5[[#This Row],[Unit price]] *Table5[[#This Row],[Quantity]]</f>
        <v>421.26</v>
      </c>
      <c r="O648" s="15">
        <f xml:space="preserve"> Table5[[#This Row],[Revenue]]/(1 + Table5[[#This Row],[Gross Margin Percentage]])</f>
        <v>73.111239668213031</v>
      </c>
      <c r="P648" s="17">
        <f xml:space="preserve"> Table5[[#This Row],[Revenue]] - Table5[[#This Row],[Total Cost]]</f>
        <v>348.14876033178695</v>
      </c>
    </row>
    <row r="649" spans="1:16" x14ac:dyDescent="0.25">
      <c r="A649" s="11" t="s">
        <v>677</v>
      </c>
      <c r="B649" s="11" t="s">
        <v>36</v>
      </c>
      <c r="C649" s="11" t="s">
        <v>37</v>
      </c>
      <c r="D649" s="11" t="s">
        <v>14</v>
      </c>
      <c r="E649" s="11" t="s">
        <v>25</v>
      </c>
      <c r="F649" s="11" t="s">
        <v>40</v>
      </c>
      <c r="G649" s="11">
        <v>33.630000000000003</v>
      </c>
      <c r="H649" s="11">
        <v>1</v>
      </c>
      <c r="I649" s="12">
        <v>43544</v>
      </c>
      <c r="J649" s="13">
        <v>0.82986111111111116</v>
      </c>
      <c r="K649" s="11" t="s">
        <v>23</v>
      </c>
      <c r="L649" s="11">
        <v>4.7619047620000003</v>
      </c>
      <c r="M649" s="14">
        <v>5.6</v>
      </c>
      <c r="N649" s="15">
        <f>Table5[[#This Row],[Unit price]] *Table5[[#This Row],[Quantity]]</f>
        <v>33.630000000000003</v>
      </c>
      <c r="O649" s="15">
        <f xml:space="preserve"> Table5[[#This Row],[Revenue]]/(1 + Table5[[#This Row],[Gross Margin Percentage]])</f>
        <v>5.8366115701514607</v>
      </c>
      <c r="P649" s="17">
        <f xml:space="preserve"> Table5[[#This Row],[Revenue]] - Table5[[#This Row],[Total Cost]]</f>
        <v>27.793388429848541</v>
      </c>
    </row>
    <row r="650" spans="1:16" x14ac:dyDescent="0.25">
      <c r="A650" s="7" t="s">
        <v>678</v>
      </c>
      <c r="B650" s="7" t="s">
        <v>19</v>
      </c>
      <c r="C650" s="7" t="s">
        <v>20</v>
      </c>
      <c r="D650" s="7" t="s">
        <v>14</v>
      </c>
      <c r="E650" s="7" t="s">
        <v>15</v>
      </c>
      <c r="F650" s="7" t="s">
        <v>30</v>
      </c>
      <c r="G650" s="7">
        <v>15.49</v>
      </c>
      <c r="H650" s="7">
        <v>2</v>
      </c>
      <c r="I650" s="8">
        <v>43481</v>
      </c>
      <c r="J650" s="9">
        <v>0.63194444444444442</v>
      </c>
      <c r="K650" s="7" t="s">
        <v>23</v>
      </c>
      <c r="L650" s="7">
        <v>4.7619047620000003</v>
      </c>
      <c r="M650" s="10">
        <v>6.3</v>
      </c>
      <c r="N650" s="15">
        <f>Table5[[#This Row],[Unit price]] *Table5[[#This Row],[Quantity]]</f>
        <v>30.98</v>
      </c>
      <c r="O650" s="15">
        <f xml:space="preserve"> Table5[[#This Row],[Revenue]]/(1 + Table5[[#This Row],[Gross Margin Percentage]])</f>
        <v>5.3766942147871619</v>
      </c>
      <c r="P650" s="17">
        <f xml:space="preserve"> Table5[[#This Row],[Revenue]] - Table5[[#This Row],[Total Cost]]</f>
        <v>25.603305785212839</v>
      </c>
    </row>
    <row r="651" spans="1:16" x14ac:dyDescent="0.25">
      <c r="A651" s="11" t="s">
        <v>679</v>
      </c>
      <c r="B651" s="11" t="s">
        <v>19</v>
      </c>
      <c r="C651" s="11" t="s">
        <v>20</v>
      </c>
      <c r="D651" s="11" t="s">
        <v>21</v>
      </c>
      <c r="E651" s="11" t="s">
        <v>25</v>
      </c>
      <c r="F651" s="11" t="s">
        <v>22</v>
      </c>
      <c r="G651" s="11">
        <v>24.74</v>
      </c>
      <c r="H651" s="11">
        <v>10</v>
      </c>
      <c r="I651" s="12">
        <v>43520</v>
      </c>
      <c r="J651" s="13">
        <v>0.6972222222222223</v>
      </c>
      <c r="K651" s="11" t="s">
        <v>23</v>
      </c>
      <c r="L651" s="11">
        <v>4.7619047620000003</v>
      </c>
      <c r="M651" s="14">
        <v>7.1</v>
      </c>
      <c r="N651" s="15">
        <f>Table5[[#This Row],[Unit price]] *Table5[[#This Row],[Quantity]]</f>
        <v>247.39999999999998</v>
      </c>
      <c r="O651" s="15">
        <f xml:space="preserve"> Table5[[#This Row],[Revenue]]/(1 + Table5[[#This Row],[Gross Margin Percentage]])</f>
        <v>42.937190081934915</v>
      </c>
      <c r="P651" s="17">
        <f xml:space="preserve"> Table5[[#This Row],[Revenue]] - Table5[[#This Row],[Total Cost]]</f>
        <v>204.46280991806506</v>
      </c>
    </row>
    <row r="652" spans="1:16" x14ac:dyDescent="0.25">
      <c r="A652" s="7" t="s">
        <v>680</v>
      </c>
      <c r="B652" s="7" t="s">
        <v>36</v>
      </c>
      <c r="C652" s="7" t="s">
        <v>37</v>
      </c>
      <c r="D652" s="7" t="s">
        <v>21</v>
      </c>
      <c r="E652" s="7" t="s">
        <v>25</v>
      </c>
      <c r="F652" s="7" t="s">
        <v>22</v>
      </c>
      <c r="G652" s="7">
        <v>75.66</v>
      </c>
      <c r="H652" s="7">
        <v>5</v>
      </c>
      <c r="I652" s="8">
        <v>43480</v>
      </c>
      <c r="J652" s="9">
        <v>0.76527777777777783</v>
      </c>
      <c r="K652" s="7" t="s">
        <v>17</v>
      </c>
      <c r="L652" s="7">
        <v>4.7619047620000003</v>
      </c>
      <c r="M652" s="10">
        <v>7.8</v>
      </c>
      <c r="N652" s="15">
        <f>Table5[[#This Row],[Unit price]] *Table5[[#This Row],[Quantity]]</f>
        <v>378.29999999999995</v>
      </c>
      <c r="O652" s="15">
        <f xml:space="preserve"> Table5[[#This Row],[Revenue]]/(1 + Table5[[#This Row],[Gross Margin Percentage]])</f>
        <v>65.655371899741226</v>
      </c>
      <c r="P652" s="17">
        <f xml:space="preserve"> Table5[[#This Row],[Revenue]] - Table5[[#This Row],[Total Cost]]</f>
        <v>312.64462810025873</v>
      </c>
    </row>
    <row r="653" spans="1:16" x14ac:dyDescent="0.25">
      <c r="A653" s="11" t="s">
        <v>681</v>
      </c>
      <c r="B653" s="11" t="s">
        <v>36</v>
      </c>
      <c r="C653" s="11" t="s">
        <v>37</v>
      </c>
      <c r="D653" s="11" t="s">
        <v>21</v>
      </c>
      <c r="E653" s="11" t="s">
        <v>15</v>
      </c>
      <c r="F653" s="11" t="s">
        <v>16</v>
      </c>
      <c r="G653" s="11">
        <v>55.81</v>
      </c>
      <c r="H653" s="11">
        <v>6</v>
      </c>
      <c r="I653" s="12">
        <v>43487</v>
      </c>
      <c r="J653" s="13">
        <v>0.49444444444444446</v>
      </c>
      <c r="K653" s="11" t="s">
        <v>23</v>
      </c>
      <c r="L653" s="11">
        <v>4.7619047620000003</v>
      </c>
      <c r="M653" s="14">
        <v>9.9</v>
      </c>
      <c r="N653" s="15">
        <f>Table5[[#This Row],[Unit price]] *Table5[[#This Row],[Quantity]]</f>
        <v>334.86</v>
      </c>
      <c r="O653" s="15">
        <f xml:space="preserve"> Table5[[#This Row],[Revenue]]/(1 + Table5[[#This Row],[Gross Margin Percentage]])</f>
        <v>58.116198346146838</v>
      </c>
      <c r="P653" s="17">
        <f xml:space="preserve"> Table5[[#This Row],[Revenue]] - Table5[[#This Row],[Total Cost]]</f>
        <v>276.74380165385315</v>
      </c>
    </row>
    <row r="654" spans="1:16" x14ac:dyDescent="0.25">
      <c r="A654" s="7" t="s">
        <v>682</v>
      </c>
      <c r="B654" s="7" t="s">
        <v>12</v>
      </c>
      <c r="C654" s="7" t="s">
        <v>13</v>
      </c>
      <c r="D654" s="7" t="s">
        <v>14</v>
      </c>
      <c r="E654" s="7" t="s">
        <v>25</v>
      </c>
      <c r="F654" s="7" t="s">
        <v>26</v>
      </c>
      <c r="G654" s="7">
        <v>72.78</v>
      </c>
      <c r="H654" s="7">
        <v>10</v>
      </c>
      <c r="I654" s="8">
        <v>43499</v>
      </c>
      <c r="J654" s="9">
        <v>0.72499999999999998</v>
      </c>
      <c r="K654" s="7" t="s">
        <v>23</v>
      </c>
      <c r="L654" s="7">
        <v>4.7619047620000003</v>
      </c>
      <c r="M654" s="10">
        <v>7.3</v>
      </c>
      <c r="N654" s="15">
        <f>Table5[[#This Row],[Unit price]] *Table5[[#This Row],[Quantity]]</f>
        <v>727.8</v>
      </c>
      <c r="O654" s="15">
        <f xml:space="preserve"> Table5[[#This Row],[Revenue]]/(1 + Table5[[#This Row],[Gross Margin Percentage]])</f>
        <v>126.31239669212705</v>
      </c>
      <c r="P654" s="17">
        <f xml:space="preserve"> Table5[[#This Row],[Revenue]] - Table5[[#This Row],[Total Cost]]</f>
        <v>601.48760330787286</v>
      </c>
    </row>
    <row r="655" spans="1:16" x14ac:dyDescent="0.25">
      <c r="A655" s="11" t="s">
        <v>683</v>
      </c>
      <c r="B655" s="11" t="s">
        <v>36</v>
      </c>
      <c r="C655" s="11" t="s">
        <v>37</v>
      </c>
      <c r="D655" s="11" t="s">
        <v>14</v>
      </c>
      <c r="E655" s="11" t="s">
        <v>25</v>
      </c>
      <c r="F655" s="11" t="s">
        <v>30</v>
      </c>
      <c r="G655" s="11">
        <v>37.32</v>
      </c>
      <c r="H655" s="11">
        <v>9</v>
      </c>
      <c r="I655" s="12">
        <v>43530</v>
      </c>
      <c r="J655" s="13">
        <v>0.64652777777777781</v>
      </c>
      <c r="K655" s="11" t="s">
        <v>17</v>
      </c>
      <c r="L655" s="11">
        <v>4.7619047620000003</v>
      </c>
      <c r="M655" s="14">
        <v>5.0999999999999996</v>
      </c>
      <c r="N655" s="15">
        <f>Table5[[#This Row],[Unit price]] *Table5[[#This Row],[Quantity]]</f>
        <v>335.88</v>
      </c>
      <c r="O655" s="15">
        <f xml:space="preserve"> Table5[[#This Row],[Revenue]]/(1 + Table5[[#This Row],[Gross Margin Percentage]])</f>
        <v>58.293223139532337</v>
      </c>
      <c r="P655" s="17">
        <f xml:space="preserve"> Table5[[#This Row],[Revenue]] - Table5[[#This Row],[Total Cost]]</f>
        <v>277.58677686046764</v>
      </c>
    </row>
    <row r="656" spans="1:16" x14ac:dyDescent="0.25">
      <c r="A656" s="7" t="s">
        <v>684</v>
      </c>
      <c r="B656" s="7" t="s">
        <v>36</v>
      </c>
      <c r="C656" s="7" t="s">
        <v>37</v>
      </c>
      <c r="D656" s="7" t="s">
        <v>14</v>
      </c>
      <c r="E656" s="7" t="s">
        <v>25</v>
      </c>
      <c r="F656" s="7" t="s">
        <v>40</v>
      </c>
      <c r="G656" s="7">
        <v>60.18</v>
      </c>
      <c r="H656" s="7">
        <v>4</v>
      </c>
      <c r="I656" s="8">
        <v>43512</v>
      </c>
      <c r="J656" s="9">
        <v>0.75277777777777777</v>
      </c>
      <c r="K656" s="7" t="s">
        <v>27</v>
      </c>
      <c r="L656" s="7">
        <v>4.7619047620000003</v>
      </c>
      <c r="M656" s="10">
        <v>9.4</v>
      </c>
      <c r="N656" s="15">
        <f>Table5[[#This Row],[Unit price]] *Table5[[#This Row],[Quantity]]</f>
        <v>240.72</v>
      </c>
      <c r="O656" s="15">
        <f xml:space="preserve"> Table5[[#This Row],[Revenue]]/(1 + Table5[[#This Row],[Gross Margin Percentage]])</f>
        <v>41.777851238978876</v>
      </c>
      <c r="P656" s="17">
        <f xml:space="preserve"> Table5[[#This Row],[Revenue]] - Table5[[#This Row],[Total Cost]]</f>
        <v>198.94214876102112</v>
      </c>
    </row>
    <row r="657" spans="1:16" x14ac:dyDescent="0.25">
      <c r="A657" s="11" t="s">
        <v>685</v>
      </c>
      <c r="B657" s="11" t="s">
        <v>12</v>
      </c>
      <c r="C657" s="11" t="s">
        <v>13</v>
      </c>
      <c r="D657" s="11" t="s">
        <v>21</v>
      </c>
      <c r="E657" s="11" t="s">
        <v>15</v>
      </c>
      <c r="F657" s="11" t="s">
        <v>22</v>
      </c>
      <c r="G657" s="11">
        <v>15.69</v>
      </c>
      <c r="H657" s="11">
        <v>3</v>
      </c>
      <c r="I657" s="12">
        <v>43538</v>
      </c>
      <c r="J657" s="13">
        <v>0.59236111111111112</v>
      </c>
      <c r="K657" s="11" t="s">
        <v>27</v>
      </c>
      <c r="L657" s="11">
        <v>4.7619047620000003</v>
      </c>
      <c r="M657" s="14">
        <v>5.8</v>
      </c>
      <c r="N657" s="15">
        <f>Table5[[#This Row],[Unit price]] *Table5[[#This Row],[Quantity]]</f>
        <v>47.07</v>
      </c>
      <c r="O657" s="15">
        <f xml:space="preserve"> Table5[[#This Row],[Revenue]]/(1 + Table5[[#This Row],[Gross Margin Percentage]])</f>
        <v>8.1691735535839793</v>
      </c>
      <c r="P657" s="17">
        <f xml:space="preserve"> Table5[[#This Row],[Revenue]] - Table5[[#This Row],[Total Cost]]</f>
        <v>38.900826446416019</v>
      </c>
    </row>
    <row r="658" spans="1:16" x14ac:dyDescent="0.25">
      <c r="A658" s="7" t="s">
        <v>686</v>
      </c>
      <c r="B658" s="7" t="s">
        <v>19</v>
      </c>
      <c r="C658" s="7" t="s">
        <v>20</v>
      </c>
      <c r="D658" s="7" t="s">
        <v>21</v>
      </c>
      <c r="E658" s="7" t="s">
        <v>15</v>
      </c>
      <c r="F658" s="7" t="s">
        <v>22</v>
      </c>
      <c r="G658" s="7">
        <v>99.69</v>
      </c>
      <c r="H658" s="7">
        <v>1</v>
      </c>
      <c r="I658" s="8">
        <v>43523</v>
      </c>
      <c r="J658" s="9">
        <v>0.43263888888888885</v>
      </c>
      <c r="K658" s="7" t="s">
        <v>27</v>
      </c>
      <c r="L658" s="7">
        <v>4.7619047620000003</v>
      </c>
      <c r="M658" s="10">
        <v>8</v>
      </c>
      <c r="N658" s="15">
        <f>Table5[[#This Row],[Unit price]] *Table5[[#This Row],[Quantity]]</f>
        <v>99.69</v>
      </c>
      <c r="O658" s="15">
        <f xml:space="preserve"> Table5[[#This Row],[Revenue]]/(1 + Table5[[#This Row],[Gross Margin Percentage]])</f>
        <v>17.301570247647906</v>
      </c>
      <c r="P658" s="17">
        <f xml:space="preserve"> Table5[[#This Row],[Revenue]] - Table5[[#This Row],[Total Cost]]</f>
        <v>82.388429752352096</v>
      </c>
    </row>
    <row r="659" spans="1:16" x14ac:dyDescent="0.25">
      <c r="A659" s="11" t="s">
        <v>687</v>
      </c>
      <c r="B659" s="11" t="s">
        <v>12</v>
      </c>
      <c r="C659" s="11" t="s">
        <v>13</v>
      </c>
      <c r="D659" s="11" t="s">
        <v>14</v>
      </c>
      <c r="E659" s="11" t="s">
        <v>15</v>
      </c>
      <c r="F659" s="11" t="s">
        <v>40</v>
      </c>
      <c r="G659" s="11">
        <v>88.15</v>
      </c>
      <c r="H659" s="11">
        <v>3</v>
      </c>
      <c r="I659" s="12">
        <v>43483</v>
      </c>
      <c r="J659" s="13">
        <v>0.42430555555555555</v>
      </c>
      <c r="K659" s="11" t="s">
        <v>17</v>
      </c>
      <c r="L659" s="11">
        <v>4.7619047620000003</v>
      </c>
      <c r="M659" s="14">
        <v>7.9</v>
      </c>
      <c r="N659" s="15">
        <f>Table5[[#This Row],[Unit price]] *Table5[[#This Row],[Quantity]]</f>
        <v>264.45000000000005</v>
      </c>
      <c r="O659" s="15">
        <f xml:space="preserve"> Table5[[#This Row],[Revenue]]/(1 + Table5[[#This Row],[Gross Margin Percentage]])</f>
        <v>45.896280990976926</v>
      </c>
      <c r="P659" s="17">
        <f xml:space="preserve"> Table5[[#This Row],[Revenue]] - Table5[[#This Row],[Total Cost]]</f>
        <v>218.55371900902313</v>
      </c>
    </row>
    <row r="660" spans="1:16" x14ac:dyDescent="0.25">
      <c r="A660" s="7" t="s">
        <v>688</v>
      </c>
      <c r="B660" s="7" t="s">
        <v>12</v>
      </c>
      <c r="C660" s="7" t="s">
        <v>13</v>
      </c>
      <c r="D660" s="7" t="s">
        <v>14</v>
      </c>
      <c r="E660" s="7" t="s">
        <v>15</v>
      </c>
      <c r="F660" s="7" t="s">
        <v>30</v>
      </c>
      <c r="G660" s="7">
        <v>27.93</v>
      </c>
      <c r="H660" s="7">
        <v>5</v>
      </c>
      <c r="I660" s="8">
        <v>43494</v>
      </c>
      <c r="J660" s="9">
        <v>0.65833333333333333</v>
      </c>
      <c r="K660" s="7" t="s">
        <v>23</v>
      </c>
      <c r="L660" s="7">
        <v>4.7619047620000003</v>
      </c>
      <c r="M660" s="10">
        <v>5.9</v>
      </c>
      <c r="N660" s="15">
        <f>Table5[[#This Row],[Unit price]] *Table5[[#This Row],[Quantity]]</f>
        <v>139.65</v>
      </c>
      <c r="O660" s="15">
        <f xml:space="preserve"> Table5[[#This Row],[Revenue]]/(1 + Table5[[#This Row],[Gross Margin Percentage]])</f>
        <v>24.236776859103525</v>
      </c>
      <c r="P660" s="17">
        <f xml:space="preserve"> Table5[[#This Row],[Revenue]] - Table5[[#This Row],[Total Cost]]</f>
        <v>115.41322314089648</v>
      </c>
    </row>
    <row r="661" spans="1:16" x14ac:dyDescent="0.25">
      <c r="A661" s="11" t="s">
        <v>689</v>
      </c>
      <c r="B661" s="11" t="s">
        <v>12</v>
      </c>
      <c r="C661" s="11" t="s">
        <v>13</v>
      </c>
      <c r="D661" s="11" t="s">
        <v>14</v>
      </c>
      <c r="E661" s="11" t="s">
        <v>25</v>
      </c>
      <c r="F661" s="11" t="s">
        <v>40</v>
      </c>
      <c r="G661" s="11">
        <v>55.45</v>
      </c>
      <c r="H661" s="11">
        <v>1</v>
      </c>
      <c r="I661" s="12">
        <v>43522</v>
      </c>
      <c r="J661" s="13">
        <v>0.7402777777777777</v>
      </c>
      <c r="K661" s="11" t="s">
        <v>27</v>
      </c>
      <c r="L661" s="11">
        <v>4.7619047620000003</v>
      </c>
      <c r="M661" s="14">
        <v>4.9000000000000004</v>
      </c>
      <c r="N661" s="15">
        <f>Table5[[#This Row],[Unit price]] *Table5[[#This Row],[Quantity]]</f>
        <v>55.45</v>
      </c>
      <c r="O661" s="15">
        <f xml:space="preserve"> Table5[[#This Row],[Revenue]]/(1 + Table5[[#This Row],[Gross Margin Percentage]])</f>
        <v>9.6235537188491982</v>
      </c>
      <c r="P661" s="17">
        <f xml:space="preserve"> Table5[[#This Row],[Revenue]] - Table5[[#This Row],[Total Cost]]</f>
        <v>45.826446281150808</v>
      </c>
    </row>
    <row r="662" spans="1:16" x14ac:dyDescent="0.25">
      <c r="A662" s="7" t="s">
        <v>690</v>
      </c>
      <c r="B662" s="7" t="s">
        <v>36</v>
      </c>
      <c r="C662" s="7" t="s">
        <v>37</v>
      </c>
      <c r="D662" s="7" t="s">
        <v>21</v>
      </c>
      <c r="E662" s="7" t="s">
        <v>15</v>
      </c>
      <c r="F662" s="7" t="s">
        <v>30</v>
      </c>
      <c r="G662" s="7">
        <v>42.97</v>
      </c>
      <c r="H662" s="7">
        <v>3</v>
      </c>
      <c r="I662" s="8">
        <v>43499</v>
      </c>
      <c r="J662" s="9">
        <v>0.49027777777777781</v>
      </c>
      <c r="K662" s="7" t="s">
        <v>23</v>
      </c>
      <c r="L662" s="7">
        <v>4.7619047620000003</v>
      </c>
      <c r="M662" s="10">
        <v>9.3000000000000007</v>
      </c>
      <c r="N662" s="15">
        <f>Table5[[#This Row],[Unit price]] *Table5[[#This Row],[Quantity]]</f>
        <v>128.91</v>
      </c>
      <c r="O662" s="15">
        <f xml:space="preserve"> Table5[[#This Row],[Revenue]]/(1 + Table5[[#This Row],[Gross Margin Percentage]])</f>
        <v>22.37280991698557</v>
      </c>
      <c r="P662" s="17">
        <f xml:space="preserve"> Table5[[#This Row],[Revenue]] - Table5[[#This Row],[Total Cost]]</f>
        <v>106.53719008301442</v>
      </c>
    </row>
    <row r="663" spans="1:16" x14ac:dyDescent="0.25">
      <c r="A663" s="11" t="s">
        <v>691</v>
      </c>
      <c r="B663" s="11" t="s">
        <v>19</v>
      </c>
      <c r="C663" s="11" t="s">
        <v>20</v>
      </c>
      <c r="D663" s="11" t="s">
        <v>14</v>
      </c>
      <c r="E663" s="11" t="s">
        <v>25</v>
      </c>
      <c r="F663" s="11" t="s">
        <v>30</v>
      </c>
      <c r="G663" s="11">
        <v>17.14</v>
      </c>
      <c r="H663" s="11">
        <v>7</v>
      </c>
      <c r="I663" s="12">
        <v>43481</v>
      </c>
      <c r="J663" s="13">
        <v>0.50486111111111109</v>
      </c>
      <c r="K663" s="11" t="s">
        <v>27</v>
      </c>
      <c r="L663" s="11">
        <v>4.7619047620000003</v>
      </c>
      <c r="M663" s="14">
        <v>7.9</v>
      </c>
      <c r="N663" s="15">
        <f>Table5[[#This Row],[Unit price]] *Table5[[#This Row],[Quantity]]</f>
        <v>119.98</v>
      </c>
      <c r="O663" s="15">
        <f xml:space="preserve"> Table5[[#This Row],[Revenue]]/(1 + Table5[[#This Row],[Gross Margin Percentage]])</f>
        <v>20.822975206267387</v>
      </c>
      <c r="P663" s="17">
        <f xml:space="preserve"> Table5[[#This Row],[Revenue]] - Table5[[#This Row],[Total Cost]]</f>
        <v>99.157024793732617</v>
      </c>
    </row>
    <row r="664" spans="1:16" x14ac:dyDescent="0.25">
      <c r="A664" s="7" t="s">
        <v>692</v>
      </c>
      <c r="B664" s="7" t="s">
        <v>36</v>
      </c>
      <c r="C664" s="7" t="s">
        <v>37</v>
      </c>
      <c r="D664" s="7" t="s">
        <v>14</v>
      </c>
      <c r="E664" s="7" t="s">
        <v>15</v>
      </c>
      <c r="F664" s="7" t="s">
        <v>40</v>
      </c>
      <c r="G664" s="7">
        <v>58.75</v>
      </c>
      <c r="H664" s="7">
        <v>6</v>
      </c>
      <c r="I664" s="8">
        <v>43548</v>
      </c>
      <c r="J664" s="9">
        <v>0.7597222222222223</v>
      </c>
      <c r="K664" s="7" t="s">
        <v>27</v>
      </c>
      <c r="L664" s="7">
        <v>4.7619047620000003</v>
      </c>
      <c r="M664" s="10">
        <v>5.9</v>
      </c>
      <c r="N664" s="15">
        <f>Table5[[#This Row],[Unit price]] *Table5[[#This Row],[Quantity]]</f>
        <v>352.5</v>
      </c>
      <c r="O664" s="15">
        <f xml:space="preserve"> Table5[[#This Row],[Revenue]]/(1 + Table5[[#This Row],[Gross Margin Percentage]])</f>
        <v>61.177685949402019</v>
      </c>
      <c r="P664" s="17">
        <f xml:space="preserve"> Table5[[#This Row],[Revenue]] - Table5[[#This Row],[Total Cost]]</f>
        <v>291.32231405059798</v>
      </c>
    </row>
    <row r="665" spans="1:16" x14ac:dyDescent="0.25">
      <c r="A665" s="11" t="s">
        <v>693</v>
      </c>
      <c r="B665" s="11" t="s">
        <v>19</v>
      </c>
      <c r="C665" s="11" t="s">
        <v>20</v>
      </c>
      <c r="D665" s="11" t="s">
        <v>14</v>
      </c>
      <c r="E665" s="11" t="s">
        <v>15</v>
      </c>
      <c r="F665" s="11" t="s">
        <v>38</v>
      </c>
      <c r="G665" s="11">
        <v>87.1</v>
      </c>
      <c r="H665" s="11">
        <v>10</v>
      </c>
      <c r="I665" s="12">
        <v>43508</v>
      </c>
      <c r="J665" s="13">
        <v>0.61458333333333337</v>
      </c>
      <c r="K665" s="11" t="s">
        <v>27</v>
      </c>
      <c r="L665" s="11">
        <v>4.7619047620000003</v>
      </c>
      <c r="M665" s="14">
        <v>9.9</v>
      </c>
      <c r="N665" s="15">
        <f>Table5[[#This Row],[Unit price]] *Table5[[#This Row],[Quantity]]</f>
        <v>871</v>
      </c>
      <c r="O665" s="15">
        <f xml:space="preserve"> Table5[[#This Row],[Revenue]]/(1 + Table5[[#This Row],[Gross Margin Percentage]])</f>
        <v>151.16528925369974</v>
      </c>
      <c r="P665" s="17">
        <f xml:space="preserve"> Table5[[#This Row],[Revenue]] - Table5[[#This Row],[Total Cost]]</f>
        <v>719.83471074630029</v>
      </c>
    </row>
    <row r="666" spans="1:16" x14ac:dyDescent="0.25">
      <c r="A666" s="7" t="s">
        <v>694</v>
      </c>
      <c r="B666" s="7" t="s">
        <v>19</v>
      </c>
      <c r="C666" s="7" t="s">
        <v>20</v>
      </c>
      <c r="D666" s="7" t="s">
        <v>21</v>
      </c>
      <c r="E666" s="7" t="s">
        <v>15</v>
      </c>
      <c r="F666" s="7" t="s">
        <v>30</v>
      </c>
      <c r="G666" s="7">
        <v>98.8</v>
      </c>
      <c r="H666" s="7">
        <v>2</v>
      </c>
      <c r="I666" s="8">
        <v>43517</v>
      </c>
      <c r="J666" s="9">
        <v>0.48541666666666666</v>
      </c>
      <c r="K666" s="7" t="s">
        <v>23</v>
      </c>
      <c r="L666" s="7">
        <v>4.7619047620000003</v>
      </c>
      <c r="M666" s="10">
        <v>7.7</v>
      </c>
      <c r="N666" s="15">
        <f>Table5[[#This Row],[Unit price]] *Table5[[#This Row],[Quantity]]</f>
        <v>197.6</v>
      </c>
      <c r="O666" s="15">
        <f xml:space="preserve"> Table5[[#This Row],[Revenue]]/(1 + Table5[[#This Row],[Gross Margin Percentage]])</f>
        <v>34.29421487546621</v>
      </c>
      <c r="P666" s="17">
        <f xml:space="preserve"> Table5[[#This Row],[Revenue]] - Table5[[#This Row],[Total Cost]]</f>
        <v>163.30578512453377</v>
      </c>
    </row>
    <row r="667" spans="1:16" x14ac:dyDescent="0.25">
      <c r="A667" s="11" t="s">
        <v>695</v>
      </c>
      <c r="B667" s="11" t="s">
        <v>12</v>
      </c>
      <c r="C667" s="11" t="s">
        <v>13</v>
      </c>
      <c r="D667" s="11" t="s">
        <v>21</v>
      </c>
      <c r="E667" s="11" t="s">
        <v>15</v>
      </c>
      <c r="F667" s="11" t="s">
        <v>40</v>
      </c>
      <c r="G667" s="11">
        <v>48.63</v>
      </c>
      <c r="H667" s="11">
        <v>4</v>
      </c>
      <c r="I667" s="12">
        <v>43500</v>
      </c>
      <c r="J667" s="13">
        <v>0.65555555555555556</v>
      </c>
      <c r="K667" s="11" t="s">
        <v>17</v>
      </c>
      <c r="L667" s="11">
        <v>4.7619047620000003</v>
      </c>
      <c r="M667" s="14">
        <v>7.6</v>
      </c>
      <c r="N667" s="15">
        <f>Table5[[#This Row],[Unit price]] *Table5[[#This Row],[Quantity]]</f>
        <v>194.52</v>
      </c>
      <c r="O667" s="15">
        <f xml:space="preserve"> Table5[[#This Row],[Revenue]]/(1 + Table5[[#This Row],[Gross Margin Percentage]])</f>
        <v>33.75966942092959</v>
      </c>
      <c r="P667" s="17">
        <f xml:space="preserve"> Table5[[#This Row],[Revenue]] - Table5[[#This Row],[Total Cost]]</f>
        <v>160.76033057907043</v>
      </c>
    </row>
    <row r="668" spans="1:16" x14ac:dyDescent="0.25">
      <c r="A668" s="7" t="s">
        <v>696</v>
      </c>
      <c r="B668" s="7" t="s">
        <v>36</v>
      </c>
      <c r="C668" s="7" t="s">
        <v>37</v>
      </c>
      <c r="D668" s="7" t="s">
        <v>14</v>
      </c>
      <c r="E668" s="7" t="s">
        <v>25</v>
      </c>
      <c r="F668" s="7" t="s">
        <v>38</v>
      </c>
      <c r="G668" s="7">
        <v>57.74</v>
      </c>
      <c r="H668" s="7">
        <v>3</v>
      </c>
      <c r="I668" s="8">
        <v>43516</v>
      </c>
      <c r="J668" s="9">
        <v>0.54583333333333328</v>
      </c>
      <c r="K668" s="7" t="s">
        <v>17</v>
      </c>
      <c r="L668" s="7">
        <v>4.7619047620000003</v>
      </c>
      <c r="M668" s="10">
        <v>7.7</v>
      </c>
      <c r="N668" s="15">
        <f>Table5[[#This Row],[Unit price]] *Table5[[#This Row],[Quantity]]</f>
        <v>173.22</v>
      </c>
      <c r="O668" s="15">
        <f xml:space="preserve"> Table5[[#This Row],[Revenue]]/(1 + Table5[[#This Row],[Gross Margin Percentage]])</f>
        <v>30.062975206114661</v>
      </c>
      <c r="P668" s="17">
        <f xml:space="preserve"> Table5[[#This Row],[Revenue]] - Table5[[#This Row],[Total Cost]]</f>
        <v>143.15702479388534</v>
      </c>
    </row>
    <row r="669" spans="1:16" x14ac:dyDescent="0.25">
      <c r="A669" s="11" t="s">
        <v>697</v>
      </c>
      <c r="B669" s="11" t="s">
        <v>36</v>
      </c>
      <c r="C669" s="11" t="s">
        <v>37</v>
      </c>
      <c r="D669" s="11" t="s">
        <v>21</v>
      </c>
      <c r="E669" s="11" t="s">
        <v>15</v>
      </c>
      <c r="F669" s="11" t="s">
        <v>16</v>
      </c>
      <c r="G669" s="11">
        <v>17.97</v>
      </c>
      <c r="H669" s="11">
        <v>4</v>
      </c>
      <c r="I669" s="12">
        <v>43519</v>
      </c>
      <c r="J669" s="13">
        <v>0.86319444444444438</v>
      </c>
      <c r="K669" s="11" t="s">
        <v>17</v>
      </c>
      <c r="L669" s="11">
        <v>4.7619047620000003</v>
      </c>
      <c r="M669" s="14">
        <v>6.4</v>
      </c>
      <c r="N669" s="15">
        <f>Table5[[#This Row],[Unit price]] *Table5[[#This Row],[Quantity]]</f>
        <v>71.88</v>
      </c>
      <c r="O669" s="15">
        <f xml:space="preserve"> Table5[[#This Row],[Revenue]]/(1 + Table5[[#This Row],[Gross Margin Percentage]])</f>
        <v>12.475041322107849</v>
      </c>
      <c r="P669" s="17">
        <f xml:space="preserve"> Table5[[#This Row],[Revenue]] - Table5[[#This Row],[Total Cost]]</f>
        <v>59.404958677892147</v>
      </c>
    </row>
    <row r="670" spans="1:16" x14ac:dyDescent="0.25">
      <c r="A670" s="7" t="s">
        <v>698</v>
      </c>
      <c r="B670" s="7" t="s">
        <v>19</v>
      </c>
      <c r="C670" s="7" t="s">
        <v>20</v>
      </c>
      <c r="D670" s="7" t="s">
        <v>14</v>
      </c>
      <c r="E670" s="7" t="s">
        <v>15</v>
      </c>
      <c r="F670" s="7" t="s">
        <v>16</v>
      </c>
      <c r="G670" s="7">
        <v>47.71</v>
      </c>
      <c r="H670" s="7">
        <v>6</v>
      </c>
      <c r="I670" s="8">
        <v>43512</v>
      </c>
      <c r="J670" s="9">
        <v>0.59652777777777777</v>
      </c>
      <c r="K670" s="7" t="s">
        <v>17</v>
      </c>
      <c r="L670" s="7">
        <v>4.7619047620000003</v>
      </c>
      <c r="M670" s="10">
        <v>4.4000000000000004</v>
      </c>
      <c r="N670" s="15">
        <f>Table5[[#This Row],[Unit price]] *Table5[[#This Row],[Quantity]]</f>
        <v>286.26</v>
      </c>
      <c r="O670" s="15">
        <f xml:space="preserve"> Table5[[#This Row],[Revenue]]/(1 + Table5[[#This Row],[Gross Margin Percentage]])</f>
        <v>49.681487602484601</v>
      </c>
      <c r="P670" s="17">
        <f xml:space="preserve"> Table5[[#This Row],[Revenue]] - Table5[[#This Row],[Total Cost]]</f>
        <v>236.5785123975154</v>
      </c>
    </row>
    <row r="671" spans="1:16" x14ac:dyDescent="0.25">
      <c r="A671" s="11" t="s">
        <v>699</v>
      </c>
      <c r="B671" s="11" t="s">
        <v>36</v>
      </c>
      <c r="C671" s="11" t="s">
        <v>37</v>
      </c>
      <c r="D671" s="11" t="s">
        <v>21</v>
      </c>
      <c r="E671" s="11" t="s">
        <v>15</v>
      </c>
      <c r="F671" s="11" t="s">
        <v>30</v>
      </c>
      <c r="G671" s="11">
        <v>40.619999999999997</v>
      </c>
      <c r="H671" s="11">
        <v>2</v>
      </c>
      <c r="I671" s="12">
        <v>43482</v>
      </c>
      <c r="J671" s="13">
        <v>0.41736111111111113</v>
      </c>
      <c r="K671" s="11" t="s">
        <v>27</v>
      </c>
      <c r="L671" s="11">
        <v>4.7619047620000003</v>
      </c>
      <c r="M671" s="14">
        <v>4.0999999999999996</v>
      </c>
      <c r="N671" s="15">
        <f>Table5[[#This Row],[Unit price]] *Table5[[#This Row],[Quantity]]</f>
        <v>81.239999999999995</v>
      </c>
      <c r="O671" s="15">
        <f xml:space="preserve"> Table5[[#This Row],[Revenue]]/(1 + Table5[[#This Row],[Gross Margin Percentage]])</f>
        <v>14.099504131998353</v>
      </c>
      <c r="P671" s="17">
        <f xml:space="preserve"> Table5[[#This Row],[Revenue]] - Table5[[#This Row],[Total Cost]]</f>
        <v>67.140495868001636</v>
      </c>
    </row>
    <row r="672" spans="1:16" x14ac:dyDescent="0.25">
      <c r="A672" s="7" t="s">
        <v>700</v>
      </c>
      <c r="B672" s="7" t="s">
        <v>12</v>
      </c>
      <c r="C672" s="7" t="s">
        <v>13</v>
      </c>
      <c r="D672" s="7" t="s">
        <v>14</v>
      </c>
      <c r="E672" s="7" t="s">
        <v>25</v>
      </c>
      <c r="F672" s="7" t="s">
        <v>40</v>
      </c>
      <c r="G672" s="7">
        <v>56.04</v>
      </c>
      <c r="H672" s="7">
        <v>10</v>
      </c>
      <c r="I672" s="8">
        <v>43479</v>
      </c>
      <c r="J672" s="9">
        <v>0.8125</v>
      </c>
      <c r="K672" s="7" t="s">
        <v>17</v>
      </c>
      <c r="L672" s="7">
        <v>4.7619047620000003</v>
      </c>
      <c r="M672" s="10">
        <v>4.4000000000000004</v>
      </c>
      <c r="N672" s="15">
        <f>Table5[[#This Row],[Unit price]] *Table5[[#This Row],[Quantity]]</f>
        <v>560.4</v>
      </c>
      <c r="O672" s="15">
        <f xml:space="preserve"> Table5[[#This Row],[Revenue]]/(1 + Table5[[#This Row],[Gross Margin Percentage]])</f>
        <v>97.259504130623796</v>
      </c>
      <c r="P672" s="17">
        <f xml:space="preserve"> Table5[[#This Row],[Revenue]] - Table5[[#This Row],[Total Cost]]</f>
        <v>463.1404958693762</v>
      </c>
    </row>
    <row r="673" spans="1:16" x14ac:dyDescent="0.25">
      <c r="A673" s="11" t="s">
        <v>701</v>
      </c>
      <c r="B673" s="11" t="s">
        <v>36</v>
      </c>
      <c r="C673" s="11" t="s">
        <v>37</v>
      </c>
      <c r="D673" s="11" t="s">
        <v>14</v>
      </c>
      <c r="E673" s="11" t="s">
        <v>25</v>
      </c>
      <c r="F673" s="11" t="s">
        <v>38</v>
      </c>
      <c r="G673" s="11">
        <v>93.4</v>
      </c>
      <c r="H673" s="11">
        <v>2</v>
      </c>
      <c r="I673" s="12">
        <v>43554</v>
      </c>
      <c r="J673" s="13">
        <v>0.69027777777777777</v>
      </c>
      <c r="K673" s="11" t="s">
        <v>23</v>
      </c>
      <c r="L673" s="11">
        <v>4.7619047620000003</v>
      </c>
      <c r="M673" s="14">
        <v>5.5</v>
      </c>
      <c r="N673" s="15">
        <f>Table5[[#This Row],[Unit price]] *Table5[[#This Row],[Quantity]]</f>
        <v>186.8</v>
      </c>
      <c r="O673" s="15">
        <f xml:space="preserve"> Table5[[#This Row],[Revenue]]/(1 + Table5[[#This Row],[Gross Margin Percentage]])</f>
        <v>32.419834710207937</v>
      </c>
      <c r="P673" s="17">
        <f xml:space="preserve"> Table5[[#This Row],[Revenue]] - Table5[[#This Row],[Total Cost]]</f>
        <v>154.38016528979207</v>
      </c>
    </row>
    <row r="674" spans="1:16" x14ac:dyDescent="0.25">
      <c r="A674" s="7" t="s">
        <v>702</v>
      </c>
      <c r="B674" s="7" t="s">
        <v>36</v>
      </c>
      <c r="C674" s="7" t="s">
        <v>37</v>
      </c>
      <c r="D674" s="7" t="s">
        <v>21</v>
      </c>
      <c r="E674" s="7" t="s">
        <v>15</v>
      </c>
      <c r="F674" s="7" t="s">
        <v>16</v>
      </c>
      <c r="G674" s="7">
        <v>73.41</v>
      </c>
      <c r="H674" s="7">
        <v>3</v>
      </c>
      <c r="I674" s="8">
        <v>43526</v>
      </c>
      <c r="J674" s="9">
        <v>0.54861111111111105</v>
      </c>
      <c r="K674" s="7" t="s">
        <v>17</v>
      </c>
      <c r="L674" s="7">
        <v>4.7619047620000003</v>
      </c>
      <c r="M674" s="10">
        <v>4</v>
      </c>
      <c r="N674" s="15">
        <f>Table5[[#This Row],[Unit price]] *Table5[[#This Row],[Quantity]]</f>
        <v>220.23</v>
      </c>
      <c r="O674" s="15">
        <f xml:space="preserve"> Table5[[#This Row],[Revenue]]/(1 + Table5[[#This Row],[Gross Margin Percentage]])</f>
        <v>38.221735536558313</v>
      </c>
      <c r="P674" s="17">
        <f xml:space="preserve"> Table5[[#This Row],[Revenue]] - Table5[[#This Row],[Total Cost]]</f>
        <v>182.00826446344166</v>
      </c>
    </row>
    <row r="675" spans="1:16" x14ac:dyDescent="0.25">
      <c r="A675" s="11" t="s">
        <v>703</v>
      </c>
      <c r="B675" s="11" t="s">
        <v>19</v>
      </c>
      <c r="C675" s="11" t="s">
        <v>20</v>
      </c>
      <c r="D675" s="11" t="s">
        <v>21</v>
      </c>
      <c r="E675" s="11" t="s">
        <v>25</v>
      </c>
      <c r="F675" s="11" t="s">
        <v>16</v>
      </c>
      <c r="G675" s="11">
        <v>33.64</v>
      </c>
      <c r="H675" s="11">
        <v>8</v>
      </c>
      <c r="I675" s="12">
        <v>43511</v>
      </c>
      <c r="J675" s="13">
        <v>0.71527777777777779</v>
      </c>
      <c r="K675" s="11" t="s">
        <v>27</v>
      </c>
      <c r="L675" s="11">
        <v>4.7619047620000003</v>
      </c>
      <c r="M675" s="14">
        <v>9.3000000000000007</v>
      </c>
      <c r="N675" s="15">
        <f>Table5[[#This Row],[Unit price]] *Table5[[#This Row],[Quantity]]</f>
        <v>269.12</v>
      </c>
      <c r="O675" s="15">
        <f xml:space="preserve"> Table5[[#This Row],[Revenue]]/(1 + Table5[[#This Row],[Gross Margin Percentage]])</f>
        <v>46.70677685873212</v>
      </c>
      <c r="P675" s="17">
        <f xml:space="preserve"> Table5[[#This Row],[Revenue]] - Table5[[#This Row],[Total Cost]]</f>
        <v>222.41322314126788</v>
      </c>
    </row>
    <row r="676" spans="1:16" x14ac:dyDescent="0.25">
      <c r="A676" s="7" t="s">
        <v>704</v>
      </c>
      <c r="B676" s="7" t="s">
        <v>12</v>
      </c>
      <c r="C676" s="7" t="s">
        <v>13</v>
      </c>
      <c r="D676" s="7" t="s">
        <v>21</v>
      </c>
      <c r="E676" s="7" t="s">
        <v>15</v>
      </c>
      <c r="F676" s="7" t="s">
        <v>22</v>
      </c>
      <c r="G676" s="7">
        <v>45.48</v>
      </c>
      <c r="H676" s="7">
        <v>10</v>
      </c>
      <c r="I676" s="8">
        <v>43525</v>
      </c>
      <c r="J676" s="9">
        <v>0.43194444444444446</v>
      </c>
      <c r="K676" s="7" t="s">
        <v>27</v>
      </c>
      <c r="L676" s="7">
        <v>4.7619047620000003</v>
      </c>
      <c r="M676" s="10">
        <v>4.8</v>
      </c>
      <c r="N676" s="15">
        <f>Table5[[#This Row],[Unit price]] *Table5[[#This Row],[Quantity]]</f>
        <v>454.79999999999995</v>
      </c>
      <c r="O676" s="15">
        <f xml:space="preserve"> Table5[[#This Row],[Revenue]]/(1 + Table5[[#This Row],[Gross Margin Percentage]])</f>
        <v>78.932231403654001</v>
      </c>
      <c r="P676" s="17">
        <f xml:space="preserve"> Table5[[#This Row],[Revenue]] - Table5[[#This Row],[Total Cost]]</f>
        <v>375.86776859634597</v>
      </c>
    </row>
    <row r="677" spans="1:16" x14ac:dyDescent="0.25">
      <c r="A677" s="11" t="s">
        <v>705</v>
      </c>
      <c r="B677" s="11" t="s">
        <v>36</v>
      </c>
      <c r="C677" s="11" t="s">
        <v>37</v>
      </c>
      <c r="D677" s="11" t="s">
        <v>14</v>
      </c>
      <c r="E677" s="11" t="s">
        <v>25</v>
      </c>
      <c r="F677" s="11" t="s">
        <v>40</v>
      </c>
      <c r="G677" s="11">
        <v>83.77</v>
      </c>
      <c r="H677" s="11">
        <v>2</v>
      </c>
      <c r="I677" s="12">
        <v>43520</v>
      </c>
      <c r="J677" s="13">
        <v>0.83124999999999993</v>
      </c>
      <c r="K677" s="11" t="s">
        <v>23</v>
      </c>
      <c r="L677" s="11">
        <v>4.7619047620000003</v>
      </c>
      <c r="M677" s="14">
        <v>4.5999999999999996</v>
      </c>
      <c r="N677" s="15">
        <f>Table5[[#This Row],[Unit price]] *Table5[[#This Row],[Quantity]]</f>
        <v>167.54</v>
      </c>
      <c r="O677" s="15">
        <f xml:space="preserve"> Table5[[#This Row],[Revenue]]/(1 + Table5[[#This Row],[Gross Margin Percentage]])</f>
        <v>29.077190082164009</v>
      </c>
      <c r="P677" s="17">
        <f xml:space="preserve"> Table5[[#This Row],[Revenue]] - Table5[[#This Row],[Total Cost]]</f>
        <v>138.46280991783598</v>
      </c>
    </row>
    <row r="678" spans="1:16" x14ac:dyDescent="0.25">
      <c r="A678" s="7" t="s">
        <v>706</v>
      </c>
      <c r="B678" s="7" t="s">
        <v>36</v>
      </c>
      <c r="C678" s="7" t="s">
        <v>37</v>
      </c>
      <c r="D678" s="7" t="s">
        <v>14</v>
      </c>
      <c r="E678" s="7" t="s">
        <v>15</v>
      </c>
      <c r="F678" s="7" t="s">
        <v>30</v>
      </c>
      <c r="G678" s="7">
        <v>64.08</v>
      </c>
      <c r="H678" s="7">
        <v>7</v>
      </c>
      <c r="I678" s="8">
        <v>43515</v>
      </c>
      <c r="J678" s="9">
        <v>0.81180555555555556</v>
      </c>
      <c r="K678" s="7" t="s">
        <v>27</v>
      </c>
      <c r="L678" s="7">
        <v>4.7619047620000003</v>
      </c>
      <c r="M678" s="10">
        <v>7.3</v>
      </c>
      <c r="N678" s="15">
        <f>Table5[[#This Row],[Unit price]] *Table5[[#This Row],[Quantity]]</f>
        <v>448.56</v>
      </c>
      <c r="O678" s="15">
        <f xml:space="preserve"> Table5[[#This Row],[Revenue]]/(1 + Table5[[#This Row],[Gross Margin Percentage]])</f>
        <v>77.849256197060342</v>
      </c>
      <c r="P678" s="17">
        <f xml:space="preserve"> Table5[[#This Row],[Revenue]] - Table5[[#This Row],[Total Cost]]</f>
        <v>370.71074380293965</v>
      </c>
    </row>
    <row r="679" spans="1:16" x14ac:dyDescent="0.25">
      <c r="A679" s="11" t="s">
        <v>707</v>
      </c>
      <c r="B679" s="11" t="s">
        <v>12</v>
      </c>
      <c r="C679" s="11" t="s">
        <v>13</v>
      </c>
      <c r="D679" s="11" t="s">
        <v>14</v>
      </c>
      <c r="E679" s="11" t="s">
        <v>15</v>
      </c>
      <c r="F679" s="11" t="s">
        <v>38</v>
      </c>
      <c r="G679" s="11">
        <v>73.47</v>
      </c>
      <c r="H679" s="11">
        <v>4</v>
      </c>
      <c r="I679" s="12">
        <v>43519</v>
      </c>
      <c r="J679" s="13">
        <v>0.77083333333333337</v>
      </c>
      <c r="K679" s="11" t="s">
        <v>23</v>
      </c>
      <c r="L679" s="11">
        <v>4.7619047620000003</v>
      </c>
      <c r="M679" s="14">
        <v>6</v>
      </c>
      <c r="N679" s="15">
        <f>Table5[[#This Row],[Unit price]] *Table5[[#This Row],[Quantity]]</f>
        <v>293.88</v>
      </c>
      <c r="O679" s="15">
        <f xml:space="preserve"> Table5[[#This Row],[Revenue]]/(1 + Table5[[#This Row],[Gross Margin Percentage]])</f>
        <v>51.003966941305713</v>
      </c>
      <c r="P679" s="17">
        <f xml:space="preserve"> Table5[[#This Row],[Revenue]] - Table5[[#This Row],[Total Cost]]</f>
        <v>242.87603305869428</v>
      </c>
    </row>
    <row r="680" spans="1:16" x14ac:dyDescent="0.25">
      <c r="A680" s="7" t="s">
        <v>708</v>
      </c>
      <c r="B680" s="7" t="s">
        <v>19</v>
      </c>
      <c r="C680" s="7" t="s">
        <v>20</v>
      </c>
      <c r="D680" s="7" t="s">
        <v>21</v>
      </c>
      <c r="E680" s="7" t="s">
        <v>25</v>
      </c>
      <c r="F680" s="7" t="s">
        <v>16</v>
      </c>
      <c r="G680" s="7">
        <v>58.95</v>
      </c>
      <c r="H680" s="7">
        <v>10</v>
      </c>
      <c r="I680" s="8">
        <v>43503</v>
      </c>
      <c r="J680" s="9">
        <v>0.6020833333333333</v>
      </c>
      <c r="K680" s="7" t="s">
        <v>17</v>
      </c>
      <c r="L680" s="7">
        <v>4.7619047620000003</v>
      </c>
      <c r="M680" s="10">
        <v>8.1</v>
      </c>
      <c r="N680" s="15">
        <f>Table5[[#This Row],[Unit price]] *Table5[[#This Row],[Quantity]]</f>
        <v>589.5</v>
      </c>
      <c r="O680" s="15">
        <f xml:space="preserve"> Table5[[#This Row],[Revenue]]/(1 + Table5[[#This Row],[Gross Margin Percentage]])</f>
        <v>102.30991735368082</v>
      </c>
      <c r="P680" s="17">
        <f xml:space="preserve"> Table5[[#This Row],[Revenue]] - Table5[[#This Row],[Total Cost]]</f>
        <v>487.19008264631918</v>
      </c>
    </row>
    <row r="681" spans="1:16" x14ac:dyDescent="0.25">
      <c r="A681" s="11" t="s">
        <v>709</v>
      </c>
      <c r="B681" s="11" t="s">
        <v>12</v>
      </c>
      <c r="C681" s="11" t="s">
        <v>13</v>
      </c>
      <c r="D681" s="11" t="s">
        <v>14</v>
      </c>
      <c r="E681" s="11" t="s">
        <v>25</v>
      </c>
      <c r="F681" s="11" t="s">
        <v>38</v>
      </c>
      <c r="G681" s="11">
        <v>48.5</v>
      </c>
      <c r="H681" s="11">
        <v>6</v>
      </c>
      <c r="I681" s="12">
        <v>43476</v>
      </c>
      <c r="J681" s="13">
        <v>0.58124999999999993</v>
      </c>
      <c r="K681" s="11" t="s">
        <v>17</v>
      </c>
      <c r="L681" s="11">
        <v>4.7619047620000003</v>
      </c>
      <c r="M681" s="14">
        <v>9.4</v>
      </c>
      <c r="N681" s="15">
        <f>Table5[[#This Row],[Unit price]] *Table5[[#This Row],[Quantity]]</f>
        <v>291</v>
      </c>
      <c r="O681" s="15">
        <f xml:space="preserve"> Table5[[#This Row],[Revenue]]/(1 + Table5[[#This Row],[Gross Margin Percentage]])</f>
        <v>50.504132230570178</v>
      </c>
      <c r="P681" s="17">
        <f xml:space="preserve"> Table5[[#This Row],[Revenue]] - Table5[[#This Row],[Total Cost]]</f>
        <v>240.49586776942982</v>
      </c>
    </row>
    <row r="682" spans="1:16" x14ac:dyDescent="0.25">
      <c r="A682" s="7" t="s">
        <v>710</v>
      </c>
      <c r="B682" s="7" t="s">
        <v>36</v>
      </c>
      <c r="C682" s="7" t="s">
        <v>37</v>
      </c>
      <c r="D682" s="7" t="s">
        <v>14</v>
      </c>
      <c r="E682" s="7" t="s">
        <v>15</v>
      </c>
      <c r="F682" s="7" t="s">
        <v>22</v>
      </c>
      <c r="G682" s="7">
        <v>39.479999999999997</v>
      </c>
      <c r="H682" s="7">
        <v>1</v>
      </c>
      <c r="I682" s="8">
        <v>43508</v>
      </c>
      <c r="J682" s="9">
        <v>0.82152777777777775</v>
      </c>
      <c r="K682" s="7" t="s">
        <v>23</v>
      </c>
      <c r="L682" s="7">
        <v>4.7619047620000003</v>
      </c>
      <c r="M682" s="10">
        <v>6.5</v>
      </c>
      <c r="N682" s="15">
        <f>Table5[[#This Row],[Unit price]] *Table5[[#This Row],[Quantity]]</f>
        <v>39.479999999999997</v>
      </c>
      <c r="O682" s="15">
        <f xml:space="preserve"> Table5[[#This Row],[Revenue]]/(1 + Table5[[#This Row],[Gross Margin Percentage]])</f>
        <v>6.8519008263330257</v>
      </c>
      <c r="P682" s="17">
        <f xml:space="preserve"> Table5[[#This Row],[Revenue]] - Table5[[#This Row],[Total Cost]]</f>
        <v>32.628099173666968</v>
      </c>
    </row>
    <row r="683" spans="1:16" x14ac:dyDescent="0.25">
      <c r="A683" s="11" t="s">
        <v>711</v>
      </c>
      <c r="B683" s="11" t="s">
        <v>36</v>
      </c>
      <c r="C683" s="11" t="s">
        <v>37</v>
      </c>
      <c r="D683" s="11" t="s">
        <v>21</v>
      </c>
      <c r="E683" s="11" t="s">
        <v>15</v>
      </c>
      <c r="F683" s="11" t="s">
        <v>30</v>
      </c>
      <c r="G683" s="11">
        <v>34.81</v>
      </c>
      <c r="H683" s="11">
        <v>1</v>
      </c>
      <c r="I683" s="12">
        <v>43479</v>
      </c>
      <c r="J683" s="13">
        <v>0.42430555555555555</v>
      </c>
      <c r="K683" s="11" t="s">
        <v>27</v>
      </c>
      <c r="L683" s="11">
        <v>4.7619047620000003</v>
      </c>
      <c r="M683" s="14">
        <v>7</v>
      </c>
      <c r="N683" s="15">
        <f>Table5[[#This Row],[Unit price]] *Table5[[#This Row],[Quantity]]</f>
        <v>34.81</v>
      </c>
      <c r="O683" s="15">
        <f xml:space="preserve"> Table5[[#This Row],[Revenue]]/(1 + Table5[[#This Row],[Gross Margin Percentage]])</f>
        <v>6.0414049585778278</v>
      </c>
      <c r="P683" s="17">
        <f xml:space="preserve"> Table5[[#This Row],[Revenue]] - Table5[[#This Row],[Total Cost]]</f>
        <v>28.768595041422174</v>
      </c>
    </row>
    <row r="684" spans="1:16" x14ac:dyDescent="0.25">
      <c r="A684" s="7" t="s">
        <v>712</v>
      </c>
      <c r="B684" s="7" t="s">
        <v>19</v>
      </c>
      <c r="C684" s="7" t="s">
        <v>20</v>
      </c>
      <c r="D684" s="7" t="s">
        <v>21</v>
      </c>
      <c r="E684" s="7" t="s">
        <v>15</v>
      </c>
      <c r="F684" s="7" t="s">
        <v>40</v>
      </c>
      <c r="G684" s="7">
        <v>49.32</v>
      </c>
      <c r="H684" s="7">
        <v>6</v>
      </c>
      <c r="I684" s="8">
        <v>43474</v>
      </c>
      <c r="J684" s="9">
        <v>0.57361111111111118</v>
      </c>
      <c r="K684" s="7" t="s">
        <v>17</v>
      </c>
      <c r="L684" s="7">
        <v>4.7619047620000003</v>
      </c>
      <c r="M684" s="10">
        <v>7.1</v>
      </c>
      <c r="N684" s="15">
        <f>Table5[[#This Row],[Unit price]] *Table5[[#This Row],[Quantity]]</f>
        <v>295.92</v>
      </c>
      <c r="O684" s="15">
        <f xml:space="preserve"> Table5[[#This Row],[Revenue]]/(1 + Table5[[#This Row],[Gross Margin Percentage]])</f>
        <v>51.358016528076725</v>
      </c>
      <c r="P684" s="17">
        <f xml:space="preserve"> Table5[[#This Row],[Revenue]] - Table5[[#This Row],[Total Cost]]</f>
        <v>244.5619834719233</v>
      </c>
    </row>
    <row r="685" spans="1:16" x14ac:dyDescent="0.25">
      <c r="A685" s="11" t="s">
        <v>713</v>
      </c>
      <c r="B685" s="11" t="s">
        <v>12</v>
      </c>
      <c r="C685" s="11" t="s">
        <v>13</v>
      </c>
      <c r="D685" s="11" t="s">
        <v>14</v>
      </c>
      <c r="E685" s="11" t="s">
        <v>25</v>
      </c>
      <c r="F685" s="11" t="s">
        <v>40</v>
      </c>
      <c r="G685" s="11">
        <v>21.48</v>
      </c>
      <c r="H685" s="11">
        <v>2</v>
      </c>
      <c r="I685" s="12">
        <v>43523</v>
      </c>
      <c r="J685" s="13">
        <v>0.51527777777777783</v>
      </c>
      <c r="K685" s="11" t="s">
        <v>17</v>
      </c>
      <c r="L685" s="11">
        <v>4.7619047620000003</v>
      </c>
      <c r="M685" s="14">
        <v>6.6</v>
      </c>
      <c r="N685" s="15">
        <f>Table5[[#This Row],[Unit price]] *Table5[[#This Row],[Quantity]]</f>
        <v>42.96</v>
      </c>
      <c r="O685" s="15">
        <f xml:space="preserve"> Table5[[#This Row],[Revenue]]/(1 + Table5[[#This Row],[Gross Margin Percentage]])</f>
        <v>7.4558677684718031</v>
      </c>
      <c r="P685" s="17">
        <f xml:space="preserve"> Table5[[#This Row],[Revenue]] - Table5[[#This Row],[Total Cost]]</f>
        <v>35.504132231528196</v>
      </c>
    </row>
    <row r="686" spans="1:16" x14ac:dyDescent="0.25">
      <c r="A686" s="7" t="s">
        <v>714</v>
      </c>
      <c r="B686" s="7" t="s">
        <v>36</v>
      </c>
      <c r="C686" s="7" t="s">
        <v>37</v>
      </c>
      <c r="D686" s="7" t="s">
        <v>14</v>
      </c>
      <c r="E686" s="7" t="s">
        <v>15</v>
      </c>
      <c r="F686" s="7" t="s">
        <v>30</v>
      </c>
      <c r="G686" s="7">
        <v>23.08</v>
      </c>
      <c r="H686" s="7">
        <v>6</v>
      </c>
      <c r="I686" s="8">
        <v>43489</v>
      </c>
      <c r="J686" s="9">
        <v>0.80555555555555547</v>
      </c>
      <c r="K686" s="7" t="s">
        <v>17</v>
      </c>
      <c r="L686" s="7">
        <v>4.7619047620000003</v>
      </c>
      <c r="M686" s="10">
        <v>4.9000000000000004</v>
      </c>
      <c r="N686" s="15">
        <f>Table5[[#This Row],[Unit price]] *Table5[[#This Row],[Quantity]]</f>
        <v>138.47999999999999</v>
      </c>
      <c r="O686" s="15">
        <f xml:space="preserve"> Table5[[#This Row],[Revenue]]/(1 + Table5[[#This Row],[Gross Margin Percentage]])</f>
        <v>24.033719007867209</v>
      </c>
      <c r="P686" s="17">
        <f xml:space="preserve"> Table5[[#This Row],[Revenue]] - Table5[[#This Row],[Total Cost]]</f>
        <v>114.44628099213278</v>
      </c>
    </row>
    <row r="687" spans="1:16" x14ac:dyDescent="0.25">
      <c r="A687" s="11" t="s">
        <v>715</v>
      </c>
      <c r="B687" s="11" t="s">
        <v>36</v>
      </c>
      <c r="C687" s="11" t="s">
        <v>37</v>
      </c>
      <c r="D687" s="11" t="s">
        <v>14</v>
      </c>
      <c r="E687" s="11" t="s">
        <v>15</v>
      </c>
      <c r="F687" s="11" t="s">
        <v>26</v>
      </c>
      <c r="G687" s="11">
        <v>49.1</v>
      </c>
      <c r="H687" s="11">
        <v>2</v>
      </c>
      <c r="I687" s="12">
        <v>43473</v>
      </c>
      <c r="J687" s="13">
        <v>0.54027777777777775</v>
      </c>
      <c r="K687" s="11" t="s">
        <v>27</v>
      </c>
      <c r="L687" s="11">
        <v>4.7619047620000003</v>
      </c>
      <c r="M687" s="14">
        <v>6.4</v>
      </c>
      <c r="N687" s="15">
        <f>Table5[[#This Row],[Unit price]] *Table5[[#This Row],[Quantity]]</f>
        <v>98.2</v>
      </c>
      <c r="O687" s="15">
        <f xml:space="preserve"> Table5[[#This Row],[Revenue]]/(1 + Table5[[#This Row],[Gross Margin Percentage]])</f>
        <v>17.042975206329867</v>
      </c>
      <c r="P687" s="17">
        <f xml:space="preserve"> Table5[[#This Row],[Revenue]] - Table5[[#This Row],[Total Cost]]</f>
        <v>81.157024793670132</v>
      </c>
    </row>
    <row r="688" spans="1:16" x14ac:dyDescent="0.25">
      <c r="A688" s="7" t="s">
        <v>716</v>
      </c>
      <c r="B688" s="7" t="s">
        <v>36</v>
      </c>
      <c r="C688" s="7" t="s">
        <v>37</v>
      </c>
      <c r="D688" s="7" t="s">
        <v>14</v>
      </c>
      <c r="E688" s="7" t="s">
        <v>15</v>
      </c>
      <c r="F688" s="7" t="s">
        <v>30</v>
      </c>
      <c r="G688" s="7">
        <v>64.83</v>
      </c>
      <c r="H688" s="7">
        <v>2</v>
      </c>
      <c r="I688" s="8">
        <v>43473</v>
      </c>
      <c r="J688" s="9">
        <v>0.4993055555555555</v>
      </c>
      <c r="K688" s="7" t="s">
        <v>27</v>
      </c>
      <c r="L688" s="7">
        <v>4.7619047620000003</v>
      </c>
      <c r="M688" s="10">
        <v>8</v>
      </c>
      <c r="N688" s="15">
        <f>Table5[[#This Row],[Unit price]] *Table5[[#This Row],[Quantity]]</f>
        <v>129.66</v>
      </c>
      <c r="O688" s="15">
        <f xml:space="preserve"> Table5[[#This Row],[Revenue]]/(1 + Table5[[#This Row],[Gross Margin Percentage]])</f>
        <v>22.502975206239618</v>
      </c>
      <c r="P688" s="17">
        <f xml:space="preserve"> Table5[[#This Row],[Revenue]] - Table5[[#This Row],[Total Cost]]</f>
        <v>107.15702479376037</v>
      </c>
    </row>
    <row r="689" spans="1:16" x14ac:dyDescent="0.25">
      <c r="A689" s="11" t="s">
        <v>717</v>
      </c>
      <c r="B689" s="11" t="s">
        <v>12</v>
      </c>
      <c r="C689" s="11" t="s">
        <v>13</v>
      </c>
      <c r="D689" s="11" t="s">
        <v>14</v>
      </c>
      <c r="E689" s="11" t="s">
        <v>25</v>
      </c>
      <c r="F689" s="11" t="s">
        <v>26</v>
      </c>
      <c r="G689" s="11">
        <v>63.56</v>
      </c>
      <c r="H689" s="11">
        <v>10</v>
      </c>
      <c r="I689" s="12">
        <v>43481</v>
      </c>
      <c r="J689" s="13">
        <v>0.74930555555555556</v>
      </c>
      <c r="K689" s="11" t="s">
        <v>23</v>
      </c>
      <c r="L689" s="11">
        <v>4.7619047620000003</v>
      </c>
      <c r="M689" s="14">
        <v>4.3</v>
      </c>
      <c r="N689" s="15">
        <f>Table5[[#This Row],[Unit price]] *Table5[[#This Row],[Quantity]]</f>
        <v>635.6</v>
      </c>
      <c r="O689" s="15">
        <f xml:space="preserve"> Table5[[#This Row],[Revenue]]/(1 + Table5[[#This Row],[Gross Margin Percentage]])</f>
        <v>110.31074379982957</v>
      </c>
      <c r="P689" s="17">
        <f xml:space="preserve"> Table5[[#This Row],[Revenue]] - Table5[[#This Row],[Total Cost]]</f>
        <v>525.28925620017048</v>
      </c>
    </row>
    <row r="690" spans="1:16" x14ac:dyDescent="0.25">
      <c r="A690" s="7" t="s">
        <v>718</v>
      </c>
      <c r="B690" s="7" t="s">
        <v>19</v>
      </c>
      <c r="C690" s="7" t="s">
        <v>20</v>
      </c>
      <c r="D690" s="7" t="s">
        <v>14</v>
      </c>
      <c r="E690" s="7" t="s">
        <v>25</v>
      </c>
      <c r="F690" s="7" t="s">
        <v>30</v>
      </c>
      <c r="G690" s="7">
        <v>72.88</v>
      </c>
      <c r="H690" s="7">
        <v>2</v>
      </c>
      <c r="I690" s="8">
        <v>43537</v>
      </c>
      <c r="J690" s="9">
        <v>0.53541666666666665</v>
      </c>
      <c r="K690" s="7" t="s">
        <v>23</v>
      </c>
      <c r="L690" s="7">
        <v>4.7619047620000003</v>
      </c>
      <c r="M690" s="10">
        <v>6.1</v>
      </c>
      <c r="N690" s="15">
        <f>Table5[[#This Row],[Unit price]] *Table5[[#This Row],[Quantity]]</f>
        <v>145.76</v>
      </c>
      <c r="O690" s="15">
        <f xml:space="preserve"> Table5[[#This Row],[Revenue]]/(1 + Table5[[#This Row],[Gross Margin Percentage]])</f>
        <v>25.297190082226489</v>
      </c>
      <c r="P690" s="17">
        <f xml:space="preserve"> Table5[[#This Row],[Revenue]] - Table5[[#This Row],[Total Cost]]</f>
        <v>120.4628099177735</v>
      </c>
    </row>
    <row r="691" spans="1:16" x14ac:dyDescent="0.25">
      <c r="A691" s="11" t="s">
        <v>719</v>
      </c>
      <c r="B691" s="11" t="s">
        <v>12</v>
      </c>
      <c r="C691" s="11" t="s">
        <v>13</v>
      </c>
      <c r="D691" s="11" t="s">
        <v>21</v>
      </c>
      <c r="E691" s="11" t="s">
        <v>15</v>
      </c>
      <c r="F691" s="11" t="s">
        <v>38</v>
      </c>
      <c r="G691" s="11">
        <v>67.099999999999994</v>
      </c>
      <c r="H691" s="11">
        <v>3</v>
      </c>
      <c r="I691" s="12">
        <v>43511</v>
      </c>
      <c r="J691" s="13">
        <v>0.44166666666666665</v>
      </c>
      <c r="K691" s="11" t="s">
        <v>23</v>
      </c>
      <c r="L691" s="11">
        <v>4.7619047620000003</v>
      </c>
      <c r="M691" s="14">
        <v>7.5</v>
      </c>
      <c r="N691" s="15">
        <f>Table5[[#This Row],[Unit price]] *Table5[[#This Row],[Quantity]]</f>
        <v>201.29999999999998</v>
      </c>
      <c r="O691" s="15">
        <f xml:space="preserve"> Table5[[#This Row],[Revenue]]/(1 + Table5[[#This Row],[Gross Margin Percentage]])</f>
        <v>34.936363635786172</v>
      </c>
      <c r="P691" s="17">
        <f xml:space="preserve"> Table5[[#This Row],[Revenue]] - Table5[[#This Row],[Total Cost]]</f>
        <v>166.36363636421382</v>
      </c>
    </row>
    <row r="692" spans="1:16" x14ac:dyDescent="0.25">
      <c r="A692" s="7" t="s">
        <v>720</v>
      </c>
      <c r="B692" s="7" t="s">
        <v>19</v>
      </c>
      <c r="C692" s="7" t="s">
        <v>20</v>
      </c>
      <c r="D692" s="7" t="s">
        <v>14</v>
      </c>
      <c r="E692" s="7" t="s">
        <v>15</v>
      </c>
      <c r="F692" s="7" t="s">
        <v>30</v>
      </c>
      <c r="G692" s="7">
        <v>70.19</v>
      </c>
      <c r="H692" s="7">
        <v>9</v>
      </c>
      <c r="I692" s="8">
        <v>43490</v>
      </c>
      <c r="J692" s="9">
        <v>0.56805555555555554</v>
      </c>
      <c r="K692" s="7" t="s">
        <v>23</v>
      </c>
      <c r="L692" s="7">
        <v>4.7619047620000003</v>
      </c>
      <c r="M692" s="10">
        <v>6.7</v>
      </c>
      <c r="N692" s="15">
        <f>Table5[[#This Row],[Unit price]] *Table5[[#This Row],[Quantity]]</f>
        <v>631.71</v>
      </c>
      <c r="O692" s="15">
        <f xml:space="preserve"> Table5[[#This Row],[Revenue]]/(1 + Table5[[#This Row],[Gross Margin Percentage]])</f>
        <v>109.63561983289858</v>
      </c>
      <c r="P692" s="17">
        <f xml:space="preserve"> Table5[[#This Row],[Revenue]] - Table5[[#This Row],[Total Cost]]</f>
        <v>522.07438016710148</v>
      </c>
    </row>
    <row r="693" spans="1:16" x14ac:dyDescent="0.25">
      <c r="A693" s="11" t="s">
        <v>721</v>
      </c>
      <c r="B693" s="11" t="s">
        <v>19</v>
      </c>
      <c r="C693" s="11" t="s">
        <v>20</v>
      </c>
      <c r="D693" s="11" t="s">
        <v>14</v>
      </c>
      <c r="E693" s="11" t="s">
        <v>25</v>
      </c>
      <c r="F693" s="11" t="s">
        <v>38</v>
      </c>
      <c r="G693" s="11">
        <v>55.04</v>
      </c>
      <c r="H693" s="11">
        <v>7</v>
      </c>
      <c r="I693" s="12">
        <v>43536</v>
      </c>
      <c r="J693" s="13">
        <v>0.81874999999999998</v>
      </c>
      <c r="K693" s="11" t="s">
        <v>17</v>
      </c>
      <c r="L693" s="11">
        <v>4.7619047620000003</v>
      </c>
      <c r="M693" s="14">
        <v>5.2</v>
      </c>
      <c r="N693" s="15">
        <f>Table5[[#This Row],[Unit price]] *Table5[[#This Row],[Quantity]]</f>
        <v>385.28</v>
      </c>
      <c r="O693" s="15">
        <f xml:space="preserve"> Table5[[#This Row],[Revenue]]/(1 + Table5[[#This Row],[Gross Margin Percentage]])</f>
        <v>66.866776858398893</v>
      </c>
      <c r="P693" s="17">
        <f xml:space="preserve"> Table5[[#This Row],[Revenue]] - Table5[[#This Row],[Total Cost]]</f>
        <v>318.41322314160107</v>
      </c>
    </row>
    <row r="694" spans="1:16" x14ac:dyDescent="0.25">
      <c r="A694" s="7" t="s">
        <v>722</v>
      </c>
      <c r="B694" s="7" t="s">
        <v>12</v>
      </c>
      <c r="C694" s="7" t="s">
        <v>13</v>
      </c>
      <c r="D694" s="7" t="s">
        <v>14</v>
      </c>
      <c r="E694" s="7" t="s">
        <v>25</v>
      </c>
      <c r="F694" s="7" t="s">
        <v>16</v>
      </c>
      <c r="G694" s="7">
        <v>48.63</v>
      </c>
      <c r="H694" s="7">
        <v>10</v>
      </c>
      <c r="I694" s="8">
        <v>43528</v>
      </c>
      <c r="J694" s="9">
        <v>0.53055555555555556</v>
      </c>
      <c r="K694" s="7" t="s">
        <v>23</v>
      </c>
      <c r="L694" s="7">
        <v>4.7619047620000003</v>
      </c>
      <c r="M694" s="10">
        <v>8.8000000000000007</v>
      </c>
      <c r="N694" s="15">
        <f>Table5[[#This Row],[Unit price]] *Table5[[#This Row],[Quantity]]</f>
        <v>486.3</v>
      </c>
      <c r="O694" s="15">
        <f xml:space="preserve"> Table5[[#This Row],[Revenue]]/(1 + Table5[[#This Row],[Gross Margin Percentage]])</f>
        <v>84.399173552323973</v>
      </c>
      <c r="P694" s="17">
        <f xml:space="preserve"> Table5[[#This Row],[Revenue]] - Table5[[#This Row],[Total Cost]]</f>
        <v>401.90082644767602</v>
      </c>
    </row>
    <row r="695" spans="1:16" x14ac:dyDescent="0.25">
      <c r="A695" s="11" t="s">
        <v>723</v>
      </c>
      <c r="B695" s="11" t="s">
        <v>19</v>
      </c>
      <c r="C695" s="11" t="s">
        <v>20</v>
      </c>
      <c r="D695" s="11" t="s">
        <v>14</v>
      </c>
      <c r="E695" s="11" t="s">
        <v>15</v>
      </c>
      <c r="F695" s="11" t="s">
        <v>40</v>
      </c>
      <c r="G695" s="11">
        <v>73.38</v>
      </c>
      <c r="H695" s="11">
        <v>7</v>
      </c>
      <c r="I695" s="12">
        <v>43506</v>
      </c>
      <c r="J695" s="13">
        <v>0.5805555555555556</v>
      </c>
      <c r="K695" s="11" t="s">
        <v>23</v>
      </c>
      <c r="L695" s="11">
        <v>4.7619047620000003</v>
      </c>
      <c r="M695" s="14">
        <v>9.5</v>
      </c>
      <c r="N695" s="15">
        <f>Table5[[#This Row],[Unit price]] *Table5[[#This Row],[Quantity]]</f>
        <v>513.66</v>
      </c>
      <c r="O695" s="15">
        <f xml:space="preserve"> Table5[[#This Row],[Revenue]]/(1 + Table5[[#This Row],[Gross Margin Percentage]])</f>
        <v>89.147603304311602</v>
      </c>
      <c r="P695" s="17">
        <f xml:space="preserve"> Table5[[#This Row],[Revenue]] - Table5[[#This Row],[Total Cost]]</f>
        <v>424.51239669568838</v>
      </c>
    </row>
    <row r="696" spans="1:16" x14ac:dyDescent="0.25">
      <c r="A696" s="7" t="s">
        <v>724</v>
      </c>
      <c r="B696" s="7" t="s">
        <v>19</v>
      </c>
      <c r="C696" s="7" t="s">
        <v>20</v>
      </c>
      <c r="D696" s="7" t="s">
        <v>21</v>
      </c>
      <c r="E696" s="7" t="s">
        <v>15</v>
      </c>
      <c r="F696" s="7" t="s">
        <v>38</v>
      </c>
      <c r="G696" s="7">
        <v>52.6</v>
      </c>
      <c r="H696" s="7">
        <v>9</v>
      </c>
      <c r="I696" s="8">
        <v>43481</v>
      </c>
      <c r="J696" s="9">
        <v>0.61249999999999993</v>
      </c>
      <c r="K696" s="7" t="s">
        <v>23</v>
      </c>
      <c r="L696" s="7">
        <v>4.7619047620000003</v>
      </c>
      <c r="M696" s="10">
        <v>7.6</v>
      </c>
      <c r="N696" s="15">
        <f>Table5[[#This Row],[Unit price]] *Table5[[#This Row],[Quantity]]</f>
        <v>473.40000000000003</v>
      </c>
      <c r="O696" s="15">
        <f xml:space="preserve"> Table5[[#This Row],[Revenue]]/(1 + Table5[[#This Row],[Gross Margin Percentage]])</f>
        <v>82.160330577154369</v>
      </c>
      <c r="P696" s="17">
        <f xml:space="preserve"> Table5[[#This Row],[Revenue]] - Table5[[#This Row],[Total Cost]]</f>
        <v>391.23966942284568</v>
      </c>
    </row>
    <row r="697" spans="1:16" x14ac:dyDescent="0.25">
      <c r="A697" s="11" t="s">
        <v>725</v>
      </c>
      <c r="B697" s="11" t="s">
        <v>12</v>
      </c>
      <c r="C697" s="11" t="s">
        <v>13</v>
      </c>
      <c r="D697" s="11" t="s">
        <v>14</v>
      </c>
      <c r="E697" s="11" t="s">
        <v>15</v>
      </c>
      <c r="F697" s="11" t="s">
        <v>26</v>
      </c>
      <c r="G697" s="11">
        <v>87.37</v>
      </c>
      <c r="H697" s="11">
        <v>5</v>
      </c>
      <c r="I697" s="12">
        <v>43494</v>
      </c>
      <c r="J697" s="13">
        <v>0.82291666666666663</v>
      </c>
      <c r="K697" s="11" t="s">
        <v>23</v>
      </c>
      <c r="L697" s="11">
        <v>4.7619047620000003</v>
      </c>
      <c r="M697" s="14">
        <v>6.6</v>
      </c>
      <c r="N697" s="15">
        <f>Table5[[#This Row],[Unit price]] *Table5[[#This Row],[Quantity]]</f>
        <v>436.85</v>
      </c>
      <c r="O697" s="15">
        <f xml:space="preserve"> Table5[[#This Row],[Revenue]]/(1 + Table5[[#This Row],[Gross Margin Percentage]])</f>
        <v>75.816942147507163</v>
      </c>
      <c r="P697" s="17">
        <f xml:space="preserve"> Table5[[#This Row],[Revenue]] - Table5[[#This Row],[Total Cost]]</f>
        <v>361.03305785249285</v>
      </c>
    </row>
    <row r="698" spans="1:16" x14ac:dyDescent="0.25">
      <c r="A698" s="7" t="s">
        <v>726</v>
      </c>
      <c r="B698" s="7" t="s">
        <v>12</v>
      </c>
      <c r="C698" s="7" t="s">
        <v>13</v>
      </c>
      <c r="D698" s="7" t="s">
        <v>14</v>
      </c>
      <c r="E698" s="7" t="s">
        <v>15</v>
      </c>
      <c r="F698" s="7" t="s">
        <v>30</v>
      </c>
      <c r="G698" s="7">
        <v>27.04</v>
      </c>
      <c r="H698" s="7">
        <v>4</v>
      </c>
      <c r="I698" s="8">
        <v>43466</v>
      </c>
      <c r="J698" s="9">
        <v>0.85138888888888886</v>
      </c>
      <c r="K698" s="7" t="s">
        <v>17</v>
      </c>
      <c r="L698" s="7">
        <v>4.7619047620000003</v>
      </c>
      <c r="M698" s="10">
        <v>6.9</v>
      </c>
      <c r="N698" s="15">
        <f>Table5[[#This Row],[Unit price]] *Table5[[#This Row],[Quantity]]</f>
        <v>108.16</v>
      </c>
      <c r="O698" s="15">
        <f xml:space="preserve"> Table5[[#This Row],[Revenue]]/(1 + Table5[[#This Row],[Gross Margin Percentage]])</f>
        <v>18.771570247623607</v>
      </c>
      <c r="P698" s="17">
        <f xml:space="preserve"> Table5[[#This Row],[Revenue]] - Table5[[#This Row],[Total Cost]]</f>
        <v>89.388429752376396</v>
      </c>
    </row>
    <row r="699" spans="1:16" x14ac:dyDescent="0.25">
      <c r="A699" s="11" t="s">
        <v>727</v>
      </c>
      <c r="B699" s="11" t="s">
        <v>36</v>
      </c>
      <c r="C699" s="11" t="s">
        <v>37</v>
      </c>
      <c r="D699" s="11" t="s">
        <v>21</v>
      </c>
      <c r="E699" s="11" t="s">
        <v>25</v>
      </c>
      <c r="F699" s="11" t="s">
        <v>26</v>
      </c>
      <c r="G699" s="11">
        <v>62.19</v>
      </c>
      <c r="H699" s="11">
        <v>4</v>
      </c>
      <c r="I699" s="12">
        <v>43471</v>
      </c>
      <c r="J699" s="13">
        <v>0.82361111111111107</v>
      </c>
      <c r="K699" s="11" t="s">
        <v>17</v>
      </c>
      <c r="L699" s="11">
        <v>4.7619047620000003</v>
      </c>
      <c r="M699" s="14">
        <v>4.3</v>
      </c>
      <c r="N699" s="15">
        <f>Table5[[#This Row],[Unit price]] *Table5[[#This Row],[Quantity]]</f>
        <v>248.76</v>
      </c>
      <c r="O699" s="15">
        <f xml:space="preserve"> Table5[[#This Row],[Revenue]]/(1 + Table5[[#This Row],[Gross Margin Percentage]])</f>
        <v>43.173223139782259</v>
      </c>
      <c r="P699" s="17">
        <f xml:space="preserve"> Table5[[#This Row],[Revenue]] - Table5[[#This Row],[Total Cost]]</f>
        <v>205.58677686021773</v>
      </c>
    </row>
    <row r="700" spans="1:16" x14ac:dyDescent="0.25">
      <c r="A700" s="7" t="s">
        <v>728</v>
      </c>
      <c r="B700" s="7" t="s">
        <v>12</v>
      </c>
      <c r="C700" s="7" t="s">
        <v>13</v>
      </c>
      <c r="D700" s="7" t="s">
        <v>14</v>
      </c>
      <c r="E700" s="7" t="s">
        <v>25</v>
      </c>
      <c r="F700" s="7" t="s">
        <v>22</v>
      </c>
      <c r="G700" s="7">
        <v>69.58</v>
      </c>
      <c r="H700" s="7">
        <v>9</v>
      </c>
      <c r="I700" s="8">
        <v>43515</v>
      </c>
      <c r="J700" s="9">
        <v>0.81805555555555554</v>
      </c>
      <c r="K700" s="7" t="s">
        <v>27</v>
      </c>
      <c r="L700" s="7">
        <v>4.7619047620000003</v>
      </c>
      <c r="M700" s="10">
        <v>7.8</v>
      </c>
      <c r="N700" s="15">
        <f>Table5[[#This Row],[Unit price]] *Table5[[#This Row],[Quantity]]</f>
        <v>626.22</v>
      </c>
      <c r="O700" s="15">
        <f xml:space="preserve"> Table5[[#This Row],[Revenue]]/(1 + Table5[[#This Row],[Gross Margin Percentage]])</f>
        <v>108.68280991555896</v>
      </c>
      <c r="P700" s="17">
        <f xml:space="preserve"> Table5[[#This Row],[Revenue]] - Table5[[#This Row],[Total Cost]]</f>
        <v>517.53719008444102</v>
      </c>
    </row>
    <row r="701" spans="1:16" x14ac:dyDescent="0.25">
      <c r="A701" s="11" t="s">
        <v>729</v>
      </c>
      <c r="B701" s="11" t="s">
        <v>19</v>
      </c>
      <c r="C701" s="11" t="s">
        <v>20</v>
      </c>
      <c r="D701" s="11" t="s">
        <v>21</v>
      </c>
      <c r="E701" s="11" t="s">
        <v>25</v>
      </c>
      <c r="F701" s="11" t="s">
        <v>26</v>
      </c>
      <c r="G701" s="11">
        <v>97.5</v>
      </c>
      <c r="H701" s="11">
        <v>10</v>
      </c>
      <c r="I701" s="12">
        <v>43477</v>
      </c>
      <c r="J701" s="13">
        <v>0.6791666666666667</v>
      </c>
      <c r="K701" s="11" t="s">
        <v>17</v>
      </c>
      <c r="L701" s="11">
        <v>4.7619047620000003</v>
      </c>
      <c r="M701" s="14">
        <v>8</v>
      </c>
      <c r="N701" s="15">
        <f>Table5[[#This Row],[Unit price]] *Table5[[#This Row],[Quantity]]</f>
        <v>975</v>
      </c>
      <c r="O701" s="15">
        <f xml:space="preserve"> Table5[[#This Row],[Revenue]]/(1 + Table5[[#This Row],[Gross Margin Percentage]])</f>
        <v>169.21487603026091</v>
      </c>
      <c r="P701" s="17">
        <f xml:space="preserve"> Table5[[#This Row],[Revenue]] - Table5[[#This Row],[Total Cost]]</f>
        <v>805.78512396973906</v>
      </c>
    </row>
    <row r="702" spans="1:16" x14ac:dyDescent="0.25">
      <c r="A702" s="7" t="s">
        <v>730</v>
      </c>
      <c r="B702" s="7" t="s">
        <v>19</v>
      </c>
      <c r="C702" s="7" t="s">
        <v>20</v>
      </c>
      <c r="D702" s="7" t="s">
        <v>21</v>
      </c>
      <c r="E702" s="7" t="s">
        <v>15</v>
      </c>
      <c r="F702" s="7" t="s">
        <v>40</v>
      </c>
      <c r="G702" s="7">
        <v>60.41</v>
      </c>
      <c r="H702" s="7">
        <v>8</v>
      </c>
      <c r="I702" s="8">
        <v>43503</v>
      </c>
      <c r="J702" s="9">
        <v>0.51597222222222217</v>
      </c>
      <c r="K702" s="7" t="s">
        <v>17</v>
      </c>
      <c r="L702" s="7">
        <v>4.7619047620000003</v>
      </c>
      <c r="M702" s="10">
        <v>9.6</v>
      </c>
      <c r="N702" s="15">
        <f>Table5[[#This Row],[Unit price]] *Table5[[#This Row],[Quantity]]</f>
        <v>483.28</v>
      </c>
      <c r="O702" s="15">
        <f xml:space="preserve"> Table5[[#This Row],[Revenue]]/(1 + Table5[[#This Row],[Gross Margin Percentage]])</f>
        <v>83.875041320927679</v>
      </c>
      <c r="P702" s="17">
        <f xml:space="preserve"> Table5[[#This Row],[Revenue]] - Table5[[#This Row],[Total Cost]]</f>
        <v>399.40495867907231</v>
      </c>
    </row>
    <row r="703" spans="1:16" x14ac:dyDescent="0.25">
      <c r="A703" s="11" t="s">
        <v>731</v>
      </c>
      <c r="B703" s="11" t="s">
        <v>36</v>
      </c>
      <c r="C703" s="11" t="s">
        <v>37</v>
      </c>
      <c r="D703" s="11" t="s">
        <v>21</v>
      </c>
      <c r="E703" s="11" t="s">
        <v>25</v>
      </c>
      <c r="F703" s="11" t="s">
        <v>38</v>
      </c>
      <c r="G703" s="11">
        <v>32.32</v>
      </c>
      <c r="H703" s="11">
        <v>3</v>
      </c>
      <c r="I703" s="12">
        <v>43551</v>
      </c>
      <c r="J703" s="13">
        <v>0.7993055555555556</v>
      </c>
      <c r="K703" s="11" t="s">
        <v>27</v>
      </c>
      <c r="L703" s="11">
        <v>4.7619047620000003</v>
      </c>
      <c r="M703" s="14">
        <v>4.3</v>
      </c>
      <c r="N703" s="15">
        <f>Table5[[#This Row],[Unit price]] *Table5[[#This Row],[Quantity]]</f>
        <v>96.960000000000008</v>
      </c>
      <c r="O703" s="15">
        <f xml:space="preserve"> Table5[[#This Row],[Revenue]]/(1 + Table5[[#This Row],[Gross Margin Percentage]])</f>
        <v>16.827768594763178</v>
      </c>
      <c r="P703" s="17">
        <f xml:space="preserve"> Table5[[#This Row],[Revenue]] - Table5[[#This Row],[Total Cost]]</f>
        <v>80.132231405236837</v>
      </c>
    </row>
    <row r="704" spans="1:16" x14ac:dyDescent="0.25">
      <c r="A704" s="7" t="s">
        <v>732</v>
      </c>
      <c r="B704" s="7" t="s">
        <v>36</v>
      </c>
      <c r="C704" s="7" t="s">
        <v>37</v>
      </c>
      <c r="D704" s="7" t="s">
        <v>14</v>
      </c>
      <c r="E704" s="7" t="s">
        <v>15</v>
      </c>
      <c r="F704" s="7" t="s">
        <v>40</v>
      </c>
      <c r="G704" s="7">
        <v>19.77</v>
      </c>
      <c r="H704" s="7">
        <v>10</v>
      </c>
      <c r="I704" s="8">
        <v>43523</v>
      </c>
      <c r="J704" s="9">
        <v>0.7895833333333333</v>
      </c>
      <c r="K704" s="7" t="s">
        <v>27</v>
      </c>
      <c r="L704" s="7">
        <v>4.7619047620000003</v>
      </c>
      <c r="M704" s="10">
        <v>5</v>
      </c>
      <c r="N704" s="15">
        <f>Table5[[#This Row],[Unit price]] *Table5[[#This Row],[Quantity]]</f>
        <v>197.7</v>
      </c>
      <c r="O704" s="15">
        <f xml:space="preserve"> Table5[[#This Row],[Revenue]]/(1 + Table5[[#This Row],[Gross Margin Percentage]])</f>
        <v>34.311570247366745</v>
      </c>
      <c r="P704" s="17">
        <f xml:space="preserve"> Table5[[#This Row],[Revenue]] - Table5[[#This Row],[Total Cost]]</f>
        <v>163.38842975263324</v>
      </c>
    </row>
    <row r="705" spans="1:16" x14ac:dyDescent="0.25">
      <c r="A705" s="11" t="s">
        <v>733</v>
      </c>
      <c r="B705" s="11" t="s">
        <v>36</v>
      </c>
      <c r="C705" s="11" t="s">
        <v>37</v>
      </c>
      <c r="D705" s="11" t="s">
        <v>14</v>
      </c>
      <c r="E705" s="11" t="s">
        <v>25</v>
      </c>
      <c r="F705" s="11" t="s">
        <v>16</v>
      </c>
      <c r="G705" s="11">
        <v>80.47</v>
      </c>
      <c r="H705" s="11">
        <v>9</v>
      </c>
      <c r="I705" s="12">
        <v>43471</v>
      </c>
      <c r="J705" s="13">
        <v>0.47083333333333338</v>
      </c>
      <c r="K705" s="11" t="s">
        <v>23</v>
      </c>
      <c r="L705" s="11">
        <v>4.7619047620000003</v>
      </c>
      <c r="M705" s="14">
        <v>9.1999999999999993</v>
      </c>
      <c r="N705" s="15">
        <f>Table5[[#This Row],[Unit price]] *Table5[[#This Row],[Quantity]]</f>
        <v>724.23</v>
      </c>
      <c r="O705" s="15">
        <f xml:space="preserve"> Table5[[#This Row],[Revenue]]/(1 + Table5[[#This Row],[Gross Margin Percentage]])</f>
        <v>125.69280991527781</v>
      </c>
      <c r="P705" s="17">
        <f xml:space="preserve"> Table5[[#This Row],[Revenue]] - Table5[[#This Row],[Total Cost]]</f>
        <v>598.53719008472217</v>
      </c>
    </row>
    <row r="706" spans="1:16" x14ac:dyDescent="0.25">
      <c r="A706" s="7" t="s">
        <v>734</v>
      </c>
      <c r="B706" s="7" t="s">
        <v>36</v>
      </c>
      <c r="C706" s="7" t="s">
        <v>37</v>
      </c>
      <c r="D706" s="7" t="s">
        <v>14</v>
      </c>
      <c r="E706" s="7" t="s">
        <v>15</v>
      </c>
      <c r="F706" s="7" t="s">
        <v>26</v>
      </c>
      <c r="G706" s="7">
        <v>88.39</v>
      </c>
      <c r="H706" s="7">
        <v>9</v>
      </c>
      <c r="I706" s="8">
        <v>43526</v>
      </c>
      <c r="J706" s="9">
        <v>0.52777777777777779</v>
      </c>
      <c r="K706" s="7" t="s">
        <v>23</v>
      </c>
      <c r="L706" s="7">
        <v>4.7619047620000003</v>
      </c>
      <c r="M706" s="10">
        <v>6.3</v>
      </c>
      <c r="N706" s="15">
        <f>Table5[[#This Row],[Unit price]] *Table5[[#This Row],[Quantity]]</f>
        <v>795.51</v>
      </c>
      <c r="O706" s="15">
        <f xml:space="preserve"> Table5[[#This Row],[Revenue]]/(1 + Table5[[#This Row],[Gross Margin Percentage]])</f>
        <v>138.06371900598242</v>
      </c>
      <c r="P706" s="17">
        <f xml:space="preserve"> Table5[[#This Row],[Revenue]] - Table5[[#This Row],[Total Cost]]</f>
        <v>657.44628099401757</v>
      </c>
    </row>
    <row r="707" spans="1:16" x14ac:dyDescent="0.25">
      <c r="A707" s="11" t="s">
        <v>735</v>
      </c>
      <c r="B707" s="11" t="s">
        <v>36</v>
      </c>
      <c r="C707" s="11" t="s">
        <v>37</v>
      </c>
      <c r="D707" s="11" t="s">
        <v>21</v>
      </c>
      <c r="E707" s="11" t="s">
        <v>25</v>
      </c>
      <c r="F707" s="11" t="s">
        <v>16</v>
      </c>
      <c r="G707" s="11">
        <v>71.77</v>
      </c>
      <c r="H707" s="11">
        <v>7</v>
      </c>
      <c r="I707" s="12">
        <v>43553</v>
      </c>
      <c r="J707" s="13">
        <v>0.58750000000000002</v>
      </c>
      <c r="K707" s="11" t="s">
        <v>23</v>
      </c>
      <c r="L707" s="11">
        <v>4.7619047620000003</v>
      </c>
      <c r="M707" s="14">
        <v>8.9</v>
      </c>
      <c r="N707" s="15">
        <f>Table5[[#This Row],[Unit price]] *Table5[[#This Row],[Quantity]]</f>
        <v>502.39</v>
      </c>
      <c r="O707" s="15">
        <f xml:space="preserve"> Table5[[#This Row],[Revenue]]/(1 + Table5[[#This Row],[Gross Margin Percentage]])</f>
        <v>87.191652891120796</v>
      </c>
      <c r="P707" s="17">
        <f xml:space="preserve"> Table5[[#This Row],[Revenue]] - Table5[[#This Row],[Total Cost]]</f>
        <v>415.1983471088792</v>
      </c>
    </row>
    <row r="708" spans="1:16" x14ac:dyDescent="0.25">
      <c r="A708" s="7" t="s">
        <v>736</v>
      </c>
      <c r="B708" s="7" t="s">
        <v>36</v>
      </c>
      <c r="C708" s="7" t="s">
        <v>37</v>
      </c>
      <c r="D708" s="7" t="s">
        <v>21</v>
      </c>
      <c r="E708" s="7" t="s">
        <v>15</v>
      </c>
      <c r="F708" s="7" t="s">
        <v>22</v>
      </c>
      <c r="G708" s="7">
        <v>43</v>
      </c>
      <c r="H708" s="7">
        <v>4</v>
      </c>
      <c r="I708" s="8">
        <v>43496</v>
      </c>
      <c r="J708" s="9">
        <v>0.8666666666666667</v>
      </c>
      <c r="K708" s="7" t="s">
        <v>17</v>
      </c>
      <c r="L708" s="7">
        <v>4.7619047620000003</v>
      </c>
      <c r="M708" s="10">
        <v>7.6</v>
      </c>
      <c r="N708" s="15">
        <f>Table5[[#This Row],[Unit price]] *Table5[[#This Row],[Quantity]]</f>
        <v>172</v>
      </c>
      <c r="O708" s="15">
        <f xml:space="preserve"> Table5[[#This Row],[Revenue]]/(1 + Table5[[#This Row],[Gross Margin Percentage]])</f>
        <v>29.851239668928077</v>
      </c>
      <c r="P708" s="17">
        <f xml:space="preserve"> Table5[[#This Row],[Revenue]] - Table5[[#This Row],[Total Cost]]</f>
        <v>142.14876033107191</v>
      </c>
    </row>
    <row r="709" spans="1:16" x14ac:dyDescent="0.25">
      <c r="A709" s="11" t="s">
        <v>737</v>
      </c>
      <c r="B709" s="11" t="s">
        <v>19</v>
      </c>
      <c r="C709" s="11" t="s">
        <v>20</v>
      </c>
      <c r="D709" s="11" t="s">
        <v>14</v>
      </c>
      <c r="E709" s="11" t="s">
        <v>25</v>
      </c>
      <c r="F709" s="11" t="s">
        <v>38</v>
      </c>
      <c r="G709" s="11">
        <v>68.98</v>
      </c>
      <c r="H709" s="11">
        <v>1</v>
      </c>
      <c r="I709" s="12">
        <v>43486</v>
      </c>
      <c r="J709" s="13">
        <v>0.84236111111111101</v>
      </c>
      <c r="K709" s="11" t="s">
        <v>23</v>
      </c>
      <c r="L709" s="11">
        <v>4.7619047620000003</v>
      </c>
      <c r="M709" s="14">
        <v>4.8</v>
      </c>
      <c r="N709" s="15">
        <f>Table5[[#This Row],[Unit price]] *Table5[[#This Row],[Quantity]]</f>
        <v>68.98</v>
      </c>
      <c r="O709" s="15">
        <f xml:space="preserve"> Table5[[#This Row],[Revenue]]/(1 + Table5[[#This Row],[Gross Margin Percentage]])</f>
        <v>11.971735536992202</v>
      </c>
      <c r="P709" s="17">
        <f xml:space="preserve"> Table5[[#This Row],[Revenue]] - Table5[[#This Row],[Total Cost]]</f>
        <v>57.008264463007805</v>
      </c>
    </row>
    <row r="710" spans="1:16" x14ac:dyDescent="0.25">
      <c r="A710" s="7" t="s">
        <v>738</v>
      </c>
      <c r="B710" s="7" t="s">
        <v>19</v>
      </c>
      <c r="C710" s="7" t="s">
        <v>20</v>
      </c>
      <c r="D710" s="7" t="s">
        <v>21</v>
      </c>
      <c r="E710" s="7" t="s">
        <v>25</v>
      </c>
      <c r="F710" s="7" t="s">
        <v>40</v>
      </c>
      <c r="G710" s="7">
        <v>15.62</v>
      </c>
      <c r="H710" s="7">
        <v>8</v>
      </c>
      <c r="I710" s="8">
        <v>43485</v>
      </c>
      <c r="J710" s="9">
        <v>0.85902777777777783</v>
      </c>
      <c r="K710" s="7" t="s">
        <v>17</v>
      </c>
      <c r="L710" s="7">
        <v>4.7619047620000003</v>
      </c>
      <c r="M710" s="10">
        <v>9.1</v>
      </c>
      <c r="N710" s="15">
        <f>Table5[[#This Row],[Unit price]] *Table5[[#This Row],[Quantity]]</f>
        <v>124.96</v>
      </c>
      <c r="O710" s="15">
        <f xml:space="preserve"> Table5[[#This Row],[Revenue]]/(1 + Table5[[#This Row],[Gross Margin Percentage]])</f>
        <v>21.687272726914259</v>
      </c>
      <c r="P710" s="17">
        <f xml:space="preserve"> Table5[[#This Row],[Revenue]] - Table5[[#This Row],[Total Cost]]</f>
        <v>103.27272727308574</v>
      </c>
    </row>
    <row r="711" spans="1:16" x14ac:dyDescent="0.25">
      <c r="A711" s="11" t="s">
        <v>739</v>
      </c>
      <c r="B711" s="11" t="s">
        <v>12</v>
      </c>
      <c r="C711" s="11" t="s">
        <v>13</v>
      </c>
      <c r="D711" s="11" t="s">
        <v>21</v>
      </c>
      <c r="E711" s="11" t="s">
        <v>25</v>
      </c>
      <c r="F711" s="11" t="s">
        <v>30</v>
      </c>
      <c r="G711" s="11">
        <v>25.7</v>
      </c>
      <c r="H711" s="11">
        <v>3</v>
      </c>
      <c r="I711" s="12">
        <v>43482</v>
      </c>
      <c r="J711" s="13">
        <v>0.74930555555555556</v>
      </c>
      <c r="K711" s="11" t="s">
        <v>17</v>
      </c>
      <c r="L711" s="11">
        <v>4.7619047620000003</v>
      </c>
      <c r="M711" s="14">
        <v>6.1</v>
      </c>
      <c r="N711" s="15">
        <f>Table5[[#This Row],[Unit price]] *Table5[[#This Row],[Quantity]]</f>
        <v>77.099999999999994</v>
      </c>
      <c r="O711" s="15">
        <f xml:space="preserve"> Table5[[#This Row],[Revenue]]/(1 + Table5[[#This Row],[Gross Margin Percentage]])</f>
        <v>13.380991735316014</v>
      </c>
      <c r="P711" s="17">
        <f xml:space="preserve"> Table5[[#This Row],[Revenue]] - Table5[[#This Row],[Total Cost]]</f>
        <v>63.719008264683978</v>
      </c>
    </row>
    <row r="712" spans="1:16" x14ac:dyDescent="0.25">
      <c r="A712" s="7" t="s">
        <v>740</v>
      </c>
      <c r="B712" s="7" t="s">
        <v>12</v>
      </c>
      <c r="C712" s="7" t="s">
        <v>13</v>
      </c>
      <c r="D712" s="7" t="s">
        <v>14</v>
      </c>
      <c r="E712" s="7" t="s">
        <v>25</v>
      </c>
      <c r="F712" s="7" t="s">
        <v>38</v>
      </c>
      <c r="G712" s="7">
        <v>80.62</v>
      </c>
      <c r="H712" s="7">
        <v>6</v>
      </c>
      <c r="I712" s="8">
        <v>43524</v>
      </c>
      <c r="J712" s="9">
        <v>0.84583333333333333</v>
      </c>
      <c r="K712" s="7" t="s">
        <v>23</v>
      </c>
      <c r="L712" s="7">
        <v>4.7619047620000003</v>
      </c>
      <c r="M712" s="10">
        <v>9.1</v>
      </c>
      <c r="N712" s="15">
        <f>Table5[[#This Row],[Unit price]] *Table5[[#This Row],[Quantity]]</f>
        <v>483.72</v>
      </c>
      <c r="O712" s="15">
        <f xml:space="preserve"> Table5[[#This Row],[Revenue]]/(1 + Table5[[#This Row],[Gross Margin Percentage]])</f>
        <v>83.951404957290066</v>
      </c>
      <c r="P712" s="17">
        <f xml:space="preserve"> Table5[[#This Row],[Revenue]] - Table5[[#This Row],[Total Cost]]</f>
        <v>399.76859504270999</v>
      </c>
    </row>
    <row r="713" spans="1:16" x14ac:dyDescent="0.25">
      <c r="A713" s="11" t="s">
        <v>741</v>
      </c>
      <c r="B713" s="11" t="s">
        <v>19</v>
      </c>
      <c r="C713" s="11" t="s">
        <v>20</v>
      </c>
      <c r="D713" s="11" t="s">
        <v>14</v>
      </c>
      <c r="E713" s="11" t="s">
        <v>15</v>
      </c>
      <c r="F713" s="11" t="s">
        <v>26</v>
      </c>
      <c r="G713" s="11">
        <v>75.53</v>
      </c>
      <c r="H713" s="11">
        <v>4</v>
      </c>
      <c r="I713" s="12">
        <v>43543</v>
      </c>
      <c r="J713" s="13">
        <v>0.66111111111111109</v>
      </c>
      <c r="K713" s="11" t="s">
        <v>17</v>
      </c>
      <c r="L713" s="11">
        <v>4.7619047620000003</v>
      </c>
      <c r="M713" s="14">
        <v>8.3000000000000007</v>
      </c>
      <c r="N713" s="15">
        <f>Table5[[#This Row],[Unit price]] *Table5[[#This Row],[Quantity]]</f>
        <v>302.12</v>
      </c>
      <c r="O713" s="15">
        <f xml:space="preserve"> Table5[[#This Row],[Revenue]]/(1 + Table5[[#This Row],[Gross Margin Percentage]])</f>
        <v>52.434049585910181</v>
      </c>
      <c r="P713" s="17">
        <f xml:space="preserve"> Table5[[#This Row],[Revenue]] - Table5[[#This Row],[Total Cost]]</f>
        <v>249.68595041408983</v>
      </c>
    </row>
    <row r="714" spans="1:16" x14ac:dyDescent="0.25">
      <c r="A714" s="7" t="s">
        <v>742</v>
      </c>
      <c r="B714" s="7" t="s">
        <v>19</v>
      </c>
      <c r="C714" s="7" t="s">
        <v>20</v>
      </c>
      <c r="D714" s="7" t="s">
        <v>21</v>
      </c>
      <c r="E714" s="7" t="s">
        <v>15</v>
      </c>
      <c r="F714" s="7" t="s">
        <v>22</v>
      </c>
      <c r="G714" s="7">
        <v>77.63</v>
      </c>
      <c r="H714" s="7">
        <v>9</v>
      </c>
      <c r="I714" s="8">
        <v>43515</v>
      </c>
      <c r="J714" s="9">
        <v>0.63472222222222219</v>
      </c>
      <c r="K714" s="7" t="s">
        <v>17</v>
      </c>
      <c r="L714" s="7">
        <v>4.7619047620000003</v>
      </c>
      <c r="M714" s="10">
        <v>7.2</v>
      </c>
      <c r="N714" s="15">
        <f>Table5[[#This Row],[Unit price]] *Table5[[#This Row],[Quantity]]</f>
        <v>698.67</v>
      </c>
      <c r="O714" s="15">
        <f xml:space="preserve"> Table5[[#This Row],[Revenue]]/(1 + Table5[[#This Row],[Gross Margin Percentage]])</f>
        <v>121.25677685749987</v>
      </c>
      <c r="P714" s="17">
        <f xml:space="preserve"> Table5[[#This Row],[Revenue]] - Table5[[#This Row],[Total Cost]]</f>
        <v>577.4132231425001</v>
      </c>
    </row>
    <row r="715" spans="1:16" x14ac:dyDescent="0.25">
      <c r="A715" s="11" t="s">
        <v>743</v>
      </c>
      <c r="B715" s="11" t="s">
        <v>19</v>
      </c>
      <c r="C715" s="11" t="s">
        <v>20</v>
      </c>
      <c r="D715" s="11" t="s">
        <v>21</v>
      </c>
      <c r="E715" s="11" t="s">
        <v>15</v>
      </c>
      <c r="F715" s="11" t="s">
        <v>16</v>
      </c>
      <c r="G715" s="11">
        <v>13.85</v>
      </c>
      <c r="H715" s="11">
        <v>9</v>
      </c>
      <c r="I715" s="12">
        <v>43500</v>
      </c>
      <c r="J715" s="13">
        <v>0.53472222222222221</v>
      </c>
      <c r="K715" s="11" t="s">
        <v>17</v>
      </c>
      <c r="L715" s="11">
        <v>4.7619047620000003</v>
      </c>
      <c r="M715" s="14">
        <v>6</v>
      </c>
      <c r="N715" s="15">
        <f>Table5[[#This Row],[Unit price]] *Table5[[#This Row],[Quantity]]</f>
        <v>124.64999999999999</v>
      </c>
      <c r="O715" s="15">
        <f xml:space="preserve"> Table5[[#This Row],[Revenue]]/(1 + Table5[[#This Row],[Gross Margin Percentage]])</f>
        <v>21.633471074022584</v>
      </c>
      <c r="P715" s="17">
        <f xml:space="preserve"> Table5[[#This Row],[Revenue]] - Table5[[#This Row],[Total Cost]]</f>
        <v>103.01652892597741</v>
      </c>
    </row>
    <row r="716" spans="1:16" x14ac:dyDescent="0.25">
      <c r="A716" s="7" t="s">
        <v>744</v>
      </c>
      <c r="B716" s="7" t="s">
        <v>19</v>
      </c>
      <c r="C716" s="7" t="s">
        <v>20</v>
      </c>
      <c r="D716" s="7" t="s">
        <v>14</v>
      </c>
      <c r="E716" s="7" t="s">
        <v>25</v>
      </c>
      <c r="F716" s="7" t="s">
        <v>40</v>
      </c>
      <c r="G716" s="7">
        <v>98.7</v>
      </c>
      <c r="H716" s="7">
        <v>8</v>
      </c>
      <c r="I716" s="8">
        <v>43496</v>
      </c>
      <c r="J716" s="9">
        <v>0.44166666666666665</v>
      </c>
      <c r="K716" s="7" t="s">
        <v>17</v>
      </c>
      <c r="L716" s="7">
        <v>4.7619047620000003</v>
      </c>
      <c r="M716" s="10">
        <v>8.5</v>
      </c>
      <c r="N716" s="15">
        <f>Table5[[#This Row],[Unit price]] *Table5[[#This Row],[Quantity]]</f>
        <v>789.6</v>
      </c>
      <c r="O716" s="15">
        <f xml:space="preserve"> Table5[[#This Row],[Revenue]]/(1 + Table5[[#This Row],[Gross Margin Percentage]])</f>
        <v>137.03801652666053</v>
      </c>
      <c r="P716" s="17">
        <f xml:space="preserve"> Table5[[#This Row],[Revenue]] - Table5[[#This Row],[Total Cost]]</f>
        <v>652.56198347333952</v>
      </c>
    </row>
    <row r="717" spans="1:16" x14ac:dyDescent="0.25">
      <c r="A717" s="11" t="s">
        <v>745</v>
      </c>
      <c r="B717" s="11" t="s">
        <v>12</v>
      </c>
      <c r="C717" s="11" t="s">
        <v>13</v>
      </c>
      <c r="D717" s="11" t="s">
        <v>21</v>
      </c>
      <c r="E717" s="11" t="s">
        <v>15</v>
      </c>
      <c r="F717" s="11" t="s">
        <v>16</v>
      </c>
      <c r="G717" s="11">
        <v>35.68</v>
      </c>
      <c r="H717" s="11">
        <v>5</v>
      </c>
      <c r="I717" s="12">
        <v>43502</v>
      </c>
      <c r="J717" s="13">
        <v>0.7729166666666667</v>
      </c>
      <c r="K717" s="11" t="s">
        <v>27</v>
      </c>
      <c r="L717" s="11">
        <v>4.7619047620000003</v>
      </c>
      <c r="M717" s="14">
        <v>6.6</v>
      </c>
      <c r="N717" s="15">
        <f>Table5[[#This Row],[Unit price]] *Table5[[#This Row],[Quantity]]</f>
        <v>178.4</v>
      </c>
      <c r="O717" s="15">
        <f xml:space="preserve"> Table5[[#This Row],[Revenue]]/(1 + Table5[[#This Row],[Gross Margin Percentage]])</f>
        <v>30.961983470562611</v>
      </c>
      <c r="P717" s="17">
        <f xml:space="preserve"> Table5[[#This Row],[Revenue]] - Table5[[#This Row],[Total Cost]]</f>
        <v>147.43801652943739</v>
      </c>
    </row>
    <row r="718" spans="1:16" x14ac:dyDescent="0.25">
      <c r="A718" s="7" t="s">
        <v>746</v>
      </c>
      <c r="B718" s="7" t="s">
        <v>12</v>
      </c>
      <c r="C718" s="7" t="s">
        <v>13</v>
      </c>
      <c r="D718" s="7" t="s">
        <v>14</v>
      </c>
      <c r="E718" s="7" t="s">
        <v>15</v>
      </c>
      <c r="F718" s="7" t="s">
        <v>40</v>
      </c>
      <c r="G718" s="7">
        <v>71.459999999999994</v>
      </c>
      <c r="H718" s="7">
        <v>7</v>
      </c>
      <c r="I718" s="8">
        <v>43552</v>
      </c>
      <c r="J718" s="9">
        <v>0.67083333333333339</v>
      </c>
      <c r="K718" s="7" t="s">
        <v>17</v>
      </c>
      <c r="L718" s="7">
        <v>4.7619047620000003</v>
      </c>
      <c r="M718" s="10">
        <v>4.5</v>
      </c>
      <c r="N718" s="15">
        <f>Table5[[#This Row],[Unit price]] *Table5[[#This Row],[Quantity]]</f>
        <v>500.21999999999997</v>
      </c>
      <c r="O718" s="15">
        <f xml:space="preserve"> Table5[[#This Row],[Revenue]]/(1 + Table5[[#This Row],[Gross Margin Percentage]])</f>
        <v>86.815041320879075</v>
      </c>
      <c r="P718" s="17">
        <f xml:space="preserve"> Table5[[#This Row],[Revenue]] - Table5[[#This Row],[Total Cost]]</f>
        <v>413.40495867912091</v>
      </c>
    </row>
    <row r="719" spans="1:16" x14ac:dyDescent="0.25">
      <c r="A719" s="11" t="s">
        <v>747</v>
      </c>
      <c r="B719" s="11" t="s">
        <v>12</v>
      </c>
      <c r="C719" s="11" t="s">
        <v>13</v>
      </c>
      <c r="D719" s="11" t="s">
        <v>14</v>
      </c>
      <c r="E719" s="11" t="s">
        <v>25</v>
      </c>
      <c r="F719" s="11" t="s">
        <v>22</v>
      </c>
      <c r="G719" s="11">
        <v>11.94</v>
      </c>
      <c r="H719" s="11">
        <v>3</v>
      </c>
      <c r="I719" s="12">
        <v>43484</v>
      </c>
      <c r="J719" s="13">
        <v>0.53263888888888888</v>
      </c>
      <c r="K719" s="11" t="s">
        <v>27</v>
      </c>
      <c r="L719" s="11">
        <v>4.7619047620000003</v>
      </c>
      <c r="M719" s="14">
        <v>8.1</v>
      </c>
      <c r="N719" s="15">
        <f>Table5[[#This Row],[Unit price]] *Table5[[#This Row],[Quantity]]</f>
        <v>35.82</v>
      </c>
      <c r="O719" s="15">
        <f xml:space="preserve"> Table5[[#This Row],[Revenue]]/(1 + Table5[[#This Row],[Gross Margin Percentage]])</f>
        <v>6.2166942147732778</v>
      </c>
      <c r="P719" s="17">
        <f xml:space="preserve"> Table5[[#This Row],[Revenue]] - Table5[[#This Row],[Total Cost]]</f>
        <v>29.603305785226723</v>
      </c>
    </row>
    <row r="720" spans="1:16" x14ac:dyDescent="0.25">
      <c r="A720" s="7" t="s">
        <v>748</v>
      </c>
      <c r="B720" s="7" t="s">
        <v>12</v>
      </c>
      <c r="C720" s="7" t="s">
        <v>13</v>
      </c>
      <c r="D720" s="7" t="s">
        <v>21</v>
      </c>
      <c r="E720" s="7" t="s">
        <v>25</v>
      </c>
      <c r="F720" s="7" t="s">
        <v>40</v>
      </c>
      <c r="G720" s="7">
        <v>45.38</v>
      </c>
      <c r="H720" s="7">
        <v>3</v>
      </c>
      <c r="I720" s="8">
        <v>43513</v>
      </c>
      <c r="J720" s="9">
        <v>0.56527777777777777</v>
      </c>
      <c r="K720" s="7" t="s">
        <v>27</v>
      </c>
      <c r="L720" s="7">
        <v>4.7619047620000003</v>
      </c>
      <c r="M720" s="10">
        <v>7.2</v>
      </c>
      <c r="N720" s="15">
        <f>Table5[[#This Row],[Unit price]] *Table5[[#This Row],[Quantity]]</f>
        <v>136.14000000000001</v>
      </c>
      <c r="O720" s="15">
        <f xml:space="preserve"> Table5[[#This Row],[Revenue]]/(1 + Table5[[#This Row],[Gross Margin Percentage]])</f>
        <v>23.627603305394587</v>
      </c>
      <c r="P720" s="17">
        <f xml:space="preserve"> Table5[[#This Row],[Revenue]] - Table5[[#This Row],[Total Cost]]</f>
        <v>112.51239669460543</v>
      </c>
    </row>
    <row r="721" spans="1:16" x14ac:dyDescent="0.25">
      <c r="A721" s="11" t="s">
        <v>749</v>
      </c>
      <c r="B721" s="11" t="s">
        <v>36</v>
      </c>
      <c r="C721" s="11" t="s">
        <v>37</v>
      </c>
      <c r="D721" s="11" t="s">
        <v>14</v>
      </c>
      <c r="E721" s="11" t="s">
        <v>15</v>
      </c>
      <c r="F721" s="11" t="s">
        <v>40</v>
      </c>
      <c r="G721" s="11">
        <v>17.48</v>
      </c>
      <c r="H721" s="11">
        <v>6</v>
      </c>
      <c r="I721" s="12">
        <v>43483</v>
      </c>
      <c r="J721" s="13">
        <v>0.62777777777777777</v>
      </c>
      <c r="K721" s="11" t="s">
        <v>27</v>
      </c>
      <c r="L721" s="11">
        <v>4.7619047620000003</v>
      </c>
      <c r="M721" s="14">
        <v>6.1</v>
      </c>
      <c r="N721" s="15">
        <f>Table5[[#This Row],[Unit price]] *Table5[[#This Row],[Quantity]]</f>
        <v>104.88</v>
      </c>
      <c r="O721" s="15">
        <f xml:space="preserve"> Table5[[#This Row],[Revenue]]/(1 + Table5[[#This Row],[Gross Margin Percentage]])</f>
        <v>18.20231404928591</v>
      </c>
      <c r="P721" s="17">
        <f xml:space="preserve"> Table5[[#This Row],[Revenue]] - Table5[[#This Row],[Total Cost]]</f>
        <v>86.677685950714078</v>
      </c>
    </row>
    <row r="722" spans="1:16" x14ac:dyDescent="0.25">
      <c r="A722" s="7" t="s">
        <v>750</v>
      </c>
      <c r="B722" s="7" t="s">
        <v>36</v>
      </c>
      <c r="C722" s="7" t="s">
        <v>37</v>
      </c>
      <c r="D722" s="7" t="s">
        <v>21</v>
      </c>
      <c r="E722" s="7" t="s">
        <v>15</v>
      </c>
      <c r="F722" s="7" t="s">
        <v>40</v>
      </c>
      <c r="G722" s="7">
        <v>25.56</v>
      </c>
      <c r="H722" s="7">
        <v>7</v>
      </c>
      <c r="I722" s="8">
        <v>43498</v>
      </c>
      <c r="J722" s="9">
        <v>0.86249999999999993</v>
      </c>
      <c r="K722" s="7" t="s">
        <v>23</v>
      </c>
      <c r="L722" s="7">
        <v>4.7619047620000003</v>
      </c>
      <c r="M722" s="10">
        <v>7.1</v>
      </c>
      <c r="N722" s="15">
        <f>Table5[[#This Row],[Unit price]] *Table5[[#This Row],[Quantity]]</f>
        <v>178.92</v>
      </c>
      <c r="O722" s="15">
        <f xml:space="preserve"> Table5[[#This Row],[Revenue]]/(1 + Table5[[#This Row],[Gross Margin Percentage]])</f>
        <v>31.052231404445415</v>
      </c>
      <c r="P722" s="17">
        <f xml:space="preserve"> Table5[[#This Row],[Revenue]] - Table5[[#This Row],[Total Cost]]</f>
        <v>147.86776859555457</v>
      </c>
    </row>
    <row r="723" spans="1:16" x14ac:dyDescent="0.25">
      <c r="A723" s="11" t="s">
        <v>751</v>
      </c>
      <c r="B723" s="11" t="s">
        <v>19</v>
      </c>
      <c r="C723" s="11" t="s">
        <v>20</v>
      </c>
      <c r="D723" s="11" t="s">
        <v>14</v>
      </c>
      <c r="E723" s="11" t="s">
        <v>15</v>
      </c>
      <c r="F723" s="11" t="s">
        <v>30</v>
      </c>
      <c r="G723" s="11">
        <v>90.63</v>
      </c>
      <c r="H723" s="11">
        <v>9</v>
      </c>
      <c r="I723" s="12">
        <v>43483</v>
      </c>
      <c r="J723" s="13">
        <v>0.64444444444444449</v>
      </c>
      <c r="K723" s="11" t="s">
        <v>23</v>
      </c>
      <c r="L723" s="11">
        <v>4.7619047620000003</v>
      </c>
      <c r="M723" s="14">
        <v>5.0999999999999996</v>
      </c>
      <c r="N723" s="15">
        <f>Table5[[#This Row],[Unit price]] *Table5[[#This Row],[Quantity]]</f>
        <v>815.67</v>
      </c>
      <c r="O723" s="15">
        <f xml:space="preserve"> Table5[[#This Row],[Revenue]]/(1 + Table5[[#This Row],[Gross Margin Percentage]])</f>
        <v>141.56256198113118</v>
      </c>
      <c r="P723" s="17">
        <f xml:space="preserve"> Table5[[#This Row],[Revenue]] - Table5[[#This Row],[Total Cost]]</f>
        <v>674.10743801886883</v>
      </c>
    </row>
    <row r="724" spans="1:16" x14ac:dyDescent="0.25">
      <c r="A724" s="7" t="s">
        <v>752</v>
      </c>
      <c r="B724" s="7" t="s">
        <v>36</v>
      </c>
      <c r="C724" s="7" t="s">
        <v>37</v>
      </c>
      <c r="D724" s="7" t="s">
        <v>21</v>
      </c>
      <c r="E724" s="7" t="s">
        <v>25</v>
      </c>
      <c r="F724" s="7" t="s">
        <v>26</v>
      </c>
      <c r="G724" s="7">
        <v>44.12</v>
      </c>
      <c r="H724" s="7">
        <v>3</v>
      </c>
      <c r="I724" s="8">
        <v>43542</v>
      </c>
      <c r="J724" s="9">
        <v>0.57291666666666663</v>
      </c>
      <c r="K724" s="7" t="s">
        <v>27</v>
      </c>
      <c r="L724" s="7">
        <v>4.7619047620000003</v>
      </c>
      <c r="M724" s="10">
        <v>7.9</v>
      </c>
      <c r="N724" s="15">
        <f>Table5[[#This Row],[Unit price]] *Table5[[#This Row],[Quantity]]</f>
        <v>132.35999999999999</v>
      </c>
      <c r="O724" s="15">
        <f xml:space="preserve"> Table5[[#This Row],[Revenue]]/(1 + Table5[[#This Row],[Gross Margin Percentage]])</f>
        <v>22.971570247554187</v>
      </c>
      <c r="P724" s="17">
        <f xml:space="preserve"> Table5[[#This Row],[Revenue]] - Table5[[#This Row],[Total Cost]]</f>
        <v>109.3884297524458</v>
      </c>
    </row>
    <row r="725" spans="1:16" x14ac:dyDescent="0.25">
      <c r="A725" s="11" t="s">
        <v>753</v>
      </c>
      <c r="B725" s="11" t="s">
        <v>19</v>
      </c>
      <c r="C725" s="11" t="s">
        <v>20</v>
      </c>
      <c r="D725" s="11" t="s">
        <v>14</v>
      </c>
      <c r="E725" s="11" t="s">
        <v>15</v>
      </c>
      <c r="F725" s="11" t="s">
        <v>38</v>
      </c>
      <c r="G725" s="11">
        <v>36.770000000000003</v>
      </c>
      <c r="H725" s="11">
        <v>7</v>
      </c>
      <c r="I725" s="12">
        <v>43476</v>
      </c>
      <c r="J725" s="13">
        <v>0.84027777777777779</v>
      </c>
      <c r="K725" s="11" t="s">
        <v>23</v>
      </c>
      <c r="L725" s="11">
        <v>4.7619047620000003</v>
      </c>
      <c r="M725" s="14">
        <v>7.4</v>
      </c>
      <c r="N725" s="15">
        <f>Table5[[#This Row],[Unit price]] *Table5[[#This Row],[Quantity]]</f>
        <v>257.39000000000004</v>
      </c>
      <c r="O725" s="15">
        <f xml:space="preserve"> Table5[[#This Row],[Revenue]]/(1 + Table5[[#This Row],[Gross Margin Percentage]])</f>
        <v>44.670991734798832</v>
      </c>
      <c r="P725" s="17">
        <f xml:space="preserve"> Table5[[#This Row],[Revenue]] - Table5[[#This Row],[Total Cost]]</f>
        <v>212.71900826520121</v>
      </c>
    </row>
    <row r="726" spans="1:16" x14ac:dyDescent="0.25">
      <c r="A726" s="7" t="s">
        <v>754</v>
      </c>
      <c r="B726" s="7" t="s">
        <v>36</v>
      </c>
      <c r="C726" s="7" t="s">
        <v>37</v>
      </c>
      <c r="D726" s="7" t="s">
        <v>14</v>
      </c>
      <c r="E726" s="7" t="s">
        <v>25</v>
      </c>
      <c r="F726" s="7" t="s">
        <v>38</v>
      </c>
      <c r="G726" s="7">
        <v>23.34</v>
      </c>
      <c r="H726" s="7">
        <v>4</v>
      </c>
      <c r="I726" s="8">
        <v>43500</v>
      </c>
      <c r="J726" s="9">
        <v>0.78680555555555554</v>
      </c>
      <c r="K726" s="7" t="s">
        <v>17</v>
      </c>
      <c r="L726" s="7">
        <v>4.7619047620000003</v>
      </c>
      <c r="M726" s="10">
        <v>7.4</v>
      </c>
      <c r="N726" s="15">
        <f>Table5[[#This Row],[Unit price]] *Table5[[#This Row],[Quantity]]</f>
        <v>93.36</v>
      </c>
      <c r="O726" s="15">
        <f xml:space="preserve"> Table5[[#This Row],[Revenue]]/(1 + Table5[[#This Row],[Gross Margin Percentage]])</f>
        <v>16.202975206343751</v>
      </c>
      <c r="P726" s="17">
        <f xml:space="preserve"> Table5[[#This Row],[Revenue]] - Table5[[#This Row],[Total Cost]]</f>
        <v>77.157024793656248</v>
      </c>
    </row>
    <row r="727" spans="1:16" x14ac:dyDescent="0.25">
      <c r="A727" s="11" t="s">
        <v>755</v>
      </c>
      <c r="B727" s="11" t="s">
        <v>19</v>
      </c>
      <c r="C727" s="11" t="s">
        <v>20</v>
      </c>
      <c r="D727" s="11" t="s">
        <v>14</v>
      </c>
      <c r="E727" s="11" t="s">
        <v>15</v>
      </c>
      <c r="F727" s="11" t="s">
        <v>16</v>
      </c>
      <c r="G727" s="11">
        <v>28.5</v>
      </c>
      <c r="H727" s="11">
        <v>8</v>
      </c>
      <c r="I727" s="12">
        <v>43502</v>
      </c>
      <c r="J727" s="13">
        <v>0.6</v>
      </c>
      <c r="K727" s="11" t="s">
        <v>23</v>
      </c>
      <c r="L727" s="11">
        <v>4.7619047620000003</v>
      </c>
      <c r="M727" s="14">
        <v>6.6</v>
      </c>
      <c r="N727" s="15">
        <f>Table5[[#This Row],[Unit price]] *Table5[[#This Row],[Quantity]]</f>
        <v>228</v>
      </c>
      <c r="O727" s="15">
        <f xml:space="preserve"> Table5[[#This Row],[Revenue]]/(1 + Table5[[#This Row],[Gross Margin Percentage]])</f>
        <v>39.570247933230242</v>
      </c>
      <c r="P727" s="17">
        <f xml:space="preserve"> Table5[[#This Row],[Revenue]] - Table5[[#This Row],[Total Cost]]</f>
        <v>188.42975206676977</v>
      </c>
    </row>
    <row r="728" spans="1:16" x14ac:dyDescent="0.25">
      <c r="A728" s="7" t="s">
        <v>756</v>
      </c>
      <c r="B728" s="7" t="s">
        <v>19</v>
      </c>
      <c r="C728" s="7" t="s">
        <v>20</v>
      </c>
      <c r="D728" s="7" t="s">
        <v>14</v>
      </c>
      <c r="E728" s="7" t="s">
        <v>25</v>
      </c>
      <c r="F728" s="7" t="s">
        <v>26</v>
      </c>
      <c r="G728" s="7">
        <v>55.57</v>
      </c>
      <c r="H728" s="7">
        <v>3</v>
      </c>
      <c r="I728" s="8">
        <v>43473</v>
      </c>
      <c r="J728" s="9">
        <v>0.48749999999999999</v>
      </c>
      <c r="K728" s="7" t="s">
        <v>27</v>
      </c>
      <c r="L728" s="7">
        <v>4.7619047620000003</v>
      </c>
      <c r="M728" s="10">
        <v>5.9</v>
      </c>
      <c r="N728" s="15">
        <f>Table5[[#This Row],[Unit price]] *Table5[[#This Row],[Quantity]]</f>
        <v>166.71</v>
      </c>
      <c r="O728" s="15">
        <f xml:space="preserve"> Table5[[#This Row],[Revenue]]/(1 + Table5[[#This Row],[Gross Margin Percentage]])</f>
        <v>28.933140495389534</v>
      </c>
      <c r="P728" s="17">
        <f xml:space="preserve"> Table5[[#This Row],[Revenue]] - Table5[[#This Row],[Total Cost]]</f>
        <v>137.77685950461048</v>
      </c>
    </row>
    <row r="729" spans="1:16" x14ac:dyDescent="0.25">
      <c r="A729" s="11" t="s">
        <v>757</v>
      </c>
      <c r="B729" s="11" t="s">
        <v>36</v>
      </c>
      <c r="C729" s="11" t="s">
        <v>37</v>
      </c>
      <c r="D729" s="11" t="s">
        <v>21</v>
      </c>
      <c r="E729" s="11" t="s">
        <v>25</v>
      </c>
      <c r="F729" s="11" t="s">
        <v>30</v>
      </c>
      <c r="G729" s="11">
        <v>69.739999999999995</v>
      </c>
      <c r="H729" s="11">
        <v>10</v>
      </c>
      <c r="I729" s="12">
        <v>43529</v>
      </c>
      <c r="J729" s="13">
        <v>0.74236111111111114</v>
      </c>
      <c r="K729" s="11" t="s">
        <v>27</v>
      </c>
      <c r="L729" s="11">
        <v>4.7619047620000003</v>
      </c>
      <c r="M729" s="14">
        <v>8.9</v>
      </c>
      <c r="N729" s="15">
        <f>Table5[[#This Row],[Unit price]] *Table5[[#This Row],[Quantity]]</f>
        <v>697.4</v>
      </c>
      <c r="O729" s="15">
        <f xml:space="preserve"> Table5[[#This Row],[Revenue]]/(1 + Table5[[#This Row],[Gross Margin Percentage]])</f>
        <v>121.03636363436303</v>
      </c>
      <c r="P729" s="17">
        <f xml:space="preserve"> Table5[[#This Row],[Revenue]] - Table5[[#This Row],[Total Cost]]</f>
        <v>576.36363636563692</v>
      </c>
    </row>
    <row r="730" spans="1:16" x14ac:dyDescent="0.25">
      <c r="A730" s="7" t="s">
        <v>758</v>
      </c>
      <c r="B730" s="7" t="s">
        <v>19</v>
      </c>
      <c r="C730" s="7" t="s">
        <v>20</v>
      </c>
      <c r="D730" s="7" t="s">
        <v>21</v>
      </c>
      <c r="E730" s="7" t="s">
        <v>25</v>
      </c>
      <c r="F730" s="7" t="s">
        <v>40</v>
      </c>
      <c r="G730" s="7">
        <v>97.26</v>
      </c>
      <c r="H730" s="7">
        <v>4</v>
      </c>
      <c r="I730" s="8">
        <v>43540</v>
      </c>
      <c r="J730" s="9">
        <v>0.6479166666666667</v>
      </c>
      <c r="K730" s="7" t="s">
        <v>17</v>
      </c>
      <c r="L730" s="7">
        <v>4.7619047620000003</v>
      </c>
      <c r="M730" s="10">
        <v>6.8</v>
      </c>
      <c r="N730" s="15">
        <f>Table5[[#This Row],[Unit price]] *Table5[[#This Row],[Quantity]]</f>
        <v>389.04</v>
      </c>
      <c r="O730" s="15">
        <f xml:space="preserve"> Table5[[#This Row],[Revenue]]/(1 + Table5[[#This Row],[Gross Margin Percentage]])</f>
        <v>67.519338841859181</v>
      </c>
      <c r="P730" s="17">
        <f xml:space="preserve"> Table5[[#This Row],[Revenue]] - Table5[[#This Row],[Total Cost]]</f>
        <v>321.52066115814085</v>
      </c>
    </row>
    <row r="731" spans="1:16" x14ac:dyDescent="0.25">
      <c r="A731" s="11" t="s">
        <v>759</v>
      </c>
      <c r="B731" s="11" t="s">
        <v>36</v>
      </c>
      <c r="C731" s="11" t="s">
        <v>37</v>
      </c>
      <c r="D731" s="11" t="s">
        <v>14</v>
      </c>
      <c r="E731" s="11" t="s">
        <v>15</v>
      </c>
      <c r="F731" s="11" t="s">
        <v>26</v>
      </c>
      <c r="G731" s="11">
        <v>52.18</v>
      </c>
      <c r="H731" s="11">
        <v>7</v>
      </c>
      <c r="I731" s="12">
        <v>43533</v>
      </c>
      <c r="J731" s="13">
        <v>0.45416666666666666</v>
      </c>
      <c r="K731" s="11" t="s">
        <v>23</v>
      </c>
      <c r="L731" s="11">
        <v>4.7619047620000003</v>
      </c>
      <c r="M731" s="14">
        <v>9.3000000000000007</v>
      </c>
      <c r="N731" s="15">
        <f>Table5[[#This Row],[Unit price]] *Table5[[#This Row],[Quantity]]</f>
        <v>365.26</v>
      </c>
      <c r="O731" s="15">
        <f xml:space="preserve"> Table5[[#This Row],[Revenue]]/(1 + Table5[[#This Row],[Gross Margin Percentage]])</f>
        <v>63.39223140391087</v>
      </c>
      <c r="P731" s="17">
        <f xml:space="preserve"> Table5[[#This Row],[Revenue]] - Table5[[#This Row],[Total Cost]]</f>
        <v>301.86776859608915</v>
      </c>
    </row>
    <row r="732" spans="1:16" x14ac:dyDescent="0.25">
      <c r="A732" s="7" t="s">
        <v>760</v>
      </c>
      <c r="B732" s="7" t="s">
        <v>12</v>
      </c>
      <c r="C732" s="7" t="s">
        <v>13</v>
      </c>
      <c r="D732" s="7" t="s">
        <v>14</v>
      </c>
      <c r="E732" s="7" t="s">
        <v>15</v>
      </c>
      <c r="F732" s="7" t="s">
        <v>40</v>
      </c>
      <c r="G732" s="7">
        <v>22.32</v>
      </c>
      <c r="H732" s="7">
        <v>4</v>
      </c>
      <c r="I732" s="8">
        <v>43525</v>
      </c>
      <c r="J732" s="9">
        <v>0.68263888888888891</v>
      </c>
      <c r="K732" s="7" t="s">
        <v>27</v>
      </c>
      <c r="L732" s="7">
        <v>4.7619047620000003</v>
      </c>
      <c r="M732" s="10">
        <v>4.4000000000000004</v>
      </c>
      <c r="N732" s="15">
        <f>Table5[[#This Row],[Unit price]] *Table5[[#This Row],[Quantity]]</f>
        <v>89.28</v>
      </c>
      <c r="O732" s="15">
        <f xml:space="preserve"> Table5[[#This Row],[Revenue]]/(1 + Table5[[#This Row],[Gross Margin Percentage]])</f>
        <v>15.494876032801736</v>
      </c>
      <c r="P732" s="17">
        <f xml:space="preserve"> Table5[[#This Row],[Revenue]] - Table5[[#This Row],[Total Cost]]</f>
        <v>73.78512396719826</v>
      </c>
    </row>
    <row r="733" spans="1:16" x14ac:dyDescent="0.25">
      <c r="A733" s="11" t="s">
        <v>761</v>
      </c>
      <c r="B733" s="11" t="s">
        <v>12</v>
      </c>
      <c r="C733" s="11" t="s">
        <v>13</v>
      </c>
      <c r="D733" s="11" t="s">
        <v>21</v>
      </c>
      <c r="E733" s="11" t="s">
        <v>25</v>
      </c>
      <c r="F733" s="11" t="s">
        <v>16</v>
      </c>
      <c r="G733" s="11">
        <v>56</v>
      </c>
      <c r="H733" s="11">
        <v>3</v>
      </c>
      <c r="I733" s="12">
        <v>43524</v>
      </c>
      <c r="J733" s="13">
        <v>0.81458333333333333</v>
      </c>
      <c r="K733" s="11" t="s">
        <v>17</v>
      </c>
      <c r="L733" s="11">
        <v>4.7619047620000003</v>
      </c>
      <c r="M733" s="14">
        <v>4.8</v>
      </c>
      <c r="N733" s="15">
        <f>Table5[[#This Row],[Unit price]] *Table5[[#This Row],[Quantity]]</f>
        <v>168</v>
      </c>
      <c r="O733" s="15">
        <f xml:space="preserve"> Table5[[#This Row],[Revenue]]/(1 + Table5[[#This Row],[Gross Margin Percentage]])</f>
        <v>29.157024792906494</v>
      </c>
      <c r="P733" s="17">
        <f xml:space="preserve"> Table5[[#This Row],[Revenue]] - Table5[[#This Row],[Total Cost]]</f>
        <v>138.8429752070935</v>
      </c>
    </row>
    <row r="734" spans="1:16" x14ac:dyDescent="0.25">
      <c r="A734" s="7" t="s">
        <v>762</v>
      </c>
      <c r="B734" s="7" t="s">
        <v>12</v>
      </c>
      <c r="C734" s="7" t="s">
        <v>13</v>
      </c>
      <c r="D734" s="7" t="s">
        <v>14</v>
      </c>
      <c r="E734" s="7" t="s">
        <v>25</v>
      </c>
      <c r="F734" s="7" t="s">
        <v>40</v>
      </c>
      <c r="G734" s="7">
        <v>19.7</v>
      </c>
      <c r="H734" s="7">
        <v>1</v>
      </c>
      <c r="I734" s="8">
        <v>43504</v>
      </c>
      <c r="J734" s="9">
        <v>0.48541666666666666</v>
      </c>
      <c r="K734" s="7" t="s">
        <v>17</v>
      </c>
      <c r="L734" s="7">
        <v>4.7619047620000003</v>
      </c>
      <c r="M734" s="10">
        <v>9.5</v>
      </c>
      <c r="N734" s="15">
        <f>Table5[[#This Row],[Unit price]] *Table5[[#This Row],[Quantity]]</f>
        <v>19.7</v>
      </c>
      <c r="O734" s="15">
        <f xml:space="preserve"> Table5[[#This Row],[Revenue]]/(1 + Table5[[#This Row],[Gross Margin Percentage]])</f>
        <v>3.4190082644062971</v>
      </c>
      <c r="P734" s="17">
        <f xml:space="preserve"> Table5[[#This Row],[Revenue]] - Table5[[#This Row],[Total Cost]]</f>
        <v>16.280991735593702</v>
      </c>
    </row>
    <row r="735" spans="1:16" x14ac:dyDescent="0.25">
      <c r="A735" s="11" t="s">
        <v>763</v>
      </c>
      <c r="B735" s="11" t="s">
        <v>36</v>
      </c>
      <c r="C735" s="11" t="s">
        <v>37</v>
      </c>
      <c r="D735" s="11" t="s">
        <v>21</v>
      </c>
      <c r="E735" s="11" t="s">
        <v>25</v>
      </c>
      <c r="F735" s="11" t="s">
        <v>22</v>
      </c>
      <c r="G735" s="11">
        <v>75.88</v>
      </c>
      <c r="H735" s="11">
        <v>7</v>
      </c>
      <c r="I735" s="12">
        <v>43489</v>
      </c>
      <c r="J735" s="13">
        <v>0.44305555555555554</v>
      </c>
      <c r="K735" s="11" t="s">
        <v>17</v>
      </c>
      <c r="L735" s="11">
        <v>4.7619047620000003</v>
      </c>
      <c r="M735" s="14">
        <v>8.9</v>
      </c>
      <c r="N735" s="15">
        <f>Table5[[#This Row],[Unit price]] *Table5[[#This Row],[Quantity]]</f>
        <v>531.16</v>
      </c>
      <c r="O735" s="15">
        <f xml:space="preserve"> Table5[[#This Row],[Revenue]]/(1 + Table5[[#This Row],[Gross Margin Percentage]])</f>
        <v>92.184793386906023</v>
      </c>
      <c r="P735" s="17">
        <f xml:space="preserve"> Table5[[#This Row],[Revenue]] - Table5[[#This Row],[Total Cost]]</f>
        <v>438.97520661309397</v>
      </c>
    </row>
    <row r="736" spans="1:16" x14ac:dyDescent="0.25">
      <c r="A736" s="7" t="s">
        <v>764</v>
      </c>
      <c r="B736" s="7" t="s">
        <v>36</v>
      </c>
      <c r="C736" s="7" t="s">
        <v>37</v>
      </c>
      <c r="D736" s="7" t="s">
        <v>14</v>
      </c>
      <c r="E736" s="7" t="s">
        <v>25</v>
      </c>
      <c r="F736" s="7" t="s">
        <v>38</v>
      </c>
      <c r="G736" s="7">
        <v>53.72</v>
      </c>
      <c r="H736" s="7">
        <v>1</v>
      </c>
      <c r="I736" s="8">
        <v>43525</v>
      </c>
      <c r="J736" s="9">
        <v>0.8354166666666667</v>
      </c>
      <c r="K736" s="7" t="s">
        <v>17</v>
      </c>
      <c r="L736" s="7">
        <v>4.7619047620000003</v>
      </c>
      <c r="M736" s="10">
        <v>6.4</v>
      </c>
      <c r="N736" s="15">
        <f>Table5[[#This Row],[Unit price]] *Table5[[#This Row],[Quantity]]</f>
        <v>53.72</v>
      </c>
      <c r="O736" s="15">
        <f xml:space="preserve"> Table5[[#This Row],[Revenue]]/(1 + Table5[[#This Row],[Gross Margin Percentage]])</f>
        <v>9.3233057849698628</v>
      </c>
      <c r="P736" s="17">
        <f xml:space="preserve"> Table5[[#This Row],[Revenue]] - Table5[[#This Row],[Total Cost]]</f>
        <v>44.396694215030138</v>
      </c>
    </row>
    <row r="737" spans="1:16" x14ac:dyDescent="0.25">
      <c r="A737" s="11" t="s">
        <v>765</v>
      </c>
      <c r="B737" s="11" t="s">
        <v>19</v>
      </c>
      <c r="C737" s="11" t="s">
        <v>20</v>
      </c>
      <c r="D737" s="11" t="s">
        <v>14</v>
      </c>
      <c r="E737" s="11" t="s">
        <v>25</v>
      </c>
      <c r="F737" s="11" t="s">
        <v>16</v>
      </c>
      <c r="G737" s="11">
        <v>81.95</v>
      </c>
      <c r="H737" s="11">
        <v>10</v>
      </c>
      <c r="I737" s="12">
        <v>43534</v>
      </c>
      <c r="J737" s="13">
        <v>0.52708333333333335</v>
      </c>
      <c r="K737" s="11" t="s">
        <v>27</v>
      </c>
      <c r="L737" s="11">
        <v>4.7619047620000003</v>
      </c>
      <c r="M737" s="14">
        <v>6</v>
      </c>
      <c r="N737" s="15">
        <f>Table5[[#This Row],[Unit price]] *Table5[[#This Row],[Quantity]]</f>
        <v>819.5</v>
      </c>
      <c r="O737" s="15">
        <f xml:space="preserve"> Table5[[#This Row],[Revenue]]/(1 + Table5[[#This Row],[Gross Margin Percentage]])</f>
        <v>142.22727272492185</v>
      </c>
      <c r="P737" s="17">
        <f xml:space="preserve"> Table5[[#This Row],[Revenue]] - Table5[[#This Row],[Total Cost]]</f>
        <v>677.27272727507818</v>
      </c>
    </row>
    <row r="738" spans="1:16" x14ac:dyDescent="0.25">
      <c r="A738" s="7" t="s">
        <v>766</v>
      </c>
      <c r="B738" s="7" t="s">
        <v>19</v>
      </c>
      <c r="C738" s="7" t="s">
        <v>20</v>
      </c>
      <c r="D738" s="7" t="s">
        <v>14</v>
      </c>
      <c r="E738" s="7" t="s">
        <v>15</v>
      </c>
      <c r="F738" s="7" t="s">
        <v>26</v>
      </c>
      <c r="G738" s="7">
        <v>81.2</v>
      </c>
      <c r="H738" s="7">
        <v>7</v>
      </c>
      <c r="I738" s="8">
        <v>43547</v>
      </c>
      <c r="J738" s="9">
        <v>0.66597222222222219</v>
      </c>
      <c r="K738" s="7" t="s">
        <v>27</v>
      </c>
      <c r="L738" s="7">
        <v>4.7619047620000003</v>
      </c>
      <c r="M738" s="10">
        <v>8.1</v>
      </c>
      <c r="N738" s="15">
        <f>Table5[[#This Row],[Unit price]] *Table5[[#This Row],[Quantity]]</f>
        <v>568.4</v>
      </c>
      <c r="O738" s="15">
        <f xml:space="preserve"> Table5[[#This Row],[Revenue]]/(1 + Table5[[#This Row],[Gross Margin Percentage]])</f>
        <v>98.647933882666962</v>
      </c>
      <c r="P738" s="17">
        <f xml:space="preserve"> Table5[[#This Row],[Revenue]] - Table5[[#This Row],[Total Cost]]</f>
        <v>469.75206611733302</v>
      </c>
    </row>
    <row r="739" spans="1:16" x14ac:dyDescent="0.25">
      <c r="A739" s="11" t="s">
        <v>767</v>
      </c>
      <c r="B739" s="11" t="s">
        <v>19</v>
      </c>
      <c r="C739" s="11" t="s">
        <v>20</v>
      </c>
      <c r="D739" s="11" t="s">
        <v>21</v>
      </c>
      <c r="E739" s="11" t="s">
        <v>25</v>
      </c>
      <c r="F739" s="11" t="s">
        <v>22</v>
      </c>
      <c r="G739" s="11">
        <v>58.76</v>
      </c>
      <c r="H739" s="11">
        <v>10</v>
      </c>
      <c r="I739" s="12">
        <v>43494</v>
      </c>
      <c r="J739" s="13">
        <v>0.60138888888888886</v>
      </c>
      <c r="K739" s="11" t="s">
        <v>17</v>
      </c>
      <c r="L739" s="11">
        <v>4.7619047620000003</v>
      </c>
      <c r="M739" s="14">
        <v>9</v>
      </c>
      <c r="N739" s="15">
        <f>Table5[[#This Row],[Unit price]] *Table5[[#This Row],[Quantity]]</f>
        <v>587.6</v>
      </c>
      <c r="O739" s="15">
        <f xml:space="preserve"> Table5[[#This Row],[Revenue]]/(1 + Table5[[#This Row],[Gross Margin Percentage]])</f>
        <v>101.98016528757057</v>
      </c>
      <c r="P739" s="17">
        <f xml:space="preserve"> Table5[[#This Row],[Revenue]] - Table5[[#This Row],[Total Cost]]</f>
        <v>485.61983471242945</v>
      </c>
    </row>
    <row r="740" spans="1:16" x14ac:dyDescent="0.25">
      <c r="A740" s="7" t="s">
        <v>768</v>
      </c>
      <c r="B740" s="7" t="s">
        <v>36</v>
      </c>
      <c r="C740" s="7" t="s">
        <v>37</v>
      </c>
      <c r="D740" s="7" t="s">
        <v>14</v>
      </c>
      <c r="E740" s="7" t="s">
        <v>25</v>
      </c>
      <c r="F740" s="7" t="s">
        <v>22</v>
      </c>
      <c r="G740" s="7">
        <v>91.56</v>
      </c>
      <c r="H740" s="7">
        <v>8</v>
      </c>
      <c r="I740" s="8">
        <v>43477</v>
      </c>
      <c r="J740" s="9">
        <v>0.76527777777777783</v>
      </c>
      <c r="K740" s="7" t="s">
        <v>17</v>
      </c>
      <c r="L740" s="7">
        <v>4.7619047620000003</v>
      </c>
      <c r="M740" s="10">
        <v>6</v>
      </c>
      <c r="N740" s="15">
        <f>Table5[[#This Row],[Unit price]] *Table5[[#This Row],[Quantity]]</f>
        <v>732.48</v>
      </c>
      <c r="O740" s="15">
        <f xml:space="preserve"> Table5[[#This Row],[Revenue]]/(1 + Table5[[#This Row],[Gross Margin Percentage]])</f>
        <v>127.12462809707232</v>
      </c>
      <c r="P740" s="17">
        <f xml:space="preserve"> Table5[[#This Row],[Revenue]] - Table5[[#This Row],[Total Cost]]</f>
        <v>605.35537190292769</v>
      </c>
    </row>
    <row r="741" spans="1:16" x14ac:dyDescent="0.25">
      <c r="A741" s="11" t="s">
        <v>769</v>
      </c>
      <c r="B741" s="11" t="s">
        <v>12</v>
      </c>
      <c r="C741" s="11" t="s">
        <v>13</v>
      </c>
      <c r="D741" s="11" t="s">
        <v>21</v>
      </c>
      <c r="E741" s="11" t="s">
        <v>25</v>
      </c>
      <c r="F741" s="11" t="s">
        <v>26</v>
      </c>
      <c r="G741" s="11">
        <v>93.96</v>
      </c>
      <c r="H741" s="11">
        <v>9</v>
      </c>
      <c r="I741" s="12">
        <v>43544</v>
      </c>
      <c r="J741" s="13">
        <v>0.48055555555555557</v>
      </c>
      <c r="K741" s="11" t="s">
        <v>23</v>
      </c>
      <c r="L741" s="11">
        <v>4.7619047620000003</v>
      </c>
      <c r="M741" s="14">
        <v>9.8000000000000007</v>
      </c>
      <c r="N741" s="15">
        <f>Table5[[#This Row],[Unit price]] *Table5[[#This Row],[Quantity]]</f>
        <v>845.64</v>
      </c>
      <c r="O741" s="15">
        <f xml:space="preserve"> Table5[[#This Row],[Revenue]]/(1 + Table5[[#This Row],[Gross Margin Percentage]])</f>
        <v>146.76396693972291</v>
      </c>
      <c r="P741" s="17">
        <f xml:space="preserve"> Table5[[#This Row],[Revenue]] - Table5[[#This Row],[Total Cost]]</f>
        <v>698.87603306027711</v>
      </c>
    </row>
    <row r="742" spans="1:16" x14ac:dyDescent="0.25">
      <c r="A742" s="7" t="s">
        <v>770</v>
      </c>
      <c r="B742" s="7" t="s">
        <v>19</v>
      </c>
      <c r="C742" s="7" t="s">
        <v>20</v>
      </c>
      <c r="D742" s="7" t="s">
        <v>21</v>
      </c>
      <c r="E742" s="7" t="s">
        <v>25</v>
      </c>
      <c r="F742" s="7" t="s">
        <v>26</v>
      </c>
      <c r="G742" s="7">
        <v>55.61</v>
      </c>
      <c r="H742" s="7">
        <v>7</v>
      </c>
      <c r="I742" s="8">
        <v>43547</v>
      </c>
      <c r="J742" s="9">
        <v>0.52847222222222223</v>
      </c>
      <c r="K742" s="7" t="s">
        <v>23</v>
      </c>
      <c r="L742" s="7">
        <v>4.7619047620000003</v>
      </c>
      <c r="M742" s="10">
        <v>8.5</v>
      </c>
      <c r="N742" s="15">
        <f>Table5[[#This Row],[Unit price]] *Table5[[#This Row],[Quantity]]</f>
        <v>389.27</v>
      </c>
      <c r="O742" s="15">
        <f xml:space="preserve"> Table5[[#This Row],[Revenue]]/(1 + Table5[[#This Row],[Gross Margin Percentage]])</f>
        <v>67.559256197230425</v>
      </c>
      <c r="P742" s="17">
        <f xml:space="preserve"> Table5[[#This Row],[Revenue]] - Table5[[#This Row],[Total Cost]]</f>
        <v>321.71074380276957</v>
      </c>
    </row>
    <row r="743" spans="1:16" x14ac:dyDescent="0.25">
      <c r="A743" s="11" t="s">
        <v>771</v>
      </c>
      <c r="B743" s="11" t="s">
        <v>19</v>
      </c>
      <c r="C743" s="11" t="s">
        <v>20</v>
      </c>
      <c r="D743" s="11" t="s">
        <v>21</v>
      </c>
      <c r="E743" s="11" t="s">
        <v>25</v>
      </c>
      <c r="F743" s="11" t="s">
        <v>38</v>
      </c>
      <c r="G743" s="11">
        <v>84.83</v>
      </c>
      <c r="H743" s="11">
        <v>1</v>
      </c>
      <c r="I743" s="12">
        <v>43479</v>
      </c>
      <c r="J743" s="13">
        <v>0.63888888888888895</v>
      </c>
      <c r="K743" s="11" t="s">
        <v>17</v>
      </c>
      <c r="L743" s="11">
        <v>4.7619047620000003</v>
      </c>
      <c r="M743" s="14">
        <v>8.8000000000000007</v>
      </c>
      <c r="N743" s="15">
        <f>Table5[[#This Row],[Unit price]] *Table5[[#This Row],[Quantity]]</f>
        <v>84.83</v>
      </c>
      <c r="O743" s="15">
        <f xml:space="preserve"> Table5[[#This Row],[Revenue]]/(1 + Table5[[#This Row],[Gross Margin Percentage]])</f>
        <v>14.722561983227726</v>
      </c>
      <c r="P743" s="17">
        <f xml:space="preserve"> Table5[[#This Row],[Revenue]] - Table5[[#This Row],[Total Cost]]</f>
        <v>70.107438016772278</v>
      </c>
    </row>
    <row r="744" spans="1:16" x14ac:dyDescent="0.25">
      <c r="A744" s="7" t="s">
        <v>772</v>
      </c>
      <c r="B744" s="7" t="s">
        <v>12</v>
      </c>
      <c r="C744" s="7" t="s">
        <v>13</v>
      </c>
      <c r="D744" s="7" t="s">
        <v>14</v>
      </c>
      <c r="E744" s="7" t="s">
        <v>15</v>
      </c>
      <c r="F744" s="7" t="s">
        <v>30</v>
      </c>
      <c r="G744" s="7">
        <v>71.63</v>
      </c>
      <c r="H744" s="7">
        <v>2</v>
      </c>
      <c r="I744" s="8">
        <v>43508</v>
      </c>
      <c r="J744" s="9">
        <v>0.60625000000000007</v>
      </c>
      <c r="K744" s="7" t="s">
        <v>17</v>
      </c>
      <c r="L744" s="7">
        <v>4.7619047620000003</v>
      </c>
      <c r="M744" s="10">
        <v>8.8000000000000007</v>
      </c>
      <c r="N744" s="15">
        <f>Table5[[#This Row],[Unit price]] *Table5[[#This Row],[Quantity]]</f>
        <v>143.26</v>
      </c>
      <c r="O744" s="15">
        <f xml:space="preserve"> Table5[[#This Row],[Revenue]]/(1 + Table5[[#This Row],[Gross Margin Percentage]])</f>
        <v>24.863305784712999</v>
      </c>
      <c r="P744" s="17">
        <f xml:space="preserve"> Table5[[#This Row],[Revenue]] - Table5[[#This Row],[Total Cost]]</f>
        <v>118.396694215287</v>
      </c>
    </row>
    <row r="745" spans="1:16" x14ac:dyDescent="0.25">
      <c r="A745" s="11" t="s">
        <v>773</v>
      </c>
      <c r="B745" s="11" t="s">
        <v>12</v>
      </c>
      <c r="C745" s="11" t="s">
        <v>13</v>
      </c>
      <c r="D745" s="11" t="s">
        <v>14</v>
      </c>
      <c r="E745" s="11" t="s">
        <v>25</v>
      </c>
      <c r="F745" s="11" t="s">
        <v>26</v>
      </c>
      <c r="G745" s="11">
        <v>37.69</v>
      </c>
      <c r="H745" s="11">
        <v>2</v>
      </c>
      <c r="I745" s="12">
        <v>43516</v>
      </c>
      <c r="J745" s="13">
        <v>0.64513888888888882</v>
      </c>
      <c r="K745" s="11" t="s">
        <v>17</v>
      </c>
      <c r="L745" s="11">
        <v>4.7619047620000003</v>
      </c>
      <c r="M745" s="14">
        <v>9.5</v>
      </c>
      <c r="N745" s="15">
        <f>Table5[[#This Row],[Unit price]] *Table5[[#This Row],[Quantity]]</f>
        <v>75.38</v>
      </c>
      <c r="O745" s="15">
        <f xml:space="preserve"> Table5[[#This Row],[Revenue]]/(1 + Table5[[#This Row],[Gross Margin Percentage]])</f>
        <v>13.082479338626735</v>
      </c>
      <c r="P745" s="17">
        <f xml:space="preserve"> Table5[[#This Row],[Revenue]] - Table5[[#This Row],[Total Cost]]</f>
        <v>62.297520661373262</v>
      </c>
    </row>
    <row r="746" spans="1:16" x14ac:dyDescent="0.25">
      <c r="A746" s="7" t="s">
        <v>774</v>
      </c>
      <c r="B746" s="7" t="s">
        <v>19</v>
      </c>
      <c r="C746" s="7" t="s">
        <v>20</v>
      </c>
      <c r="D746" s="7" t="s">
        <v>14</v>
      </c>
      <c r="E746" s="7" t="s">
        <v>15</v>
      </c>
      <c r="F746" s="7" t="s">
        <v>30</v>
      </c>
      <c r="G746" s="7">
        <v>31.67</v>
      </c>
      <c r="H746" s="7">
        <v>8</v>
      </c>
      <c r="I746" s="8">
        <v>43467</v>
      </c>
      <c r="J746" s="9">
        <v>0.67986111111111114</v>
      </c>
      <c r="K746" s="7" t="s">
        <v>27</v>
      </c>
      <c r="L746" s="7">
        <v>4.7619047620000003</v>
      </c>
      <c r="M746" s="10">
        <v>5.6</v>
      </c>
      <c r="N746" s="15">
        <f>Table5[[#This Row],[Unit price]] *Table5[[#This Row],[Quantity]]</f>
        <v>253.36</v>
      </c>
      <c r="O746" s="15">
        <f xml:space="preserve"> Table5[[#This Row],[Revenue]]/(1 + Table5[[#This Row],[Gross Margin Percentage]])</f>
        <v>43.971570247207083</v>
      </c>
      <c r="P746" s="17">
        <f xml:space="preserve"> Table5[[#This Row],[Revenue]] - Table5[[#This Row],[Total Cost]]</f>
        <v>209.38842975279294</v>
      </c>
    </row>
    <row r="747" spans="1:16" x14ac:dyDescent="0.25">
      <c r="A747" s="11" t="s">
        <v>775</v>
      </c>
      <c r="B747" s="11" t="s">
        <v>19</v>
      </c>
      <c r="C747" s="11" t="s">
        <v>20</v>
      </c>
      <c r="D747" s="11" t="s">
        <v>14</v>
      </c>
      <c r="E747" s="11" t="s">
        <v>15</v>
      </c>
      <c r="F747" s="11" t="s">
        <v>38</v>
      </c>
      <c r="G747" s="11">
        <v>38.42</v>
      </c>
      <c r="H747" s="11">
        <v>1</v>
      </c>
      <c r="I747" s="12">
        <v>43498</v>
      </c>
      <c r="J747" s="13">
        <v>0.68958333333333333</v>
      </c>
      <c r="K747" s="11" t="s">
        <v>23</v>
      </c>
      <c r="L747" s="11">
        <v>4.7619047620000003</v>
      </c>
      <c r="M747" s="14">
        <v>8.6</v>
      </c>
      <c r="N747" s="15">
        <f>Table5[[#This Row],[Unit price]] *Table5[[#This Row],[Quantity]]</f>
        <v>38.42</v>
      </c>
      <c r="O747" s="15">
        <f xml:space="preserve"> Table5[[#This Row],[Revenue]]/(1 + Table5[[#This Row],[Gross Margin Percentage]])</f>
        <v>6.667933884187307</v>
      </c>
      <c r="P747" s="17">
        <f xml:space="preserve"> Table5[[#This Row],[Revenue]] - Table5[[#This Row],[Total Cost]]</f>
        <v>31.752066115812696</v>
      </c>
    </row>
    <row r="748" spans="1:16" x14ac:dyDescent="0.25">
      <c r="A748" s="7" t="s">
        <v>776</v>
      </c>
      <c r="B748" s="7" t="s">
        <v>36</v>
      </c>
      <c r="C748" s="7" t="s">
        <v>37</v>
      </c>
      <c r="D748" s="7" t="s">
        <v>14</v>
      </c>
      <c r="E748" s="7" t="s">
        <v>25</v>
      </c>
      <c r="F748" s="7" t="s">
        <v>40</v>
      </c>
      <c r="G748" s="7">
        <v>65.23</v>
      </c>
      <c r="H748" s="7">
        <v>10</v>
      </c>
      <c r="I748" s="8">
        <v>43473</v>
      </c>
      <c r="J748" s="9">
        <v>0.79652777777777783</v>
      </c>
      <c r="K748" s="7" t="s">
        <v>27</v>
      </c>
      <c r="L748" s="7">
        <v>4.7619047620000003</v>
      </c>
      <c r="M748" s="10">
        <v>5.2</v>
      </c>
      <c r="N748" s="15">
        <f>Table5[[#This Row],[Unit price]] *Table5[[#This Row],[Quantity]]</f>
        <v>652.30000000000007</v>
      </c>
      <c r="O748" s="15">
        <f xml:space="preserve"> Table5[[#This Row],[Revenue]]/(1 + Table5[[#This Row],[Gross Margin Percentage]])</f>
        <v>113.20909090721969</v>
      </c>
      <c r="P748" s="17">
        <f xml:space="preserve"> Table5[[#This Row],[Revenue]] - Table5[[#This Row],[Total Cost]]</f>
        <v>539.09090909278041</v>
      </c>
    </row>
    <row r="749" spans="1:16" x14ac:dyDescent="0.25">
      <c r="A749" s="11" t="s">
        <v>777</v>
      </c>
      <c r="B749" s="11" t="s">
        <v>19</v>
      </c>
      <c r="C749" s="11" t="s">
        <v>20</v>
      </c>
      <c r="D749" s="11" t="s">
        <v>14</v>
      </c>
      <c r="E749" s="11" t="s">
        <v>15</v>
      </c>
      <c r="F749" s="11" t="s">
        <v>26</v>
      </c>
      <c r="G749" s="11">
        <v>10.53</v>
      </c>
      <c r="H749" s="11">
        <v>5</v>
      </c>
      <c r="I749" s="12">
        <v>43495</v>
      </c>
      <c r="J749" s="13">
        <v>0.61319444444444449</v>
      </c>
      <c r="K749" s="11" t="s">
        <v>27</v>
      </c>
      <c r="L749" s="11">
        <v>4.7619047620000003</v>
      </c>
      <c r="M749" s="14">
        <v>5.8</v>
      </c>
      <c r="N749" s="15">
        <f>Table5[[#This Row],[Unit price]] *Table5[[#This Row],[Quantity]]</f>
        <v>52.65</v>
      </c>
      <c r="O749" s="15">
        <f xml:space="preserve"> Table5[[#This Row],[Revenue]]/(1 + Table5[[#This Row],[Gross Margin Percentage]])</f>
        <v>9.1376033056340891</v>
      </c>
      <c r="P749" s="17">
        <f xml:space="preserve"> Table5[[#This Row],[Revenue]] - Table5[[#This Row],[Total Cost]]</f>
        <v>43.512396694365911</v>
      </c>
    </row>
    <row r="750" spans="1:16" x14ac:dyDescent="0.25">
      <c r="A750" s="7" t="s">
        <v>778</v>
      </c>
      <c r="B750" s="7" t="s">
        <v>36</v>
      </c>
      <c r="C750" s="7" t="s">
        <v>37</v>
      </c>
      <c r="D750" s="7" t="s">
        <v>14</v>
      </c>
      <c r="E750" s="7" t="s">
        <v>15</v>
      </c>
      <c r="F750" s="7" t="s">
        <v>26</v>
      </c>
      <c r="G750" s="7">
        <v>12.29</v>
      </c>
      <c r="H750" s="7">
        <v>9</v>
      </c>
      <c r="I750" s="8">
        <v>43550</v>
      </c>
      <c r="J750" s="9">
        <v>0.81111111111111101</v>
      </c>
      <c r="K750" s="7" t="s">
        <v>27</v>
      </c>
      <c r="L750" s="7">
        <v>4.7619047620000003</v>
      </c>
      <c r="M750" s="10">
        <v>8</v>
      </c>
      <c r="N750" s="15">
        <f>Table5[[#This Row],[Unit price]] *Table5[[#This Row],[Quantity]]</f>
        <v>110.60999999999999</v>
      </c>
      <c r="O750" s="15">
        <f xml:space="preserve"> Table5[[#This Row],[Revenue]]/(1 + Table5[[#This Row],[Gross Margin Percentage]])</f>
        <v>19.196776859186826</v>
      </c>
      <c r="P750" s="17">
        <f xml:space="preserve"> Table5[[#This Row],[Revenue]] - Table5[[#This Row],[Total Cost]]</f>
        <v>91.413223140813159</v>
      </c>
    </row>
    <row r="751" spans="1:16" x14ac:dyDescent="0.25">
      <c r="A751" s="11" t="s">
        <v>779</v>
      </c>
      <c r="B751" s="11" t="s">
        <v>19</v>
      </c>
      <c r="C751" s="11" t="s">
        <v>20</v>
      </c>
      <c r="D751" s="11" t="s">
        <v>14</v>
      </c>
      <c r="E751" s="11" t="s">
        <v>25</v>
      </c>
      <c r="F751" s="11" t="s">
        <v>16</v>
      </c>
      <c r="G751" s="11">
        <v>81.23</v>
      </c>
      <c r="H751" s="11">
        <v>7</v>
      </c>
      <c r="I751" s="12">
        <v>43480</v>
      </c>
      <c r="J751" s="13">
        <v>0.86388888888888893</v>
      </c>
      <c r="K751" s="11" t="s">
        <v>23</v>
      </c>
      <c r="L751" s="11">
        <v>4.7619047620000003</v>
      </c>
      <c r="M751" s="14">
        <v>9</v>
      </c>
      <c r="N751" s="15">
        <f>Table5[[#This Row],[Unit price]] *Table5[[#This Row],[Quantity]]</f>
        <v>568.61</v>
      </c>
      <c r="O751" s="15">
        <f xml:space="preserve"> Table5[[#This Row],[Revenue]]/(1 + Table5[[#This Row],[Gross Margin Percentage]])</f>
        <v>98.684380163658105</v>
      </c>
      <c r="P751" s="17">
        <f xml:space="preserve"> Table5[[#This Row],[Revenue]] - Table5[[#This Row],[Total Cost]]</f>
        <v>469.92561983634192</v>
      </c>
    </row>
    <row r="752" spans="1:16" x14ac:dyDescent="0.25">
      <c r="A752" s="7" t="s">
        <v>780</v>
      </c>
      <c r="B752" s="7" t="s">
        <v>36</v>
      </c>
      <c r="C752" s="7" t="s">
        <v>37</v>
      </c>
      <c r="D752" s="7" t="s">
        <v>14</v>
      </c>
      <c r="E752" s="7" t="s">
        <v>15</v>
      </c>
      <c r="F752" s="7" t="s">
        <v>40</v>
      </c>
      <c r="G752" s="7">
        <v>22.32</v>
      </c>
      <c r="H752" s="7">
        <v>4</v>
      </c>
      <c r="I752" s="8">
        <v>43538</v>
      </c>
      <c r="J752" s="9">
        <v>0.4694444444444445</v>
      </c>
      <c r="K752" s="7" t="s">
        <v>17</v>
      </c>
      <c r="L752" s="7">
        <v>4.7619047620000003</v>
      </c>
      <c r="M752" s="10">
        <v>4.0999999999999996</v>
      </c>
      <c r="N752" s="15">
        <f>Table5[[#This Row],[Unit price]] *Table5[[#This Row],[Quantity]]</f>
        <v>89.28</v>
      </c>
      <c r="O752" s="15">
        <f xml:space="preserve"> Table5[[#This Row],[Revenue]]/(1 + Table5[[#This Row],[Gross Margin Percentage]])</f>
        <v>15.494876032801736</v>
      </c>
      <c r="P752" s="17">
        <f xml:space="preserve"> Table5[[#This Row],[Revenue]] - Table5[[#This Row],[Total Cost]]</f>
        <v>73.78512396719826</v>
      </c>
    </row>
    <row r="753" spans="1:16" x14ac:dyDescent="0.25">
      <c r="A753" s="11" t="s">
        <v>781</v>
      </c>
      <c r="B753" s="11" t="s">
        <v>12</v>
      </c>
      <c r="C753" s="11" t="s">
        <v>13</v>
      </c>
      <c r="D753" s="11" t="s">
        <v>21</v>
      </c>
      <c r="E753" s="11" t="s">
        <v>15</v>
      </c>
      <c r="F753" s="11" t="s">
        <v>38</v>
      </c>
      <c r="G753" s="11">
        <v>27.28</v>
      </c>
      <c r="H753" s="11">
        <v>5</v>
      </c>
      <c r="I753" s="12">
        <v>43499</v>
      </c>
      <c r="J753" s="13">
        <v>0.4381944444444445</v>
      </c>
      <c r="K753" s="11" t="s">
        <v>27</v>
      </c>
      <c r="L753" s="11">
        <v>4.7619047620000003</v>
      </c>
      <c r="M753" s="14">
        <v>8.6</v>
      </c>
      <c r="N753" s="15">
        <f>Table5[[#This Row],[Unit price]] *Table5[[#This Row],[Quantity]]</f>
        <v>136.4</v>
      </c>
      <c r="O753" s="15">
        <f xml:space="preserve"> Table5[[#This Row],[Revenue]]/(1 + Table5[[#This Row],[Gross Margin Percentage]])</f>
        <v>23.672727272335987</v>
      </c>
      <c r="P753" s="17">
        <f xml:space="preserve"> Table5[[#This Row],[Revenue]] - Table5[[#This Row],[Total Cost]]</f>
        <v>112.72727272766402</v>
      </c>
    </row>
    <row r="754" spans="1:16" x14ac:dyDescent="0.25">
      <c r="A754" s="7" t="s">
        <v>782</v>
      </c>
      <c r="B754" s="7" t="s">
        <v>12</v>
      </c>
      <c r="C754" s="7" t="s">
        <v>13</v>
      </c>
      <c r="D754" s="7" t="s">
        <v>14</v>
      </c>
      <c r="E754" s="7" t="s">
        <v>15</v>
      </c>
      <c r="F754" s="7" t="s">
        <v>22</v>
      </c>
      <c r="G754" s="7">
        <v>17.420000000000002</v>
      </c>
      <c r="H754" s="7">
        <v>10</v>
      </c>
      <c r="I754" s="8">
        <v>43518</v>
      </c>
      <c r="J754" s="9">
        <v>0.52083333333333337</v>
      </c>
      <c r="K754" s="7" t="s">
        <v>17</v>
      </c>
      <c r="L754" s="7">
        <v>4.7619047620000003</v>
      </c>
      <c r="M754" s="10">
        <v>7</v>
      </c>
      <c r="N754" s="15">
        <f>Table5[[#This Row],[Unit price]] *Table5[[#This Row],[Quantity]]</f>
        <v>174.20000000000002</v>
      </c>
      <c r="O754" s="15">
        <f xml:space="preserve"> Table5[[#This Row],[Revenue]]/(1 + Table5[[#This Row],[Gross Margin Percentage]])</f>
        <v>30.23305785073995</v>
      </c>
      <c r="P754" s="17">
        <f xml:space="preserve"> Table5[[#This Row],[Revenue]] - Table5[[#This Row],[Total Cost]]</f>
        <v>143.96694214926006</v>
      </c>
    </row>
    <row r="755" spans="1:16" x14ac:dyDescent="0.25">
      <c r="A755" s="11" t="s">
        <v>783</v>
      </c>
      <c r="B755" s="11" t="s">
        <v>36</v>
      </c>
      <c r="C755" s="11" t="s">
        <v>37</v>
      </c>
      <c r="D755" s="11" t="s">
        <v>21</v>
      </c>
      <c r="E755" s="11" t="s">
        <v>25</v>
      </c>
      <c r="F755" s="11" t="s">
        <v>26</v>
      </c>
      <c r="G755" s="11">
        <v>73.28</v>
      </c>
      <c r="H755" s="11">
        <v>5</v>
      </c>
      <c r="I755" s="12">
        <v>43489</v>
      </c>
      <c r="J755" s="13">
        <v>0.62847222222222221</v>
      </c>
      <c r="K755" s="11" t="s">
        <v>17</v>
      </c>
      <c r="L755" s="11">
        <v>4.7619047620000003</v>
      </c>
      <c r="M755" s="14">
        <v>8.4</v>
      </c>
      <c r="N755" s="15">
        <f>Table5[[#This Row],[Unit price]] *Table5[[#This Row],[Quantity]]</f>
        <v>366.4</v>
      </c>
      <c r="O755" s="15">
        <f xml:space="preserve"> Table5[[#This Row],[Revenue]]/(1 + Table5[[#This Row],[Gross Margin Percentage]])</f>
        <v>63.590082643577013</v>
      </c>
      <c r="P755" s="17">
        <f xml:space="preserve"> Table5[[#This Row],[Revenue]] - Table5[[#This Row],[Total Cost]]</f>
        <v>302.80991735642294</v>
      </c>
    </row>
    <row r="756" spans="1:16" x14ac:dyDescent="0.25">
      <c r="A756" s="7" t="s">
        <v>784</v>
      </c>
      <c r="B756" s="7" t="s">
        <v>19</v>
      </c>
      <c r="C756" s="7" t="s">
        <v>20</v>
      </c>
      <c r="D756" s="7" t="s">
        <v>14</v>
      </c>
      <c r="E756" s="7" t="s">
        <v>15</v>
      </c>
      <c r="F756" s="7" t="s">
        <v>40</v>
      </c>
      <c r="G756" s="7">
        <v>84.87</v>
      </c>
      <c r="H756" s="7">
        <v>3</v>
      </c>
      <c r="I756" s="8">
        <v>43490</v>
      </c>
      <c r="J756" s="9">
        <v>0.77083333333333337</v>
      </c>
      <c r="K756" s="7" t="s">
        <v>17</v>
      </c>
      <c r="L756" s="7">
        <v>4.7619047620000003</v>
      </c>
      <c r="M756" s="10">
        <v>7.4</v>
      </c>
      <c r="N756" s="15">
        <f>Table5[[#This Row],[Unit price]] *Table5[[#This Row],[Quantity]]</f>
        <v>254.61</v>
      </c>
      <c r="O756" s="15">
        <f xml:space="preserve"> Table5[[#This Row],[Revenue]]/(1 + Table5[[#This Row],[Gross Margin Percentage]])</f>
        <v>44.188512395963826</v>
      </c>
      <c r="P756" s="17">
        <f xml:space="preserve"> Table5[[#This Row],[Revenue]] - Table5[[#This Row],[Total Cost]]</f>
        <v>210.4214876040362</v>
      </c>
    </row>
    <row r="757" spans="1:16" x14ac:dyDescent="0.25">
      <c r="A757" s="11" t="s">
        <v>785</v>
      </c>
      <c r="B757" s="11" t="s">
        <v>12</v>
      </c>
      <c r="C757" s="11" t="s">
        <v>13</v>
      </c>
      <c r="D757" s="11" t="s">
        <v>21</v>
      </c>
      <c r="E757" s="11" t="s">
        <v>15</v>
      </c>
      <c r="F757" s="11" t="s">
        <v>40</v>
      </c>
      <c r="G757" s="11">
        <v>97.29</v>
      </c>
      <c r="H757" s="11">
        <v>8</v>
      </c>
      <c r="I757" s="12">
        <v>43533</v>
      </c>
      <c r="J757" s="13">
        <v>0.5541666666666667</v>
      </c>
      <c r="K757" s="11" t="s">
        <v>27</v>
      </c>
      <c r="L757" s="11">
        <v>4.7619047620000003</v>
      </c>
      <c r="M757" s="14">
        <v>6.2</v>
      </c>
      <c r="N757" s="15">
        <f>Table5[[#This Row],[Unit price]] *Table5[[#This Row],[Quantity]]</f>
        <v>778.32</v>
      </c>
      <c r="O757" s="15">
        <f xml:space="preserve"> Table5[[#This Row],[Revenue]]/(1 + Table5[[#This Row],[Gross Margin Percentage]])</f>
        <v>135.08033057627966</v>
      </c>
      <c r="P757" s="17">
        <f xml:space="preserve"> Table5[[#This Row],[Revenue]] - Table5[[#This Row],[Total Cost]]</f>
        <v>643.23966942372044</v>
      </c>
    </row>
    <row r="758" spans="1:16" x14ac:dyDescent="0.25">
      <c r="A758" s="7" t="s">
        <v>786</v>
      </c>
      <c r="B758" s="7" t="s">
        <v>36</v>
      </c>
      <c r="C758" s="7" t="s">
        <v>37</v>
      </c>
      <c r="D758" s="7" t="s">
        <v>14</v>
      </c>
      <c r="E758" s="7" t="s">
        <v>15</v>
      </c>
      <c r="F758" s="7" t="s">
        <v>22</v>
      </c>
      <c r="G758" s="7">
        <v>35.74</v>
      </c>
      <c r="H758" s="7">
        <v>8</v>
      </c>
      <c r="I758" s="8">
        <v>43513</v>
      </c>
      <c r="J758" s="9">
        <v>0.64444444444444449</v>
      </c>
      <c r="K758" s="7" t="s">
        <v>17</v>
      </c>
      <c r="L758" s="7">
        <v>4.7619047620000003</v>
      </c>
      <c r="M758" s="10">
        <v>4.9000000000000004</v>
      </c>
      <c r="N758" s="15">
        <f>Table5[[#This Row],[Unit price]] *Table5[[#This Row],[Quantity]]</f>
        <v>285.92</v>
      </c>
      <c r="O758" s="15">
        <f xml:space="preserve"> Table5[[#This Row],[Revenue]]/(1 + Table5[[#This Row],[Gross Margin Percentage]])</f>
        <v>49.622479338022771</v>
      </c>
      <c r="P758" s="17">
        <f xml:space="preserve"> Table5[[#This Row],[Revenue]] - Table5[[#This Row],[Total Cost]]</f>
        <v>236.29752066197725</v>
      </c>
    </row>
    <row r="759" spans="1:16" x14ac:dyDescent="0.25">
      <c r="A759" s="11" t="s">
        <v>787</v>
      </c>
      <c r="B759" s="11" t="s">
        <v>12</v>
      </c>
      <c r="C759" s="11" t="s">
        <v>13</v>
      </c>
      <c r="D759" s="11" t="s">
        <v>21</v>
      </c>
      <c r="E759" s="11" t="s">
        <v>15</v>
      </c>
      <c r="F759" s="11" t="s">
        <v>26</v>
      </c>
      <c r="G759" s="11">
        <v>96.52</v>
      </c>
      <c r="H759" s="11">
        <v>6</v>
      </c>
      <c r="I759" s="12">
        <v>43476</v>
      </c>
      <c r="J759" s="13">
        <v>0.49444444444444446</v>
      </c>
      <c r="K759" s="11" t="s">
        <v>23</v>
      </c>
      <c r="L759" s="11">
        <v>4.7619047620000003</v>
      </c>
      <c r="M759" s="14">
        <v>4.5</v>
      </c>
      <c r="N759" s="15">
        <f>Table5[[#This Row],[Unit price]] *Table5[[#This Row],[Quantity]]</f>
        <v>579.12</v>
      </c>
      <c r="O759" s="15">
        <f xml:space="preserve"> Table5[[#This Row],[Revenue]]/(1 + Table5[[#This Row],[Gross Margin Percentage]])</f>
        <v>100.50842975040482</v>
      </c>
      <c r="P759" s="17">
        <f xml:space="preserve"> Table5[[#This Row],[Revenue]] - Table5[[#This Row],[Total Cost]]</f>
        <v>478.61157024959516</v>
      </c>
    </row>
    <row r="760" spans="1:16" x14ac:dyDescent="0.25">
      <c r="A760" s="7" t="s">
        <v>788</v>
      </c>
      <c r="B760" s="7" t="s">
        <v>12</v>
      </c>
      <c r="C760" s="7" t="s">
        <v>13</v>
      </c>
      <c r="D760" s="7" t="s">
        <v>14</v>
      </c>
      <c r="E760" s="7" t="s">
        <v>25</v>
      </c>
      <c r="F760" s="7" t="s">
        <v>38</v>
      </c>
      <c r="G760" s="7">
        <v>18.850000000000001</v>
      </c>
      <c r="H760" s="7">
        <v>10</v>
      </c>
      <c r="I760" s="8">
        <v>43523</v>
      </c>
      <c r="J760" s="9">
        <v>0.76666666666666661</v>
      </c>
      <c r="K760" s="7" t="s">
        <v>17</v>
      </c>
      <c r="L760" s="7">
        <v>4.7619047620000003</v>
      </c>
      <c r="M760" s="10">
        <v>5.6</v>
      </c>
      <c r="N760" s="15">
        <f>Table5[[#This Row],[Unit price]] *Table5[[#This Row],[Quantity]]</f>
        <v>188.5</v>
      </c>
      <c r="O760" s="15">
        <f xml:space="preserve"> Table5[[#This Row],[Revenue]]/(1 + Table5[[#This Row],[Gross Margin Percentage]])</f>
        <v>32.714876032517111</v>
      </c>
      <c r="P760" s="17">
        <f xml:space="preserve"> Table5[[#This Row],[Revenue]] - Table5[[#This Row],[Total Cost]]</f>
        <v>155.78512396748289</v>
      </c>
    </row>
    <row r="761" spans="1:16" x14ac:dyDescent="0.25">
      <c r="A761" s="11" t="s">
        <v>789</v>
      </c>
      <c r="B761" s="11" t="s">
        <v>12</v>
      </c>
      <c r="C761" s="11" t="s">
        <v>13</v>
      </c>
      <c r="D761" s="11" t="s">
        <v>21</v>
      </c>
      <c r="E761" s="11" t="s">
        <v>15</v>
      </c>
      <c r="F761" s="11" t="s">
        <v>38</v>
      </c>
      <c r="G761" s="11">
        <v>55.39</v>
      </c>
      <c r="H761" s="11">
        <v>4</v>
      </c>
      <c r="I761" s="12">
        <v>43549</v>
      </c>
      <c r="J761" s="13">
        <v>0.6381944444444444</v>
      </c>
      <c r="K761" s="11" t="s">
        <v>17</v>
      </c>
      <c r="L761" s="11">
        <v>4.7619047620000003</v>
      </c>
      <c r="M761" s="14">
        <v>8</v>
      </c>
      <c r="N761" s="15">
        <f>Table5[[#This Row],[Unit price]] *Table5[[#This Row],[Quantity]]</f>
        <v>221.56</v>
      </c>
      <c r="O761" s="15">
        <f xml:space="preserve"> Table5[[#This Row],[Revenue]]/(1 + Table5[[#This Row],[Gross Margin Percentage]])</f>
        <v>38.452561982835491</v>
      </c>
      <c r="P761" s="17">
        <f xml:space="preserve"> Table5[[#This Row],[Revenue]] - Table5[[#This Row],[Total Cost]]</f>
        <v>183.1074380171645</v>
      </c>
    </row>
    <row r="762" spans="1:16" x14ac:dyDescent="0.25">
      <c r="A762" s="7" t="s">
        <v>790</v>
      </c>
      <c r="B762" s="7" t="s">
        <v>36</v>
      </c>
      <c r="C762" s="7" t="s">
        <v>37</v>
      </c>
      <c r="D762" s="7" t="s">
        <v>14</v>
      </c>
      <c r="E762" s="7" t="s">
        <v>15</v>
      </c>
      <c r="F762" s="7" t="s">
        <v>38</v>
      </c>
      <c r="G762" s="7">
        <v>77.2</v>
      </c>
      <c r="H762" s="7">
        <v>10</v>
      </c>
      <c r="I762" s="8">
        <v>43507</v>
      </c>
      <c r="J762" s="9">
        <v>0.44305555555555554</v>
      </c>
      <c r="K762" s="7" t="s">
        <v>27</v>
      </c>
      <c r="L762" s="7">
        <v>4.7619047620000003</v>
      </c>
      <c r="M762" s="10">
        <v>5.6</v>
      </c>
      <c r="N762" s="15">
        <f>Table5[[#This Row],[Unit price]] *Table5[[#This Row],[Quantity]]</f>
        <v>772</v>
      </c>
      <c r="O762" s="15">
        <f xml:space="preserve"> Table5[[#This Row],[Revenue]]/(1 + Table5[[#This Row],[Gross Margin Percentage]])</f>
        <v>133.98347107216554</v>
      </c>
      <c r="P762" s="17">
        <f xml:space="preserve"> Table5[[#This Row],[Revenue]] - Table5[[#This Row],[Total Cost]]</f>
        <v>638.01652892783443</v>
      </c>
    </row>
    <row r="763" spans="1:16" x14ac:dyDescent="0.25">
      <c r="A763" s="11" t="s">
        <v>791</v>
      </c>
      <c r="B763" s="11" t="s">
        <v>36</v>
      </c>
      <c r="C763" s="11" t="s">
        <v>37</v>
      </c>
      <c r="D763" s="11" t="s">
        <v>21</v>
      </c>
      <c r="E763" s="11" t="s">
        <v>25</v>
      </c>
      <c r="F763" s="11" t="s">
        <v>22</v>
      </c>
      <c r="G763" s="11">
        <v>72.13</v>
      </c>
      <c r="H763" s="11">
        <v>10</v>
      </c>
      <c r="I763" s="12">
        <v>43496</v>
      </c>
      <c r="J763" s="13">
        <v>0.6333333333333333</v>
      </c>
      <c r="K763" s="11" t="s">
        <v>27</v>
      </c>
      <c r="L763" s="11">
        <v>4.7619047620000003</v>
      </c>
      <c r="M763" s="14">
        <v>4.2</v>
      </c>
      <c r="N763" s="15">
        <f>Table5[[#This Row],[Unit price]] *Table5[[#This Row],[Quantity]]</f>
        <v>721.3</v>
      </c>
      <c r="O763" s="15">
        <f xml:space="preserve"> Table5[[#This Row],[Revenue]]/(1 + Table5[[#This Row],[Gross Margin Percentage]])</f>
        <v>125.18429751859198</v>
      </c>
      <c r="P763" s="17">
        <f xml:space="preserve"> Table5[[#This Row],[Revenue]] - Table5[[#This Row],[Total Cost]]</f>
        <v>596.11570248140799</v>
      </c>
    </row>
    <row r="764" spans="1:16" x14ac:dyDescent="0.25">
      <c r="A764" s="7" t="s">
        <v>792</v>
      </c>
      <c r="B764" s="7" t="s">
        <v>12</v>
      </c>
      <c r="C764" s="7" t="s">
        <v>13</v>
      </c>
      <c r="D764" s="7" t="s">
        <v>14</v>
      </c>
      <c r="E764" s="7" t="s">
        <v>15</v>
      </c>
      <c r="F764" s="7" t="s">
        <v>40</v>
      </c>
      <c r="G764" s="7">
        <v>63.88</v>
      </c>
      <c r="H764" s="7">
        <v>8</v>
      </c>
      <c r="I764" s="8">
        <v>43485</v>
      </c>
      <c r="J764" s="9">
        <v>0.7416666666666667</v>
      </c>
      <c r="K764" s="7" t="s">
        <v>17</v>
      </c>
      <c r="L764" s="7">
        <v>4.7619047620000003</v>
      </c>
      <c r="M764" s="10">
        <v>9.9</v>
      </c>
      <c r="N764" s="15">
        <f>Table5[[#This Row],[Unit price]] *Table5[[#This Row],[Quantity]]</f>
        <v>511.04</v>
      </c>
      <c r="O764" s="15">
        <f xml:space="preserve"> Table5[[#This Row],[Revenue]]/(1 + Table5[[#This Row],[Gross Margin Percentage]])</f>
        <v>88.692892560517464</v>
      </c>
      <c r="P764" s="17">
        <f xml:space="preserve"> Table5[[#This Row],[Revenue]] - Table5[[#This Row],[Total Cost]]</f>
        <v>422.34710743948256</v>
      </c>
    </row>
    <row r="765" spans="1:16" x14ac:dyDescent="0.25">
      <c r="A765" s="11" t="s">
        <v>793</v>
      </c>
      <c r="B765" s="11" t="s">
        <v>12</v>
      </c>
      <c r="C765" s="11" t="s">
        <v>13</v>
      </c>
      <c r="D765" s="11" t="s">
        <v>14</v>
      </c>
      <c r="E765" s="11" t="s">
        <v>15</v>
      </c>
      <c r="F765" s="11" t="s">
        <v>16</v>
      </c>
      <c r="G765" s="11">
        <v>10.69</v>
      </c>
      <c r="H765" s="11">
        <v>5</v>
      </c>
      <c r="I765" s="12">
        <v>43550</v>
      </c>
      <c r="J765" s="13">
        <v>0.46319444444444446</v>
      </c>
      <c r="K765" s="11" t="s">
        <v>17</v>
      </c>
      <c r="L765" s="11">
        <v>4.7619047620000003</v>
      </c>
      <c r="M765" s="14">
        <v>7.6</v>
      </c>
      <c r="N765" s="15">
        <f>Table5[[#This Row],[Unit price]] *Table5[[#This Row],[Quantity]]</f>
        <v>53.449999999999996</v>
      </c>
      <c r="O765" s="15">
        <f xml:space="preserve"> Table5[[#This Row],[Revenue]]/(1 + Table5[[#This Row],[Gross Margin Percentage]])</f>
        <v>9.2764462808384049</v>
      </c>
      <c r="P765" s="17">
        <f xml:space="preserve"> Table5[[#This Row],[Revenue]] - Table5[[#This Row],[Total Cost]]</f>
        <v>44.173553719161589</v>
      </c>
    </row>
    <row r="766" spans="1:16" x14ac:dyDescent="0.25">
      <c r="A766" s="7" t="s">
        <v>794</v>
      </c>
      <c r="B766" s="7" t="s">
        <v>12</v>
      </c>
      <c r="C766" s="7" t="s">
        <v>13</v>
      </c>
      <c r="D766" s="7" t="s">
        <v>14</v>
      </c>
      <c r="E766" s="7" t="s">
        <v>25</v>
      </c>
      <c r="F766" s="7" t="s">
        <v>16</v>
      </c>
      <c r="G766" s="7">
        <v>55.5</v>
      </c>
      <c r="H766" s="7">
        <v>4</v>
      </c>
      <c r="I766" s="8">
        <v>43485</v>
      </c>
      <c r="J766" s="9">
        <v>0.65833333333333333</v>
      </c>
      <c r="K766" s="7" t="s">
        <v>27</v>
      </c>
      <c r="L766" s="7">
        <v>4.7619047620000003</v>
      </c>
      <c r="M766" s="10">
        <v>6.6</v>
      </c>
      <c r="N766" s="15">
        <f>Table5[[#This Row],[Unit price]] *Table5[[#This Row],[Quantity]]</f>
        <v>222</v>
      </c>
      <c r="O766" s="15">
        <f xml:space="preserve"> Table5[[#This Row],[Revenue]]/(1 + Table5[[#This Row],[Gross Margin Percentage]])</f>
        <v>38.528925619197864</v>
      </c>
      <c r="P766" s="17">
        <f xml:space="preserve"> Table5[[#This Row],[Revenue]] - Table5[[#This Row],[Total Cost]]</f>
        <v>183.47107438080212</v>
      </c>
    </row>
    <row r="767" spans="1:16" x14ac:dyDescent="0.25">
      <c r="A767" s="11" t="s">
        <v>795</v>
      </c>
      <c r="B767" s="11" t="s">
        <v>36</v>
      </c>
      <c r="C767" s="11" t="s">
        <v>37</v>
      </c>
      <c r="D767" s="11" t="s">
        <v>21</v>
      </c>
      <c r="E767" s="11" t="s">
        <v>15</v>
      </c>
      <c r="F767" s="11" t="s">
        <v>26</v>
      </c>
      <c r="G767" s="11">
        <v>95.46</v>
      </c>
      <c r="H767" s="11">
        <v>8</v>
      </c>
      <c r="I767" s="12">
        <v>43529</v>
      </c>
      <c r="J767" s="13">
        <v>0.81944444444444453</v>
      </c>
      <c r="K767" s="11" t="s">
        <v>17</v>
      </c>
      <c r="L767" s="11">
        <v>4.7619047620000003</v>
      </c>
      <c r="M767" s="14">
        <v>4.7</v>
      </c>
      <c r="N767" s="15">
        <f>Table5[[#This Row],[Unit price]] *Table5[[#This Row],[Quantity]]</f>
        <v>763.68</v>
      </c>
      <c r="O767" s="15">
        <f xml:space="preserve"> Table5[[#This Row],[Revenue]]/(1 + Table5[[#This Row],[Gross Margin Percentage]])</f>
        <v>132.53950413004065</v>
      </c>
      <c r="P767" s="17">
        <f xml:space="preserve"> Table5[[#This Row],[Revenue]] - Table5[[#This Row],[Total Cost]]</f>
        <v>631.1404958699593</v>
      </c>
    </row>
    <row r="768" spans="1:16" x14ac:dyDescent="0.25">
      <c r="A768" s="7" t="s">
        <v>796</v>
      </c>
      <c r="B768" s="7" t="s">
        <v>19</v>
      </c>
      <c r="C768" s="7" t="s">
        <v>20</v>
      </c>
      <c r="D768" s="7" t="s">
        <v>21</v>
      </c>
      <c r="E768" s="7" t="s">
        <v>15</v>
      </c>
      <c r="F768" s="7" t="s">
        <v>40</v>
      </c>
      <c r="G768" s="7">
        <v>76.06</v>
      </c>
      <c r="H768" s="7">
        <v>3</v>
      </c>
      <c r="I768" s="8">
        <v>43470</v>
      </c>
      <c r="J768" s="9">
        <v>0.85416666666666663</v>
      </c>
      <c r="K768" s="7" t="s">
        <v>27</v>
      </c>
      <c r="L768" s="7">
        <v>4.7619047620000003</v>
      </c>
      <c r="M768" s="10">
        <v>9.8000000000000007</v>
      </c>
      <c r="N768" s="15">
        <f>Table5[[#This Row],[Unit price]] *Table5[[#This Row],[Quantity]]</f>
        <v>228.18</v>
      </c>
      <c r="O768" s="15">
        <f xml:space="preserve"> Table5[[#This Row],[Revenue]]/(1 + Table5[[#This Row],[Gross Margin Percentage]])</f>
        <v>39.601487602651211</v>
      </c>
      <c r="P768" s="17">
        <f xml:space="preserve"> Table5[[#This Row],[Revenue]] - Table5[[#This Row],[Total Cost]]</f>
        <v>188.57851239734879</v>
      </c>
    </row>
    <row r="769" spans="1:16" x14ac:dyDescent="0.25">
      <c r="A769" s="11" t="s">
        <v>797</v>
      </c>
      <c r="B769" s="11" t="s">
        <v>36</v>
      </c>
      <c r="C769" s="11" t="s">
        <v>37</v>
      </c>
      <c r="D769" s="11" t="s">
        <v>21</v>
      </c>
      <c r="E769" s="11" t="s">
        <v>25</v>
      </c>
      <c r="F769" s="11" t="s">
        <v>30</v>
      </c>
      <c r="G769" s="11">
        <v>13.69</v>
      </c>
      <c r="H769" s="11">
        <v>6</v>
      </c>
      <c r="I769" s="12">
        <v>43509</v>
      </c>
      <c r="J769" s="13">
        <v>0.58263888888888882</v>
      </c>
      <c r="K769" s="11" t="s">
        <v>23</v>
      </c>
      <c r="L769" s="11">
        <v>4.7619047620000003</v>
      </c>
      <c r="M769" s="14">
        <v>6.3</v>
      </c>
      <c r="N769" s="15">
        <f>Table5[[#This Row],[Unit price]] *Table5[[#This Row],[Quantity]]</f>
        <v>82.14</v>
      </c>
      <c r="O769" s="15">
        <f xml:space="preserve"> Table5[[#This Row],[Revenue]]/(1 + Table5[[#This Row],[Gross Margin Percentage]])</f>
        <v>14.255702479103212</v>
      </c>
      <c r="P769" s="17">
        <f xml:space="preserve"> Table5[[#This Row],[Revenue]] - Table5[[#This Row],[Total Cost]]</f>
        <v>67.884297520896794</v>
      </c>
    </row>
    <row r="770" spans="1:16" x14ac:dyDescent="0.25">
      <c r="A770" s="7" t="s">
        <v>798</v>
      </c>
      <c r="B770" s="7" t="s">
        <v>36</v>
      </c>
      <c r="C770" s="7" t="s">
        <v>37</v>
      </c>
      <c r="D770" s="7" t="s">
        <v>21</v>
      </c>
      <c r="E770" s="7" t="s">
        <v>15</v>
      </c>
      <c r="F770" s="7" t="s">
        <v>22</v>
      </c>
      <c r="G770" s="7">
        <v>95.64</v>
      </c>
      <c r="H770" s="7">
        <v>4</v>
      </c>
      <c r="I770" s="8">
        <v>43540</v>
      </c>
      <c r="J770" s="9">
        <v>0.78541666666666676</v>
      </c>
      <c r="K770" s="7" t="s">
        <v>23</v>
      </c>
      <c r="L770" s="7">
        <v>4.7619047620000003</v>
      </c>
      <c r="M770" s="10">
        <v>7.9</v>
      </c>
      <c r="N770" s="15">
        <f>Table5[[#This Row],[Unit price]] *Table5[[#This Row],[Quantity]]</f>
        <v>382.56</v>
      </c>
      <c r="O770" s="15">
        <f xml:space="preserve"> Table5[[#This Row],[Revenue]]/(1 + Table5[[#This Row],[Gross Margin Percentage]])</f>
        <v>66.39471074270422</v>
      </c>
      <c r="P770" s="17">
        <f xml:space="preserve"> Table5[[#This Row],[Revenue]] - Table5[[#This Row],[Total Cost]]</f>
        <v>316.1652892572958</v>
      </c>
    </row>
    <row r="771" spans="1:16" x14ac:dyDescent="0.25">
      <c r="A771" s="11" t="s">
        <v>799</v>
      </c>
      <c r="B771" s="11" t="s">
        <v>12</v>
      </c>
      <c r="C771" s="11" t="s">
        <v>13</v>
      </c>
      <c r="D771" s="11" t="s">
        <v>21</v>
      </c>
      <c r="E771" s="11" t="s">
        <v>15</v>
      </c>
      <c r="F771" s="11" t="s">
        <v>26</v>
      </c>
      <c r="G771" s="11">
        <v>11.43</v>
      </c>
      <c r="H771" s="11">
        <v>6</v>
      </c>
      <c r="I771" s="12">
        <v>43480</v>
      </c>
      <c r="J771" s="13">
        <v>0.72499999999999998</v>
      </c>
      <c r="K771" s="11" t="s">
        <v>23</v>
      </c>
      <c r="L771" s="11">
        <v>4.7619047620000003</v>
      </c>
      <c r="M771" s="14">
        <v>7.7</v>
      </c>
      <c r="N771" s="15">
        <f>Table5[[#This Row],[Unit price]] *Table5[[#This Row],[Quantity]]</f>
        <v>68.58</v>
      </c>
      <c r="O771" s="15">
        <f xml:space="preserve"> Table5[[#This Row],[Revenue]]/(1 + Table5[[#This Row],[Gross Margin Percentage]])</f>
        <v>11.902314049390043</v>
      </c>
      <c r="P771" s="17">
        <f xml:space="preserve"> Table5[[#This Row],[Revenue]] - Table5[[#This Row],[Total Cost]]</f>
        <v>56.677685950609956</v>
      </c>
    </row>
    <row r="772" spans="1:16" x14ac:dyDescent="0.25">
      <c r="A772" s="7" t="s">
        <v>800</v>
      </c>
      <c r="B772" s="7" t="s">
        <v>36</v>
      </c>
      <c r="C772" s="7" t="s">
        <v>37</v>
      </c>
      <c r="D772" s="7" t="s">
        <v>14</v>
      </c>
      <c r="E772" s="7" t="s">
        <v>15</v>
      </c>
      <c r="F772" s="7" t="s">
        <v>30</v>
      </c>
      <c r="G772" s="7">
        <v>95.54</v>
      </c>
      <c r="H772" s="7">
        <v>4</v>
      </c>
      <c r="I772" s="8">
        <v>43522</v>
      </c>
      <c r="J772" s="9">
        <v>0.49861111111111112</v>
      </c>
      <c r="K772" s="7" t="s">
        <v>17</v>
      </c>
      <c r="L772" s="7">
        <v>4.7619047620000003</v>
      </c>
      <c r="M772" s="10">
        <v>4.5</v>
      </c>
      <c r="N772" s="15">
        <f>Table5[[#This Row],[Unit price]] *Table5[[#This Row],[Quantity]]</f>
        <v>382.16</v>
      </c>
      <c r="O772" s="15">
        <f xml:space="preserve"> Table5[[#This Row],[Revenue]]/(1 + Table5[[#This Row],[Gross Margin Percentage]])</f>
        <v>66.325289255102064</v>
      </c>
      <c r="P772" s="17">
        <f xml:space="preserve"> Table5[[#This Row],[Revenue]] - Table5[[#This Row],[Total Cost]]</f>
        <v>315.83471074489796</v>
      </c>
    </row>
    <row r="773" spans="1:16" x14ac:dyDescent="0.25">
      <c r="A773" s="11" t="s">
        <v>801</v>
      </c>
      <c r="B773" s="11" t="s">
        <v>19</v>
      </c>
      <c r="C773" s="11" t="s">
        <v>20</v>
      </c>
      <c r="D773" s="11" t="s">
        <v>14</v>
      </c>
      <c r="E773" s="11" t="s">
        <v>15</v>
      </c>
      <c r="F773" s="11" t="s">
        <v>16</v>
      </c>
      <c r="G773" s="11">
        <v>85.87</v>
      </c>
      <c r="H773" s="11">
        <v>7</v>
      </c>
      <c r="I773" s="12">
        <v>43523</v>
      </c>
      <c r="J773" s="13">
        <v>0.79236111111111107</v>
      </c>
      <c r="K773" s="11" t="s">
        <v>27</v>
      </c>
      <c r="L773" s="11">
        <v>4.7619047620000003</v>
      </c>
      <c r="M773" s="14">
        <v>8</v>
      </c>
      <c r="N773" s="15">
        <f>Table5[[#This Row],[Unit price]] *Table5[[#This Row],[Quantity]]</f>
        <v>601.09</v>
      </c>
      <c r="O773" s="15">
        <f xml:space="preserve"> Table5[[#This Row],[Revenue]]/(1 + Table5[[#This Row],[Gross Margin Percentage]])</f>
        <v>104.32140495695336</v>
      </c>
      <c r="P773" s="17">
        <f xml:space="preserve"> Table5[[#This Row],[Revenue]] - Table5[[#This Row],[Total Cost]]</f>
        <v>496.76859504304667</v>
      </c>
    </row>
    <row r="774" spans="1:16" x14ac:dyDescent="0.25">
      <c r="A774" s="7" t="s">
        <v>802</v>
      </c>
      <c r="B774" s="7" t="s">
        <v>19</v>
      </c>
      <c r="C774" s="7" t="s">
        <v>20</v>
      </c>
      <c r="D774" s="7" t="s">
        <v>14</v>
      </c>
      <c r="E774" s="7" t="s">
        <v>15</v>
      </c>
      <c r="F774" s="7" t="s">
        <v>30</v>
      </c>
      <c r="G774" s="7">
        <v>67.989999999999995</v>
      </c>
      <c r="H774" s="7">
        <v>7</v>
      </c>
      <c r="I774" s="8">
        <v>43513</v>
      </c>
      <c r="J774" s="9">
        <v>0.70138888888888884</v>
      </c>
      <c r="K774" s="7" t="s">
        <v>17</v>
      </c>
      <c r="L774" s="7">
        <v>4.7619047620000003</v>
      </c>
      <c r="M774" s="10">
        <v>5.7</v>
      </c>
      <c r="N774" s="15">
        <f>Table5[[#This Row],[Unit price]] *Table5[[#This Row],[Quantity]]</f>
        <v>475.92999999999995</v>
      </c>
      <c r="O774" s="15">
        <f xml:space="preserve"> Table5[[#This Row],[Revenue]]/(1 + Table5[[#This Row],[Gross Margin Percentage]])</f>
        <v>82.599421486238015</v>
      </c>
      <c r="P774" s="17">
        <f xml:space="preserve"> Table5[[#This Row],[Revenue]] - Table5[[#This Row],[Total Cost]]</f>
        <v>393.33057851376191</v>
      </c>
    </row>
    <row r="775" spans="1:16" x14ac:dyDescent="0.25">
      <c r="A775" s="11" t="s">
        <v>803</v>
      </c>
      <c r="B775" s="11" t="s">
        <v>19</v>
      </c>
      <c r="C775" s="11" t="s">
        <v>20</v>
      </c>
      <c r="D775" s="11" t="s">
        <v>21</v>
      </c>
      <c r="E775" s="11" t="s">
        <v>15</v>
      </c>
      <c r="F775" s="11" t="s">
        <v>38</v>
      </c>
      <c r="G775" s="11">
        <v>52.42</v>
      </c>
      <c r="H775" s="11">
        <v>1</v>
      </c>
      <c r="I775" s="12">
        <v>43502</v>
      </c>
      <c r="J775" s="13">
        <v>0.43194444444444446</v>
      </c>
      <c r="K775" s="11" t="s">
        <v>27</v>
      </c>
      <c r="L775" s="11">
        <v>4.7619047620000003</v>
      </c>
      <c r="M775" s="14">
        <v>6.3</v>
      </c>
      <c r="N775" s="15">
        <f>Table5[[#This Row],[Unit price]] *Table5[[#This Row],[Quantity]]</f>
        <v>52.42</v>
      </c>
      <c r="O775" s="15">
        <f xml:space="preserve"> Table5[[#This Row],[Revenue]]/(1 + Table5[[#This Row],[Gross Margin Percentage]])</f>
        <v>9.0976859502628482</v>
      </c>
      <c r="P775" s="17">
        <f xml:space="preserve"> Table5[[#This Row],[Revenue]] - Table5[[#This Row],[Total Cost]]</f>
        <v>43.322314049737152</v>
      </c>
    </row>
    <row r="776" spans="1:16" x14ac:dyDescent="0.25">
      <c r="A776" s="7" t="s">
        <v>804</v>
      </c>
      <c r="B776" s="7" t="s">
        <v>19</v>
      </c>
      <c r="C776" s="7" t="s">
        <v>20</v>
      </c>
      <c r="D776" s="7" t="s">
        <v>14</v>
      </c>
      <c r="E776" s="7" t="s">
        <v>25</v>
      </c>
      <c r="F776" s="7" t="s">
        <v>38</v>
      </c>
      <c r="G776" s="7">
        <v>65.650000000000006</v>
      </c>
      <c r="H776" s="7">
        <v>2</v>
      </c>
      <c r="I776" s="8">
        <v>43482</v>
      </c>
      <c r="J776" s="9">
        <v>0.69861111111111107</v>
      </c>
      <c r="K776" s="7" t="s">
        <v>23</v>
      </c>
      <c r="L776" s="7">
        <v>4.7619047620000003</v>
      </c>
      <c r="M776" s="10">
        <v>6</v>
      </c>
      <c r="N776" s="15">
        <f>Table5[[#This Row],[Unit price]] *Table5[[#This Row],[Quantity]]</f>
        <v>131.30000000000001</v>
      </c>
      <c r="O776" s="15">
        <f xml:space="preserve"> Table5[[#This Row],[Revenue]]/(1 + Table5[[#This Row],[Gross Margin Percentage]])</f>
        <v>22.787603305408471</v>
      </c>
      <c r="P776" s="17">
        <f xml:space="preserve"> Table5[[#This Row],[Revenue]] - Table5[[#This Row],[Total Cost]]</f>
        <v>108.51239669459154</v>
      </c>
    </row>
    <row r="777" spans="1:16" x14ac:dyDescent="0.25">
      <c r="A777" s="11" t="s">
        <v>805</v>
      </c>
      <c r="B777" s="11" t="s">
        <v>36</v>
      </c>
      <c r="C777" s="11" t="s">
        <v>37</v>
      </c>
      <c r="D777" s="11" t="s">
        <v>21</v>
      </c>
      <c r="E777" s="11" t="s">
        <v>15</v>
      </c>
      <c r="F777" s="11" t="s">
        <v>38</v>
      </c>
      <c r="G777" s="11">
        <v>28.86</v>
      </c>
      <c r="H777" s="11">
        <v>5</v>
      </c>
      <c r="I777" s="12">
        <v>43487</v>
      </c>
      <c r="J777" s="13">
        <v>0.75555555555555554</v>
      </c>
      <c r="K777" s="11" t="s">
        <v>27</v>
      </c>
      <c r="L777" s="11">
        <v>4.7619047620000003</v>
      </c>
      <c r="M777" s="14">
        <v>8</v>
      </c>
      <c r="N777" s="15">
        <f>Table5[[#This Row],[Unit price]] *Table5[[#This Row],[Quantity]]</f>
        <v>144.30000000000001</v>
      </c>
      <c r="O777" s="15">
        <f xml:space="preserve"> Table5[[#This Row],[Revenue]]/(1 + Table5[[#This Row],[Gross Margin Percentage]])</f>
        <v>25.043801652478614</v>
      </c>
      <c r="P777" s="17">
        <f xml:space="preserve"> Table5[[#This Row],[Revenue]] - Table5[[#This Row],[Total Cost]]</f>
        <v>119.2561983475214</v>
      </c>
    </row>
    <row r="778" spans="1:16" x14ac:dyDescent="0.25">
      <c r="A778" s="7" t="s">
        <v>806</v>
      </c>
      <c r="B778" s="7" t="s">
        <v>19</v>
      </c>
      <c r="C778" s="7" t="s">
        <v>20</v>
      </c>
      <c r="D778" s="7" t="s">
        <v>14</v>
      </c>
      <c r="E778" s="7" t="s">
        <v>25</v>
      </c>
      <c r="F778" s="7" t="s">
        <v>16</v>
      </c>
      <c r="G778" s="7">
        <v>65.31</v>
      </c>
      <c r="H778" s="7">
        <v>7</v>
      </c>
      <c r="I778" s="8">
        <v>43529</v>
      </c>
      <c r="J778" s="9">
        <v>0.75138888888888899</v>
      </c>
      <c r="K778" s="7" t="s">
        <v>27</v>
      </c>
      <c r="L778" s="7">
        <v>4.7619047620000003</v>
      </c>
      <c r="M778" s="10">
        <v>4.2</v>
      </c>
      <c r="N778" s="15">
        <f>Table5[[#This Row],[Unit price]] *Table5[[#This Row],[Quantity]]</f>
        <v>457.17</v>
      </c>
      <c r="O778" s="15">
        <f xml:space="preserve"> Table5[[#This Row],[Revenue]]/(1 + Table5[[#This Row],[Gross Margin Percentage]])</f>
        <v>79.343553717696793</v>
      </c>
      <c r="P778" s="17">
        <f xml:space="preserve"> Table5[[#This Row],[Revenue]] - Table5[[#This Row],[Total Cost]]</f>
        <v>377.82644628230321</v>
      </c>
    </row>
    <row r="779" spans="1:16" x14ac:dyDescent="0.25">
      <c r="A779" s="11" t="s">
        <v>807</v>
      </c>
      <c r="B779" s="11" t="s">
        <v>36</v>
      </c>
      <c r="C779" s="11" t="s">
        <v>37</v>
      </c>
      <c r="D779" s="11" t="s">
        <v>21</v>
      </c>
      <c r="E779" s="11" t="s">
        <v>25</v>
      </c>
      <c r="F779" s="11" t="s">
        <v>30</v>
      </c>
      <c r="G779" s="11">
        <v>93.38</v>
      </c>
      <c r="H779" s="11">
        <v>1</v>
      </c>
      <c r="I779" s="12">
        <v>43468</v>
      </c>
      <c r="J779" s="13">
        <v>0.54652777777777783</v>
      </c>
      <c r="K779" s="11" t="s">
        <v>23</v>
      </c>
      <c r="L779" s="11">
        <v>4.7619047620000003</v>
      </c>
      <c r="M779" s="14">
        <v>9.6</v>
      </c>
      <c r="N779" s="15">
        <f>Table5[[#This Row],[Unit price]] *Table5[[#This Row],[Quantity]]</f>
        <v>93.38</v>
      </c>
      <c r="O779" s="15">
        <f xml:space="preserve"> Table5[[#This Row],[Revenue]]/(1 + Table5[[#This Row],[Gross Margin Percentage]])</f>
        <v>16.20644628072386</v>
      </c>
      <c r="P779" s="17">
        <f xml:space="preserve"> Table5[[#This Row],[Revenue]] - Table5[[#This Row],[Total Cost]]</f>
        <v>77.173553719276129</v>
      </c>
    </row>
    <row r="780" spans="1:16" x14ac:dyDescent="0.25">
      <c r="A780" s="7" t="s">
        <v>808</v>
      </c>
      <c r="B780" s="7" t="s">
        <v>19</v>
      </c>
      <c r="C780" s="7" t="s">
        <v>20</v>
      </c>
      <c r="D780" s="7" t="s">
        <v>14</v>
      </c>
      <c r="E780" s="7" t="s">
        <v>25</v>
      </c>
      <c r="F780" s="7" t="s">
        <v>30</v>
      </c>
      <c r="G780" s="7">
        <v>25.25</v>
      </c>
      <c r="H780" s="7">
        <v>5</v>
      </c>
      <c r="I780" s="8">
        <v>43544</v>
      </c>
      <c r="J780" s="9">
        <v>0.74444444444444446</v>
      </c>
      <c r="K780" s="7" t="s">
        <v>23</v>
      </c>
      <c r="L780" s="7">
        <v>4.7619047620000003</v>
      </c>
      <c r="M780" s="10">
        <v>6.1</v>
      </c>
      <c r="N780" s="15">
        <f>Table5[[#This Row],[Unit price]] *Table5[[#This Row],[Quantity]]</f>
        <v>126.25</v>
      </c>
      <c r="O780" s="15">
        <f xml:space="preserve"> Table5[[#This Row],[Revenue]]/(1 + Table5[[#This Row],[Gross Margin Percentage]])</f>
        <v>21.911157024431219</v>
      </c>
      <c r="P780" s="17">
        <f xml:space="preserve"> Table5[[#This Row],[Revenue]] - Table5[[#This Row],[Total Cost]]</f>
        <v>104.33884297556878</v>
      </c>
    </row>
    <row r="781" spans="1:16" x14ac:dyDescent="0.25">
      <c r="A781" s="11" t="s">
        <v>809</v>
      </c>
      <c r="B781" s="11" t="s">
        <v>36</v>
      </c>
      <c r="C781" s="11" t="s">
        <v>37</v>
      </c>
      <c r="D781" s="11" t="s">
        <v>14</v>
      </c>
      <c r="E781" s="11" t="s">
        <v>25</v>
      </c>
      <c r="F781" s="11" t="s">
        <v>22</v>
      </c>
      <c r="G781" s="11">
        <v>87.87</v>
      </c>
      <c r="H781" s="11">
        <v>9</v>
      </c>
      <c r="I781" s="12">
        <v>43496</v>
      </c>
      <c r="J781" s="13">
        <v>0.85555555555555562</v>
      </c>
      <c r="K781" s="11" t="s">
        <v>17</v>
      </c>
      <c r="L781" s="11">
        <v>4.7619047620000003</v>
      </c>
      <c r="M781" s="14">
        <v>5.6</v>
      </c>
      <c r="N781" s="15">
        <f>Table5[[#This Row],[Unit price]] *Table5[[#This Row],[Quantity]]</f>
        <v>790.83</v>
      </c>
      <c r="O781" s="15">
        <f xml:space="preserve"> Table5[[#This Row],[Revenue]]/(1 + Table5[[#This Row],[Gross Margin Percentage]])</f>
        <v>137.25148760103716</v>
      </c>
      <c r="P781" s="17">
        <f xml:space="preserve"> Table5[[#This Row],[Revenue]] - Table5[[#This Row],[Total Cost]]</f>
        <v>653.57851239896286</v>
      </c>
    </row>
    <row r="782" spans="1:16" x14ac:dyDescent="0.25">
      <c r="A782" s="7" t="s">
        <v>810</v>
      </c>
      <c r="B782" s="7" t="s">
        <v>19</v>
      </c>
      <c r="C782" s="7" t="s">
        <v>20</v>
      </c>
      <c r="D782" s="7" t="s">
        <v>21</v>
      </c>
      <c r="E782" s="7" t="s">
        <v>25</v>
      </c>
      <c r="F782" s="7" t="s">
        <v>16</v>
      </c>
      <c r="G782" s="7">
        <v>21.8</v>
      </c>
      <c r="H782" s="7">
        <v>8</v>
      </c>
      <c r="I782" s="8">
        <v>43515</v>
      </c>
      <c r="J782" s="9">
        <v>0.80833333333333324</v>
      </c>
      <c r="K782" s="7" t="s">
        <v>23</v>
      </c>
      <c r="L782" s="7">
        <v>4.7619047620000003</v>
      </c>
      <c r="M782" s="10">
        <v>8.3000000000000007</v>
      </c>
      <c r="N782" s="15">
        <f>Table5[[#This Row],[Unit price]] *Table5[[#This Row],[Quantity]]</f>
        <v>174.4</v>
      </c>
      <c r="O782" s="15">
        <f xml:space="preserve"> Table5[[#This Row],[Revenue]]/(1 + Table5[[#This Row],[Gross Margin Percentage]])</f>
        <v>30.267768594541028</v>
      </c>
      <c r="P782" s="17">
        <f xml:space="preserve"> Table5[[#This Row],[Revenue]] - Table5[[#This Row],[Total Cost]]</f>
        <v>144.13223140545898</v>
      </c>
    </row>
    <row r="783" spans="1:16" x14ac:dyDescent="0.25">
      <c r="A783" s="11" t="s">
        <v>811</v>
      </c>
      <c r="B783" s="11" t="s">
        <v>12</v>
      </c>
      <c r="C783" s="11" t="s">
        <v>13</v>
      </c>
      <c r="D783" s="11" t="s">
        <v>21</v>
      </c>
      <c r="E783" s="11" t="s">
        <v>15</v>
      </c>
      <c r="F783" s="11" t="s">
        <v>30</v>
      </c>
      <c r="G783" s="11">
        <v>94.76</v>
      </c>
      <c r="H783" s="11">
        <v>4</v>
      </c>
      <c r="I783" s="12">
        <v>43507</v>
      </c>
      <c r="J783" s="13">
        <v>0.67083333333333339</v>
      </c>
      <c r="K783" s="11" t="s">
        <v>17</v>
      </c>
      <c r="L783" s="11">
        <v>4.7619047620000003</v>
      </c>
      <c r="M783" s="14">
        <v>7.8</v>
      </c>
      <c r="N783" s="15">
        <f>Table5[[#This Row],[Unit price]] *Table5[[#This Row],[Quantity]]</f>
        <v>379.04</v>
      </c>
      <c r="O783" s="15">
        <f xml:space="preserve"> Table5[[#This Row],[Revenue]]/(1 + Table5[[#This Row],[Gross Margin Percentage]])</f>
        <v>65.78380165180522</v>
      </c>
      <c r="P783" s="17">
        <f xml:space="preserve"> Table5[[#This Row],[Revenue]] - Table5[[#This Row],[Total Cost]]</f>
        <v>313.2561983481948</v>
      </c>
    </row>
    <row r="784" spans="1:16" x14ac:dyDescent="0.25">
      <c r="A784" s="7" t="s">
        <v>812</v>
      </c>
      <c r="B784" s="7" t="s">
        <v>12</v>
      </c>
      <c r="C784" s="7" t="s">
        <v>13</v>
      </c>
      <c r="D784" s="7" t="s">
        <v>14</v>
      </c>
      <c r="E784" s="7" t="s">
        <v>15</v>
      </c>
      <c r="F784" s="7" t="s">
        <v>40</v>
      </c>
      <c r="G784" s="7">
        <v>30.62</v>
      </c>
      <c r="H784" s="7">
        <v>1</v>
      </c>
      <c r="I784" s="8">
        <v>43501</v>
      </c>
      <c r="J784" s="9">
        <v>0.59305555555555556</v>
      </c>
      <c r="K784" s="7" t="s">
        <v>27</v>
      </c>
      <c r="L784" s="7">
        <v>4.7619047620000003</v>
      </c>
      <c r="M784" s="10">
        <v>4.0999999999999996</v>
      </c>
      <c r="N784" s="15">
        <f>Table5[[#This Row],[Unit price]] *Table5[[#This Row],[Quantity]]</f>
        <v>30.62</v>
      </c>
      <c r="O784" s="15">
        <f xml:space="preserve"> Table5[[#This Row],[Revenue]]/(1 + Table5[[#This Row],[Gross Margin Percentage]])</f>
        <v>5.3142148759452192</v>
      </c>
      <c r="P784" s="17">
        <f xml:space="preserve"> Table5[[#This Row],[Revenue]] - Table5[[#This Row],[Total Cost]]</f>
        <v>25.305785124054783</v>
      </c>
    </row>
    <row r="785" spans="1:16" x14ac:dyDescent="0.25">
      <c r="A785" s="11" t="s">
        <v>813</v>
      </c>
      <c r="B785" s="11" t="s">
        <v>19</v>
      </c>
      <c r="C785" s="11" t="s">
        <v>20</v>
      </c>
      <c r="D785" s="11" t="s">
        <v>21</v>
      </c>
      <c r="E785" s="11" t="s">
        <v>15</v>
      </c>
      <c r="F785" s="11" t="s">
        <v>26</v>
      </c>
      <c r="G785" s="11">
        <v>44.01</v>
      </c>
      <c r="H785" s="11">
        <v>8</v>
      </c>
      <c r="I785" s="12">
        <v>43527</v>
      </c>
      <c r="J785" s="13">
        <v>0.73333333333333339</v>
      </c>
      <c r="K785" s="11" t="s">
        <v>23</v>
      </c>
      <c r="L785" s="11">
        <v>4.7619047620000003</v>
      </c>
      <c r="M785" s="14">
        <v>8.8000000000000007</v>
      </c>
      <c r="N785" s="15">
        <f>Table5[[#This Row],[Unit price]] *Table5[[#This Row],[Quantity]]</f>
        <v>352.08</v>
      </c>
      <c r="O785" s="15">
        <f xml:space="preserve"> Table5[[#This Row],[Revenue]]/(1 + Table5[[#This Row],[Gross Margin Percentage]])</f>
        <v>61.104793387419747</v>
      </c>
      <c r="P785" s="17">
        <f xml:space="preserve"> Table5[[#This Row],[Revenue]] - Table5[[#This Row],[Total Cost]]</f>
        <v>290.97520661258022</v>
      </c>
    </row>
    <row r="786" spans="1:16" x14ac:dyDescent="0.25">
      <c r="A786" s="7" t="s">
        <v>814</v>
      </c>
      <c r="B786" s="7" t="s">
        <v>19</v>
      </c>
      <c r="C786" s="7" t="s">
        <v>20</v>
      </c>
      <c r="D786" s="7" t="s">
        <v>14</v>
      </c>
      <c r="E786" s="7" t="s">
        <v>15</v>
      </c>
      <c r="F786" s="7" t="s">
        <v>16</v>
      </c>
      <c r="G786" s="7">
        <v>10.16</v>
      </c>
      <c r="H786" s="7">
        <v>5</v>
      </c>
      <c r="I786" s="8">
        <v>43520</v>
      </c>
      <c r="J786" s="9">
        <v>0.54722222222222217</v>
      </c>
      <c r="K786" s="7" t="s">
        <v>17</v>
      </c>
      <c r="L786" s="7">
        <v>4.7619047620000003</v>
      </c>
      <c r="M786" s="10">
        <v>4.0999999999999996</v>
      </c>
      <c r="N786" s="15">
        <f>Table5[[#This Row],[Unit price]] *Table5[[#This Row],[Quantity]]</f>
        <v>50.8</v>
      </c>
      <c r="O786" s="15">
        <f xml:space="preserve"> Table5[[#This Row],[Revenue]]/(1 + Table5[[#This Row],[Gross Margin Percentage]])</f>
        <v>8.8165289254741062</v>
      </c>
      <c r="P786" s="17">
        <f xml:space="preserve"> Table5[[#This Row],[Revenue]] - Table5[[#This Row],[Total Cost]]</f>
        <v>41.983471074525895</v>
      </c>
    </row>
    <row r="787" spans="1:16" x14ac:dyDescent="0.25">
      <c r="A787" s="11" t="s">
        <v>815</v>
      </c>
      <c r="B787" s="11" t="s">
        <v>12</v>
      </c>
      <c r="C787" s="11" t="s">
        <v>13</v>
      </c>
      <c r="D787" s="11" t="s">
        <v>21</v>
      </c>
      <c r="E787" s="11" t="s">
        <v>25</v>
      </c>
      <c r="F787" s="11" t="s">
        <v>22</v>
      </c>
      <c r="G787" s="11">
        <v>74.58</v>
      </c>
      <c r="H787" s="11">
        <v>7</v>
      </c>
      <c r="I787" s="12">
        <v>43500</v>
      </c>
      <c r="J787" s="13">
        <v>0.67291666666666661</v>
      </c>
      <c r="K787" s="11" t="s">
        <v>27</v>
      </c>
      <c r="L787" s="11">
        <v>4.7619047620000003</v>
      </c>
      <c r="M787" s="14">
        <v>9</v>
      </c>
      <c r="N787" s="15">
        <f>Table5[[#This Row],[Unit price]] *Table5[[#This Row],[Quantity]]</f>
        <v>522.05999999999995</v>
      </c>
      <c r="O787" s="15">
        <f xml:space="preserve"> Table5[[#This Row],[Revenue]]/(1 + Table5[[#This Row],[Gross Margin Percentage]])</f>
        <v>90.605454543956924</v>
      </c>
      <c r="P787" s="17">
        <f xml:space="preserve"> Table5[[#This Row],[Revenue]] - Table5[[#This Row],[Total Cost]]</f>
        <v>431.45454545604304</v>
      </c>
    </row>
    <row r="788" spans="1:16" x14ac:dyDescent="0.25">
      <c r="A788" s="7" t="s">
        <v>816</v>
      </c>
      <c r="B788" s="7" t="s">
        <v>19</v>
      </c>
      <c r="C788" s="7" t="s">
        <v>20</v>
      </c>
      <c r="D788" s="7" t="s">
        <v>21</v>
      </c>
      <c r="E788" s="7" t="s">
        <v>25</v>
      </c>
      <c r="F788" s="7" t="s">
        <v>22</v>
      </c>
      <c r="G788" s="7">
        <v>71.89</v>
      </c>
      <c r="H788" s="7">
        <v>8</v>
      </c>
      <c r="I788" s="8">
        <v>43515</v>
      </c>
      <c r="J788" s="9">
        <v>0.48125000000000001</v>
      </c>
      <c r="K788" s="7" t="s">
        <v>17</v>
      </c>
      <c r="L788" s="7">
        <v>4.7619047620000003</v>
      </c>
      <c r="M788" s="10">
        <v>5.5</v>
      </c>
      <c r="N788" s="15">
        <f>Table5[[#This Row],[Unit price]] *Table5[[#This Row],[Quantity]]</f>
        <v>575.12</v>
      </c>
      <c r="O788" s="15">
        <f xml:space="preserve"> Table5[[#This Row],[Revenue]]/(1 + Table5[[#This Row],[Gross Margin Percentage]])</f>
        <v>99.814214874383225</v>
      </c>
      <c r="P788" s="17">
        <f xml:space="preserve"> Table5[[#This Row],[Revenue]] - Table5[[#This Row],[Total Cost]]</f>
        <v>475.30578512561681</v>
      </c>
    </row>
    <row r="789" spans="1:16" x14ac:dyDescent="0.25">
      <c r="A789" s="11" t="s">
        <v>817</v>
      </c>
      <c r="B789" s="11" t="s">
        <v>19</v>
      </c>
      <c r="C789" s="11" t="s">
        <v>20</v>
      </c>
      <c r="D789" s="11" t="s">
        <v>21</v>
      </c>
      <c r="E789" s="11" t="s">
        <v>15</v>
      </c>
      <c r="F789" s="11" t="s">
        <v>16</v>
      </c>
      <c r="G789" s="11">
        <v>10.99</v>
      </c>
      <c r="H789" s="11">
        <v>5</v>
      </c>
      <c r="I789" s="12">
        <v>43488</v>
      </c>
      <c r="J789" s="13">
        <v>0.4291666666666667</v>
      </c>
      <c r="K789" s="11" t="s">
        <v>27</v>
      </c>
      <c r="L789" s="11">
        <v>4.7619047620000003</v>
      </c>
      <c r="M789" s="14">
        <v>9.3000000000000007</v>
      </c>
      <c r="N789" s="15">
        <f>Table5[[#This Row],[Unit price]] *Table5[[#This Row],[Quantity]]</f>
        <v>54.95</v>
      </c>
      <c r="O789" s="15">
        <f xml:space="preserve"> Table5[[#This Row],[Revenue]]/(1 + Table5[[#This Row],[Gross Margin Percentage]])</f>
        <v>9.5367768593464994</v>
      </c>
      <c r="P789" s="17">
        <f xml:space="preserve"> Table5[[#This Row],[Revenue]] - Table5[[#This Row],[Total Cost]]</f>
        <v>45.4132231406535</v>
      </c>
    </row>
    <row r="790" spans="1:16" x14ac:dyDescent="0.25">
      <c r="A790" s="7" t="s">
        <v>818</v>
      </c>
      <c r="B790" s="7" t="s">
        <v>19</v>
      </c>
      <c r="C790" s="7" t="s">
        <v>20</v>
      </c>
      <c r="D790" s="7" t="s">
        <v>14</v>
      </c>
      <c r="E790" s="7" t="s">
        <v>25</v>
      </c>
      <c r="F790" s="7" t="s">
        <v>16</v>
      </c>
      <c r="G790" s="7">
        <v>60.47</v>
      </c>
      <c r="H790" s="7">
        <v>3</v>
      </c>
      <c r="I790" s="8">
        <v>43479</v>
      </c>
      <c r="J790" s="9">
        <v>0.4548611111111111</v>
      </c>
      <c r="K790" s="7" t="s">
        <v>27</v>
      </c>
      <c r="L790" s="7">
        <v>4.7619047620000003</v>
      </c>
      <c r="M790" s="10">
        <v>5.6</v>
      </c>
      <c r="N790" s="15">
        <f>Table5[[#This Row],[Unit price]] *Table5[[#This Row],[Quantity]]</f>
        <v>181.41</v>
      </c>
      <c r="O790" s="15">
        <f xml:space="preserve"> Table5[[#This Row],[Revenue]]/(1 + Table5[[#This Row],[Gross Margin Percentage]])</f>
        <v>31.484380164768851</v>
      </c>
      <c r="P790" s="17">
        <f xml:space="preserve"> Table5[[#This Row],[Revenue]] - Table5[[#This Row],[Total Cost]]</f>
        <v>149.92561983523115</v>
      </c>
    </row>
    <row r="791" spans="1:16" x14ac:dyDescent="0.25">
      <c r="A791" s="11" t="s">
        <v>819</v>
      </c>
      <c r="B791" s="11" t="s">
        <v>12</v>
      </c>
      <c r="C791" s="11" t="s">
        <v>13</v>
      </c>
      <c r="D791" s="11" t="s">
        <v>21</v>
      </c>
      <c r="E791" s="11" t="s">
        <v>25</v>
      </c>
      <c r="F791" s="11" t="s">
        <v>30</v>
      </c>
      <c r="G791" s="11">
        <v>58.91</v>
      </c>
      <c r="H791" s="11">
        <v>7</v>
      </c>
      <c r="I791" s="12">
        <v>43482</v>
      </c>
      <c r="J791" s="13">
        <v>0.63541666666666663</v>
      </c>
      <c r="K791" s="11" t="s">
        <v>17</v>
      </c>
      <c r="L791" s="11">
        <v>4.7619047620000003</v>
      </c>
      <c r="M791" s="14">
        <v>9.6999999999999993</v>
      </c>
      <c r="N791" s="15">
        <f>Table5[[#This Row],[Unit price]] *Table5[[#This Row],[Quantity]]</f>
        <v>412.37</v>
      </c>
      <c r="O791" s="15">
        <f xml:space="preserve"> Table5[[#This Row],[Revenue]]/(1 + Table5[[#This Row],[Gross Margin Percentage]])</f>
        <v>71.568347106255061</v>
      </c>
      <c r="P791" s="17">
        <f xml:space="preserve"> Table5[[#This Row],[Revenue]] - Table5[[#This Row],[Total Cost]]</f>
        <v>340.80165289374497</v>
      </c>
    </row>
    <row r="792" spans="1:16" x14ac:dyDescent="0.25">
      <c r="A792" s="7" t="s">
        <v>820</v>
      </c>
      <c r="B792" s="7" t="s">
        <v>12</v>
      </c>
      <c r="C792" s="7" t="s">
        <v>13</v>
      </c>
      <c r="D792" s="7" t="s">
        <v>21</v>
      </c>
      <c r="E792" s="7" t="s">
        <v>25</v>
      </c>
      <c r="F792" s="7" t="s">
        <v>40</v>
      </c>
      <c r="G792" s="7">
        <v>46.41</v>
      </c>
      <c r="H792" s="7">
        <v>1</v>
      </c>
      <c r="I792" s="8">
        <v>43527</v>
      </c>
      <c r="J792" s="9">
        <v>0.83750000000000002</v>
      </c>
      <c r="K792" s="7" t="s">
        <v>27</v>
      </c>
      <c r="L792" s="7">
        <v>4.7619047620000003</v>
      </c>
      <c r="M792" s="10">
        <v>4</v>
      </c>
      <c r="N792" s="15">
        <f>Table5[[#This Row],[Unit price]] *Table5[[#This Row],[Quantity]]</f>
        <v>46.41</v>
      </c>
      <c r="O792" s="15">
        <f xml:space="preserve"> Table5[[#This Row],[Revenue]]/(1 + Table5[[#This Row],[Gross Margin Percentage]])</f>
        <v>8.0546280990404178</v>
      </c>
      <c r="P792" s="17">
        <f xml:space="preserve"> Table5[[#This Row],[Revenue]] - Table5[[#This Row],[Total Cost]]</f>
        <v>38.355371900959582</v>
      </c>
    </row>
    <row r="793" spans="1:16" x14ac:dyDescent="0.25">
      <c r="A793" s="11" t="s">
        <v>821</v>
      </c>
      <c r="B793" s="11" t="s">
        <v>19</v>
      </c>
      <c r="C793" s="11" t="s">
        <v>20</v>
      </c>
      <c r="D793" s="11" t="s">
        <v>14</v>
      </c>
      <c r="E793" s="11" t="s">
        <v>25</v>
      </c>
      <c r="F793" s="11" t="s">
        <v>16</v>
      </c>
      <c r="G793" s="11">
        <v>68.55</v>
      </c>
      <c r="H793" s="11">
        <v>4</v>
      </c>
      <c r="I793" s="12">
        <v>43511</v>
      </c>
      <c r="J793" s="13">
        <v>0.84791666666666676</v>
      </c>
      <c r="K793" s="11" t="s">
        <v>27</v>
      </c>
      <c r="L793" s="11">
        <v>4.7619047620000003</v>
      </c>
      <c r="M793" s="14">
        <v>9.1999999999999993</v>
      </c>
      <c r="N793" s="15">
        <f>Table5[[#This Row],[Unit price]] *Table5[[#This Row],[Quantity]]</f>
        <v>274.2</v>
      </c>
      <c r="O793" s="15">
        <f xml:space="preserve"> Table5[[#This Row],[Revenue]]/(1 + Table5[[#This Row],[Gross Margin Percentage]])</f>
        <v>47.588429751279527</v>
      </c>
      <c r="P793" s="17">
        <f xml:space="preserve"> Table5[[#This Row],[Revenue]] - Table5[[#This Row],[Total Cost]]</f>
        <v>226.61157024872045</v>
      </c>
    </row>
    <row r="794" spans="1:16" x14ac:dyDescent="0.25">
      <c r="A794" s="7" t="s">
        <v>822</v>
      </c>
      <c r="B794" s="7" t="s">
        <v>36</v>
      </c>
      <c r="C794" s="7" t="s">
        <v>37</v>
      </c>
      <c r="D794" s="7" t="s">
        <v>21</v>
      </c>
      <c r="E794" s="7" t="s">
        <v>15</v>
      </c>
      <c r="F794" s="7" t="s">
        <v>26</v>
      </c>
      <c r="G794" s="7">
        <v>97.37</v>
      </c>
      <c r="H794" s="7">
        <v>10</v>
      </c>
      <c r="I794" s="8">
        <v>43480</v>
      </c>
      <c r="J794" s="9">
        <v>0.57500000000000007</v>
      </c>
      <c r="K794" s="7" t="s">
        <v>27</v>
      </c>
      <c r="L794" s="7">
        <v>4.7619047620000003</v>
      </c>
      <c r="M794" s="10">
        <v>4.9000000000000004</v>
      </c>
      <c r="N794" s="15">
        <f>Table5[[#This Row],[Unit price]] *Table5[[#This Row],[Quantity]]</f>
        <v>973.7</v>
      </c>
      <c r="O794" s="15">
        <f xml:space="preserve"> Table5[[#This Row],[Revenue]]/(1 + Table5[[#This Row],[Gross Margin Percentage]])</f>
        <v>168.98925619555391</v>
      </c>
      <c r="P794" s="17">
        <f xml:space="preserve"> Table5[[#This Row],[Revenue]] - Table5[[#This Row],[Total Cost]]</f>
        <v>804.71074380444611</v>
      </c>
    </row>
    <row r="795" spans="1:16" x14ac:dyDescent="0.25">
      <c r="A795" s="11" t="s">
        <v>823</v>
      </c>
      <c r="B795" s="11" t="s">
        <v>12</v>
      </c>
      <c r="C795" s="11" t="s">
        <v>13</v>
      </c>
      <c r="D795" s="11" t="s">
        <v>14</v>
      </c>
      <c r="E795" s="11" t="s">
        <v>25</v>
      </c>
      <c r="F795" s="11" t="s">
        <v>22</v>
      </c>
      <c r="G795" s="11">
        <v>92.6</v>
      </c>
      <c r="H795" s="11">
        <v>7</v>
      </c>
      <c r="I795" s="12">
        <v>43523</v>
      </c>
      <c r="J795" s="13">
        <v>0.53611111111111109</v>
      </c>
      <c r="K795" s="11" t="s">
        <v>27</v>
      </c>
      <c r="L795" s="11">
        <v>4.7619047620000003</v>
      </c>
      <c r="M795" s="14">
        <v>9.3000000000000007</v>
      </c>
      <c r="N795" s="15">
        <f>Table5[[#This Row],[Unit price]] *Table5[[#This Row],[Quantity]]</f>
        <v>648.19999999999993</v>
      </c>
      <c r="O795" s="15">
        <f xml:space="preserve"> Table5[[#This Row],[Revenue]]/(1 + Table5[[#This Row],[Gross Margin Percentage]])</f>
        <v>112.49752065929755</v>
      </c>
      <c r="P795" s="17">
        <f xml:space="preserve"> Table5[[#This Row],[Revenue]] - Table5[[#This Row],[Total Cost]]</f>
        <v>535.70247934070244</v>
      </c>
    </row>
    <row r="796" spans="1:16" x14ac:dyDescent="0.25">
      <c r="A796" s="7" t="s">
        <v>824</v>
      </c>
      <c r="B796" s="7" t="s">
        <v>12</v>
      </c>
      <c r="C796" s="7" t="s">
        <v>13</v>
      </c>
      <c r="D796" s="7" t="s">
        <v>21</v>
      </c>
      <c r="E796" s="7" t="s">
        <v>15</v>
      </c>
      <c r="F796" s="7" t="s">
        <v>22</v>
      </c>
      <c r="G796" s="7">
        <v>46.61</v>
      </c>
      <c r="H796" s="7">
        <v>2</v>
      </c>
      <c r="I796" s="8">
        <v>43522</v>
      </c>
      <c r="J796" s="9">
        <v>0.51944444444444449</v>
      </c>
      <c r="K796" s="7" t="s">
        <v>27</v>
      </c>
      <c r="L796" s="7">
        <v>4.7619047620000003</v>
      </c>
      <c r="M796" s="10">
        <v>6.6</v>
      </c>
      <c r="N796" s="15">
        <f>Table5[[#This Row],[Unit price]] *Table5[[#This Row],[Quantity]]</f>
        <v>93.22</v>
      </c>
      <c r="O796" s="15">
        <f xml:space="preserve"> Table5[[#This Row],[Revenue]]/(1 + Table5[[#This Row],[Gross Margin Percentage]])</f>
        <v>16.178677685682995</v>
      </c>
      <c r="P796" s="17">
        <f xml:space="preserve"> Table5[[#This Row],[Revenue]] - Table5[[#This Row],[Total Cost]]</f>
        <v>77.041322314317</v>
      </c>
    </row>
    <row r="797" spans="1:16" x14ac:dyDescent="0.25">
      <c r="A797" s="11" t="s">
        <v>825</v>
      </c>
      <c r="B797" s="11" t="s">
        <v>36</v>
      </c>
      <c r="C797" s="11" t="s">
        <v>37</v>
      </c>
      <c r="D797" s="11" t="s">
        <v>21</v>
      </c>
      <c r="E797" s="11" t="s">
        <v>25</v>
      </c>
      <c r="F797" s="11" t="s">
        <v>40</v>
      </c>
      <c r="G797" s="11">
        <v>27.18</v>
      </c>
      <c r="H797" s="11">
        <v>2</v>
      </c>
      <c r="I797" s="12">
        <v>43539</v>
      </c>
      <c r="J797" s="13">
        <v>0.68472222222222223</v>
      </c>
      <c r="K797" s="11" t="s">
        <v>17</v>
      </c>
      <c r="L797" s="11">
        <v>4.7619047620000003</v>
      </c>
      <c r="M797" s="14">
        <v>4.3</v>
      </c>
      <c r="N797" s="15">
        <f>Table5[[#This Row],[Unit price]] *Table5[[#This Row],[Quantity]]</f>
        <v>54.36</v>
      </c>
      <c r="O797" s="15">
        <f xml:space="preserve"> Table5[[#This Row],[Revenue]]/(1 + Table5[[#This Row],[Gross Margin Percentage]])</f>
        <v>9.4343801651333159</v>
      </c>
      <c r="P797" s="17">
        <f xml:space="preserve"> Table5[[#This Row],[Revenue]] - Table5[[#This Row],[Total Cost]]</f>
        <v>44.92561983486668</v>
      </c>
    </row>
    <row r="798" spans="1:16" x14ac:dyDescent="0.25">
      <c r="A798" s="7" t="s">
        <v>826</v>
      </c>
      <c r="B798" s="7" t="s">
        <v>19</v>
      </c>
      <c r="C798" s="7" t="s">
        <v>20</v>
      </c>
      <c r="D798" s="7" t="s">
        <v>14</v>
      </c>
      <c r="E798" s="7" t="s">
        <v>15</v>
      </c>
      <c r="F798" s="7" t="s">
        <v>26</v>
      </c>
      <c r="G798" s="7">
        <v>60.87</v>
      </c>
      <c r="H798" s="7">
        <v>1</v>
      </c>
      <c r="I798" s="8">
        <v>43489</v>
      </c>
      <c r="J798" s="9">
        <v>0.55833333333333335</v>
      </c>
      <c r="K798" s="7" t="s">
        <v>23</v>
      </c>
      <c r="L798" s="7">
        <v>4.7619047620000003</v>
      </c>
      <c r="M798" s="10">
        <v>5.5</v>
      </c>
      <c r="N798" s="15">
        <f>Table5[[#This Row],[Unit price]] *Table5[[#This Row],[Quantity]]</f>
        <v>60.87</v>
      </c>
      <c r="O798" s="15">
        <f xml:space="preserve"> Table5[[#This Row],[Revenue]]/(1 + Table5[[#This Row],[Gross Margin Percentage]])</f>
        <v>10.564214875858442</v>
      </c>
      <c r="P798" s="17">
        <f xml:space="preserve"> Table5[[#This Row],[Revenue]] - Table5[[#This Row],[Total Cost]]</f>
        <v>50.305785124141558</v>
      </c>
    </row>
    <row r="799" spans="1:16" x14ac:dyDescent="0.25">
      <c r="A799" s="11" t="s">
        <v>827</v>
      </c>
      <c r="B799" s="11" t="s">
        <v>12</v>
      </c>
      <c r="C799" s="11" t="s">
        <v>13</v>
      </c>
      <c r="D799" s="11" t="s">
        <v>14</v>
      </c>
      <c r="E799" s="11" t="s">
        <v>15</v>
      </c>
      <c r="F799" s="11" t="s">
        <v>30</v>
      </c>
      <c r="G799" s="11">
        <v>24.49</v>
      </c>
      <c r="H799" s="11">
        <v>10</v>
      </c>
      <c r="I799" s="12">
        <v>43518</v>
      </c>
      <c r="J799" s="13">
        <v>0.63541666666666663</v>
      </c>
      <c r="K799" s="11" t="s">
        <v>23</v>
      </c>
      <c r="L799" s="11">
        <v>4.7619047620000003</v>
      </c>
      <c r="M799" s="14">
        <v>8.1</v>
      </c>
      <c r="N799" s="15">
        <f>Table5[[#This Row],[Unit price]] *Table5[[#This Row],[Quantity]]</f>
        <v>244.89999999999998</v>
      </c>
      <c r="O799" s="15">
        <f xml:space="preserve"> Table5[[#This Row],[Revenue]]/(1 + Table5[[#This Row],[Gross Margin Percentage]])</f>
        <v>42.503305784421428</v>
      </c>
      <c r="P799" s="17">
        <f xml:space="preserve"> Table5[[#This Row],[Revenue]] - Table5[[#This Row],[Total Cost]]</f>
        <v>202.39669421557855</v>
      </c>
    </row>
    <row r="800" spans="1:16" x14ac:dyDescent="0.25">
      <c r="A800" s="7" t="s">
        <v>828</v>
      </c>
      <c r="B800" s="7" t="s">
        <v>36</v>
      </c>
      <c r="C800" s="7" t="s">
        <v>37</v>
      </c>
      <c r="D800" s="7" t="s">
        <v>21</v>
      </c>
      <c r="E800" s="7" t="s">
        <v>25</v>
      </c>
      <c r="F800" s="7" t="s">
        <v>16</v>
      </c>
      <c r="G800" s="7">
        <v>92.78</v>
      </c>
      <c r="H800" s="7">
        <v>1</v>
      </c>
      <c r="I800" s="8">
        <v>43539</v>
      </c>
      <c r="J800" s="9">
        <v>0.4513888888888889</v>
      </c>
      <c r="K800" s="7" t="s">
        <v>27</v>
      </c>
      <c r="L800" s="7">
        <v>4.7619047620000003</v>
      </c>
      <c r="M800" s="10">
        <v>9.8000000000000007</v>
      </c>
      <c r="N800" s="15">
        <f>Table5[[#This Row],[Unit price]] *Table5[[#This Row],[Quantity]]</f>
        <v>92.78</v>
      </c>
      <c r="O800" s="15">
        <f xml:space="preserve"> Table5[[#This Row],[Revenue]]/(1 + Table5[[#This Row],[Gross Margin Percentage]])</f>
        <v>16.102314049320622</v>
      </c>
      <c r="P800" s="17">
        <f xml:space="preserve"> Table5[[#This Row],[Revenue]] - Table5[[#This Row],[Total Cost]]</f>
        <v>76.677685950679376</v>
      </c>
    </row>
    <row r="801" spans="1:16" x14ac:dyDescent="0.25">
      <c r="A801" s="11" t="s">
        <v>829</v>
      </c>
      <c r="B801" s="11" t="s">
        <v>19</v>
      </c>
      <c r="C801" s="11" t="s">
        <v>20</v>
      </c>
      <c r="D801" s="11" t="s">
        <v>14</v>
      </c>
      <c r="E801" s="11" t="s">
        <v>25</v>
      </c>
      <c r="F801" s="11" t="s">
        <v>26</v>
      </c>
      <c r="G801" s="11">
        <v>86.69</v>
      </c>
      <c r="H801" s="11">
        <v>5</v>
      </c>
      <c r="I801" s="12">
        <v>43507</v>
      </c>
      <c r="J801" s="13">
        <v>0.77638888888888891</v>
      </c>
      <c r="K801" s="11" t="s">
        <v>17</v>
      </c>
      <c r="L801" s="11">
        <v>4.7619047620000003</v>
      </c>
      <c r="M801" s="14">
        <v>9.4</v>
      </c>
      <c r="N801" s="15">
        <f>Table5[[#This Row],[Unit price]] *Table5[[#This Row],[Quantity]]</f>
        <v>433.45</v>
      </c>
      <c r="O801" s="15">
        <f xml:space="preserve"> Table5[[#This Row],[Revenue]]/(1 + Table5[[#This Row],[Gross Margin Percentage]])</f>
        <v>75.2268595028888</v>
      </c>
      <c r="P801" s="17">
        <f xml:space="preserve"> Table5[[#This Row],[Revenue]] - Table5[[#This Row],[Total Cost]]</f>
        <v>358.22314049711122</v>
      </c>
    </row>
    <row r="802" spans="1:16" x14ac:dyDescent="0.25">
      <c r="A802" s="7" t="s">
        <v>830</v>
      </c>
      <c r="B802" s="7" t="s">
        <v>36</v>
      </c>
      <c r="C802" s="7" t="s">
        <v>37</v>
      </c>
      <c r="D802" s="7" t="s">
        <v>21</v>
      </c>
      <c r="E802" s="7" t="s">
        <v>25</v>
      </c>
      <c r="F802" s="7" t="s">
        <v>30</v>
      </c>
      <c r="G802" s="7">
        <v>23.01</v>
      </c>
      <c r="H802" s="7">
        <v>6</v>
      </c>
      <c r="I802" s="8">
        <v>43477</v>
      </c>
      <c r="J802" s="9">
        <v>0.69791666666666663</v>
      </c>
      <c r="K802" s="7" t="s">
        <v>17</v>
      </c>
      <c r="L802" s="7">
        <v>4.7619047620000003</v>
      </c>
      <c r="M802" s="10">
        <v>7.9</v>
      </c>
      <c r="N802" s="15">
        <f>Table5[[#This Row],[Unit price]] *Table5[[#This Row],[Quantity]]</f>
        <v>138.06</v>
      </c>
      <c r="O802" s="15">
        <f xml:space="preserve"> Table5[[#This Row],[Revenue]]/(1 + Table5[[#This Row],[Gross Margin Percentage]])</f>
        <v>23.960826445884944</v>
      </c>
      <c r="P802" s="17">
        <f xml:space="preserve"> Table5[[#This Row],[Revenue]] - Table5[[#This Row],[Total Cost]]</f>
        <v>114.09917355411505</v>
      </c>
    </row>
    <row r="803" spans="1:16" x14ac:dyDescent="0.25">
      <c r="A803" s="11" t="s">
        <v>831</v>
      </c>
      <c r="B803" s="11" t="s">
        <v>19</v>
      </c>
      <c r="C803" s="11" t="s">
        <v>20</v>
      </c>
      <c r="D803" s="11" t="s">
        <v>14</v>
      </c>
      <c r="E803" s="11" t="s">
        <v>15</v>
      </c>
      <c r="F803" s="11" t="s">
        <v>22</v>
      </c>
      <c r="G803" s="11">
        <v>30.2</v>
      </c>
      <c r="H803" s="11">
        <v>8</v>
      </c>
      <c r="I803" s="12">
        <v>43527</v>
      </c>
      <c r="J803" s="13">
        <v>0.8125</v>
      </c>
      <c r="K803" s="11" t="s">
        <v>17</v>
      </c>
      <c r="L803" s="11">
        <v>4.7619047620000003</v>
      </c>
      <c r="M803" s="14">
        <v>5.0999999999999996</v>
      </c>
      <c r="N803" s="15">
        <f>Table5[[#This Row],[Unit price]] *Table5[[#This Row],[Quantity]]</f>
        <v>241.6</v>
      </c>
      <c r="O803" s="15">
        <f xml:space="preserve"> Table5[[#This Row],[Revenue]]/(1 + Table5[[#This Row],[Gross Margin Percentage]])</f>
        <v>41.930578511703622</v>
      </c>
      <c r="P803" s="17">
        <f xml:space="preserve"> Table5[[#This Row],[Revenue]] - Table5[[#This Row],[Total Cost]]</f>
        <v>199.66942148829636</v>
      </c>
    </row>
    <row r="804" spans="1:16" x14ac:dyDescent="0.25">
      <c r="A804" s="7" t="s">
        <v>832</v>
      </c>
      <c r="B804" s="7" t="s">
        <v>19</v>
      </c>
      <c r="C804" s="7" t="s">
        <v>20</v>
      </c>
      <c r="D804" s="7" t="s">
        <v>14</v>
      </c>
      <c r="E804" s="7" t="s">
        <v>25</v>
      </c>
      <c r="F804" s="7" t="s">
        <v>40</v>
      </c>
      <c r="G804" s="7">
        <v>67.39</v>
      </c>
      <c r="H804" s="7">
        <v>7</v>
      </c>
      <c r="I804" s="8">
        <v>43547</v>
      </c>
      <c r="J804" s="9">
        <v>0.55763888888888891</v>
      </c>
      <c r="K804" s="7" t="s">
        <v>17</v>
      </c>
      <c r="L804" s="7">
        <v>4.7619047620000003</v>
      </c>
      <c r="M804" s="10">
        <v>6.9</v>
      </c>
      <c r="N804" s="15">
        <f>Table5[[#This Row],[Unit price]] *Table5[[#This Row],[Quantity]]</f>
        <v>471.73</v>
      </c>
      <c r="O804" s="15">
        <f xml:space="preserve"> Table5[[#This Row],[Revenue]]/(1 + Table5[[#This Row],[Gross Margin Percentage]])</f>
        <v>81.870495866415368</v>
      </c>
      <c r="P804" s="17">
        <f xml:space="preserve"> Table5[[#This Row],[Revenue]] - Table5[[#This Row],[Total Cost]]</f>
        <v>389.85950413358466</v>
      </c>
    </row>
    <row r="805" spans="1:16" x14ac:dyDescent="0.25">
      <c r="A805" s="11" t="s">
        <v>833</v>
      </c>
      <c r="B805" s="11" t="s">
        <v>12</v>
      </c>
      <c r="C805" s="11" t="s">
        <v>13</v>
      </c>
      <c r="D805" s="11" t="s">
        <v>14</v>
      </c>
      <c r="E805" s="11" t="s">
        <v>15</v>
      </c>
      <c r="F805" s="11" t="s">
        <v>40</v>
      </c>
      <c r="G805" s="11">
        <v>48.96</v>
      </c>
      <c r="H805" s="11">
        <v>9</v>
      </c>
      <c r="I805" s="12">
        <v>43528</v>
      </c>
      <c r="J805" s="13">
        <v>0.4770833333333333</v>
      </c>
      <c r="K805" s="11" t="s">
        <v>23</v>
      </c>
      <c r="L805" s="11">
        <v>4.7619047620000003</v>
      </c>
      <c r="M805" s="14">
        <v>8</v>
      </c>
      <c r="N805" s="15">
        <f>Table5[[#This Row],[Unit price]] *Table5[[#This Row],[Quantity]]</f>
        <v>440.64</v>
      </c>
      <c r="O805" s="15">
        <f xml:space="preserve"> Table5[[#This Row],[Revenue]]/(1 + Table5[[#This Row],[Gross Margin Percentage]])</f>
        <v>76.474710742537596</v>
      </c>
      <c r="P805" s="17">
        <f xml:space="preserve"> Table5[[#This Row],[Revenue]] - Table5[[#This Row],[Total Cost]]</f>
        <v>364.1652892574624</v>
      </c>
    </row>
    <row r="806" spans="1:16" x14ac:dyDescent="0.25">
      <c r="A806" s="7" t="s">
        <v>834</v>
      </c>
      <c r="B806" s="7" t="s">
        <v>36</v>
      </c>
      <c r="C806" s="7" t="s">
        <v>37</v>
      </c>
      <c r="D806" s="7" t="s">
        <v>14</v>
      </c>
      <c r="E806" s="7" t="s">
        <v>15</v>
      </c>
      <c r="F806" s="7" t="s">
        <v>22</v>
      </c>
      <c r="G806" s="7">
        <v>75.59</v>
      </c>
      <c r="H806" s="7">
        <v>9</v>
      </c>
      <c r="I806" s="8">
        <v>43519</v>
      </c>
      <c r="J806" s="9">
        <v>0.46666666666666662</v>
      </c>
      <c r="K806" s="7" t="s">
        <v>23</v>
      </c>
      <c r="L806" s="7">
        <v>4.7619047620000003</v>
      </c>
      <c r="M806" s="10">
        <v>8</v>
      </c>
      <c r="N806" s="15">
        <f>Table5[[#This Row],[Unit price]] *Table5[[#This Row],[Quantity]]</f>
        <v>680.31000000000006</v>
      </c>
      <c r="O806" s="15">
        <f xml:space="preserve"> Table5[[#This Row],[Revenue]]/(1 + Table5[[#This Row],[Gross Margin Percentage]])</f>
        <v>118.07033057656082</v>
      </c>
      <c r="P806" s="17">
        <f xml:space="preserve"> Table5[[#This Row],[Revenue]] - Table5[[#This Row],[Total Cost]]</f>
        <v>562.23966942343918</v>
      </c>
    </row>
    <row r="807" spans="1:16" x14ac:dyDescent="0.25">
      <c r="A807" s="11" t="s">
        <v>835</v>
      </c>
      <c r="B807" s="11" t="s">
        <v>12</v>
      </c>
      <c r="C807" s="11" t="s">
        <v>13</v>
      </c>
      <c r="D807" s="11" t="s">
        <v>21</v>
      </c>
      <c r="E807" s="11" t="s">
        <v>15</v>
      </c>
      <c r="F807" s="11" t="s">
        <v>26</v>
      </c>
      <c r="G807" s="11">
        <v>77.47</v>
      </c>
      <c r="H807" s="11">
        <v>4</v>
      </c>
      <c r="I807" s="12">
        <v>43541</v>
      </c>
      <c r="J807" s="13">
        <v>0.69166666666666676</v>
      </c>
      <c r="K807" s="11" t="s">
        <v>23</v>
      </c>
      <c r="L807" s="11">
        <v>4.7619047620000003</v>
      </c>
      <c r="M807" s="14">
        <v>4.2</v>
      </c>
      <c r="N807" s="15">
        <f>Table5[[#This Row],[Unit price]] *Table5[[#This Row],[Quantity]]</f>
        <v>309.88</v>
      </c>
      <c r="O807" s="15">
        <f xml:space="preserve"> Table5[[#This Row],[Revenue]]/(1 + Table5[[#This Row],[Gross Margin Percentage]])</f>
        <v>53.780826445392051</v>
      </c>
      <c r="P807" s="17">
        <f xml:space="preserve"> Table5[[#This Row],[Revenue]] - Table5[[#This Row],[Total Cost]]</f>
        <v>256.09917355460794</v>
      </c>
    </row>
    <row r="808" spans="1:16" x14ac:dyDescent="0.25">
      <c r="A808" s="7" t="s">
        <v>836</v>
      </c>
      <c r="B808" s="7" t="s">
        <v>12</v>
      </c>
      <c r="C808" s="7" t="s">
        <v>13</v>
      </c>
      <c r="D808" s="7" t="s">
        <v>21</v>
      </c>
      <c r="E808" s="7" t="s">
        <v>15</v>
      </c>
      <c r="F808" s="7" t="s">
        <v>30</v>
      </c>
      <c r="G808" s="7">
        <v>93.18</v>
      </c>
      <c r="H808" s="7">
        <v>2</v>
      </c>
      <c r="I808" s="8">
        <v>43481</v>
      </c>
      <c r="J808" s="9">
        <v>0.77847222222222223</v>
      </c>
      <c r="K808" s="7" t="s">
        <v>27</v>
      </c>
      <c r="L808" s="7">
        <v>4.7619047620000003</v>
      </c>
      <c r="M808" s="10">
        <v>8.5</v>
      </c>
      <c r="N808" s="15">
        <f>Table5[[#This Row],[Unit price]] *Table5[[#This Row],[Quantity]]</f>
        <v>186.36</v>
      </c>
      <c r="O808" s="15">
        <f xml:space="preserve"> Table5[[#This Row],[Revenue]]/(1 + Table5[[#This Row],[Gross Margin Percentage]])</f>
        <v>32.343471073845564</v>
      </c>
      <c r="P808" s="17">
        <f xml:space="preserve"> Table5[[#This Row],[Revenue]] - Table5[[#This Row],[Total Cost]]</f>
        <v>154.01652892615445</v>
      </c>
    </row>
    <row r="809" spans="1:16" x14ac:dyDescent="0.25">
      <c r="A809" s="11" t="s">
        <v>837</v>
      </c>
      <c r="B809" s="11" t="s">
        <v>12</v>
      </c>
      <c r="C809" s="11" t="s">
        <v>13</v>
      </c>
      <c r="D809" s="11" t="s">
        <v>21</v>
      </c>
      <c r="E809" s="11" t="s">
        <v>15</v>
      </c>
      <c r="F809" s="11" t="s">
        <v>22</v>
      </c>
      <c r="G809" s="11">
        <v>50.23</v>
      </c>
      <c r="H809" s="11">
        <v>4</v>
      </c>
      <c r="I809" s="12">
        <v>43473</v>
      </c>
      <c r="J809" s="13">
        <v>0.71666666666666667</v>
      </c>
      <c r="K809" s="11" t="s">
        <v>23</v>
      </c>
      <c r="L809" s="11">
        <v>4.7619047620000003</v>
      </c>
      <c r="M809" s="14">
        <v>9</v>
      </c>
      <c r="N809" s="15">
        <f>Table5[[#This Row],[Unit price]] *Table5[[#This Row],[Quantity]]</f>
        <v>200.92</v>
      </c>
      <c r="O809" s="15">
        <f xml:space="preserve"> Table5[[#This Row],[Revenue]]/(1 + Table5[[#This Row],[Gross Margin Percentage]])</f>
        <v>34.870413222564125</v>
      </c>
      <c r="P809" s="17">
        <f xml:space="preserve"> Table5[[#This Row],[Revenue]] - Table5[[#This Row],[Total Cost]]</f>
        <v>166.04958677743588</v>
      </c>
    </row>
    <row r="810" spans="1:16" x14ac:dyDescent="0.25">
      <c r="A810" s="7" t="s">
        <v>838</v>
      </c>
      <c r="B810" s="7" t="s">
        <v>36</v>
      </c>
      <c r="C810" s="7" t="s">
        <v>37</v>
      </c>
      <c r="D810" s="7" t="s">
        <v>21</v>
      </c>
      <c r="E810" s="7" t="s">
        <v>15</v>
      </c>
      <c r="F810" s="7" t="s">
        <v>16</v>
      </c>
      <c r="G810" s="7">
        <v>17.75</v>
      </c>
      <c r="H810" s="7">
        <v>1</v>
      </c>
      <c r="I810" s="8">
        <v>43479</v>
      </c>
      <c r="J810" s="9">
        <v>0.44305555555555554</v>
      </c>
      <c r="K810" s="7" t="s">
        <v>23</v>
      </c>
      <c r="L810" s="7">
        <v>4.7619047620000003</v>
      </c>
      <c r="M810" s="10">
        <v>8.6</v>
      </c>
      <c r="N810" s="15">
        <f>Table5[[#This Row],[Unit price]] *Table5[[#This Row],[Quantity]]</f>
        <v>17.75</v>
      </c>
      <c r="O810" s="15">
        <f xml:space="preserve"> Table5[[#This Row],[Revenue]]/(1 + Table5[[#This Row],[Gross Margin Percentage]])</f>
        <v>3.0805785123457752</v>
      </c>
      <c r="P810" s="17">
        <f xml:space="preserve"> Table5[[#This Row],[Revenue]] - Table5[[#This Row],[Total Cost]]</f>
        <v>14.669421487654224</v>
      </c>
    </row>
    <row r="811" spans="1:16" x14ac:dyDescent="0.25">
      <c r="A811" s="11" t="s">
        <v>839</v>
      </c>
      <c r="B811" s="11" t="s">
        <v>19</v>
      </c>
      <c r="C811" s="11" t="s">
        <v>20</v>
      </c>
      <c r="D811" s="11" t="s">
        <v>21</v>
      </c>
      <c r="E811" s="11" t="s">
        <v>15</v>
      </c>
      <c r="F811" s="11" t="s">
        <v>40</v>
      </c>
      <c r="G811" s="11">
        <v>62.18</v>
      </c>
      <c r="H811" s="11">
        <v>10</v>
      </c>
      <c r="I811" s="12">
        <v>43496</v>
      </c>
      <c r="J811" s="13">
        <v>0.43958333333333338</v>
      </c>
      <c r="K811" s="11" t="s">
        <v>17</v>
      </c>
      <c r="L811" s="11">
        <v>4.7619047620000003</v>
      </c>
      <c r="M811" s="14">
        <v>6</v>
      </c>
      <c r="N811" s="15">
        <f>Table5[[#This Row],[Unit price]] *Table5[[#This Row],[Quantity]]</f>
        <v>621.79999999999995</v>
      </c>
      <c r="O811" s="15">
        <f xml:space="preserve"> Table5[[#This Row],[Revenue]]/(1 + Table5[[#This Row],[Gross Margin Percentage]])</f>
        <v>107.9157024775551</v>
      </c>
      <c r="P811" s="17">
        <f xml:space="preserve"> Table5[[#This Row],[Revenue]] - Table5[[#This Row],[Total Cost]]</f>
        <v>513.88429752244485</v>
      </c>
    </row>
    <row r="812" spans="1:16" x14ac:dyDescent="0.25">
      <c r="A812" s="7" t="s">
        <v>840</v>
      </c>
      <c r="B812" s="7" t="s">
        <v>36</v>
      </c>
      <c r="C812" s="7" t="s">
        <v>37</v>
      </c>
      <c r="D812" s="7" t="s">
        <v>21</v>
      </c>
      <c r="E812" s="7" t="s">
        <v>25</v>
      </c>
      <c r="F812" s="7" t="s">
        <v>16</v>
      </c>
      <c r="G812" s="7">
        <v>10.75</v>
      </c>
      <c r="H812" s="7">
        <v>8</v>
      </c>
      <c r="I812" s="8">
        <v>43539</v>
      </c>
      <c r="J812" s="9">
        <v>0.60972222222222217</v>
      </c>
      <c r="K812" s="7" t="s">
        <v>17</v>
      </c>
      <c r="L812" s="7">
        <v>4.7619047620000003</v>
      </c>
      <c r="M812" s="10">
        <v>6.2</v>
      </c>
      <c r="N812" s="15">
        <f>Table5[[#This Row],[Unit price]] *Table5[[#This Row],[Quantity]]</f>
        <v>86</v>
      </c>
      <c r="O812" s="15">
        <f xml:space="preserve"> Table5[[#This Row],[Revenue]]/(1 + Table5[[#This Row],[Gross Margin Percentage]])</f>
        <v>14.925619834464039</v>
      </c>
      <c r="P812" s="17">
        <f xml:space="preserve"> Table5[[#This Row],[Revenue]] - Table5[[#This Row],[Total Cost]]</f>
        <v>71.074380165535956</v>
      </c>
    </row>
    <row r="813" spans="1:16" x14ac:dyDescent="0.25">
      <c r="A813" s="11" t="s">
        <v>841</v>
      </c>
      <c r="B813" s="11" t="s">
        <v>12</v>
      </c>
      <c r="C813" s="11" t="s">
        <v>13</v>
      </c>
      <c r="D813" s="11" t="s">
        <v>21</v>
      </c>
      <c r="E813" s="11" t="s">
        <v>15</v>
      </c>
      <c r="F813" s="11" t="s">
        <v>22</v>
      </c>
      <c r="G813" s="11">
        <v>40.26</v>
      </c>
      <c r="H813" s="11">
        <v>10</v>
      </c>
      <c r="I813" s="12">
        <v>43520</v>
      </c>
      <c r="J813" s="13">
        <v>0.75416666666666676</v>
      </c>
      <c r="K813" s="11" t="s">
        <v>27</v>
      </c>
      <c r="L813" s="11">
        <v>4.7619047620000003</v>
      </c>
      <c r="M813" s="14">
        <v>5</v>
      </c>
      <c r="N813" s="15">
        <f>Table5[[#This Row],[Unit price]] *Table5[[#This Row],[Quantity]]</f>
        <v>402.59999999999997</v>
      </c>
      <c r="O813" s="15">
        <f xml:space="preserve"> Table5[[#This Row],[Revenue]]/(1 + Table5[[#This Row],[Gross Margin Percentage]])</f>
        <v>69.872727271572344</v>
      </c>
      <c r="P813" s="17">
        <f xml:space="preserve"> Table5[[#This Row],[Revenue]] - Table5[[#This Row],[Total Cost]]</f>
        <v>332.72727272842764</v>
      </c>
    </row>
    <row r="814" spans="1:16" x14ac:dyDescent="0.25">
      <c r="A814" s="7" t="s">
        <v>842</v>
      </c>
      <c r="B814" s="7" t="s">
        <v>19</v>
      </c>
      <c r="C814" s="7" t="s">
        <v>20</v>
      </c>
      <c r="D814" s="7" t="s">
        <v>14</v>
      </c>
      <c r="E814" s="7" t="s">
        <v>15</v>
      </c>
      <c r="F814" s="7" t="s">
        <v>30</v>
      </c>
      <c r="G814" s="7">
        <v>64.97</v>
      </c>
      <c r="H814" s="7">
        <v>5</v>
      </c>
      <c r="I814" s="8">
        <v>43504</v>
      </c>
      <c r="J814" s="9">
        <v>0.53611111111111109</v>
      </c>
      <c r="K814" s="7" t="s">
        <v>27</v>
      </c>
      <c r="L814" s="7">
        <v>4.7619047620000003</v>
      </c>
      <c r="M814" s="10">
        <v>6.5</v>
      </c>
      <c r="N814" s="15">
        <f>Table5[[#This Row],[Unit price]] *Table5[[#This Row],[Quantity]]</f>
        <v>324.85000000000002</v>
      </c>
      <c r="O814" s="15">
        <f xml:space="preserve"> Table5[[#This Row],[Revenue]]/(1 + Table5[[#This Row],[Gross Margin Percentage]])</f>
        <v>56.378925618902826</v>
      </c>
      <c r="P814" s="17">
        <f xml:space="preserve"> Table5[[#This Row],[Revenue]] - Table5[[#This Row],[Total Cost]]</f>
        <v>268.4710743810972</v>
      </c>
    </row>
    <row r="815" spans="1:16" x14ac:dyDescent="0.25">
      <c r="A815" s="11" t="s">
        <v>843</v>
      </c>
      <c r="B815" s="11" t="s">
        <v>12</v>
      </c>
      <c r="C815" s="11" t="s">
        <v>13</v>
      </c>
      <c r="D815" s="11" t="s">
        <v>21</v>
      </c>
      <c r="E815" s="11" t="s">
        <v>25</v>
      </c>
      <c r="F815" s="11" t="s">
        <v>22</v>
      </c>
      <c r="G815" s="11">
        <v>95.15</v>
      </c>
      <c r="H815" s="11">
        <v>1</v>
      </c>
      <c r="I815" s="12">
        <v>43546</v>
      </c>
      <c r="J815" s="13">
        <v>0.58333333333333337</v>
      </c>
      <c r="K815" s="11" t="s">
        <v>23</v>
      </c>
      <c r="L815" s="11">
        <v>4.7619047620000003</v>
      </c>
      <c r="M815" s="14">
        <v>6</v>
      </c>
      <c r="N815" s="15">
        <f>Table5[[#This Row],[Unit price]] *Table5[[#This Row],[Quantity]]</f>
        <v>95.15</v>
      </c>
      <c r="O815" s="15">
        <f xml:space="preserve"> Table5[[#This Row],[Revenue]]/(1 + Table5[[#This Row],[Gross Margin Percentage]])</f>
        <v>16.51363636336341</v>
      </c>
      <c r="P815" s="17">
        <f xml:space="preserve"> Table5[[#This Row],[Revenue]] - Table5[[#This Row],[Total Cost]]</f>
        <v>78.636363636636588</v>
      </c>
    </row>
    <row r="816" spans="1:16" x14ac:dyDescent="0.25">
      <c r="A816" s="7" t="s">
        <v>844</v>
      </c>
      <c r="B816" s="7" t="s">
        <v>12</v>
      </c>
      <c r="C816" s="7" t="s">
        <v>13</v>
      </c>
      <c r="D816" s="7" t="s">
        <v>14</v>
      </c>
      <c r="E816" s="7" t="s">
        <v>15</v>
      </c>
      <c r="F816" s="7" t="s">
        <v>22</v>
      </c>
      <c r="G816" s="7">
        <v>48.62</v>
      </c>
      <c r="H816" s="7">
        <v>8</v>
      </c>
      <c r="I816" s="8">
        <v>43489</v>
      </c>
      <c r="J816" s="9">
        <v>0.45624999999999999</v>
      </c>
      <c r="K816" s="7" t="s">
        <v>23</v>
      </c>
      <c r="L816" s="7">
        <v>4.7619047620000003</v>
      </c>
      <c r="M816" s="10">
        <v>5</v>
      </c>
      <c r="N816" s="15">
        <f>Table5[[#This Row],[Unit price]] *Table5[[#This Row],[Quantity]]</f>
        <v>388.96</v>
      </c>
      <c r="O816" s="15">
        <f xml:space="preserve"> Table5[[#This Row],[Revenue]]/(1 + Table5[[#This Row],[Gross Margin Percentage]])</f>
        <v>67.505454544338747</v>
      </c>
      <c r="P816" s="17">
        <f xml:space="preserve"> Table5[[#This Row],[Revenue]] - Table5[[#This Row],[Total Cost]]</f>
        <v>321.45454545566122</v>
      </c>
    </row>
    <row r="817" spans="1:16" x14ac:dyDescent="0.25">
      <c r="A817" s="11" t="s">
        <v>845</v>
      </c>
      <c r="B817" s="11" t="s">
        <v>36</v>
      </c>
      <c r="C817" s="11" t="s">
        <v>37</v>
      </c>
      <c r="D817" s="11" t="s">
        <v>21</v>
      </c>
      <c r="E817" s="11" t="s">
        <v>15</v>
      </c>
      <c r="F817" s="11" t="s">
        <v>38</v>
      </c>
      <c r="G817" s="11">
        <v>53.21</v>
      </c>
      <c r="H817" s="11">
        <v>8</v>
      </c>
      <c r="I817" s="12">
        <v>43538</v>
      </c>
      <c r="J817" s="13">
        <v>0.69791666666666663</v>
      </c>
      <c r="K817" s="11" t="s">
        <v>17</v>
      </c>
      <c r="L817" s="11">
        <v>4.7619047620000003</v>
      </c>
      <c r="M817" s="14">
        <v>5</v>
      </c>
      <c r="N817" s="15">
        <f>Table5[[#This Row],[Unit price]] *Table5[[#This Row],[Quantity]]</f>
        <v>425.68</v>
      </c>
      <c r="O817" s="15">
        <f xml:space="preserve"> Table5[[#This Row],[Revenue]]/(1 + Table5[[#This Row],[Gross Margin Percentage]])</f>
        <v>73.878347106216879</v>
      </c>
      <c r="P817" s="17">
        <f xml:space="preserve"> Table5[[#This Row],[Revenue]] - Table5[[#This Row],[Total Cost]]</f>
        <v>351.80165289378311</v>
      </c>
    </row>
    <row r="818" spans="1:16" x14ac:dyDescent="0.25">
      <c r="A818" s="7" t="s">
        <v>846</v>
      </c>
      <c r="B818" s="7" t="s">
        <v>19</v>
      </c>
      <c r="C818" s="7" t="s">
        <v>20</v>
      </c>
      <c r="D818" s="7" t="s">
        <v>21</v>
      </c>
      <c r="E818" s="7" t="s">
        <v>15</v>
      </c>
      <c r="F818" s="7" t="s">
        <v>40</v>
      </c>
      <c r="G818" s="7">
        <v>45.44</v>
      </c>
      <c r="H818" s="7">
        <v>7</v>
      </c>
      <c r="I818" s="8">
        <v>43488</v>
      </c>
      <c r="J818" s="9">
        <v>0.46875</v>
      </c>
      <c r="K818" s="7" t="s">
        <v>23</v>
      </c>
      <c r="L818" s="7">
        <v>4.7619047620000003</v>
      </c>
      <c r="M818" s="10">
        <v>9.1999999999999993</v>
      </c>
      <c r="N818" s="15">
        <f>Table5[[#This Row],[Unit price]] *Table5[[#This Row],[Quantity]]</f>
        <v>318.08</v>
      </c>
      <c r="O818" s="15">
        <f xml:space="preserve"> Table5[[#This Row],[Revenue]]/(1 + Table5[[#This Row],[Gross Margin Percentage]])</f>
        <v>55.203966941236295</v>
      </c>
      <c r="P818" s="17">
        <f xml:space="preserve"> Table5[[#This Row],[Revenue]] - Table5[[#This Row],[Total Cost]]</f>
        <v>262.87603305876371</v>
      </c>
    </row>
    <row r="819" spans="1:16" x14ac:dyDescent="0.25">
      <c r="A819" s="11" t="s">
        <v>847</v>
      </c>
      <c r="B819" s="11" t="s">
        <v>12</v>
      </c>
      <c r="C819" s="11" t="s">
        <v>13</v>
      </c>
      <c r="D819" s="11" t="s">
        <v>21</v>
      </c>
      <c r="E819" s="11" t="s">
        <v>25</v>
      </c>
      <c r="F819" s="11" t="s">
        <v>38</v>
      </c>
      <c r="G819" s="11">
        <v>33.880000000000003</v>
      </c>
      <c r="H819" s="11">
        <v>8</v>
      </c>
      <c r="I819" s="12">
        <v>43484</v>
      </c>
      <c r="J819" s="13">
        <v>0.8534722222222223</v>
      </c>
      <c r="K819" s="11" t="s">
        <v>17</v>
      </c>
      <c r="L819" s="11">
        <v>4.7619047620000003</v>
      </c>
      <c r="M819" s="14">
        <v>9.6</v>
      </c>
      <c r="N819" s="15">
        <f>Table5[[#This Row],[Unit price]] *Table5[[#This Row],[Quantity]]</f>
        <v>271.04000000000002</v>
      </c>
      <c r="O819" s="15">
        <f xml:space="preserve"> Table5[[#This Row],[Revenue]]/(1 + Table5[[#This Row],[Gross Margin Percentage]])</f>
        <v>47.039999999222481</v>
      </c>
      <c r="P819" s="17">
        <f xml:space="preserve"> Table5[[#This Row],[Revenue]] - Table5[[#This Row],[Total Cost]]</f>
        <v>224.00000000077753</v>
      </c>
    </row>
    <row r="820" spans="1:16" x14ac:dyDescent="0.25">
      <c r="A820" s="7" t="s">
        <v>848</v>
      </c>
      <c r="B820" s="7" t="s">
        <v>36</v>
      </c>
      <c r="C820" s="7" t="s">
        <v>37</v>
      </c>
      <c r="D820" s="7" t="s">
        <v>14</v>
      </c>
      <c r="E820" s="7" t="s">
        <v>25</v>
      </c>
      <c r="F820" s="7" t="s">
        <v>16</v>
      </c>
      <c r="G820" s="7">
        <v>96.16</v>
      </c>
      <c r="H820" s="7">
        <v>4</v>
      </c>
      <c r="I820" s="8">
        <v>43492</v>
      </c>
      <c r="J820" s="9">
        <v>0.8354166666666667</v>
      </c>
      <c r="K820" s="7" t="s">
        <v>27</v>
      </c>
      <c r="L820" s="7">
        <v>4.7619047620000003</v>
      </c>
      <c r="M820" s="10">
        <v>8.4</v>
      </c>
      <c r="N820" s="15">
        <f>Table5[[#This Row],[Unit price]] *Table5[[#This Row],[Quantity]]</f>
        <v>384.64</v>
      </c>
      <c r="O820" s="15">
        <f xml:space="preserve"> Table5[[#This Row],[Revenue]]/(1 + Table5[[#This Row],[Gross Margin Percentage]])</f>
        <v>66.755702478235435</v>
      </c>
      <c r="P820" s="17">
        <f xml:space="preserve"> Table5[[#This Row],[Revenue]] - Table5[[#This Row],[Total Cost]]</f>
        <v>317.88429752176455</v>
      </c>
    </row>
    <row r="821" spans="1:16" x14ac:dyDescent="0.25">
      <c r="A821" s="11" t="s">
        <v>849</v>
      </c>
      <c r="B821" s="11" t="s">
        <v>36</v>
      </c>
      <c r="C821" s="11" t="s">
        <v>37</v>
      </c>
      <c r="D821" s="11" t="s">
        <v>14</v>
      </c>
      <c r="E821" s="11" t="s">
        <v>25</v>
      </c>
      <c r="F821" s="11" t="s">
        <v>38</v>
      </c>
      <c r="G821" s="11">
        <v>47.16</v>
      </c>
      <c r="H821" s="11">
        <v>5</v>
      </c>
      <c r="I821" s="12">
        <v>43499</v>
      </c>
      <c r="J821" s="13">
        <v>0.60763888888888895</v>
      </c>
      <c r="K821" s="11" t="s">
        <v>27</v>
      </c>
      <c r="L821" s="11">
        <v>4.7619047620000003</v>
      </c>
      <c r="M821" s="14">
        <v>6</v>
      </c>
      <c r="N821" s="15">
        <f>Table5[[#This Row],[Unit price]] *Table5[[#This Row],[Quantity]]</f>
        <v>235.79999999999998</v>
      </c>
      <c r="O821" s="15">
        <f xml:space="preserve"> Table5[[#This Row],[Revenue]]/(1 + Table5[[#This Row],[Gross Margin Percentage]])</f>
        <v>40.923966941472322</v>
      </c>
      <c r="P821" s="17">
        <f xml:space="preserve"> Table5[[#This Row],[Revenue]] - Table5[[#This Row],[Total Cost]]</f>
        <v>194.87603305852767</v>
      </c>
    </row>
    <row r="822" spans="1:16" x14ac:dyDescent="0.25">
      <c r="A822" s="7" t="s">
        <v>850</v>
      </c>
      <c r="B822" s="7" t="s">
        <v>36</v>
      </c>
      <c r="C822" s="7" t="s">
        <v>37</v>
      </c>
      <c r="D822" s="7" t="s">
        <v>21</v>
      </c>
      <c r="E822" s="7" t="s">
        <v>25</v>
      </c>
      <c r="F822" s="7" t="s">
        <v>22</v>
      </c>
      <c r="G822" s="7">
        <v>52.89</v>
      </c>
      <c r="H822" s="7">
        <v>4</v>
      </c>
      <c r="I822" s="8">
        <v>43549</v>
      </c>
      <c r="J822" s="9">
        <v>0.68888888888888899</v>
      </c>
      <c r="K822" s="7" t="s">
        <v>17</v>
      </c>
      <c r="L822" s="7">
        <v>4.7619047620000003</v>
      </c>
      <c r="M822" s="10">
        <v>6.7</v>
      </c>
      <c r="N822" s="15">
        <f>Table5[[#This Row],[Unit price]] *Table5[[#This Row],[Quantity]]</f>
        <v>211.56</v>
      </c>
      <c r="O822" s="15">
        <f xml:space="preserve"> Table5[[#This Row],[Revenue]]/(1 + Table5[[#This Row],[Gross Margin Percentage]])</f>
        <v>36.717024792781537</v>
      </c>
      <c r="P822" s="17">
        <f xml:space="preserve"> Table5[[#This Row],[Revenue]] - Table5[[#This Row],[Total Cost]]</f>
        <v>174.84297520721847</v>
      </c>
    </row>
    <row r="823" spans="1:16" x14ac:dyDescent="0.25">
      <c r="A823" s="11" t="s">
        <v>851</v>
      </c>
      <c r="B823" s="11" t="s">
        <v>12</v>
      </c>
      <c r="C823" s="11" t="s">
        <v>13</v>
      </c>
      <c r="D823" s="11" t="s">
        <v>14</v>
      </c>
      <c r="E823" s="11" t="s">
        <v>15</v>
      </c>
      <c r="F823" s="11" t="s">
        <v>26</v>
      </c>
      <c r="G823" s="11">
        <v>47.68</v>
      </c>
      <c r="H823" s="11">
        <v>2</v>
      </c>
      <c r="I823" s="12">
        <v>43520</v>
      </c>
      <c r="J823" s="13">
        <v>0.4236111111111111</v>
      </c>
      <c r="K823" s="11" t="s">
        <v>27</v>
      </c>
      <c r="L823" s="11">
        <v>4.7619047620000003</v>
      </c>
      <c r="M823" s="14">
        <v>4.0999999999999996</v>
      </c>
      <c r="N823" s="15">
        <f>Table5[[#This Row],[Unit price]] *Table5[[#This Row],[Quantity]]</f>
        <v>95.36</v>
      </c>
      <c r="O823" s="15">
        <f xml:space="preserve"> Table5[[#This Row],[Revenue]]/(1 + Table5[[#This Row],[Gross Margin Percentage]])</f>
        <v>16.550082644354543</v>
      </c>
      <c r="P823" s="17">
        <f xml:space="preserve"> Table5[[#This Row],[Revenue]] - Table5[[#This Row],[Total Cost]]</f>
        <v>78.809917355645453</v>
      </c>
    </row>
    <row r="824" spans="1:16" x14ac:dyDescent="0.25">
      <c r="A824" s="7" t="s">
        <v>852</v>
      </c>
      <c r="B824" s="7" t="s">
        <v>19</v>
      </c>
      <c r="C824" s="7" t="s">
        <v>20</v>
      </c>
      <c r="D824" s="7" t="s">
        <v>14</v>
      </c>
      <c r="E824" s="7" t="s">
        <v>25</v>
      </c>
      <c r="F824" s="7" t="s">
        <v>30</v>
      </c>
      <c r="G824" s="7">
        <v>10.17</v>
      </c>
      <c r="H824" s="7">
        <v>1</v>
      </c>
      <c r="I824" s="8">
        <v>43503</v>
      </c>
      <c r="J824" s="9">
        <v>0.59375</v>
      </c>
      <c r="K824" s="7" t="s">
        <v>23</v>
      </c>
      <c r="L824" s="7">
        <v>4.7619047620000003</v>
      </c>
      <c r="M824" s="10">
        <v>5.9</v>
      </c>
      <c r="N824" s="15">
        <f>Table5[[#This Row],[Unit price]] *Table5[[#This Row],[Quantity]]</f>
        <v>10.17</v>
      </c>
      <c r="O824" s="15">
        <f xml:space="preserve"> Table5[[#This Row],[Revenue]]/(1 + Table5[[#This Row],[Gross Margin Percentage]])</f>
        <v>1.7650413222848753</v>
      </c>
      <c r="P824" s="17">
        <f xml:space="preserve"> Table5[[#This Row],[Revenue]] - Table5[[#This Row],[Total Cost]]</f>
        <v>8.4049586777151255</v>
      </c>
    </row>
    <row r="825" spans="1:16" x14ac:dyDescent="0.25">
      <c r="A825" s="11" t="s">
        <v>853</v>
      </c>
      <c r="B825" s="11" t="s">
        <v>12</v>
      </c>
      <c r="C825" s="11" t="s">
        <v>13</v>
      </c>
      <c r="D825" s="11" t="s">
        <v>21</v>
      </c>
      <c r="E825" s="11" t="s">
        <v>15</v>
      </c>
      <c r="F825" s="11" t="s">
        <v>16</v>
      </c>
      <c r="G825" s="11">
        <v>68.709999999999994</v>
      </c>
      <c r="H825" s="11">
        <v>3</v>
      </c>
      <c r="I825" s="12">
        <v>43528</v>
      </c>
      <c r="J825" s="13">
        <v>0.4201388888888889</v>
      </c>
      <c r="K825" s="11" t="s">
        <v>23</v>
      </c>
      <c r="L825" s="11">
        <v>4.7619047620000003</v>
      </c>
      <c r="M825" s="14">
        <v>8.6999999999999993</v>
      </c>
      <c r="N825" s="15">
        <f>Table5[[#This Row],[Unit price]] *Table5[[#This Row],[Quantity]]</f>
        <v>206.13</v>
      </c>
      <c r="O825" s="15">
        <f xml:space="preserve"> Table5[[#This Row],[Revenue]]/(1 + Table5[[#This Row],[Gross Margin Percentage]])</f>
        <v>35.774628098582234</v>
      </c>
      <c r="P825" s="17">
        <f xml:space="preserve"> Table5[[#This Row],[Revenue]] - Table5[[#This Row],[Total Cost]]</f>
        <v>170.35537190141775</v>
      </c>
    </row>
    <row r="826" spans="1:16" x14ac:dyDescent="0.25">
      <c r="A826" s="7" t="s">
        <v>854</v>
      </c>
      <c r="B826" s="7" t="s">
        <v>36</v>
      </c>
      <c r="C826" s="7" t="s">
        <v>37</v>
      </c>
      <c r="D826" s="7" t="s">
        <v>14</v>
      </c>
      <c r="E826" s="7" t="s">
        <v>15</v>
      </c>
      <c r="F826" s="7" t="s">
        <v>30</v>
      </c>
      <c r="G826" s="7">
        <v>60.08</v>
      </c>
      <c r="H826" s="7">
        <v>7</v>
      </c>
      <c r="I826" s="8">
        <v>43510</v>
      </c>
      <c r="J826" s="9">
        <v>0.48333333333333334</v>
      </c>
      <c r="K826" s="7" t="s">
        <v>27</v>
      </c>
      <c r="L826" s="7">
        <v>4.7619047620000003</v>
      </c>
      <c r="M826" s="10">
        <v>4.5</v>
      </c>
      <c r="N826" s="15">
        <f>Table5[[#This Row],[Unit price]] *Table5[[#This Row],[Quantity]]</f>
        <v>420.56</v>
      </c>
      <c r="O826" s="15">
        <f xml:space="preserve"> Table5[[#This Row],[Revenue]]/(1 + Table5[[#This Row],[Gross Margin Percentage]])</f>
        <v>72.989752064909254</v>
      </c>
      <c r="P826" s="17">
        <f xml:space="preserve"> Table5[[#This Row],[Revenue]] - Table5[[#This Row],[Total Cost]]</f>
        <v>347.57024793509072</v>
      </c>
    </row>
    <row r="827" spans="1:16" x14ac:dyDescent="0.25">
      <c r="A827" s="11" t="s">
        <v>855</v>
      </c>
      <c r="B827" s="11" t="s">
        <v>12</v>
      </c>
      <c r="C827" s="11" t="s">
        <v>13</v>
      </c>
      <c r="D827" s="11" t="s">
        <v>14</v>
      </c>
      <c r="E827" s="11" t="s">
        <v>15</v>
      </c>
      <c r="F827" s="11" t="s">
        <v>30</v>
      </c>
      <c r="G827" s="11">
        <v>22.01</v>
      </c>
      <c r="H827" s="11">
        <v>4</v>
      </c>
      <c r="I827" s="12">
        <v>43494</v>
      </c>
      <c r="J827" s="13">
        <v>0.76041666666666663</v>
      </c>
      <c r="K827" s="11" t="s">
        <v>27</v>
      </c>
      <c r="L827" s="11">
        <v>4.7619047620000003</v>
      </c>
      <c r="M827" s="14">
        <v>6.6</v>
      </c>
      <c r="N827" s="15">
        <f>Table5[[#This Row],[Unit price]] *Table5[[#This Row],[Quantity]]</f>
        <v>88.04</v>
      </c>
      <c r="O827" s="15">
        <f xml:space="preserve"> Table5[[#This Row],[Revenue]]/(1 + Table5[[#This Row],[Gross Margin Percentage]])</f>
        <v>15.279669421235047</v>
      </c>
      <c r="P827" s="17">
        <f xml:space="preserve"> Table5[[#This Row],[Revenue]] - Table5[[#This Row],[Total Cost]]</f>
        <v>72.760330578764965</v>
      </c>
    </row>
    <row r="828" spans="1:16" x14ac:dyDescent="0.25">
      <c r="A828" s="7" t="s">
        <v>856</v>
      </c>
      <c r="B828" s="7" t="s">
        <v>36</v>
      </c>
      <c r="C828" s="7" t="s">
        <v>37</v>
      </c>
      <c r="D828" s="7" t="s">
        <v>14</v>
      </c>
      <c r="E828" s="7" t="s">
        <v>15</v>
      </c>
      <c r="F828" s="7" t="s">
        <v>16</v>
      </c>
      <c r="G828" s="7">
        <v>72.11</v>
      </c>
      <c r="H828" s="7">
        <v>9</v>
      </c>
      <c r="I828" s="8">
        <v>43493</v>
      </c>
      <c r="J828" s="9">
        <v>0.57847222222222217</v>
      </c>
      <c r="K828" s="7" t="s">
        <v>27</v>
      </c>
      <c r="L828" s="7">
        <v>4.7619047620000003</v>
      </c>
      <c r="M828" s="10">
        <v>7.7</v>
      </c>
      <c r="N828" s="15">
        <f>Table5[[#This Row],[Unit price]] *Table5[[#This Row],[Quantity]]</f>
        <v>648.99</v>
      </c>
      <c r="O828" s="15">
        <f xml:space="preserve"> Table5[[#This Row],[Revenue]]/(1 + Table5[[#This Row],[Gross Margin Percentage]])</f>
        <v>112.63462809731182</v>
      </c>
      <c r="P828" s="17">
        <f xml:space="preserve"> Table5[[#This Row],[Revenue]] - Table5[[#This Row],[Total Cost]]</f>
        <v>536.35537190268815</v>
      </c>
    </row>
    <row r="829" spans="1:16" x14ac:dyDescent="0.25">
      <c r="A829" s="11" t="s">
        <v>857</v>
      </c>
      <c r="B829" s="11" t="s">
        <v>12</v>
      </c>
      <c r="C829" s="11" t="s">
        <v>13</v>
      </c>
      <c r="D829" s="11" t="s">
        <v>14</v>
      </c>
      <c r="E829" s="11" t="s">
        <v>25</v>
      </c>
      <c r="F829" s="11" t="s">
        <v>40</v>
      </c>
      <c r="G829" s="11">
        <v>41.28</v>
      </c>
      <c r="H829" s="11">
        <v>3</v>
      </c>
      <c r="I829" s="12">
        <v>43550</v>
      </c>
      <c r="J829" s="13">
        <v>0.77569444444444446</v>
      </c>
      <c r="K829" s="11" t="s">
        <v>27</v>
      </c>
      <c r="L829" s="11">
        <v>4.7619047620000003</v>
      </c>
      <c r="M829" s="14">
        <v>8.5</v>
      </c>
      <c r="N829" s="15">
        <f>Table5[[#This Row],[Unit price]] *Table5[[#This Row],[Quantity]]</f>
        <v>123.84</v>
      </c>
      <c r="O829" s="15">
        <f xml:space="preserve"> Table5[[#This Row],[Revenue]]/(1 + Table5[[#This Row],[Gross Margin Percentage]])</f>
        <v>21.492892561628217</v>
      </c>
      <c r="P829" s="17">
        <f xml:space="preserve"> Table5[[#This Row],[Revenue]] - Table5[[#This Row],[Total Cost]]</f>
        <v>102.34710743837178</v>
      </c>
    </row>
    <row r="830" spans="1:16" x14ac:dyDescent="0.25">
      <c r="A830" s="7" t="s">
        <v>858</v>
      </c>
      <c r="B830" s="7" t="s">
        <v>19</v>
      </c>
      <c r="C830" s="7" t="s">
        <v>20</v>
      </c>
      <c r="D830" s="7" t="s">
        <v>21</v>
      </c>
      <c r="E830" s="7" t="s">
        <v>25</v>
      </c>
      <c r="F830" s="7" t="s">
        <v>22</v>
      </c>
      <c r="G830" s="7">
        <v>64.95</v>
      </c>
      <c r="H830" s="7">
        <v>10</v>
      </c>
      <c r="I830" s="8">
        <v>43548</v>
      </c>
      <c r="J830" s="9">
        <v>0.76874999999999993</v>
      </c>
      <c r="K830" s="7" t="s">
        <v>23</v>
      </c>
      <c r="L830" s="7">
        <v>4.7619047620000003</v>
      </c>
      <c r="M830" s="10">
        <v>5.2</v>
      </c>
      <c r="N830" s="15">
        <f>Table5[[#This Row],[Unit price]] *Table5[[#This Row],[Quantity]]</f>
        <v>649.5</v>
      </c>
      <c r="O830" s="15">
        <f xml:space="preserve"> Table5[[#This Row],[Revenue]]/(1 + Table5[[#This Row],[Gross Margin Percentage]])</f>
        <v>112.72314049400457</v>
      </c>
      <c r="P830" s="17">
        <f xml:space="preserve"> Table5[[#This Row],[Revenue]] - Table5[[#This Row],[Total Cost]]</f>
        <v>536.77685950599539</v>
      </c>
    </row>
    <row r="831" spans="1:16" x14ac:dyDescent="0.25">
      <c r="A831" s="11" t="s">
        <v>859</v>
      </c>
      <c r="B831" s="11" t="s">
        <v>12</v>
      </c>
      <c r="C831" s="11" t="s">
        <v>13</v>
      </c>
      <c r="D831" s="11" t="s">
        <v>14</v>
      </c>
      <c r="E831" s="11" t="s">
        <v>15</v>
      </c>
      <c r="F831" s="11" t="s">
        <v>22</v>
      </c>
      <c r="G831" s="11">
        <v>74.22</v>
      </c>
      <c r="H831" s="11">
        <v>10</v>
      </c>
      <c r="I831" s="12">
        <v>43466</v>
      </c>
      <c r="J831" s="13">
        <v>0.61249999999999993</v>
      </c>
      <c r="K831" s="11" t="s">
        <v>27</v>
      </c>
      <c r="L831" s="11">
        <v>4.7619047620000003</v>
      </c>
      <c r="M831" s="14">
        <v>4.3</v>
      </c>
      <c r="N831" s="15">
        <f>Table5[[#This Row],[Unit price]] *Table5[[#This Row],[Quantity]]</f>
        <v>742.2</v>
      </c>
      <c r="O831" s="15">
        <f xml:space="preserve"> Table5[[#This Row],[Revenue]]/(1 + Table5[[#This Row],[Gross Margin Percentage]])</f>
        <v>128.81157024580477</v>
      </c>
      <c r="P831" s="17">
        <f xml:space="preserve"> Table5[[#This Row],[Revenue]] - Table5[[#This Row],[Total Cost]]</f>
        <v>613.38842975419527</v>
      </c>
    </row>
    <row r="832" spans="1:16" x14ac:dyDescent="0.25">
      <c r="A832" s="7" t="s">
        <v>860</v>
      </c>
      <c r="B832" s="7" t="s">
        <v>12</v>
      </c>
      <c r="C832" s="7" t="s">
        <v>13</v>
      </c>
      <c r="D832" s="7" t="s">
        <v>21</v>
      </c>
      <c r="E832" s="7" t="s">
        <v>25</v>
      </c>
      <c r="F832" s="7" t="s">
        <v>22</v>
      </c>
      <c r="G832" s="7">
        <v>10.56</v>
      </c>
      <c r="H832" s="7">
        <v>8</v>
      </c>
      <c r="I832" s="8">
        <v>43489</v>
      </c>
      <c r="J832" s="9">
        <v>0.73819444444444438</v>
      </c>
      <c r="K832" s="7" t="s">
        <v>23</v>
      </c>
      <c r="L832" s="7">
        <v>4.7619047620000003</v>
      </c>
      <c r="M832" s="10">
        <v>7.6</v>
      </c>
      <c r="N832" s="15">
        <f>Table5[[#This Row],[Unit price]] *Table5[[#This Row],[Quantity]]</f>
        <v>84.48</v>
      </c>
      <c r="O832" s="15">
        <f xml:space="preserve"> Table5[[#This Row],[Revenue]]/(1 + Table5[[#This Row],[Gross Margin Percentage]])</f>
        <v>14.661818181575837</v>
      </c>
      <c r="P832" s="17">
        <f xml:space="preserve"> Table5[[#This Row],[Revenue]] - Table5[[#This Row],[Total Cost]]</f>
        <v>69.818181818424165</v>
      </c>
    </row>
    <row r="833" spans="1:16" x14ac:dyDescent="0.25">
      <c r="A833" s="11" t="s">
        <v>861</v>
      </c>
      <c r="B833" s="11" t="s">
        <v>36</v>
      </c>
      <c r="C833" s="11" t="s">
        <v>37</v>
      </c>
      <c r="D833" s="11" t="s">
        <v>21</v>
      </c>
      <c r="E833" s="11" t="s">
        <v>25</v>
      </c>
      <c r="F833" s="11" t="s">
        <v>16</v>
      </c>
      <c r="G833" s="11">
        <v>62.57</v>
      </c>
      <c r="H833" s="11">
        <v>4</v>
      </c>
      <c r="I833" s="12">
        <v>43521</v>
      </c>
      <c r="J833" s="13">
        <v>0.77569444444444446</v>
      </c>
      <c r="K833" s="11" t="s">
        <v>23</v>
      </c>
      <c r="L833" s="11">
        <v>4.7619047620000003</v>
      </c>
      <c r="M833" s="14">
        <v>9.5</v>
      </c>
      <c r="N833" s="15">
        <f>Table5[[#This Row],[Unit price]] *Table5[[#This Row],[Quantity]]</f>
        <v>250.28</v>
      </c>
      <c r="O833" s="15">
        <f xml:space="preserve"> Table5[[#This Row],[Revenue]]/(1 + Table5[[#This Row],[Gross Margin Percentage]])</f>
        <v>43.437024792670456</v>
      </c>
      <c r="P833" s="17">
        <f xml:space="preserve"> Table5[[#This Row],[Revenue]] - Table5[[#This Row],[Total Cost]]</f>
        <v>206.84297520732954</v>
      </c>
    </row>
    <row r="834" spans="1:16" x14ac:dyDescent="0.25">
      <c r="A834" s="7" t="s">
        <v>862</v>
      </c>
      <c r="B834" s="7" t="s">
        <v>36</v>
      </c>
      <c r="C834" s="7" t="s">
        <v>37</v>
      </c>
      <c r="D834" s="7" t="s">
        <v>14</v>
      </c>
      <c r="E834" s="7" t="s">
        <v>15</v>
      </c>
      <c r="F834" s="7" t="s">
        <v>30</v>
      </c>
      <c r="G834" s="7">
        <v>11.85</v>
      </c>
      <c r="H834" s="7">
        <v>8</v>
      </c>
      <c r="I834" s="8">
        <v>43474</v>
      </c>
      <c r="J834" s="9">
        <v>0.69027777777777777</v>
      </c>
      <c r="K834" s="7" t="s">
        <v>23</v>
      </c>
      <c r="L834" s="7">
        <v>4.7619047620000003</v>
      </c>
      <c r="M834" s="10">
        <v>4.0999999999999996</v>
      </c>
      <c r="N834" s="15">
        <f>Table5[[#This Row],[Unit price]] *Table5[[#This Row],[Quantity]]</f>
        <v>94.8</v>
      </c>
      <c r="O834" s="15">
        <f xml:space="preserve"> Table5[[#This Row],[Revenue]]/(1 + Table5[[#This Row],[Gross Margin Percentage]])</f>
        <v>16.452892561711522</v>
      </c>
      <c r="P834" s="17">
        <f xml:space="preserve"> Table5[[#This Row],[Revenue]] - Table5[[#This Row],[Total Cost]]</f>
        <v>78.347107438288475</v>
      </c>
    </row>
    <row r="835" spans="1:16" x14ac:dyDescent="0.25">
      <c r="A835" s="11" t="s">
        <v>863</v>
      </c>
      <c r="B835" s="11" t="s">
        <v>12</v>
      </c>
      <c r="C835" s="11" t="s">
        <v>13</v>
      </c>
      <c r="D835" s="11" t="s">
        <v>14</v>
      </c>
      <c r="E835" s="11" t="s">
        <v>25</v>
      </c>
      <c r="F835" s="11" t="s">
        <v>16</v>
      </c>
      <c r="G835" s="11">
        <v>91.3</v>
      </c>
      <c r="H835" s="11">
        <v>1</v>
      </c>
      <c r="I835" s="12">
        <v>43510</v>
      </c>
      <c r="J835" s="13">
        <v>0.61249999999999993</v>
      </c>
      <c r="K835" s="11" t="s">
        <v>17</v>
      </c>
      <c r="L835" s="11">
        <v>4.7619047620000003</v>
      </c>
      <c r="M835" s="14">
        <v>9.1999999999999993</v>
      </c>
      <c r="N835" s="15">
        <f>Table5[[#This Row],[Unit price]] *Table5[[#This Row],[Quantity]]</f>
        <v>91.3</v>
      </c>
      <c r="O835" s="15">
        <f xml:space="preserve"> Table5[[#This Row],[Revenue]]/(1 + Table5[[#This Row],[Gross Margin Percentage]])</f>
        <v>15.845454545192636</v>
      </c>
      <c r="P835" s="17">
        <f xml:space="preserve"> Table5[[#This Row],[Revenue]] - Table5[[#This Row],[Total Cost]]</f>
        <v>75.454545454807359</v>
      </c>
    </row>
    <row r="836" spans="1:16" x14ac:dyDescent="0.25">
      <c r="A836" s="7" t="s">
        <v>864</v>
      </c>
      <c r="B836" s="7" t="s">
        <v>36</v>
      </c>
      <c r="C836" s="7" t="s">
        <v>37</v>
      </c>
      <c r="D836" s="7" t="s">
        <v>14</v>
      </c>
      <c r="E836" s="7" t="s">
        <v>15</v>
      </c>
      <c r="F836" s="7" t="s">
        <v>26</v>
      </c>
      <c r="G836" s="7">
        <v>40.729999999999997</v>
      </c>
      <c r="H836" s="7">
        <v>7</v>
      </c>
      <c r="I836" s="8">
        <v>43536</v>
      </c>
      <c r="J836" s="9">
        <v>0.45902777777777781</v>
      </c>
      <c r="K836" s="7" t="s">
        <v>17</v>
      </c>
      <c r="L836" s="7">
        <v>4.7619047620000003</v>
      </c>
      <c r="M836" s="10">
        <v>5.4</v>
      </c>
      <c r="N836" s="15">
        <f>Table5[[#This Row],[Unit price]] *Table5[[#This Row],[Quantity]]</f>
        <v>285.10999999999996</v>
      </c>
      <c r="O836" s="15">
        <f xml:space="preserve"> Table5[[#This Row],[Revenue]]/(1 + Table5[[#This Row],[Gross Margin Percentage]])</f>
        <v>49.481900825628387</v>
      </c>
      <c r="P836" s="17">
        <f xml:space="preserve"> Table5[[#This Row],[Revenue]] - Table5[[#This Row],[Total Cost]]</f>
        <v>235.62809917437158</v>
      </c>
    </row>
    <row r="837" spans="1:16" x14ac:dyDescent="0.25">
      <c r="A837" s="11" t="s">
        <v>865</v>
      </c>
      <c r="B837" s="11" t="s">
        <v>12</v>
      </c>
      <c r="C837" s="11" t="s">
        <v>13</v>
      </c>
      <c r="D837" s="11" t="s">
        <v>21</v>
      </c>
      <c r="E837" s="11" t="s">
        <v>25</v>
      </c>
      <c r="F837" s="11" t="s">
        <v>40</v>
      </c>
      <c r="G837" s="11">
        <v>52.38</v>
      </c>
      <c r="H837" s="11">
        <v>1</v>
      </c>
      <c r="I837" s="12">
        <v>43550</v>
      </c>
      <c r="J837" s="13">
        <v>0.8222222222222223</v>
      </c>
      <c r="K837" s="11" t="s">
        <v>23</v>
      </c>
      <c r="L837" s="11">
        <v>4.7619047620000003</v>
      </c>
      <c r="M837" s="14">
        <v>5.8</v>
      </c>
      <c r="N837" s="15">
        <f>Table5[[#This Row],[Unit price]] *Table5[[#This Row],[Quantity]]</f>
        <v>52.38</v>
      </c>
      <c r="O837" s="15">
        <f xml:space="preserve"> Table5[[#This Row],[Revenue]]/(1 + Table5[[#This Row],[Gross Margin Percentage]])</f>
        <v>9.0907438015026329</v>
      </c>
      <c r="P837" s="17">
        <f xml:space="preserve"> Table5[[#This Row],[Revenue]] - Table5[[#This Row],[Total Cost]]</f>
        <v>43.28925619849737</v>
      </c>
    </row>
    <row r="838" spans="1:16" x14ac:dyDescent="0.25">
      <c r="A838" s="7" t="s">
        <v>866</v>
      </c>
      <c r="B838" s="7" t="s">
        <v>12</v>
      </c>
      <c r="C838" s="7" t="s">
        <v>13</v>
      </c>
      <c r="D838" s="7" t="s">
        <v>14</v>
      </c>
      <c r="E838" s="7" t="s">
        <v>25</v>
      </c>
      <c r="F838" s="7" t="s">
        <v>40</v>
      </c>
      <c r="G838" s="7">
        <v>38.54</v>
      </c>
      <c r="H838" s="7">
        <v>5</v>
      </c>
      <c r="I838" s="8">
        <v>43474</v>
      </c>
      <c r="J838" s="9">
        <v>0.56527777777777777</v>
      </c>
      <c r="K838" s="7" t="s">
        <v>17</v>
      </c>
      <c r="L838" s="7">
        <v>4.7619047620000003</v>
      </c>
      <c r="M838" s="10">
        <v>5.6</v>
      </c>
      <c r="N838" s="15">
        <f>Table5[[#This Row],[Unit price]] *Table5[[#This Row],[Quantity]]</f>
        <v>192.7</v>
      </c>
      <c r="O838" s="15">
        <f xml:space="preserve"> Table5[[#This Row],[Revenue]]/(1 + Table5[[#This Row],[Gross Margin Percentage]])</f>
        <v>33.443801652339765</v>
      </c>
      <c r="P838" s="17">
        <f xml:space="preserve"> Table5[[#This Row],[Revenue]] - Table5[[#This Row],[Total Cost]]</f>
        <v>159.25619834766022</v>
      </c>
    </row>
    <row r="839" spans="1:16" x14ac:dyDescent="0.25">
      <c r="A839" s="11" t="s">
        <v>867</v>
      </c>
      <c r="B839" s="11" t="s">
        <v>36</v>
      </c>
      <c r="C839" s="11" t="s">
        <v>37</v>
      </c>
      <c r="D839" s="11" t="s">
        <v>21</v>
      </c>
      <c r="E839" s="11" t="s">
        <v>25</v>
      </c>
      <c r="F839" s="11" t="s">
        <v>30</v>
      </c>
      <c r="G839" s="11">
        <v>44.63</v>
      </c>
      <c r="H839" s="11">
        <v>6</v>
      </c>
      <c r="I839" s="12">
        <v>43467</v>
      </c>
      <c r="J839" s="13">
        <v>0.83888888888888891</v>
      </c>
      <c r="K839" s="11" t="s">
        <v>27</v>
      </c>
      <c r="L839" s="11">
        <v>4.7619047620000003</v>
      </c>
      <c r="M839" s="14">
        <v>5.0999999999999996</v>
      </c>
      <c r="N839" s="15">
        <f>Table5[[#This Row],[Unit price]] *Table5[[#This Row],[Quantity]]</f>
        <v>267.78000000000003</v>
      </c>
      <c r="O839" s="15">
        <f xml:space="preserve"> Table5[[#This Row],[Revenue]]/(1 + Table5[[#This Row],[Gross Margin Percentage]])</f>
        <v>46.474214875264892</v>
      </c>
      <c r="P839" s="17">
        <f xml:space="preserve"> Table5[[#This Row],[Revenue]] - Table5[[#This Row],[Total Cost]]</f>
        <v>221.30578512473514</v>
      </c>
    </row>
    <row r="840" spans="1:16" x14ac:dyDescent="0.25">
      <c r="A840" s="7" t="s">
        <v>868</v>
      </c>
      <c r="B840" s="7" t="s">
        <v>19</v>
      </c>
      <c r="C840" s="7" t="s">
        <v>20</v>
      </c>
      <c r="D840" s="7" t="s">
        <v>21</v>
      </c>
      <c r="E840" s="7" t="s">
        <v>25</v>
      </c>
      <c r="F840" s="7" t="s">
        <v>22</v>
      </c>
      <c r="G840" s="7">
        <v>55.87</v>
      </c>
      <c r="H840" s="7">
        <v>10</v>
      </c>
      <c r="I840" s="8">
        <v>43480</v>
      </c>
      <c r="J840" s="9">
        <v>0.62569444444444444</v>
      </c>
      <c r="K840" s="7" t="s">
        <v>23</v>
      </c>
      <c r="L840" s="7">
        <v>4.7619047620000003</v>
      </c>
      <c r="M840" s="10">
        <v>5.8</v>
      </c>
      <c r="N840" s="15">
        <f>Table5[[#This Row],[Unit price]] *Table5[[#This Row],[Quantity]]</f>
        <v>558.69999999999993</v>
      </c>
      <c r="O840" s="15">
        <f xml:space="preserve"> Table5[[#This Row],[Revenue]]/(1 + Table5[[#This Row],[Gross Margin Percentage]])</f>
        <v>96.964462808314622</v>
      </c>
      <c r="P840" s="17">
        <f xml:space="preserve"> Table5[[#This Row],[Revenue]] - Table5[[#This Row],[Total Cost]]</f>
        <v>461.7355371916853</v>
      </c>
    </row>
    <row r="841" spans="1:16" x14ac:dyDescent="0.25">
      <c r="A841" s="11" t="s">
        <v>869</v>
      </c>
      <c r="B841" s="11" t="s">
        <v>19</v>
      </c>
      <c r="C841" s="11" t="s">
        <v>20</v>
      </c>
      <c r="D841" s="11" t="s">
        <v>14</v>
      </c>
      <c r="E841" s="11" t="s">
        <v>15</v>
      </c>
      <c r="F841" s="11" t="s">
        <v>30</v>
      </c>
      <c r="G841" s="11">
        <v>29.22</v>
      </c>
      <c r="H841" s="11">
        <v>6</v>
      </c>
      <c r="I841" s="12">
        <v>43466</v>
      </c>
      <c r="J841" s="13">
        <v>0.4861111111111111</v>
      </c>
      <c r="K841" s="11" t="s">
        <v>17</v>
      </c>
      <c r="L841" s="11">
        <v>4.7619047620000003</v>
      </c>
      <c r="M841" s="14">
        <v>5</v>
      </c>
      <c r="N841" s="15">
        <f>Table5[[#This Row],[Unit price]] *Table5[[#This Row],[Quantity]]</f>
        <v>175.32</v>
      </c>
      <c r="O841" s="15">
        <f xml:space="preserve"> Table5[[#This Row],[Revenue]]/(1 + Table5[[#This Row],[Gross Margin Percentage]])</f>
        <v>30.427438016025988</v>
      </c>
      <c r="P841" s="17">
        <f xml:space="preserve"> Table5[[#This Row],[Revenue]] - Table5[[#This Row],[Total Cost]]</f>
        <v>144.89256198397402</v>
      </c>
    </row>
    <row r="842" spans="1:16" x14ac:dyDescent="0.25">
      <c r="A842" s="7" t="s">
        <v>870</v>
      </c>
      <c r="B842" s="7" t="s">
        <v>12</v>
      </c>
      <c r="C842" s="7" t="s">
        <v>13</v>
      </c>
      <c r="D842" s="7" t="s">
        <v>21</v>
      </c>
      <c r="E842" s="7" t="s">
        <v>25</v>
      </c>
      <c r="F842" s="7" t="s">
        <v>40</v>
      </c>
      <c r="G842" s="7">
        <v>51.94</v>
      </c>
      <c r="H842" s="7">
        <v>3</v>
      </c>
      <c r="I842" s="8">
        <v>43511</v>
      </c>
      <c r="J842" s="9">
        <v>0.63958333333333328</v>
      </c>
      <c r="K842" s="7" t="s">
        <v>23</v>
      </c>
      <c r="L842" s="7">
        <v>4.7619047620000003</v>
      </c>
      <c r="M842" s="10">
        <v>7.9</v>
      </c>
      <c r="N842" s="15">
        <f>Table5[[#This Row],[Unit price]] *Table5[[#This Row],[Quantity]]</f>
        <v>155.82</v>
      </c>
      <c r="O842" s="15">
        <f xml:space="preserve"> Table5[[#This Row],[Revenue]]/(1 + Table5[[#This Row],[Gross Margin Percentage]])</f>
        <v>27.043140495420772</v>
      </c>
      <c r="P842" s="17">
        <f xml:space="preserve"> Table5[[#This Row],[Revenue]] - Table5[[#This Row],[Total Cost]]</f>
        <v>128.77685950457922</v>
      </c>
    </row>
    <row r="843" spans="1:16" x14ac:dyDescent="0.25">
      <c r="A843" s="11" t="s">
        <v>871</v>
      </c>
      <c r="B843" s="11" t="s">
        <v>36</v>
      </c>
      <c r="C843" s="11" t="s">
        <v>37</v>
      </c>
      <c r="D843" s="11" t="s">
        <v>21</v>
      </c>
      <c r="E843" s="11" t="s">
        <v>25</v>
      </c>
      <c r="F843" s="11" t="s">
        <v>22</v>
      </c>
      <c r="G843" s="11">
        <v>60.3</v>
      </c>
      <c r="H843" s="11">
        <v>1</v>
      </c>
      <c r="I843" s="12">
        <v>43524</v>
      </c>
      <c r="J843" s="13">
        <v>0.73472222222222217</v>
      </c>
      <c r="K843" s="11" t="s">
        <v>23</v>
      </c>
      <c r="L843" s="11">
        <v>4.7619047620000003</v>
      </c>
      <c r="M843" s="14">
        <v>6</v>
      </c>
      <c r="N843" s="15">
        <f>Table5[[#This Row],[Unit price]] *Table5[[#This Row],[Quantity]]</f>
        <v>60.3</v>
      </c>
      <c r="O843" s="15">
        <f xml:space="preserve"> Table5[[#This Row],[Revenue]]/(1 + Table5[[#This Row],[Gross Margin Percentage]])</f>
        <v>10.465289256025367</v>
      </c>
      <c r="P843" s="17">
        <f xml:space="preserve"> Table5[[#This Row],[Revenue]] - Table5[[#This Row],[Total Cost]]</f>
        <v>49.834710743974632</v>
      </c>
    </row>
    <row r="844" spans="1:16" x14ac:dyDescent="0.25">
      <c r="A844" s="7" t="s">
        <v>872</v>
      </c>
      <c r="B844" s="7" t="s">
        <v>12</v>
      </c>
      <c r="C844" s="7" t="s">
        <v>13</v>
      </c>
      <c r="D844" s="7" t="s">
        <v>14</v>
      </c>
      <c r="E844" s="7" t="s">
        <v>15</v>
      </c>
      <c r="F844" s="7" t="s">
        <v>30</v>
      </c>
      <c r="G844" s="7">
        <v>39.47</v>
      </c>
      <c r="H844" s="7">
        <v>2</v>
      </c>
      <c r="I844" s="8">
        <v>43526</v>
      </c>
      <c r="J844" s="9">
        <v>0.6777777777777777</v>
      </c>
      <c r="K844" s="7" t="s">
        <v>27</v>
      </c>
      <c r="L844" s="7">
        <v>4.7619047620000003</v>
      </c>
      <c r="M844" s="10">
        <v>5</v>
      </c>
      <c r="N844" s="15">
        <f>Table5[[#This Row],[Unit price]] *Table5[[#This Row],[Quantity]]</f>
        <v>78.94</v>
      </c>
      <c r="O844" s="15">
        <f xml:space="preserve"> Table5[[#This Row],[Revenue]]/(1 + Table5[[#This Row],[Gross Margin Percentage]])</f>
        <v>13.700330578285945</v>
      </c>
      <c r="P844" s="17">
        <f xml:space="preserve"> Table5[[#This Row],[Revenue]] - Table5[[#This Row],[Total Cost]]</f>
        <v>65.239669421714055</v>
      </c>
    </row>
    <row r="845" spans="1:16" x14ac:dyDescent="0.25">
      <c r="A845" s="11" t="s">
        <v>873</v>
      </c>
      <c r="B845" s="11" t="s">
        <v>19</v>
      </c>
      <c r="C845" s="11" t="s">
        <v>20</v>
      </c>
      <c r="D845" s="11" t="s">
        <v>14</v>
      </c>
      <c r="E845" s="11" t="s">
        <v>15</v>
      </c>
      <c r="F845" s="11" t="s">
        <v>38</v>
      </c>
      <c r="G845" s="11">
        <v>14.87</v>
      </c>
      <c r="H845" s="11">
        <v>2</v>
      </c>
      <c r="I845" s="12">
        <v>43509</v>
      </c>
      <c r="J845" s="13">
        <v>0.76041666666666663</v>
      </c>
      <c r="K845" s="11" t="s">
        <v>27</v>
      </c>
      <c r="L845" s="11">
        <v>4.7619047620000003</v>
      </c>
      <c r="M845" s="14">
        <v>8.9</v>
      </c>
      <c r="N845" s="15">
        <f>Table5[[#This Row],[Unit price]] *Table5[[#This Row],[Quantity]]</f>
        <v>29.74</v>
      </c>
      <c r="O845" s="15">
        <f xml:space="preserve"> Table5[[#This Row],[Revenue]]/(1 + Table5[[#This Row],[Gross Margin Percentage]])</f>
        <v>5.1614876032204711</v>
      </c>
      <c r="P845" s="17">
        <f xml:space="preserve"> Table5[[#This Row],[Revenue]] - Table5[[#This Row],[Total Cost]]</f>
        <v>24.578512396779526</v>
      </c>
    </row>
    <row r="846" spans="1:16" x14ac:dyDescent="0.25">
      <c r="A846" s="7" t="s">
        <v>874</v>
      </c>
      <c r="B846" s="7" t="s">
        <v>12</v>
      </c>
      <c r="C846" s="7" t="s">
        <v>13</v>
      </c>
      <c r="D846" s="7" t="s">
        <v>21</v>
      </c>
      <c r="E846" s="7" t="s">
        <v>25</v>
      </c>
      <c r="F846" s="7" t="s">
        <v>40</v>
      </c>
      <c r="G846" s="7">
        <v>21.32</v>
      </c>
      <c r="H846" s="7">
        <v>1</v>
      </c>
      <c r="I846" s="8">
        <v>43491</v>
      </c>
      <c r="J846" s="9">
        <v>0.52986111111111112</v>
      </c>
      <c r="K846" s="7" t="s">
        <v>23</v>
      </c>
      <c r="L846" s="7">
        <v>4.7619047620000003</v>
      </c>
      <c r="M846" s="10">
        <v>5.9</v>
      </c>
      <c r="N846" s="15">
        <f>Table5[[#This Row],[Unit price]] *Table5[[#This Row],[Quantity]]</f>
        <v>21.32</v>
      </c>
      <c r="O846" s="15">
        <f xml:space="preserve"> Table5[[#This Row],[Revenue]]/(1 + Table5[[#This Row],[Gross Margin Percentage]])</f>
        <v>3.7001652891950383</v>
      </c>
      <c r="P846" s="17">
        <f xml:space="preserve"> Table5[[#This Row],[Revenue]] - Table5[[#This Row],[Total Cost]]</f>
        <v>17.619834710804962</v>
      </c>
    </row>
    <row r="847" spans="1:16" x14ac:dyDescent="0.25">
      <c r="A847" s="11" t="s">
        <v>875</v>
      </c>
      <c r="B847" s="11" t="s">
        <v>12</v>
      </c>
      <c r="C847" s="11" t="s">
        <v>13</v>
      </c>
      <c r="D847" s="11" t="s">
        <v>14</v>
      </c>
      <c r="E847" s="11" t="s">
        <v>25</v>
      </c>
      <c r="F847" s="11" t="s">
        <v>22</v>
      </c>
      <c r="G847" s="11">
        <v>93.78</v>
      </c>
      <c r="H847" s="11">
        <v>3</v>
      </c>
      <c r="I847" s="12">
        <v>43495</v>
      </c>
      <c r="J847" s="13">
        <v>0.48055555555555557</v>
      </c>
      <c r="K847" s="11" t="s">
        <v>27</v>
      </c>
      <c r="L847" s="11">
        <v>4.7619047620000003</v>
      </c>
      <c r="M847" s="14">
        <v>5.9</v>
      </c>
      <c r="N847" s="15">
        <f>Table5[[#This Row],[Unit price]] *Table5[[#This Row],[Quantity]]</f>
        <v>281.34000000000003</v>
      </c>
      <c r="O847" s="15">
        <f xml:space="preserve"> Table5[[#This Row],[Revenue]]/(1 + Table5[[#This Row],[Gross Margin Percentage]])</f>
        <v>48.827603304978062</v>
      </c>
      <c r="P847" s="17">
        <f xml:space="preserve"> Table5[[#This Row],[Revenue]] - Table5[[#This Row],[Total Cost]]</f>
        <v>232.51239669502198</v>
      </c>
    </row>
    <row r="848" spans="1:16" x14ac:dyDescent="0.25">
      <c r="A848" s="7" t="s">
        <v>876</v>
      </c>
      <c r="B848" s="7" t="s">
        <v>12</v>
      </c>
      <c r="C848" s="7" t="s">
        <v>13</v>
      </c>
      <c r="D848" s="7" t="s">
        <v>14</v>
      </c>
      <c r="E848" s="7" t="s">
        <v>25</v>
      </c>
      <c r="F848" s="7" t="s">
        <v>22</v>
      </c>
      <c r="G848" s="7">
        <v>73.260000000000005</v>
      </c>
      <c r="H848" s="7">
        <v>1</v>
      </c>
      <c r="I848" s="8">
        <v>43492</v>
      </c>
      <c r="J848" s="9">
        <v>0.75555555555555554</v>
      </c>
      <c r="K848" s="7" t="s">
        <v>17</v>
      </c>
      <c r="L848" s="7">
        <v>4.7619047620000003</v>
      </c>
      <c r="M848" s="10">
        <v>9.6999999999999993</v>
      </c>
      <c r="N848" s="15">
        <f>Table5[[#This Row],[Unit price]] *Table5[[#This Row],[Quantity]]</f>
        <v>73.260000000000005</v>
      </c>
      <c r="O848" s="15">
        <f xml:space="preserve"> Table5[[#This Row],[Revenue]]/(1 + Table5[[#This Row],[Gross Margin Percentage]])</f>
        <v>12.714545454335298</v>
      </c>
      <c r="P848" s="17">
        <f xml:space="preserve"> Table5[[#This Row],[Revenue]] - Table5[[#This Row],[Total Cost]]</f>
        <v>60.545454545664711</v>
      </c>
    </row>
    <row r="849" spans="1:16" x14ac:dyDescent="0.25">
      <c r="A849" s="11" t="s">
        <v>877</v>
      </c>
      <c r="B849" s="11" t="s">
        <v>19</v>
      </c>
      <c r="C849" s="11" t="s">
        <v>20</v>
      </c>
      <c r="D849" s="11" t="s">
        <v>21</v>
      </c>
      <c r="E849" s="11" t="s">
        <v>15</v>
      </c>
      <c r="F849" s="11" t="s">
        <v>30</v>
      </c>
      <c r="G849" s="11">
        <v>22.38</v>
      </c>
      <c r="H849" s="11">
        <v>1</v>
      </c>
      <c r="I849" s="12">
        <v>43495</v>
      </c>
      <c r="J849" s="13">
        <v>0.71388888888888891</v>
      </c>
      <c r="K849" s="11" t="s">
        <v>27</v>
      </c>
      <c r="L849" s="11">
        <v>4.7619047620000003</v>
      </c>
      <c r="M849" s="14">
        <v>8.6</v>
      </c>
      <c r="N849" s="15">
        <f>Table5[[#This Row],[Unit price]] *Table5[[#This Row],[Quantity]]</f>
        <v>22.38</v>
      </c>
      <c r="O849" s="15">
        <f xml:space="preserve"> Table5[[#This Row],[Revenue]]/(1 + Table5[[#This Row],[Gross Margin Percentage]])</f>
        <v>3.8841322313407578</v>
      </c>
      <c r="P849" s="17">
        <f xml:space="preserve"> Table5[[#This Row],[Revenue]] - Table5[[#This Row],[Total Cost]]</f>
        <v>18.495867768659242</v>
      </c>
    </row>
    <row r="850" spans="1:16" x14ac:dyDescent="0.25">
      <c r="A850" s="7" t="s">
        <v>878</v>
      </c>
      <c r="B850" s="7" t="s">
        <v>19</v>
      </c>
      <c r="C850" s="7" t="s">
        <v>20</v>
      </c>
      <c r="D850" s="7" t="s">
        <v>14</v>
      </c>
      <c r="E850" s="7" t="s">
        <v>15</v>
      </c>
      <c r="F850" s="7" t="s">
        <v>38</v>
      </c>
      <c r="G850" s="7">
        <v>72.88</v>
      </c>
      <c r="H850" s="7">
        <v>9</v>
      </c>
      <c r="I850" s="8">
        <v>43473</v>
      </c>
      <c r="J850" s="9">
        <v>0.81805555555555554</v>
      </c>
      <c r="K850" s="7" t="s">
        <v>23</v>
      </c>
      <c r="L850" s="7">
        <v>4.7619047620000003</v>
      </c>
      <c r="M850" s="10">
        <v>4</v>
      </c>
      <c r="N850" s="15">
        <f>Table5[[#This Row],[Unit price]] *Table5[[#This Row],[Quantity]]</f>
        <v>655.92</v>
      </c>
      <c r="O850" s="15">
        <f xml:space="preserve"> Table5[[#This Row],[Revenue]]/(1 + Table5[[#This Row],[Gross Margin Percentage]])</f>
        <v>113.8373553700192</v>
      </c>
      <c r="P850" s="17">
        <f xml:space="preserve"> Table5[[#This Row],[Revenue]] - Table5[[#This Row],[Total Cost]]</f>
        <v>542.08264462998079</v>
      </c>
    </row>
    <row r="851" spans="1:16" x14ac:dyDescent="0.25">
      <c r="A851" s="11" t="s">
        <v>879</v>
      </c>
      <c r="B851" s="11" t="s">
        <v>12</v>
      </c>
      <c r="C851" s="11" t="s">
        <v>13</v>
      </c>
      <c r="D851" s="11" t="s">
        <v>21</v>
      </c>
      <c r="E851" s="11" t="s">
        <v>15</v>
      </c>
      <c r="F851" s="11" t="s">
        <v>40</v>
      </c>
      <c r="G851" s="11">
        <v>99.1</v>
      </c>
      <c r="H851" s="11">
        <v>6</v>
      </c>
      <c r="I851" s="12">
        <v>43484</v>
      </c>
      <c r="J851" s="13">
        <v>0.5493055555555556</v>
      </c>
      <c r="K851" s="11" t="s">
        <v>23</v>
      </c>
      <c r="L851" s="11">
        <v>4.7619047620000003</v>
      </c>
      <c r="M851" s="14">
        <v>4.2</v>
      </c>
      <c r="N851" s="15">
        <f>Table5[[#This Row],[Unit price]] *Table5[[#This Row],[Quantity]]</f>
        <v>594.59999999999991</v>
      </c>
      <c r="O851" s="15">
        <f xml:space="preserve"> Table5[[#This Row],[Revenue]]/(1 + Table5[[#This Row],[Gross Margin Percentage]])</f>
        <v>103.19504132060833</v>
      </c>
      <c r="P851" s="17">
        <f xml:space="preserve"> Table5[[#This Row],[Revenue]] - Table5[[#This Row],[Total Cost]]</f>
        <v>491.4049586793916</v>
      </c>
    </row>
    <row r="852" spans="1:16" x14ac:dyDescent="0.25">
      <c r="A852" s="7" t="s">
        <v>880</v>
      </c>
      <c r="B852" s="7" t="s">
        <v>12</v>
      </c>
      <c r="C852" s="7" t="s">
        <v>13</v>
      </c>
      <c r="D852" s="7" t="s">
        <v>21</v>
      </c>
      <c r="E852" s="7" t="s">
        <v>25</v>
      </c>
      <c r="F852" s="7" t="s">
        <v>40</v>
      </c>
      <c r="G852" s="7">
        <v>74.099999999999994</v>
      </c>
      <c r="H852" s="7">
        <v>1</v>
      </c>
      <c r="I852" s="8">
        <v>43490</v>
      </c>
      <c r="J852" s="9">
        <v>0.46180555555555558</v>
      </c>
      <c r="K852" s="7" t="s">
        <v>23</v>
      </c>
      <c r="L852" s="7">
        <v>4.7619047620000003</v>
      </c>
      <c r="M852" s="10">
        <v>9.1999999999999993</v>
      </c>
      <c r="N852" s="15">
        <f>Table5[[#This Row],[Unit price]] *Table5[[#This Row],[Quantity]]</f>
        <v>74.099999999999994</v>
      </c>
      <c r="O852" s="15">
        <f xml:space="preserve"> Table5[[#This Row],[Revenue]]/(1 + Table5[[#This Row],[Gross Margin Percentage]])</f>
        <v>12.860330578299827</v>
      </c>
      <c r="P852" s="17">
        <f xml:space="preserve"> Table5[[#This Row],[Revenue]] - Table5[[#This Row],[Total Cost]]</f>
        <v>61.239669421700171</v>
      </c>
    </row>
    <row r="853" spans="1:16" x14ac:dyDescent="0.25">
      <c r="A853" s="11" t="s">
        <v>881</v>
      </c>
      <c r="B853" s="11" t="s">
        <v>12</v>
      </c>
      <c r="C853" s="11" t="s">
        <v>13</v>
      </c>
      <c r="D853" s="11" t="s">
        <v>21</v>
      </c>
      <c r="E853" s="11" t="s">
        <v>15</v>
      </c>
      <c r="F853" s="11" t="s">
        <v>40</v>
      </c>
      <c r="G853" s="11">
        <v>98.48</v>
      </c>
      <c r="H853" s="11">
        <v>2</v>
      </c>
      <c r="I853" s="12">
        <v>43515</v>
      </c>
      <c r="J853" s="13">
        <v>0.42499999999999999</v>
      </c>
      <c r="K853" s="11" t="s">
        <v>17</v>
      </c>
      <c r="L853" s="11">
        <v>4.7619047620000003</v>
      </c>
      <c r="M853" s="14">
        <v>9.1999999999999993</v>
      </c>
      <c r="N853" s="15">
        <f>Table5[[#This Row],[Unit price]] *Table5[[#This Row],[Quantity]]</f>
        <v>196.96</v>
      </c>
      <c r="O853" s="15">
        <f xml:space="preserve"> Table5[[#This Row],[Revenue]]/(1 + Table5[[#This Row],[Gross Margin Percentage]])</f>
        <v>34.183140495302759</v>
      </c>
      <c r="P853" s="17">
        <f xml:space="preserve"> Table5[[#This Row],[Revenue]] - Table5[[#This Row],[Total Cost]]</f>
        <v>162.77685950469726</v>
      </c>
    </row>
    <row r="854" spans="1:16" x14ac:dyDescent="0.25">
      <c r="A854" s="7" t="s">
        <v>882</v>
      </c>
      <c r="B854" s="7" t="s">
        <v>19</v>
      </c>
      <c r="C854" s="7" t="s">
        <v>20</v>
      </c>
      <c r="D854" s="7" t="s">
        <v>21</v>
      </c>
      <c r="E854" s="7" t="s">
        <v>25</v>
      </c>
      <c r="F854" s="7" t="s">
        <v>16</v>
      </c>
      <c r="G854" s="7">
        <v>53.19</v>
      </c>
      <c r="H854" s="7">
        <v>7</v>
      </c>
      <c r="I854" s="8">
        <v>43479</v>
      </c>
      <c r="J854" s="9">
        <v>0.65416666666666667</v>
      </c>
      <c r="K854" s="7" t="s">
        <v>17</v>
      </c>
      <c r="L854" s="7">
        <v>4.7619047620000003</v>
      </c>
      <c r="M854" s="10">
        <v>5</v>
      </c>
      <c r="N854" s="15">
        <f>Table5[[#This Row],[Unit price]] *Table5[[#This Row],[Quantity]]</f>
        <v>372.33</v>
      </c>
      <c r="O854" s="15">
        <f xml:space="preserve"> Table5[[#This Row],[Revenue]]/(1 + Table5[[#This Row],[Gross Margin Percentage]])</f>
        <v>64.619256197279014</v>
      </c>
      <c r="P854" s="17">
        <f xml:space="preserve"> Table5[[#This Row],[Revenue]] - Table5[[#This Row],[Total Cost]]</f>
        <v>307.71074380272097</v>
      </c>
    </row>
    <row r="855" spans="1:16" x14ac:dyDescent="0.25">
      <c r="A855" s="11" t="s">
        <v>883</v>
      </c>
      <c r="B855" s="11" t="s">
        <v>36</v>
      </c>
      <c r="C855" s="11" t="s">
        <v>37</v>
      </c>
      <c r="D855" s="11" t="s">
        <v>21</v>
      </c>
      <c r="E855" s="11" t="s">
        <v>15</v>
      </c>
      <c r="F855" s="11" t="s">
        <v>22</v>
      </c>
      <c r="G855" s="11">
        <v>52.79</v>
      </c>
      <c r="H855" s="11">
        <v>10</v>
      </c>
      <c r="I855" s="12">
        <v>43521</v>
      </c>
      <c r="J855" s="13">
        <v>0.49861111111111112</v>
      </c>
      <c r="K855" s="11" t="s">
        <v>17</v>
      </c>
      <c r="L855" s="11">
        <v>4.7619047620000003</v>
      </c>
      <c r="M855" s="14">
        <v>10</v>
      </c>
      <c r="N855" s="15">
        <f>Table5[[#This Row],[Unit price]] *Table5[[#This Row],[Quantity]]</f>
        <v>527.9</v>
      </c>
      <c r="O855" s="15">
        <f xml:space="preserve"> Table5[[#This Row],[Revenue]]/(1 + Table5[[#This Row],[Gross Margin Percentage]])</f>
        <v>91.619008262948441</v>
      </c>
      <c r="P855" s="17">
        <f xml:space="preserve"> Table5[[#This Row],[Revenue]] - Table5[[#This Row],[Total Cost]]</f>
        <v>436.28099173705152</v>
      </c>
    </row>
    <row r="856" spans="1:16" x14ac:dyDescent="0.25">
      <c r="A856" s="7" t="s">
        <v>884</v>
      </c>
      <c r="B856" s="7" t="s">
        <v>12</v>
      </c>
      <c r="C856" s="7" t="s">
        <v>13</v>
      </c>
      <c r="D856" s="7" t="s">
        <v>14</v>
      </c>
      <c r="E856" s="7" t="s">
        <v>15</v>
      </c>
      <c r="F856" s="7" t="s">
        <v>16</v>
      </c>
      <c r="G856" s="7">
        <v>95.95</v>
      </c>
      <c r="H856" s="7">
        <v>5</v>
      </c>
      <c r="I856" s="8">
        <v>43488</v>
      </c>
      <c r="J856" s="9">
        <v>0.59791666666666665</v>
      </c>
      <c r="K856" s="7" t="s">
        <v>17</v>
      </c>
      <c r="L856" s="7">
        <v>4.7619047620000003</v>
      </c>
      <c r="M856" s="10">
        <v>8.8000000000000007</v>
      </c>
      <c r="N856" s="15">
        <f>Table5[[#This Row],[Unit price]] *Table5[[#This Row],[Quantity]]</f>
        <v>479.75</v>
      </c>
      <c r="O856" s="15">
        <f xml:space="preserve"> Table5[[#This Row],[Revenue]]/(1 + Table5[[#This Row],[Gross Margin Percentage]])</f>
        <v>83.262396692838635</v>
      </c>
      <c r="P856" s="17">
        <f xml:space="preserve"> Table5[[#This Row],[Revenue]] - Table5[[#This Row],[Total Cost]]</f>
        <v>396.48760330716135</v>
      </c>
    </row>
    <row r="857" spans="1:16" x14ac:dyDescent="0.25">
      <c r="A857" s="11" t="s">
        <v>885</v>
      </c>
      <c r="B857" s="11" t="s">
        <v>36</v>
      </c>
      <c r="C857" s="11" t="s">
        <v>37</v>
      </c>
      <c r="D857" s="11" t="s">
        <v>21</v>
      </c>
      <c r="E857" s="11" t="s">
        <v>15</v>
      </c>
      <c r="F857" s="11" t="s">
        <v>40</v>
      </c>
      <c r="G857" s="11">
        <v>36.51</v>
      </c>
      <c r="H857" s="11">
        <v>9</v>
      </c>
      <c r="I857" s="12">
        <v>43512</v>
      </c>
      <c r="J857" s="13">
        <v>0.45277777777777778</v>
      </c>
      <c r="K857" s="11" t="s">
        <v>23</v>
      </c>
      <c r="L857" s="11">
        <v>4.7619047620000003</v>
      </c>
      <c r="M857" s="14">
        <v>4.2</v>
      </c>
      <c r="N857" s="15">
        <f>Table5[[#This Row],[Unit price]] *Table5[[#This Row],[Quantity]]</f>
        <v>328.59</v>
      </c>
      <c r="O857" s="15">
        <f xml:space="preserve"> Table5[[#This Row],[Revenue]]/(1 + Table5[[#This Row],[Gross Margin Percentage]])</f>
        <v>57.028016527982999</v>
      </c>
      <c r="P857" s="17">
        <f xml:space="preserve"> Table5[[#This Row],[Revenue]] - Table5[[#This Row],[Total Cost]]</f>
        <v>271.561983472017</v>
      </c>
    </row>
    <row r="858" spans="1:16" x14ac:dyDescent="0.25">
      <c r="A858" s="7" t="s">
        <v>886</v>
      </c>
      <c r="B858" s="7" t="s">
        <v>36</v>
      </c>
      <c r="C858" s="7" t="s">
        <v>37</v>
      </c>
      <c r="D858" s="7" t="s">
        <v>21</v>
      </c>
      <c r="E858" s="7" t="s">
        <v>25</v>
      </c>
      <c r="F858" s="7" t="s">
        <v>38</v>
      </c>
      <c r="G858" s="7">
        <v>21.12</v>
      </c>
      <c r="H858" s="7">
        <v>8</v>
      </c>
      <c r="I858" s="8">
        <v>43466</v>
      </c>
      <c r="J858" s="9">
        <v>0.81319444444444444</v>
      </c>
      <c r="K858" s="7" t="s">
        <v>23</v>
      </c>
      <c r="L858" s="7">
        <v>4.7619047620000003</v>
      </c>
      <c r="M858" s="10">
        <v>6.3</v>
      </c>
      <c r="N858" s="15">
        <f>Table5[[#This Row],[Unit price]] *Table5[[#This Row],[Quantity]]</f>
        <v>168.96</v>
      </c>
      <c r="O858" s="15">
        <f xml:space="preserve"> Table5[[#This Row],[Revenue]]/(1 + Table5[[#This Row],[Gross Margin Percentage]])</f>
        <v>29.323636363151675</v>
      </c>
      <c r="P858" s="17">
        <f xml:space="preserve"> Table5[[#This Row],[Revenue]] - Table5[[#This Row],[Total Cost]]</f>
        <v>139.63636363684833</v>
      </c>
    </row>
    <row r="859" spans="1:16" x14ac:dyDescent="0.25">
      <c r="A859" s="11" t="s">
        <v>887</v>
      </c>
      <c r="B859" s="11" t="s">
        <v>12</v>
      </c>
      <c r="C859" s="11" t="s">
        <v>13</v>
      </c>
      <c r="D859" s="11" t="s">
        <v>14</v>
      </c>
      <c r="E859" s="11" t="s">
        <v>15</v>
      </c>
      <c r="F859" s="11" t="s">
        <v>26</v>
      </c>
      <c r="G859" s="11">
        <v>28.31</v>
      </c>
      <c r="H859" s="11">
        <v>4</v>
      </c>
      <c r="I859" s="12">
        <v>43531</v>
      </c>
      <c r="J859" s="13">
        <v>0.77430555555555547</v>
      </c>
      <c r="K859" s="11" t="s">
        <v>23</v>
      </c>
      <c r="L859" s="11">
        <v>4.7619047620000003</v>
      </c>
      <c r="M859" s="14">
        <v>8.1999999999999993</v>
      </c>
      <c r="N859" s="15">
        <f>Table5[[#This Row],[Unit price]] *Table5[[#This Row],[Quantity]]</f>
        <v>113.24</v>
      </c>
      <c r="O859" s="15">
        <f xml:space="preserve"> Table5[[#This Row],[Revenue]]/(1 + Table5[[#This Row],[Gross Margin Percentage]])</f>
        <v>19.653223140171018</v>
      </c>
      <c r="P859" s="17">
        <f xml:space="preserve"> Table5[[#This Row],[Revenue]] - Table5[[#This Row],[Total Cost]]</f>
        <v>93.586776859828973</v>
      </c>
    </row>
    <row r="860" spans="1:16" x14ac:dyDescent="0.25">
      <c r="A860" s="7" t="s">
        <v>888</v>
      </c>
      <c r="B860" s="7" t="s">
        <v>36</v>
      </c>
      <c r="C860" s="7" t="s">
        <v>37</v>
      </c>
      <c r="D860" s="7" t="s">
        <v>21</v>
      </c>
      <c r="E860" s="7" t="s">
        <v>25</v>
      </c>
      <c r="F860" s="7" t="s">
        <v>16</v>
      </c>
      <c r="G860" s="7">
        <v>57.59</v>
      </c>
      <c r="H860" s="7">
        <v>6</v>
      </c>
      <c r="I860" s="8">
        <v>43511</v>
      </c>
      <c r="J860" s="9">
        <v>0.57708333333333328</v>
      </c>
      <c r="K860" s="7" t="s">
        <v>23</v>
      </c>
      <c r="L860" s="7">
        <v>4.7619047620000003</v>
      </c>
      <c r="M860" s="10">
        <v>5.0999999999999996</v>
      </c>
      <c r="N860" s="15">
        <f>Table5[[#This Row],[Unit price]] *Table5[[#This Row],[Quantity]]</f>
        <v>345.54</v>
      </c>
      <c r="O860" s="15">
        <f xml:space="preserve"> Table5[[#This Row],[Revenue]]/(1 + Table5[[#This Row],[Gross Margin Percentage]])</f>
        <v>59.969752065124467</v>
      </c>
      <c r="P860" s="17">
        <f xml:space="preserve"> Table5[[#This Row],[Revenue]] - Table5[[#This Row],[Total Cost]]</f>
        <v>285.57024793487557</v>
      </c>
    </row>
    <row r="861" spans="1:16" x14ac:dyDescent="0.25">
      <c r="A861" s="11" t="s">
        <v>889</v>
      </c>
      <c r="B861" s="11" t="s">
        <v>12</v>
      </c>
      <c r="C861" s="11" t="s">
        <v>13</v>
      </c>
      <c r="D861" s="11" t="s">
        <v>14</v>
      </c>
      <c r="E861" s="11" t="s">
        <v>15</v>
      </c>
      <c r="F861" s="11" t="s">
        <v>38</v>
      </c>
      <c r="G861" s="11">
        <v>47.63</v>
      </c>
      <c r="H861" s="11">
        <v>9</v>
      </c>
      <c r="I861" s="12">
        <v>43488</v>
      </c>
      <c r="J861" s="13">
        <v>0.52430555555555558</v>
      </c>
      <c r="K861" s="11" t="s">
        <v>23</v>
      </c>
      <c r="L861" s="11">
        <v>4.7619047620000003</v>
      </c>
      <c r="M861" s="14">
        <v>5</v>
      </c>
      <c r="N861" s="15">
        <f>Table5[[#This Row],[Unit price]] *Table5[[#This Row],[Quantity]]</f>
        <v>428.67</v>
      </c>
      <c r="O861" s="15">
        <f xml:space="preserve"> Table5[[#This Row],[Revenue]]/(1 + Table5[[#This Row],[Gross Margin Percentage]])</f>
        <v>74.397272726043013</v>
      </c>
      <c r="P861" s="17">
        <f xml:space="preserve"> Table5[[#This Row],[Revenue]] - Table5[[#This Row],[Total Cost]]</f>
        <v>354.272727273957</v>
      </c>
    </row>
    <row r="862" spans="1:16" x14ac:dyDescent="0.25">
      <c r="A862" s="7" t="s">
        <v>890</v>
      </c>
      <c r="B862" s="7" t="s">
        <v>19</v>
      </c>
      <c r="C862" s="7" t="s">
        <v>20</v>
      </c>
      <c r="D862" s="7" t="s">
        <v>14</v>
      </c>
      <c r="E862" s="7" t="s">
        <v>15</v>
      </c>
      <c r="F862" s="7" t="s">
        <v>26</v>
      </c>
      <c r="G862" s="7">
        <v>86.27</v>
      </c>
      <c r="H862" s="7">
        <v>1</v>
      </c>
      <c r="I862" s="8">
        <v>43516</v>
      </c>
      <c r="J862" s="9">
        <v>0.55833333333333335</v>
      </c>
      <c r="K862" s="7" t="s">
        <v>17</v>
      </c>
      <c r="L862" s="7">
        <v>4.7619047620000003</v>
      </c>
      <c r="M862" s="10">
        <v>7</v>
      </c>
      <c r="N862" s="15">
        <f>Table5[[#This Row],[Unit price]] *Table5[[#This Row],[Quantity]]</f>
        <v>86.27</v>
      </c>
      <c r="O862" s="15">
        <f xml:space="preserve"> Table5[[#This Row],[Revenue]]/(1 + Table5[[#This Row],[Gross Margin Percentage]])</f>
        <v>14.972479338595495</v>
      </c>
      <c r="P862" s="17">
        <f xml:space="preserve"> Table5[[#This Row],[Revenue]] - Table5[[#This Row],[Total Cost]]</f>
        <v>71.297520661404505</v>
      </c>
    </row>
    <row r="863" spans="1:16" x14ac:dyDescent="0.25">
      <c r="A863" s="11" t="s">
        <v>891</v>
      </c>
      <c r="B863" s="11" t="s">
        <v>12</v>
      </c>
      <c r="C863" s="11" t="s">
        <v>13</v>
      </c>
      <c r="D863" s="11" t="s">
        <v>14</v>
      </c>
      <c r="E863" s="11" t="s">
        <v>25</v>
      </c>
      <c r="F863" s="11" t="s">
        <v>30</v>
      </c>
      <c r="G863" s="11">
        <v>12.76</v>
      </c>
      <c r="H863" s="11">
        <v>2</v>
      </c>
      <c r="I863" s="12">
        <v>43473</v>
      </c>
      <c r="J863" s="13">
        <v>0.75416666666666676</v>
      </c>
      <c r="K863" s="11" t="s">
        <v>17</v>
      </c>
      <c r="L863" s="11">
        <v>4.7619047620000003</v>
      </c>
      <c r="M863" s="14">
        <v>7.8</v>
      </c>
      <c r="N863" s="15">
        <f>Table5[[#This Row],[Unit price]] *Table5[[#This Row],[Quantity]]</f>
        <v>25.52</v>
      </c>
      <c r="O863" s="15">
        <f xml:space="preserve"> Table5[[#This Row],[Revenue]]/(1 + Table5[[#This Row],[Gross Margin Percentage]])</f>
        <v>4.4290909090177006</v>
      </c>
      <c r="P863" s="17">
        <f xml:space="preserve"> Table5[[#This Row],[Revenue]] - Table5[[#This Row],[Total Cost]]</f>
        <v>21.090909090982301</v>
      </c>
    </row>
    <row r="864" spans="1:16" x14ac:dyDescent="0.25">
      <c r="A864" s="7" t="s">
        <v>892</v>
      </c>
      <c r="B864" s="7" t="s">
        <v>36</v>
      </c>
      <c r="C864" s="7" t="s">
        <v>37</v>
      </c>
      <c r="D864" s="7" t="s">
        <v>21</v>
      </c>
      <c r="E864" s="7" t="s">
        <v>15</v>
      </c>
      <c r="F864" s="7" t="s">
        <v>26</v>
      </c>
      <c r="G864" s="7">
        <v>11.28</v>
      </c>
      <c r="H864" s="7">
        <v>9</v>
      </c>
      <c r="I864" s="8">
        <v>43541</v>
      </c>
      <c r="J864" s="9">
        <v>0.49652777777777773</v>
      </c>
      <c r="K864" s="7" t="s">
        <v>27</v>
      </c>
      <c r="L864" s="7">
        <v>4.7619047620000003</v>
      </c>
      <c r="M864" s="10">
        <v>4.3</v>
      </c>
      <c r="N864" s="15">
        <f>Table5[[#This Row],[Unit price]] *Table5[[#This Row],[Quantity]]</f>
        <v>101.52</v>
      </c>
      <c r="O864" s="15">
        <f xml:space="preserve"> Table5[[#This Row],[Revenue]]/(1 + Table5[[#This Row],[Gross Margin Percentage]])</f>
        <v>17.619173553427782</v>
      </c>
      <c r="P864" s="17">
        <f xml:space="preserve"> Table5[[#This Row],[Revenue]] - Table5[[#This Row],[Total Cost]]</f>
        <v>83.900826446572211</v>
      </c>
    </row>
    <row r="865" spans="1:16" x14ac:dyDescent="0.25">
      <c r="A865" s="11" t="s">
        <v>893</v>
      </c>
      <c r="B865" s="11" t="s">
        <v>36</v>
      </c>
      <c r="C865" s="11" t="s">
        <v>37</v>
      </c>
      <c r="D865" s="11" t="s">
        <v>21</v>
      </c>
      <c r="E865" s="11" t="s">
        <v>15</v>
      </c>
      <c r="F865" s="11" t="s">
        <v>26</v>
      </c>
      <c r="G865" s="11">
        <v>51.07</v>
      </c>
      <c r="H865" s="11">
        <v>7</v>
      </c>
      <c r="I865" s="12">
        <v>43477</v>
      </c>
      <c r="J865" s="13">
        <v>0.48749999999999999</v>
      </c>
      <c r="K865" s="11" t="s">
        <v>23</v>
      </c>
      <c r="L865" s="11">
        <v>4.7619047620000003</v>
      </c>
      <c r="M865" s="14">
        <v>7</v>
      </c>
      <c r="N865" s="15">
        <f>Table5[[#This Row],[Unit price]] *Table5[[#This Row],[Quantity]]</f>
        <v>357.49</v>
      </c>
      <c r="O865" s="15">
        <f xml:space="preserve"> Table5[[#This Row],[Revenue]]/(1 + Table5[[#This Row],[Gross Margin Percentage]])</f>
        <v>62.043719007238941</v>
      </c>
      <c r="P865" s="17">
        <f xml:space="preserve"> Table5[[#This Row],[Revenue]] - Table5[[#This Row],[Total Cost]]</f>
        <v>295.44628099276105</v>
      </c>
    </row>
    <row r="866" spans="1:16" x14ac:dyDescent="0.25">
      <c r="A866" s="7" t="s">
        <v>894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22</v>
      </c>
      <c r="G866" s="7">
        <v>79.59</v>
      </c>
      <c r="H866" s="7">
        <v>3</v>
      </c>
      <c r="I866" s="8">
        <v>43473</v>
      </c>
      <c r="J866" s="9">
        <v>0.60416666666666663</v>
      </c>
      <c r="K866" s="7" t="s">
        <v>23</v>
      </c>
      <c r="L866" s="7">
        <v>4.7619047620000003</v>
      </c>
      <c r="M866" s="10">
        <v>6.6</v>
      </c>
      <c r="N866" s="15">
        <f>Table5[[#This Row],[Unit price]] *Table5[[#This Row],[Quantity]]</f>
        <v>238.77</v>
      </c>
      <c r="O866" s="15">
        <f xml:space="preserve"> Table5[[#This Row],[Revenue]]/(1 + Table5[[#This Row],[Gross Margin Percentage]])</f>
        <v>41.439421486918356</v>
      </c>
      <c r="P866" s="17">
        <f xml:space="preserve"> Table5[[#This Row],[Revenue]] - Table5[[#This Row],[Total Cost]]</f>
        <v>197.33057851308166</v>
      </c>
    </row>
    <row r="867" spans="1:16" x14ac:dyDescent="0.25">
      <c r="A867" s="11" t="s">
        <v>895</v>
      </c>
      <c r="B867" s="11" t="s">
        <v>19</v>
      </c>
      <c r="C867" s="11" t="s">
        <v>20</v>
      </c>
      <c r="D867" s="11" t="s">
        <v>14</v>
      </c>
      <c r="E867" s="11" t="s">
        <v>25</v>
      </c>
      <c r="F867" s="11" t="s">
        <v>16</v>
      </c>
      <c r="G867" s="11">
        <v>33.81</v>
      </c>
      <c r="H867" s="11">
        <v>3</v>
      </c>
      <c r="I867" s="12">
        <v>43491</v>
      </c>
      <c r="J867" s="13">
        <v>0.63263888888888886</v>
      </c>
      <c r="K867" s="11" t="s">
        <v>17</v>
      </c>
      <c r="L867" s="11">
        <v>4.7619047620000003</v>
      </c>
      <c r="M867" s="14">
        <v>7.3</v>
      </c>
      <c r="N867" s="15">
        <f>Table5[[#This Row],[Unit price]] *Table5[[#This Row],[Quantity]]</f>
        <v>101.43</v>
      </c>
      <c r="O867" s="15">
        <f xml:space="preserve"> Table5[[#This Row],[Revenue]]/(1 + Table5[[#This Row],[Gross Margin Percentage]])</f>
        <v>17.603553718717297</v>
      </c>
      <c r="P867" s="17">
        <f xml:space="preserve"> Table5[[#This Row],[Revenue]] - Table5[[#This Row],[Total Cost]]</f>
        <v>83.826446281282713</v>
      </c>
    </row>
    <row r="868" spans="1:16" x14ac:dyDescent="0.25">
      <c r="A868" s="7" t="s">
        <v>896</v>
      </c>
      <c r="B868" s="7" t="s">
        <v>36</v>
      </c>
      <c r="C868" s="7" t="s">
        <v>37</v>
      </c>
      <c r="D868" s="7" t="s">
        <v>14</v>
      </c>
      <c r="E868" s="7" t="s">
        <v>25</v>
      </c>
      <c r="F868" s="7" t="s">
        <v>30</v>
      </c>
      <c r="G868" s="7">
        <v>90.53</v>
      </c>
      <c r="H868" s="7">
        <v>8</v>
      </c>
      <c r="I868" s="8">
        <v>43539</v>
      </c>
      <c r="J868" s="9">
        <v>0.6166666666666667</v>
      </c>
      <c r="K868" s="7" t="s">
        <v>27</v>
      </c>
      <c r="L868" s="7">
        <v>4.7619047620000003</v>
      </c>
      <c r="M868" s="10">
        <v>6.5</v>
      </c>
      <c r="N868" s="15">
        <f>Table5[[#This Row],[Unit price]] *Table5[[#This Row],[Quantity]]</f>
        <v>724.24</v>
      </c>
      <c r="O868" s="15">
        <f xml:space="preserve"> Table5[[#This Row],[Revenue]]/(1 + Table5[[#This Row],[Gross Margin Percentage]])</f>
        <v>125.69454545246785</v>
      </c>
      <c r="P868" s="17">
        <f xml:space="preserve"> Table5[[#This Row],[Revenue]] - Table5[[#This Row],[Total Cost]]</f>
        <v>598.54545454753213</v>
      </c>
    </row>
    <row r="869" spans="1:16" x14ac:dyDescent="0.25">
      <c r="A869" s="11" t="s">
        <v>897</v>
      </c>
      <c r="B869" s="11" t="s">
        <v>19</v>
      </c>
      <c r="C869" s="11" t="s">
        <v>20</v>
      </c>
      <c r="D869" s="11" t="s">
        <v>14</v>
      </c>
      <c r="E869" s="11" t="s">
        <v>15</v>
      </c>
      <c r="F869" s="11" t="s">
        <v>16</v>
      </c>
      <c r="G869" s="11">
        <v>62.82</v>
      </c>
      <c r="H869" s="11">
        <v>2</v>
      </c>
      <c r="I869" s="12">
        <v>43482</v>
      </c>
      <c r="J869" s="13">
        <v>0.52500000000000002</v>
      </c>
      <c r="K869" s="11" t="s">
        <v>17</v>
      </c>
      <c r="L869" s="11">
        <v>4.7619047620000003</v>
      </c>
      <c r="M869" s="14">
        <v>4.9000000000000004</v>
      </c>
      <c r="N869" s="15">
        <f>Table5[[#This Row],[Unit price]] *Table5[[#This Row],[Quantity]]</f>
        <v>125.64</v>
      </c>
      <c r="O869" s="15">
        <f xml:space="preserve"> Table5[[#This Row],[Revenue]]/(1 + Table5[[#This Row],[Gross Margin Percentage]])</f>
        <v>21.805289255837927</v>
      </c>
      <c r="P869" s="17">
        <f xml:space="preserve"> Table5[[#This Row],[Revenue]] - Table5[[#This Row],[Total Cost]]</f>
        <v>103.83471074416207</v>
      </c>
    </row>
    <row r="870" spans="1:16" x14ac:dyDescent="0.25">
      <c r="A870" s="7" t="s">
        <v>898</v>
      </c>
      <c r="B870" s="7" t="s">
        <v>19</v>
      </c>
      <c r="C870" s="7" t="s">
        <v>20</v>
      </c>
      <c r="D870" s="7" t="s">
        <v>14</v>
      </c>
      <c r="E870" s="7" t="s">
        <v>25</v>
      </c>
      <c r="F870" s="7" t="s">
        <v>38</v>
      </c>
      <c r="G870" s="7">
        <v>24.31</v>
      </c>
      <c r="H870" s="7">
        <v>3</v>
      </c>
      <c r="I870" s="8">
        <v>43473</v>
      </c>
      <c r="J870" s="9">
        <v>0.79791666666666661</v>
      </c>
      <c r="K870" s="7" t="s">
        <v>27</v>
      </c>
      <c r="L870" s="7">
        <v>4.7619047620000003</v>
      </c>
      <c r="M870" s="10">
        <v>4.3</v>
      </c>
      <c r="N870" s="15">
        <f>Table5[[#This Row],[Unit price]] *Table5[[#This Row],[Quantity]]</f>
        <v>72.929999999999993</v>
      </c>
      <c r="O870" s="15">
        <f xml:space="preserve"> Table5[[#This Row],[Revenue]]/(1 + Table5[[#This Row],[Gross Margin Percentage]])</f>
        <v>12.657272727063514</v>
      </c>
      <c r="P870" s="17">
        <f xml:space="preserve"> Table5[[#This Row],[Revenue]] - Table5[[#This Row],[Total Cost]]</f>
        <v>60.272727272936478</v>
      </c>
    </row>
    <row r="871" spans="1:16" x14ac:dyDescent="0.25">
      <c r="A871" s="11" t="s">
        <v>899</v>
      </c>
      <c r="B871" s="11" t="s">
        <v>12</v>
      </c>
      <c r="C871" s="11" t="s">
        <v>13</v>
      </c>
      <c r="D871" s="11" t="s">
        <v>21</v>
      </c>
      <c r="E871" s="11" t="s">
        <v>25</v>
      </c>
      <c r="F871" s="11" t="s">
        <v>30</v>
      </c>
      <c r="G871" s="11">
        <v>64.59</v>
      </c>
      <c r="H871" s="11">
        <v>4</v>
      </c>
      <c r="I871" s="12">
        <v>43471</v>
      </c>
      <c r="J871" s="13">
        <v>0.56597222222222221</v>
      </c>
      <c r="K871" s="11" t="s">
        <v>17</v>
      </c>
      <c r="L871" s="11">
        <v>4.7619047620000003</v>
      </c>
      <c r="M871" s="14">
        <v>9.3000000000000007</v>
      </c>
      <c r="N871" s="15">
        <f>Table5[[#This Row],[Unit price]] *Table5[[#This Row],[Quantity]]</f>
        <v>258.36</v>
      </c>
      <c r="O871" s="15">
        <f xml:space="preserve"> Table5[[#This Row],[Revenue]]/(1 + Table5[[#This Row],[Gross Margin Percentage]])</f>
        <v>44.839338842234064</v>
      </c>
      <c r="P871" s="17">
        <f xml:space="preserve"> Table5[[#This Row],[Revenue]] - Table5[[#This Row],[Total Cost]]</f>
        <v>213.52066115776594</v>
      </c>
    </row>
    <row r="872" spans="1:16" x14ac:dyDescent="0.25">
      <c r="A872" s="7" t="s">
        <v>900</v>
      </c>
      <c r="B872" s="7" t="s">
        <v>12</v>
      </c>
      <c r="C872" s="7" t="s">
        <v>13</v>
      </c>
      <c r="D872" s="7" t="s">
        <v>14</v>
      </c>
      <c r="E872" s="7" t="s">
        <v>25</v>
      </c>
      <c r="F872" s="7" t="s">
        <v>38</v>
      </c>
      <c r="G872" s="7">
        <v>24.82</v>
      </c>
      <c r="H872" s="7">
        <v>7</v>
      </c>
      <c r="I872" s="8">
        <v>43512</v>
      </c>
      <c r="J872" s="9">
        <v>0.43958333333333338</v>
      </c>
      <c r="K872" s="7" t="s">
        <v>27</v>
      </c>
      <c r="L872" s="7">
        <v>4.7619047620000003</v>
      </c>
      <c r="M872" s="10">
        <v>7.1</v>
      </c>
      <c r="N872" s="15">
        <f>Table5[[#This Row],[Unit price]] *Table5[[#This Row],[Quantity]]</f>
        <v>173.74</v>
      </c>
      <c r="O872" s="15">
        <f xml:space="preserve"> Table5[[#This Row],[Revenue]]/(1 + Table5[[#This Row],[Gross Margin Percentage]])</f>
        <v>30.153223139997468</v>
      </c>
      <c r="P872" s="17">
        <f xml:space="preserve"> Table5[[#This Row],[Revenue]] - Table5[[#This Row],[Total Cost]]</f>
        <v>143.58677686000254</v>
      </c>
    </row>
    <row r="873" spans="1:16" x14ac:dyDescent="0.25">
      <c r="A873" s="11" t="s">
        <v>901</v>
      </c>
      <c r="B873" s="11" t="s">
        <v>19</v>
      </c>
      <c r="C873" s="11" t="s">
        <v>20</v>
      </c>
      <c r="D873" s="11" t="s">
        <v>21</v>
      </c>
      <c r="E873" s="11" t="s">
        <v>25</v>
      </c>
      <c r="F873" s="11" t="s">
        <v>40</v>
      </c>
      <c r="G873" s="11">
        <v>56.5</v>
      </c>
      <c r="H873" s="11">
        <v>1</v>
      </c>
      <c r="I873" s="12">
        <v>43537</v>
      </c>
      <c r="J873" s="13">
        <v>0.65625</v>
      </c>
      <c r="K873" s="11" t="s">
        <v>17</v>
      </c>
      <c r="L873" s="11">
        <v>4.7619047620000003</v>
      </c>
      <c r="M873" s="14">
        <v>9.6</v>
      </c>
      <c r="N873" s="15">
        <f>Table5[[#This Row],[Unit price]] *Table5[[#This Row],[Quantity]]</f>
        <v>56.5</v>
      </c>
      <c r="O873" s="15">
        <f xml:space="preserve"> Table5[[#This Row],[Revenue]]/(1 + Table5[[#This Row],[Gross Margin Percentage]])</f>
        <v>9.8057851238048617</v>
      </c>
      <c r="P873" s="17">
        <f xml:space="preserve"> Table5[[#This Row],[Revenue]] - Table5[[#This Row],[Total Cost]]</f>
        <v>46.69421487619514</v>
      </c>
    </row>
    <row r="874" spans="1:16" x14ac:dyDescent="0.25">
      <c r="A874" s="7" t="s">
        <v>902</v>
      </c>
      <c r="B874" s="7" t="s">
        <v>36</v>
      </c>
      <c r="C874" s="7" t="s">
        <v>37</v>
      </c>
      <c r="D874" s="7" t="s">
        <v>14</v>
      </c>
      <c r="E874" s="7" t="s">
        <v>15</v>
      </c>
      <c r="F874" s="7" t="s">
        <v>22</v>
      </c>
      <c r="G874" s="7">
        <v>21.43</v>
      </c>
      <c r="H874" s="7">
        <v>10</v>
      </c>
      <c r="I874" s="8">
        <v>43493</v>
      </c>
      <c r="J874" s="9">
        <v>0.49374999999999997</v>
      </c>
      <c r="K874" s="7" t="s">
        <v>23</v>
      </c>
      <c r="L874" s="7">
        <v>4.7619047620000003</v>
      </c>
      <c r="M874" s="10">
        <v>6.2</v>
      </c>
      <c r="N874" s="15">
        <f>Table5[[#This Row],[Unit price]] *Table5[[#This Row],[Quantity]]</f>
        <v>214.3</v>
      </c>
      <c r="O874" s="15">
        <f xml:space="preserve"> Table5[[#This Row],[Revenue]]/(1 + Table5[[#This Row],[Gross Margin Percentage]])</f>
        <v>37.192561982856319</v>
      </c>
      <c r="P874" s="17">
        <f xml:space="preserve"> Table5[[#This Row],[Revenue]] - Table5[[#This Row],[Total Cost]]</f>
        <v>177.10743801714369</v>
      </c>
    </row>
    <row r="875" spans="1:16" x14ac:dyDescent="0.25">
      <c r="A875" s="11" t="s">
        <v>903</v>
      </c>
      <c r="B875" s="11" t="s">
        <v>12</v>
      </c>
      <c r="C875" s="11" t="s">
        <v>13</v>
      </c>
      <c r="D875" s="11" t="s">
        <v>14</v>
      </c>
      <c r="E875" s="11" t="s">
        <v>25</v>
      </c>
      <c r="F875" s="11" t="s">
        <v>30</v>
      </c>
      <c r="G875" s="11">
        <v>89.06</v>
      </c>
      <c r="H875" s="11">
        <v>6</v>
      </c>
      <c r="I875" s="12">
        <v>43483</v>
      </c>
      <c r="J875" s="13">
        <v>0.72638888888888886</v>
      </c>
      <c r="K875" s="11" t="s">
        <v>23</v>
      </c>
      <c r="L875" s="11">
        <v>4.7619047620000003</v>
      </c>
      <c r="M875" s="14">
        <v>9.9</v>
      </c>
      <c r="N875" s="15">
        <f>Table5[[#This Row],[Unit price]] *Table5[[#This Row],[Quantity]]</f>
        <v>534.36</v>
      </c>
      <c r="O875" s="15">
        <f xml:space="preserve"> Table5[[#This Row],[Revenue]]/(1 + Table5[[#This Row],[Gross Margin Percentage]])</f>
        <v>92.7401652877233</v>
      </c>
      <c r="P875" s="17">
        <f xml:space="preserve"> Table5[[#This Row],[Revenue]] - Table5[[#This Row],[Total Cost]]</f>
        <v>441.61983471227671</v>
      </c>
    </row>
    <row r="876" spans="1:16" x14ac:dyDescent="0.25">
      <c r="A876" s="7" t="s">
        <v>904</v>
      </c>
      <c r="B876" s="7" t="s">
        <v>12</v>
      </c>
      <c r="C876" s="7" t="s">
        <v>13</v>
      </c>
      <c r="D876" s="7" t="s">
        <v>14</v>
      </c>
      <c r="E876" s="7" t="s">
        <v>25</v>
      </c>
      <c r="F876" s="7" t="s">
        <v>26</v>
      </c>
      <c r="G876" s="7">
        <v>23.29</v>
      </c>
      <c r="H876" s="7">
        <v>4</v>
      </c>
      <c r="I876" s="8">
        <v>43543</v>
      </c>
      <c r="J876" s="9">
        <v>0.49444444444444446</v>
      </c>
      <c r="K876" s="7" t="s">
        <v>27</v>
      </c>
      <c r="L876" s="7">
        <v>4.7619047620000003</v>
      </c>
      <c r="M876" s="10">
        <v>5.9</v>
      </c>
      <c r="N876" s="15">
        <f>Table5[[#This Row],[Unit price]] *Table5[[#This Row],[Quantity]]</f>
        <v>93.16</v>
      </c>
      <c r="O876" s="15">
        <f xml:space="preserve"> Table5[[#This Row],[Revenue]]/(1 + Table5[[#This Row],[Gross Margin Percentage]])</f>
        <v>16.168264462542673</v>
      </c>
      <c r="P876" s="17">
        <f xml:space="preserve"> Table5[[#This Row],[Revenue]] - Table5[[#This Row],[Total Cost]]</f>
        <v>76.991735537457316</v>
      </c>
    </row>
    <row r="877" spans="1:16" x14ac:dyDescent="0.25">
      <c r="A877" s="11" t="s">
        <v>905</v>
      </c>
      <c r="B877" s="11" t="s">
        <v>19</v>
      </c>
      <c r="C877" s="11" t="s">
        <v>20</v>
      </c>
      <c r="D877" s="11" t="s">
        <v>21</v>
      </c>
      <c r="E877" s="11" t="s">
        <v>25</v>
      </c>
      <c r="F877" s="11" t="s">
        <v>26</v>
      </c>
      <c r="G877" s="11">
        <v>65.260000000000005</v>
      </c>
      <c r="H877" s="11">
        <v>8</v>
      </c>
      <c r="I877" s="12">
        <v>43539</v>
      </c>
      <c r="J877" s="13">
        <v>0.58611111111111114</v>
      </c>
      <c r="K877" s="11" t="s">
        <v>17</v>
      </c>
      <c r="L877" s="11">
        <v>4.7619047620000003</v>
      </c>
      <c r="M877" s="14">
        <v>6.3</v>
      </c>
      <c r="N877" s="15">
        <f>Table5[[#This Row],[Unit price]] *Table5[[#This Row],[Quantity]]</f>
        <v>522.08000000000004</v>
      </c>
      <c r="O877" s="15">
        <f xml:space="preserve"> Table5[[#This Row],[Revenue]]/(1 + Table5[[#This Row],[Gross Margin Percentage]])</f>
        <v>90.60892561833704</v>
      </c>
      <c r="P877" s="17">
        <f xml:space="preserve"> Table5[[#This Row],[Revenue]] - Table5[[#This Row],[Total Cost]]</f>
        <v>431.47107438166302</v>
      </c>
    </row>
    <row r="878" spans="1:16" x14ac:dyDescent="0.25">
      <c r="A878" s="7" t="s">
        <v>906</v>
      </c>
      <c r="B878" s="7" t="s">
        <v>19</v>
      </c>
      <c r="C878" s="7" t="s">
        <v>20</v>
      </c>
      <c r="D878" s="7" t="s">
        <v>14</v>
      </c>
      <c r="E878" s="7" t="s">
        <v>25</v>
      </c>
      <c r="F878" s="7" t="s">
        <v>40</v>
      </c>
      <c r="G878" s="7">
        <v>52.35</v>
      </c>
      <c r="H878" s="7">
        <v>1</v>
      </c>
      <c r="I878" s="8">
        <v>43508</v>
      </c>
      <c r="J878" s="9">
        <v>0.74236111111111114</v>
      </c>
      <c r="K878" s="7" t="s">
        <v>23</v>
      </c>
      <c r="L878" s="7">
        <v>4.7619047620000003</v>
      </c>
      <c r="M878" s="10">
        <v>4</v>
      </c>
      <c r="N878" s="15">
        <f>Table5[[#This Row],[Unit price]] *Table5[[#This Row],[Quantity]]</f>
        <v>52.35</v>
      </c>
      <c r="O878" s="15">
        <f xml:space="preserve"> Table5[[#This Row],[Revenue]]/(1 + Table5[[#This Row],[Gross Margin Percentage]])</f>
        <v>9.0855371899324702</v>
      </c>
      <c r="P878" s="17">
        <f xml:space="preserve"> Table5[[#This Row],[Revenue]] - Table5[[#This Row],[Total Cost]]</f>
        <v>43.264462810067528</v>
      </c>
    </row>
    <row r="879" spans="1:16" x14ac:dyDescent="0.25">
      <c r="A879" s="11" t="s">
        <v>907</v>
      </c>
      <c r="B879" s="11" t="s">
        <v>36</v>
      </c>
      <c r="C879" s="11" t="s">
        <v>37</v>
      </c>
      <c r="D879" s="11" t="s">
        <v>14</v>
      </c>
      <c r="E879" s="11" t="s">
        <v>25</v>
      </c>
      <c r="F879" s="11" t="s">
        <v>22</v>
      </c>
      <c r="G879" s="11">
        <v>39.75</v>
      </c>
      <c r="H879" s="11">
        <v>1</v>
      </c>
      <c r="I879" s="12">
        <v>43521</v>
      </c>
      <c r="J879" s="13">
        <v>0.84652777777777777</v>
      </c>
      <c r="K879" s="11" t="s">
        <v>23</v>
      </c>
      <c r="L879" s="11">
        <v>4.7619047620000003</v>
      </c>
      <c r="M879" s="14">
        <v>6.1</v>
      </c>
      <c r="N879" s="15">
        <f>Table5[[#This Row],[Unit price]] *Table5[[#This Row],[Quantity]]</f>
        <v>39.75</v>
      </c>
      <c r="O879" s="15">
        <f xml:space="preserve"> Table5[[#This Row],[Revenue]]/(1 + Table5[[#This Row],[Gross Margin Percentage]])</f>
        <v>6.8987603304644827</v>
      </c>
      <c r="P879" s="17">
        <f xml:space="preserve"> Table5[[#This Row],[Revenue]] - Table5[[#This Row],[Total Cost]]</f>
        <v>32.851239669535516</v>
      </c>
    </row>
    <row r="880" spans="1:16" x14ac:dyDescent="0.25">
      <c r="A880" s="7" t="s">
        <v>908</v>
      </c>
      <c r="B880" s="7" t="s">
        <v>12</v>
      </c>
      <c r="C880" s="7" t="s">
        <v>13</v>
      </c>
      <c r="D880" s="7" t="s">
        <v>21</v>
      </c>
      <c r="E880" s="7" t="s">
        <v>15</v>
      </c>
      <c r="F880" s="7" t="s">
        <v>22</v>
      </c>
      <c r="G880" s="7">
        <v>90.02</v>
      </c>
      <c r="H880" s="7">
        <v>8</v>
      </c>
      <c r="I880" s="8">
        <v>43545</v>
      </c>
      <c r="J880" s="9">
        <v>0.67222222222222217</v>
      </c>
      <c r="K880" s="7" t="s">
        <v>27</v>
      </c>
      <c r="L880" s="7">
        <v>4.7619047620000003</v>
      </c>
      <c r="M880" s="10">
        <v>4.5</v>
      </c>
      <c r="N880" s="15">
        <f>Table5[[#This Row],[Unit price]] *Table5[[#This Row],[Quantity]]</f>
        <v>720.16</v>
      </c>
      <c r="O880" s="15">
        <f xml:space="preserve"> Table5[[#This Row],[Revenue]]/(1 + Table5[[#This Row],[Gross Margin Percentage]])</f>
        <v>124.98644627892583</v>
      </c>
      <c r="P880" s="17">
        <f xml:space="preserve"> Table5[[#This Row],[Revenue]] - Table5[[#This Row],[Total Cost]]</f>
        <v>595.17355372107409</v>
      </c>
    </row>
    <row r="881" spans="1:16" x14ac:dyDescent="0.25">
      <c r="A881" s="11" t="s">
        <v>909</v>
      </c>
      <c r="B881" s="11" t="s">
        <v>36</v>
      </c>
      <c r="C881" s="11" t="s">
        <v>37</v>
      </c>
      <c r="D881" s="11" t="s">
        <v>14</v>
      </c>
      <c r="E881" s="11" t="s">
        <v>15</v>
      </c>
      <c r="F881" s="11" t="s">
        <v>22</v>
      </c>
      <c r="G881" s="11">
        <v>12.1</v>
      </c>
      <c r="H881" s="11">
        <v>8</v>
      </c>
      <c r="I881" s="12">
        <v>43484</v>
      </c>
      <c r="J881" s="13">
        <v>0.4284722222222222</v>
      </c>
      <c r="K881" s="11" t="s">
        <v>17</v>
      </c>
      <c r="L881" s="11">
        <v>4.7619047620000003</v>
      </c>
      <c r="M881" s="14">
        <v>8.6</v>
      </c>
      <c r="N881" s="15">
        <f>Table5[[#This Row],[Unit price]] *Table5[[#This Row],[Quantity]]</f>
        <v>96.8</v>
      </c>
      <c r="O881" s="15">
        <f xml:space="preserve"> Table5[[#This Row],[Revenue]]/(1 + Table5[[#This Row],[Gross Margin Percentage]])</f>
        <v>16.799999999722314</v>
      </c>
      <c r="P881" s="17">
        <f xml:space="preserve"> Table5[[#This Row],[Revenue]] - Table5[[#This Row],[Total Cost]]</f>
        <v>80.00000000027768</v>
      </c>
    </row>
    <row r="882" spans="1:16" x14ac:dyDescent="0.25">
      <c r="A882" s="7" t="s">
        <v>910</v>
      </c>
      <c r="B882" s="7" t="s">
        <v>36</v>
      </c>
      <c r="C882" s="7" t="s">
        <v>37</v>
      </c>
      <c r="D882" s="7" t="s">
        <v>14</v>
      </c>
      <c r="E882" s="7" t="s">
        <v>15</v>
      </c>
      <c r="F882" s="7" t="s">
        <v>38</v>
      </c>
      <c r="G882" s="7">
        <v>33.21</v>
      </c>
      <c r="H882" s="7">
        <v>10</v>
      </c>
      <c r="I882" s="8">
        <v>43473</v>
      </c>
      <c r="J882" s="9">
        <v>0.60069444444444442</v>
      </c>
      <c r="K882" s="7" t="s">
        <v>17</v>
      </c>
      <c r="L882" s="7">
        <v>4.7619047620000003</v>
      </c>
      <c r="M882" s="10">
        <v>6</v>
      </c>
      <c r="N882" s="15">
        <f>Table5[[#This Row],[Unit price]] *Table5[[#This Row],[Quantity]]</f>
        <v>332.1</v>
      </c>
      <c r="O882" s="15">
        <f xml:space="preserve"> Table5[[#This Row],[Revenue]]/(1 + Table5[[#This Row],[Gross Margin Percentage]])</f>
        <v>57.637190081691948</v>
      </c>
      <c r="P882" s="17">
        <f xml:space="preserve"> Table5[[#This Row],[Revenue]] - Table5[[#This Row],[Total Cost]]</f>
        <v>274.4628099183081</v>
      </c>
    </row>
    <row r="883" spans="1:16" x14ac:dyDescent="0.25">
      <c r="A883" s="11" t="s">
        <v>911</v>
      </c>
      <c r="B883" s="11" t="s">
        <v>19</v>
      </c>
      <c r="C883" s="11" t="s">
        <v>20</v>
      </c>
      <c r="D883" s="11" t="s">
        <v>14</v>
      </c>
      <c r="E883" s="11" t="s">
        <v>15</v>
      </c>
      <c r="F883" s="11" t="s">
        <v>40</v>
      </c>
      <c r="G883" s="11">
        <v>10.18</v>
      </c>
      <c r="H883" s="11">
        <v>8</v>
      </c>
      <c r="I883" s="12">
        <v>43554</v>
      </c>
      <c r="J883" s="13">
        <v>0.53541666666666665</v>
      </c>
      <c r="K883" s="11" t="s">
        <v>27</v>
      </c>
      <c r="L883" s="11">
        <v>4.7619047620000003</v>
      </c>
      <c r="M883" s="14">
        <v>9.5</v>
      </c>
      <c r="N883" s="15">
        <f>Table5[[#This Row],[Unit price]] *Table5[[#This Row],[Quantity]]</f>
        <v>81.44</v>
      </c>
      <c r="O883" s="15">
        <f xml:space="preserve"> Table5[[#This Row],[Revenue]]/(1 + Table5[[#This Row],[Gross Margin Percentage]])</f>
        <v>14.134214875799433</v>
      </c>
      <c r="P883" s="17">
        <f xml:space="preserve"> Table5[[#This Row],[Revenue]] - Table5[[#This Row],[Total Cost]]</f>
        <v>67.305785124200568</v>
      </c>
    </row>
    <row r="884" spans="1:16" x14ac:dyDescent="0.25">
      <c r="A884" s="7" t="s">
        <v>912</v>
      </c>
      <c r="B884" s="7" t="s">
        <v>36</v>
      </c>
      <c r="C884" s="7" t="s">
        <v>37</v>
      </c>
      <c r="D884" s="7" t="s">
        <v>14</v>
      </c>
      <c r="E884" s="7" t="s">
        <v>25</v>
      </c>
      <c r="F884" s="7" t="s">
        <v>30</v>
      </c>
      <c r="G884" s="7">
        <v>31.99</v>
      </c>
      <c r="H884" s="7">
        <v>10</v>
      </c>
      <c r="I884" s="8">
        <v>43516</v>
      </c>
      <c r="J884" s="9">
        <v>0.63750000000000007</v>
      </c>
      <c r="K884" s="7" t="s">
        <v>27</v>
      </c>
      <c r="L884" s="7">
        <v>4.7619047620000003</v>
      </c>
      <c r="M884" s="10">
        <v>9.9</v>
      </c>
      <c r="N884" s="15">
        <f>Table5[[#This Row],[Unit price]] *Table5[[#This Row],[Quantity]]</f>
        <v>319.89999999999998</v>
      </c>
      <c r="O884" s="15">
        <f xml:space="preserve"> Table5[[#This Row],[Revenue]]/(1 + Table5[[#This Row],[Gross Margin Percentage]])</f>
        <v>55.519834709826114</v>
      </c>
      <c r="P884" s="17">
        <f xml:space="preserve"> Table5[[#This Row],[Revenue]] - Table5[[#This Row],[Total Cost]]</f>
        <v>264.38016529017386</v>
      </c>
    </row>
    <row r="885" spans="1:16" x14ac:dyDescent="0.25">
      <c r="A885" s="11" t="s">
        <v>913</v>
      </c>
      <c r="B885" s="11" t="s">
        <v>12</v>
      </c>
      <c r="C885" s="11" t="s">
        <v>13</v>
      </c>
      <c r="D885" s="11" t="s">
        <v>14</v>
      </c>
      <c r="E885" s="11" t="s">
        <v>15</v>
      </c>
      <c r="F885" s="11" t="s">
        <v>26</v>
      </c>
      <c r="G885" s="11">
        <v>34.42</v>
      </c>
      <c r="H885" s="11">
        <v>6</v>
      </c>
      <c r="I885" s="12">
        <v>43554</v>
      </c>
      <c r="J885" s="13">
        <v>0.53125</v>
      </c>
      <c r="K885" s="11" t="s">
        <v>17</v>
      </c>
      <c r="L885" s="11">
        <v>4.7619047620000003</v>
      </c>
      <c r="M885" s="14">
        <v>7.5</v>
      </c>
      <c r="N885" s="15">
        <f>Table5[[#This Row],[Unit price]] *Table5[[#This Row],[Quantity]]</f>
        <v>206.52</v>
      </c>
      <c r="O885" s="15">
        <f xml:space="preserve"> Table5[[#This Row],[Revenue]]/(1 + Table5[[#This Row],[Gross Margin Percentage]])</f>
        <v>35.842314048994339</v>
      </c>
      <c r="P885" s="17">
        <f xml:space="preserve"> Table5[[#This Row],[Revenue]] - Table5[[#This Row],[Total Cost]]</f>
        <v>170.67768595100569</v>
      </c>
    </row>
    <row r="886" spans="1:16" x14ac:dyDescent="0.25">
      <c r="A886" s="7" t="s">
        <v>914</v>
      </c>
      <c r="B886" s="7" t="s">
        <v>12</v>
      </c>
      <c r="C886" s="7" t="s">
        <v>13</v>
      </c>
      <c r="D886" s="7" t="s">
        <v>14</v>
      </c>
      <c r="E886" s="7" t="s">
        <v>15</v>
      </c>
      <c r="F886" s="7" t="s">
        <v>38</v>
      </c>
      <c r="G886" s="7">
        <v>83.34</v>
      </c>
      <c r="H886" s="7">
        <v>2</v>
      </c>
      <c r="I886" s="8">
        <v>43543</v>
      </c>
      <c r="J886" s="9">
        <v>0.56736111111111109</v>
      </c>
      <c r="K886" s="7" t="s">
        <v>23</v>
      </c>
      <c r="L886" s="7">
        <v>4.7619047620000003</v>
      </c>
      <c r="M886" s="10">
        <v>7.6</v>
      </c>
      <c r="N886" s="15">
        <f>Table5[[#This Row],[Unit price]] *Table5[[#This Row],[Quantity]]</f>
        <v>166.68</v>
      </c>
      <c r="O886" s="15">
        <f xml:space="preserve"> Table5[[#This Row],[Revenue]]/(1 + Table5[[#This Row],[Gross Margin Percentage]])</f>
        <v>28.927933883819371</v>
      </c>
      <c r="P886" s="17">
        <f xml:space="preserve"> Table5[[#This Row],[Revenue]] - Table5[[#This Row],[Total Cost]]</f>
        <v>137.75206611618063</v>
      </c>
    </row>
    <row r="887" spans="1:16" x14ac:dyDescent="0.25">
      <c r="A887" s="11" t="s">
        <v>915</v>
      </c>
      <c r="B887" s="11" t="s">
        <v>12</v>
      </c>
      <c r="C887" s="11" t="s">
        <v>13</v>
      </c>
      <c r="D887" s="11" t="s">
        <v>21</v>
      </c>
      <c r="E887" s="11" t="s">
        <v>25</v>
      </c>
      <c r="F887" s="11" t="s">
        <v>30</v>
      </c>
      <c r="G887" s="11">
        <v>45.58</v>
      </c>
      <c r="H887" s="11">
        <v>7</v>
      </c>
      <c r="I887" s="12">
        <v>43478</v>
      </c>
      <c r="J887" s="13">
        <v>0.41875000000000001</v>
      </c>
      <c r="K887" s="11" t="s">
        <v>23</v>
      </c>
      <c r="L887" s="11">
        <v>4.7619047620000003</v>
      </c>
      <c r="M887" s="14">
        <v>5</v>
      </c>
      <c r="N887" s="15">
        <f>Table5[[#This Row],[Unit price]] *Table5[[#This Row],[Quantity]]</f>
        <v>319.06</v>
      </c>
      <c r="O887" s="15">
        <f xml:space="preserve"> Table5[[#This Row],[Revenue]]/(1 + Table5[[#This Row],[Gross Margin Percentage]])</f>
        <v>55.374049585861584</v>
      </c>
      <c r="P887" s="17">
        <f xml:space="preserve"> Table5[[#This Row],[Revenue]] - Table5[[#This Row],[Total Cost]]</f>
        <v>263.6859504141384</v>
      </c>
    </row>
    <row r="888" spans="1:16" x14ac:dyDescent="0.25">
      <c r="A888" s="7" t="s">
        <v>916</v>
      </c>
      <c r="B888" s="7" t="s">
        <v>12</v>
      </c>
      <c r="C888" s="7" t="s">
        <v>13</v>
      </c>
      <c r="D888" s="7" t="s">
        <v>14</v>
      </c>
      <c r="E888" s="7" t="s">
        <v>25</v>
      </c>
      <c r="F888" s="7" t="s">
        <v>38</v>
      </c>
      <c r="G888" s="7">
        <v>87.9</v>
      </c>
      <c r="H888" s="7">
        <v>1</v>
      </c>
      <c r="I888" s="8">
        <v>43501</v>
      </c>
      <c r="J888" s="9">
        <v>0.8208333333333333</v>
      </c>
      <c r="K888" s="7" t="s">
        <v>17</v>
      </c>
      <c r="L888" s="7">
        <v>4.7619047620000003</v>
      </c>
      <c r="M888" s="10">
        <v>6.7</v>
      </c>
      <c r="N888" s="15">
        <f>Table5[[#This Row],[Unit price]] *Table5[[#This Row],[Quantity]]</f>
        <v>87.9</v>
      </c>
      <c r="O888" s="15">
        <f xml:space="preserve"> Table5[[#This Row],[Revenue]]/(1 + Table5[[#This Row],[Gross Margin Percentage]])</f>
        <v>15.255371900574291</v>
      </c>
      <c r="P888" s="17">
        <f xml:space="preserve"> Table5[[#This Row],[Revenue]] - Table5[[#This Row],[Total Cost]]</f>
        <v>72.644628099425717</v>
      </c>
    </row>
    <row r="889" spans="1:16" x14ac:dyDescent="0.25">
      <c r="A889" s="11" t="s">
        <v>917</v>
      </c>
      <c r="B889" s="11" t="s">
        <v>12</v>
      </c>
      <c r="C889" s="11" t="s">
        <v>13</v>
      </c>
      <c r="D889" s="11" t="s">
        <v>14</v>
      </c>
      <c r="E889" s="11" t="s">
        <v>15</v>
      </c>
      <c r="F889" s="11" t="s">
        <v>22</v>
      </c>
      <c r="G889" s="11">
        <v>73.47</v>
      </c>
      <c r="H889" s="11">
        <v>10</v>
      </c>
      <c r="I889" s="12">
        <v>43547</v>
      </c>
      <c r="J889" s="13">
        <v>0.55138888888888882</v>
      </c>
      <c r="K889" s="11" t="s">
        <v>17</v>
      </c>
      <c r="L889" s="11">
        <v>4.7619047620000003</v>
      </c>
      <c r="M889" s="14">
        <v>9.5</v>
      </c>
      <c r="N889" s="15">
        <f>Table5[[#This Row],[Unit price]] *Table5[[#This Row],[Quantity]]</f>
        <v>734.7</v>
      </c>
      <c r="O889" s="15">
        <f xml:space="preserve"> Table5[[#This Row],[Revenue]]/(1 + Table5[[#This Row],[Gross Margin Percentage]])</f>
        <v>127.5099173532643</v>
      </c>
      <c r="P889" s="17">
        <f xml:space="preserve"> Table5[[#This Row],[Revenue]] - Table5[[#This Row],[Total Cost]]</f>
        <v>607.19008264673573</v>
      </c>
    </row>
    <row r="890" spans="1:16" x14ac:dyDescent="0.25">
      <c r="A890" s="7" t="s">
        <v>918</v>
      </c>
      <c r="B890" s="7" t="s">
        <v>19</v>
      </c>
      <c r="C890" s="7" t="s">
        <v>20</v>
      </c>
      <c r="D890" s="7" t="s">
        <v>21</v>
      </c>
      <c r="E890" s="7" t="s">
        <v>15</v>
      </c>
      <c r="F890" s="7" t="s">
        <v>40</v>
      </c>
      <c r="G890" s="7">
        <v>12.19</v>
      </c>
      <c r="H890" s="7">
        <v>8</v>
      </c>
      <c r="I890" s="8">
        <v>43537</v>
      </c>
      <c r="J890" s="9">
        <v>0.53263888888888888</v>
      </c>
      <c r="K890" s="7" t="s">
        <v>17</v>
      </c>
      <c r="L890" s="7">
        <v>4.7619047620000003</v>
      </c>
      <c r="M890" s="10">
        <v>6.8</v>
      </c>
      <c r="N890" s="15">
        <f>Table5[[#This Row],[Unit price]] *Table5[[#This Row],[Quantity]]</f>
        <v>97.52</v>
      </c>
      <c r="O890" s="15">
        <f xml:space="preserve"> Table5[[#This Row],[Revenue]]/(1 + Table5[[#This Row],[Gross Margin Percentage]])</f>
        <v>16.924958677406199</v>
      </c>
      <c r="P890" s="17">
        <f xml:space="preserve"> Table5[[#This Row],[Revenue]] - Table5[[#This Row],[Total Cost]]</f>
        <v>80.595041322593801</v>
      </c>
    </row>
    <row r="891" spans="1:16" x14ac:dyDescent="0.25">
      <c r="A891" s="11" t="s">
        <v>919</v>
      </c>
      <c r="B891" s="11" t="s">
        <v>12</v>
      </c>
      <c r="C891" s="11" t="s">
        <v>13</v>
      </c>
      <c r="D891" s="11" t="s">
        <v>14</v>
      </c>
      <c r="E891" s="11" t="s">
        <v>25</v>
      </c>
      <c r="F891" s="11" t="s">
        <v>30</v>
      </c>
      <c r="G891" s="11">
        <v>76.92</v>
      </c>
      <c r="H891" s="11">
        <v>10</v>
      </c>
      <c r="I891" s="12">
        <v>43541</v>
      </c>
      <c r="J891" s="13">
        <v>0.82847222222222217</v>
      </c>
      <c r="K891" s="11" t="s">
        <v>17</v>
      </c>
      <c r="L891" s="11">
        <v>4.7619047620000003</v>
      </c>
      <c r="M891" s="14">
        <v>5.6</v>
      </c>
      <c r="N891" s="15">
        <f>Table5[[#This Row],[Unit price]] *Table5[[#This Row],[Quantity]]</f>
        <v>769.2</v>
      </c>
      <c r="O891" s="15">
        <f xml:space="preserve"> Table5[[#This Row],[Revenue]]/(1 + Table5[[#This Row],[Gross Margin Percentage]])</f>
        <v>133.49752065895046</v>
      </c>
      <c r="P891" s="17">
        <f xml:space="preserve"> Table5[[#This Row],[Revenue]] - Table5[[#This Row],[Total Cost]]</f>
        <v>635.70247934104964</v>
      </c>
    </row>
    <row r="892" spans="1:16" x14ac:dyDescent="0.25">
      <c r="A892" s="7" t="s">
        <v>920</v>
      </c>
      <c r="B892" s="7" t="s">
        <v>19</v>
      </c>
      <c r="C892" s="7" t="s">
        <v>20</v>
      </c>
      <c r="D892" s="7" t="s">
        <v>21</v>
      </c>
      <c r="E892" s="7" t="s">
        <v>15</v>
      </c>
      <c r="F892" s="7" t="s">
        <v>16</v>
      </c>
      <c r="G892" s="7">
        <v>83.66</v>
      </c>
      <c r="H892" s="7">
        <v>5</v>
      </c>
      <c r="I892" s="8">
        <v>43517</v>
      </c>
      <c r="J892" s="9">
        <v>0.43472222222222223</v>
      </c>
      <c r="K892" s="7" t="s">
        <v>23</v>
      </c>
      <c r="L892" s="7">
        <v>4.7619047620000003</v>
      </c>
      <c r="M892" s="10">
        <v>7.2</v>
      </c>
      <c r="N892" s="15">
        <f>Table5[[#This Row],[Unit price]] *Table5[[#This Row],[Quantity]]</f>
        <v>418.29999999999995</v>
      </c>
      <c r="O892" s="15">
        <f xml:space="preserve"> Table5[[#This Row],[Revenue]]/(1 + Table5[[#This Row],[Gross Margin Percentage]])</f>
        <v>72.597520659957055</v>
      </c>
      <c r="P892" s="17">
        <f xml:space="preserve"> Table5[[#This Row],[Revenue]] - Table5[[#This Row],[Total Cost]]</f>
        <v>345.70247934004288</v>
      </c>
    </row>
    <row r="893" spans="1:16" x14ac:dyDescent="0.25">
      <c r="A893" s="11" t="s">
        <v>921</v>
      </c>
      <c r="B893" s="11" t="s">
        <v>36</v>
      </c>
      <c r="C893" s="11" t="s">
        <v>37</v>
      </c>
      <c r="D893" s="11" t="s">
        <v>21</v>
      </c>
      <c r="E893" s="11" t="s">
        <v>15</v>
      </c>
      <c r="F893" s="11" t="s">
        <v>22</v>
      </c>
      <c r="G893" s="11">
        <v>57.91</v>
      </c>
      <c r="H893" s="11">
        <v>8</v>
      </c>
      <c r="I893" s="12">
        <v>43503</v>
      </c>
      <c r="J893" s="13">
        <v>0.62916666666666665</v>
      </c>
      <c r="K893" s="11" t="s">
        <v>23</v>
      </c>
      <c r="L893" s="11">
        <v>4.7619047620000003</v>
      </c>
      <c r="M893" s="14">
        <v>8.1</v>
      </c>
      <c r="N893" s="15">
        <f>Table5[[#This Row],[Unit price]] *Table5[[#This Row],[Quantity]]</f>
        <v>463.28</v>
      </c>
      <c r="O893" s="15">
        <f xml:space="preserve"> Table5[[#This Row],[Revenue]]/(1 + Table5[[#This Row],[Gross Margin Percentage]])</f>
        <v>80.403966940819757</v>
      </c>
      <c r="P893" s="17">
        <f xml:space="preserve"> Table5[[#This Row],[Revenue]] - Table5[[#This Row],[Total Cost]]</f>
        <v>382.8760330591802</v>
      </c>
    </row>
    <row r="894" spans="1:16" x14ac:dyDescent="0.25">
      <c r="A894" s="7" t="s">
        <v>922</v>
      </c>
      <c r="B894" s="7" t="s">
        <v>19</v>
      </c>
      <c r="C894" s="7" t="s">
        <v>20</v>
      </c>
      <c r="D894" s="7" t="s">
        <v>14</v>
      </c>
      <c r="E894" s="7" t="s">
        <v>15</v>
      </c>
      <c r="F894" s="7" t="s">
        <v>40</v>
      </c>
      <c r="G894" s="7">
        <v>92.49</v>
      </c>
      <c r="H894" s="7">
        <v>5</v>
      </c>
      <c r="I894" s="8">
        <v>43526</v>
      </c>
      <c r="J894" s="9">
        <v>0.69097222222222221</v>
      </c>
      <c r="K894" s="7" t="s">
        <v>27</v>
      </c>
      <c r="L894" s="7">
        <v>4.7619047620000003</v>
      </c>
      <c r="M894" s="10">
        <v>8.6</v>
      </c>
      <c r="N894" s="15">
        <f>Table5[[#This Row],[Unit price]] *Table5[[#This Row],[Quantity]]</f>
        <v>462.45</v>
      </c>
      <c r="O894" s="15">
        <f xml:space="preserve"> Table5[[#This Row],[Revenue]]/(1 + Table5[[#This Row],[Gross Margin Percentage]])</f>
        <v>80.259917354045285</v>
      </c>
      <c r="P894" s="17">
        <f xml:space="preserve"> Table5[[#This Row],[Revenue]] - Table5[[#This Row],[Total Cost]]</f>
        <v>382.1900826459547</v>
      </c>
    </row>
    <row r="895" spans="1:16" x14ac:dyDescent="0.25">
      <c r="A895" s="11" t="s">
        <v>923</v>
      </c>
      <c r="B895" s="11" t="s">
        <v>36</v>
      </c>
      <c r="C895" s="11" t="s">
        <v>37</v>
      </c>
      <c r="D895" s="11" t="s">
        <v>21</v>
      </c>
      <c r="E895" s="11" t="s">
        <v>25</v>
      </c>
      <c r="F895" s="11" t="s">
        <v>22</v>
      </c>
      <c r="G895" s="11">
        <v>28.38</v>
      </c>
      <c r="H895" s="11">
        <v>5</v>
      </c>
      <c r="I895" s="12">
        <v>43530</v>
      </c>
      <c r="J895" s="13">
        <v>0.87291666666666667</v>
      </c>
      <c r="K895" s="11" t="s">
        <v>23</v>
      </c>
      <c r="L895" s="11">
        <v>4.7619047620000003</v>
      </c>
      <c r="M895" s="14">
        <v>9.4</v>
      </c>
      <c r="N895" s="15">
        <f>Table5[[#This Row],[Unit price]] *Table5[[#This Row],[Quantity]]</f>
        <v>141.9</v>
      </c>
      <c r="O895" s="15">
        <f xml:space="preserve"> Table5[[#This Row],[Revenue]]/(1 + Table5[[#This Row],[Gross Margin Percentage]])</f>
        <v>24.627272726865666</v>
      </c>
      <c r="P895" s="17">
        <f xml:space="preserve"> Table5[[#This Row],[Revenue]] - Table5[[#This Row],[Total Cost]]</f>
        <v>117.27272727313434</v>
      </c>
    </row>
    <row r="896" spans="1:16" x14ac:dyDescent="0.25">
      <c r="A896" s="7" t="s">
        <v>924</v>
      </c>
      <c r="B896" s="7" t="s">
        <v>36</v>
      </c>
      <c r="C896" s="7" t="s">
        <v>37</v>
      </c>
      <c r="D896" s="7" t="s">
        <v>14</v>
      </c>
      <c r="E896" s="7" t="s">
        <v>25</v>
      </c>
      <c r="F896" s="7" t="s">
        <v>22</v>
      </c>
      <c r="G896" s="7">
        <v>50.45</v>
      </c>
      <c r="H896" s="7">
        <v>6</v>
      </c>
      <c r="I896" s="8">
        <v>43502</v>
      </c>
      <c r="J896" s="9">
        <v>0.63611111111111118</v>
      </c>
      <c r="K896" s="7" t="s">
        <v>27</v>
      </c>
      <c r="L896" s="7">
        <v>4.7619047620000003</v>
      </c>
      <c r="M896" s="10">
        <v>8.9</v>
      </c>
      <c r="N896" s="15">
        <f>Table5[[#This Row],[Unit price]] *Table5[[#This Row],[Quantity]]</f>
        <v>302.70000000000005</v>
      </c>
      <c r="O896" s="15">
        <f xml:space="preserve"> Table5[[#This Row],[Revenue]]/(1 + Table5[[#This Row],[Gross Margin Percentage]])</f>
        <v>52.534710742933314</v>
      </c>
      <c r="P896" s="17">
        <f xml:space="preserve"> Table5[[#This Row],[Revenue]] - Table5[[#This Row],[Total Cost]]</f>
        <v>250.16528925706672</v>
      </c>
    </row>
    <row r="897" spans="1:16" x14ac:dyDescent="0.25">
      <c r="A897" s="11" t="s">
        <v>925</v>
      </c>
      <c r="B897" s="11" t="s">
        <v>36</v>
      </c>
      <c r="C897" s="11" t="s">
        <v>37</v>
      </c>
      <c r="D897" s="11" t="s">
        <v>21</v>
      </c>
      <c r="E897" s="11" t="s">
        <v>25</v>
      </c>
      <c r="F897" s="11" t="s">
        <v>16</v>
      </c>
      <c r="G897" s="11">
        <v>99.16</v>
      </c>
      <c r="H897" s="11">
        <v>8</v>
      </c>
      <c r="I897" s="12">
        <v>43493</v>
      </c>
      <c r="J897" s="13">
        <v>0.74097222222222225</v>
      </c>
      <c r="K897" s="11" t="s">
        <v>27</v>
      </c>
      <c r="L897" s="11">
        <v>4.7619047620000003</v>
      </c>
      <c r="M897" s="14">
        <v>4.2</v>
      </c>
      <c r="N897" s="15">
        <f>Table5[[#This Row],[Unit price]] *Table5[[#This Row],[Quantity]]</f>
        <v>793.28</v>
      </c>
      <c r="O897" s="15">
        <f xml:space="preserve"> Table5[[#This Row],[Revenue]]/(1 + Table5[[#This Row],[Gross Margin Percentage]])</f>
        <v>137.67669421260038</v>
      </c>
      <c r="P897" s="17">
        <f xml:space="preserve"> Table5[[#This Row],[Revenue]] - Table5[[#This Row],[Total Cost]]</f>
        <v>655.60330578739956</v>
      </c>
    </row>
    <row r="898" spans="1:16" x14ac:dyDescent="0.25">
      <c r="A898" s="7" t="s">
        <v>926</v>
      </c>
      <c r="B898" s="7" t="s">
        <v>19</v>
      </c>
      <c r="C898" s="7" t="s">
        <v>20</v>
      </c>
      <c r="D898" s="7" t="s">
        <v>21</v>
      </c>
      <c r="E898" s="7" t="s">
        <v>25</v>
      </c>
      <c r="F898" s="7" t="s">
        <v>40</v>
      </c>
      <c r="G898" s="7">
        <v>60.74</v>
      </c>
      <c r="H898" s="7">
        <v>7</v>
      </c>
      <c r="I898" s="8">
        <v>43483</v>
      </c>
      <c r="J898" s="9">
        <v>0.68263888888888891</v>
      </c>
      <c r="K898" s="7" t="s">
        <v>17</v>
      </c>
      <c r="L898" s="7">
        <v>4.7619047620000003</v>
      </c>
      <c r="M898" s="10">
        <v>5</v>
      </c>
      <c r="N898" s="15">
        <f>Table5[[#This Row],[Unit price]] *Table5[[#This Row],[Quantity]]</f>
        <v>425.18</v>
      </c>
      <c r="O898" s="15">
        <f xml:space="preserve"> Table5[[#This Row],[Revenue]]/(1 + Table5[[#This Row],[Gross Margin Percentage]])</f>
        <v>73.791570246714187</v>
      </c>
      <c r="P898" s="17">
        <f xml:space="preserve"> Table5[[#This Row],[Revenue]] - Table5[[#This Row],[Total Cost]]</f>
        <v>351.38842975328583</v>
      </c>
    </row>
    <row r="899" spans="1:16" x14ac:dyDescent="0.25">
      <c r="A899" s="11" t="s">
        <v>927</v>
      </c>
      <c r="B899" s="11" t="s">
        <v>19</v>
      </c>
      <c r="C899" s="11" t="s">
        <v>20</v>
      </c>
      <c r="D899" s="11" t="s">
        <v>14</v>
      </c>
      <c r="E899" s="11" t="s">
        <v>15</v>
      </c>
      <c r="F899" s="11" t="s">
        <v>38</v>
      </c>
      <c r="G899" s="11">
        <v>47.27</v>
      </c>
      <c r="H899" s="11">
        <v>6</v>
      </c>
      <c r="I899" s="12">
        <v>43501</v>
      </c>
      <c r="J899" s="13">
        <v>0.4284722222222222</v>
      </c>
      <c r="K899" s="11" t="s">
        <v>23</v>
      </c>
      <c r="L899" s="11">
        <v>4.7619047620000003</v>
      </c>
      <c r="M899" s="14">
        <v>8.8000000000000007</v>
      </c>
      <c r="N899" s="15">
        <f>Table5[[#This Row],[Unit price]] *Table5[[#This Row],[Quantity]]</f>
        <v>283.62</v>
      </c>
      <c r="O899" s="15">
        <f xml:space="preserve"> Table5[[#This Row],[Revenue]]/(1 + Table5[[#This Row],[Gross Margin Percentage]])</f>
        <v>49.223305784310355</v>
      </c>
      <c r="P899" s="17">
        <f xml:space="preserve"> Table5[[#This Row],[Revenue]] - Table5[[#This Row],[Total Cost]]</f>
        <v>234.39669421568965</v>
      </c>
    </row>
    <row r="900" spans="1:16" x14ac:dyDescent="0.25">
      <c r="A900" s="7" t="s">
        <v>928</v>
      </c>
      <c r="B900" s="7" t="s">
        <v>19</v>
      </c>
      <c r="C900" s="7" t="s">
        <v>20</v>
      </c>
      <c r="D900" s="7" t="s">
        <v>14</v>
      </c>
      <c r="E900" s="7" t="s">
        <v>25</v>
      </c>
      <c r="F900" s="7" t="s">
        <v>16</v>
      </c>
      <c r="G900" s="7">
        <v>85.6</v>
      </c>
      <c r="H900" s="7">
        <v>7</v>
      </c>
      <c r="I900" s="8">
        <v>43526</v>
      </c>
      <c r="J900" s="9">
        <v>0.57638888888888895</v>
      </c>
      <c r="K900" s="7" t="s">
        <v>23</v>
      </c>
      <c r="L900" s="7">
        <v>4.7619047620000003</v>
      </c>
      <c r="M900" s="10">
        <v>5.3</v>
      </c>
      <c r="N900" s="15">
        <f>Table5[[#This Row],[Unit price]] *Table5[[#This Row],[Quantity]]</f>
        <v>599.19999999999993</v>
      </c>
      <c r="O900" s="15">
        <f xml:space="preserve"> Table5[[#This Row],[Revenue]]/(1 + Table5[[#This Row],[Gross Margin Percentage]])</f>
        <v>103.99338842803314</v>
      </c>
      <c r="P900" s="17">
        <f xml:space="preserve"> Table5[[#This Row],[Revenue]] - Table5[[#This Row],[Total Cost]]</f>
        <v>495.20661157196679</v>
      </c>
    </row>
    <row r="901" spans="1:16" x14ac:dyDescent="0.25">
      <c r="A901" s="11" t="s">
        <v>929</v>
      </c>
      <c r="B901" s="11" t="s">
        <v>12</v>
      </c>
      <c r="C901" s="11" t="s">
        <v>13</v>
      </c>
      <c r="D901" s="11" t="s">
        <v>14</v>
      </c>
      <c r="E901" s="11" t="s">
        <v>25</v>
      </c>
      <c r="F901" s="11" t="s">
        <v>38</v>
      </c>
      <c r="G901" s="11">
        <v>35.04</v>
      </c>
      <c r="H901" s="11">
        <v>9</v>
      </c>
      <c r="I901" s="12">
        <v>43505</v>
      </c>
      <c r="J901" s="13">
        <v>0.80347222222222225</v>
      </c>
      <c r="K901" s="11" t="s">
        <v>17</v>
      </c>
      <c r="L901" s="11">
        <v>4.7619047620000003</v>
      </c>
      <c r="M901" s="14">
        <v>4.5999999999999996</v>
      </c>
      <c r="N901" s="15">
        <f>Table5[[#This Row],[Unit price]] *Table5[[#This Row],[Quantity]]</f>
        <v>315.36</v>
      </c>
      <c r="O901" s="15">
        <f xml:space="preserve"> Table5[[#This Row],[Revenue]]/(1 + Table5[[#This Row],[Gross Margin Percentage]])</f>
        <v>54.731900825541622</v>
      </c>
      <c r="P901" s="17">
        <f xml:space="preserve"> Table5[[#This Row],[Revenue]] - Table5[[#This Row],[Total Cost]]</f>
        <v>260.62809917445838</v>
      </c>
    </row>
    <row r="902" spans="1:16" x14ac:dyDescent="0.25">
      <c r="A902" s="7" t="s">
        <v>930</v>
      </c>
      <c r="B902" s="7" t="s">
        <v>19</v>
      </c>
      <c r="C902" s="7" t="s">
        <v>20</v>
      </c>
      <c r="D902" s="7" t="s">
        <v>14</v>
      </c>
      <c r="E902" s="7" t="s">
        <v>15</v>
      </c>
      <c r="F902" s="7" t="s">
        <v>22</v>
      </c>
      <c r="G902" s="7">
        <v>44.84</v>
      </c>
      <c r="H902" s="7">
        <v>9</v>
      </c>
      <c r="I902" s="8">
        <v>43479</v>
      </c>
      <c r="J902" s="9">
        <v>0.58333333333333337</v>
      </c>
      <c r="K902" s="7" t="s">
        <v>27</v>
      </c>
      <c r="L902" s="7">
        <v>4.7619047620000003</v>
      </c>
      <c r="M902" s="10">
        <v>7.5</v>
      </c>
      <c r="N902" s="15">
        <f>Table5[[#This Row],[Unit price]] *Table5[[#This Row],[Quantity]]</f>
        <v>403.56000000000006</v>
      </c>
      <c r="O902" s="15">
        <f xml:space="preserve"> Table5[[#This Row],[Revenue]]/(1 + Table5[[#This Row],[Gross Margin Percentage]])</f>
        <v>70.039338841817539</v>
      </c>
      <c r="P902" s="17">
        <f xml:space="preserve"> Table5[[#This Row],[Revenue]] - Table5[[#This Row],[Total Cost]]</f>
        <v>333.52066115818252</v>
      </c>
    </row>
    <row r="903" spans="1:16" x14ac:dyDescent="0.25">
      <c r="A903" s="11" t="s">
        <v>931</v>
      </c>
      <c r="B903" s="11" t="s">
        <v>36</v>
      </c>
      <c r="C903" s="11" t="s">
        <v>37</v>
      </c>
      <c r="D903" s="11" t="s">
        <v>21</v>
      </c>
      <c r="E903" s="11" t="s">
        <v>25</v>
      </c>
      <c r="F903" s="11" t="s">
        <v>26</v>
      </c>
      <c r="G903" s="11">
        <v>45.97</v>
      </c>
      <c r="H903" s="11">
        <v>4</v>
      </c>
      <c r="I903" s="12">
        <v>43505</v>
      </c>
      <c r="J903" s="13">
        <v>0.50138888888888888</v>
      </c>
      <c r="K903" s="11" t="s">
        <v>17</v>
      </c>
      <c r="L903" s="11">
        <v>4.7619047620000003</v>
      </c>
      <c r="M903" s="14">
        <v>5.0999999999999996</v>
      </c>
      <c r="N903" s="15">
        <f>Table5[[#This Row],[Unit price]] *Table5[[#This Row],[Quantity]]</f>
        <v>183.88</v>
      </c>
      <c r="O903" s="15">
        <f xml:space="preserve"> Table5[[#This Row],[Revenue]]/(1 + Table5[[#This Row],[Gross Margin Percentage]])</f>
        <v>31.913057850712178</v>
      </c>
      <c r="P903" s="17">
        <f xml:space="preserve"> Table5[[#This Row],[Revenue]] - Table5[[#This Row],[Total Cost]]</f>
        <v>151.96694214928783</v>
      </c>
    </row>
    <row r="904" spans="1:16" x14ac:dyDescent="0.25">
      <c r="A904" s="7" t="s">
        <v>932</v>
      </c>
      <c r="B904" s="7" t="s">
        <v>12</v>
      </c>
      <c r="C904" s="7" t="s">
        <v>13</v>
      </c>
      <c r="D904" s="7" t="s">
        <v>14</v>
      </c>
      <c r="E904" s="7" t="s">
        <v>15</v>
      </c>
      <c r="F904" s="7" t="s">
        <v>16</v>
      </c>
      <c r="G904" s="7">
        <v>27.73</v>
      </c>
      <c r="H904" s="7">
        <v>5</v>
      </c>
      <c r="I904" s="8">
        <v>43550</v>
      </c>
      <c r="J904" s="9">
        <v>0.84791666666666676</v>
      </c>
      <c r="K904" s="7" t="s">
        <v>27</v>
      </c>
      <c r="L904" s="7">
        <v>4.7619047620000003</v>
      </c>
      <c r="M904" s="10">
        <v>4.2</v>
      </c>
      <c r="N904" s="15">
        <f>Table5[[#This Row],[Unit price]] *Table5[[#This Row],[Quantity]]</f>
        <v>138.65</v>
      </c>
      <c r="O904" s="15">
        <f xml:space="preserve"> Table5[[#This Row],[Revenue]]/(1 + Table5[[#This Row],[Gross Margin Percentage]])</f>
        <v>24.063223140098128</v>
      </c>
      <c r="P904" s="17">
        <f xml:space="preserve"> Table5[[#This Row],[Revenue]] - Table5[[#This Row],[Total Cost]]</f>
        <v>114.58677685990187</v>
      </c>
    </row>
    <row r="905" spans="1:16" x14ac:dyDescent="0.25">
      <c r="A905" s="11" t="s">
        <v>933</v>
      </c>
      <c r="B905" s="11" t="s">
        <v>12</v>
      </c>
      <c r="C905" s="11" t="s">
        <v>13</v>
      </c>
      <c r="D905" s="11" t="s">
        <v>21</v>
      </c>
      <c r="E905" s="11" t="s">
        <v>25</v>
      </c>
      <c r="F905" s="11" t="s">
        <v>38</v>
      </c>
      <c r="G905" s="11">
        <v>11.53</v>
      </c>
      <c r="H905" s="11">
        <v>7</v>
      </c>
      <c r="I905" s="12">
        <v>43493</v>
      </c>
      <c r="J905" s="13">
        <v>0.73263888888888884</v>
      </c>
      <c r="K905" s="11" t="s">
        <v>23</v>
      </c>
      <c r="L905" s="11">
        <v>4.7619047620000003</v>
      </c>
      <c r="M905" s="14">
        <v>8.1</v>
      </c>
      <c r="N905" s="15">
        <f>Table5[[#This Row],[Unit price]] *Table5[[#This Row],[Quantity]]</f>
        <v>80.709999999999994</v>
      </c>
      <c r="O905" s="15">
        <f xml:space="preserve"> Table5[[#This Row],[Revenue]]/(1 + Table5[[#This Row],[Gross Margin Percentage]])</f>
        <v>14.007520660925493</v>
      </c>
      <c r="P905" s="17">
        <f xml:space="preserve"> Table5[[#This Row],[Revenue]] - Table5[[#This Row],[Total Cost]]</f>
        <v>66.7024793390745</v>
      </c>
    </row>
    <row r="906" spans="1:16" x14ac:dyDescent="0.25">
      <c r="A906" s="7" t="s">
        <v>934</v>
      </c>
      <c r="B906" s="7" t="s">
        <v>19</v>
      </c>
      <c r="C906" s="7" t="s">
        <v>20</v>
      </c>
      <c r="D906" s="7" t="s">
        <v>21</v>
      </c>
      <c r="E906" s="7" t="s">
        <v>15</v>
      </c>
      <c r="F906" s="7" t="s">
        <v>16</v>
      </c>
      <c r="G906" s="7">
        <v>58.32</v>
      </c>
      <c r="H906" s="7">
        <v>2</v>
      </c>
      <c r="I906" s="8">
        <v>43510</v>
      </c>
      <c r="J906" s="9">
        <v>0.52916666666666667</v>
      </c>
      <c r="K906" s="7" t="s">
        <v>17</v>
      </c>
      <c r="L906" s="7">
        <v>4.7619047620000003</v>
      </c>
      <c r="M906" s="10">
        <v>6</v>
      </c>
      <c r="N906" s="15">
        <f>Table5[[#This Row],[Unit price]] *Table5[[#This Row],[Quantity]]</f>
        <v>116.64</v>
      </c>
      <c r="O906" s="15">
        <f xml:space="preserve"> Table5[[#This Row],[Revenue]]/(1 + Table5[[#This Row],[Gross Margin Percentage]])</f>
        <v>20.243305784789367</v>
      </c>
      <c r="P906" s="17">
        <f xml:space="preserve"> Table5[[#This Row],[Revenue]] - Table5[[#This Row],[Total Cost]]</f>
        <v>96.39669421521063</v>
      </c>
    </row>
    <row r="907" spans="1:16" x14ac:dyDescent="0.25">
      <c r="A907" s="11" t="s">
        <v>935</v>
      </c>
      <c r="B907" s="11" t="s">
        <v>19</v>
      </c>
      <c r="C907" s="11" t="s">
        <v>20</v>
      </c>
      <c r="D907" s="11" t="s">
        <v>14</v>
      </c>
      <c r="E907" s="11" t="s">
        <v>15</v>
      </c>
      <c r="F907" s="11" t="s">
        <v>26</v>
      </c>
      <c r="G907" s="11">
        <v>78.38</v>
      </c>
      <c r="H907" s="11">
        <v>4</v>
      </c>
      <c r="I907" s="12">
        <v>43548</v>
      </c>
      <c r="J907" s="13">
        <v>0.74722222222222223</v>
      </c>
      <c r="K907" s="11" t="s">
        <v>23</v>
      </c>
      <c r="L907" s="11">
        <v>4.7619047620000003</v>
      </c>
      <c r="M907" s="14">
        <v>7.9</v>
      </c>
      <c r="N907" s="15">
        <f>Table5[[#This Row],[Unit price]] *Table5[[#This Row],[Quantity]]</f>
        <v>313.52</v>
      </c>
      <c r="O907" s="15">
        <f xml:space="preserve"> Table5[[#This Row],[Revenue]]/(1 + Table5[[#This Row],[Gross Margin Percentage]])</f>
        <v>54.412561982571688</v>
      </c>
      <c r="P907" s="17">
        <f xml:space="preserve"> Table5[[#This Row],[Revenue]] - Table5[[#This Row],[Total Cost]]</f>
        <v>259.10743801742831</v>
      </c>
    </row>
    <row r="908" spans="1:16" x14ac:dyDescent="0.25">
      <c r="A908" s="7" t="s">
        <v>936</v>
      </c>
      <c r="B908" s="7" t="s">
        <v>19</v>
      </c>
      <c r="C908" s="7" t="s">
        <v>20</v>
      </c>
      <c r="D908" s="7" t="s">
        <v>21</v>
      </c>
      <c r="E908" s="7" t="s">
        <v>25</v>
      </c>
      <c r="F908" s="7" t="s">
        <v>16</v>
      </c>
      <c r="G908" s="7">
        <v>84.61</v>
      </c>
      <c r="H908" s="7">
        <v>10</v>
      </c>
      <c r="I908" s="8">
        <v>43505</v>
      </c>
      <c r="J908" s="9">
        <v>0.79027777777777775</v>
      </c>
      <c r="K908" s="7" t="s">
        <v>27</v>
      </c>
      <c r="L908" s="7">
        <v>4.7619047620000003</v>
      </c>
      <c r="M908" s="10">
        <v>8.8000000000000007</v>
      </c>
      <c r="N908" s="15">
        <f>Table5[[#This Row],[Unit price]] *Table5[[#This Row],[Quantity]]</f>
        <v>846.1</v>
      </c>
      <c r="O908" s="15">
        <f xml:space="preserve"> Table5[[#This Row],[Revenue]]/(1 + Table5[[#This Row],[Gross Margin Percentage]])</f>
        <v>146.84380165046539</v>
      </c>
      <c r="P908" s="17">
        <f xml:space="preserve"> Table5[[#This Row],[Revenue]] - Table5[[#This Row],[Total Cost]]</f>
        <v>699.25619834953466</v>
      </c>
    </row>
    <row r="909" spans="1:16" x14ac:dyDescent="0.25">
      <c r="A909" s="11" t="s">
        <v>937</v>
      </c>
      <c r="B909" s="11" t="s">
        <v>36</v>
      </c>
      <c r="C909" s="11" t="s">
        <v>37</v>
      </c>
      <c r="D909" s="11" t="s">
        <v>21</v>
      </c>
      <c r="E909" s="11" t="s">
        <v>15</v>
      </c>
      <c r="F909" s="11" t="s">
        <v>16</v>
      </c>
      <c r="G909" s="11">
        <v>82.88</v>
      </c>
      <c r="H909" s="11">
        <v>5</v>
      </c>
      <c r="I909" s="12">
        <v>43548</v>
      </c>
      <c r="J909" s="13">
        <v>0.58888888888888891</v>
      </c>
      <c r="K909" s="11" t="s">
        <v>27</v>
      </c>
      <c r="L909" s="11">
        <v>4.7619047620000003</v>
      </c>
      <c r="M909" s="14">
        <v>6.6</v>
      </c>
      <c r="N909" s="15">
        <f>Table5[[#This Row],[Unit price]] *Table5[[#This Row],[Quantity]]</f>
        <v>414.4</v>
      </c>
      <c r="O909" s="15">
        <f xml:space="preserve"> Table5[[#This Row],[Revenue]]/(1 + Table5[[#This Row],[Gross Margin Percentage]])</f>
        <v>71.920661155836015</v>
      </c>
      <c r="P909" s="17">
        <f xml:space="preserve"> Table5[[#This Row],[Revenue]] - Table5[[#This Row],[Total Cost]]</f>
        <v>342.47933884416398</v>
      </c>
    </row>
    <row r="910" spans="1:16" x14ac:dyDescent="0.25">
      <c r="A910" s="7" t="s">
        <v>938</v>
      </c>
      <c r="B910" s="7" t="s">
        <v>12</v>
      </c>
      <c r="C910" s="7" t="s">
        <v>13</v>
      </c>
      <c r="D910" s="7" t="s">
        <v>14</v>
      </c>
      <c r="E910" s="7" t="s">
        <v>15</v>
      </c>
      <c r="F910" s="7" t="s">
        <v>38</v>
      </c>
      <c r="G910" s="7">
        <v>79.540000000000006</v>
      </c>
      <c r="H910" s="7">
        <v>2</v>
      </c>
      <c r="I910" s="8">
        <v>43551</v>
      </c>
      <c r="J910" s="9">
        <v>0.6875</v>
      </c>
      <c r="K910" s="7" t="s">
        <v>17</v>
      </c>
      <c r="L910" s="7">
        <v>4.7619047620000003</v>
      </c>
      <c r="M910" s="10">
        <v>6.2</v>
      </c>
      <c r="N910" s="15">
        <f>Table5[[#This Row],[Unit price]] *Table5[[#This Row],[Quantity]]</f>
        <v>159.08000000000001</v>
      </c>
      <c r="O910" s="15">
        <f xml:space="preserve"> Table5[[#This Row],[Revenue]]/(1 + Table5[[#This Row],[Gross Margin Percentage]])</f>
        <v>27.608925619378365</v>
      </c>
      <c r="P910" s="17">
        <f xml:space="preserve"> Table5[[#This Row],[Revenue]] - Table5[[#This Row],[Total Cost]]</f>
        <v>131.47107438062164</v>
      </c>
    </row>
    <row r="911" spans="1:16" x14ac:dyDescent="0.25">
      <c r="A911" s="11" t="s">
        <v>939</v>
      </c>
      <c r="B911" s="11" t="s">
        <v>36</v>
      </c>
      <c r="C911" s="11" t="s">
        <v>37</v>
      </c>
      <c r="D911" s="11" t="s">
        <v>21</v>
      </c>
      <c r="E911" s="11" t="s">
        <v>15</v>
      </c>
      <c r="F911" s="11" t="s">
        <v>26</v>
      </c>
      <c r="G911" s="11">
        <v>49.01</v>
      </c>
      <c r="H911" s="11">
        <v>10</v>
      </c>
      <c r="I911" s="12">
        <v>43492</v>
      </c>
      <c r="J911" s="13">
        <v>0.44722222222222219</v>
      </c>
      <c r="K911" s="11" t="s">
        <v>27</v>
      </c>
      <c r="L911" s="11">
        <v>4.7619047620000003</v>
      </c>
      <c r="M911" s="14">
        <v>4.2</v>
      </c>
      <c r="N911" s="15">
        <f>Table5[[#This Row],[Unit price]] *Table5[[#This Row],[Quantity]]</f>
        <v>490.09999999999997</v>
      </c>
      <c r="O911" s="15">
        <f xml:space="preserve"> Table5[[#This Row],[Revenue]]/(1 + Table5[[#This Row],[Gross Margin Percentage]])</f>
        <v>85.058677684544477</v>
      </c>
      <c r="P911" s="17">
        <f xml:space="preserve"> Table5[[#This Row],[Revenue]] - Table5[[#This Row],[Total Cost]]</f>
        <v>405.04132231545549</v>
      </c>
    </row>
    <row r="912" spans="1:16" x14ac:dyDescent="0.25">
      <c r="A912" s="7" t="s">
        <v>940</v>
      </c>
      <c r="B912" s="7" t="s">
        <v>36</v>
      </c>
      <c r="C912" s="7" t="s">
        <v>37</v>
      </c>
      <c r="D912" s="7" t="s">
        <v>14</v>
      </c>
      <c r="E912" s="7" t="s">
        <v>15</v>
      </c>
      <c r="F912" s="7" t="s">
        <v>38</v>
      </c>
      <c r="G912" s="7">
        <v>29.15</v>
      </c>
      <c r="H912" s="7">
        <v>3</v>
      </c>
      <c r="I912" s="8">
        <v>43551</v>
      </c>
      <c r="J912" s="9">
        <v>0.8534722222222223</v>
      </c>
      <c r="K912" s="7" t="s">
        <v>27</v>
      </c>
      <c r="L912" s="7">
        <v>4.7619047620000003</v>
      </c>
      <c r="M912" s="10">
        <v>7.3</v>
      </c>
      <c r="N912" s="15">
        <f>Table5[[#This Row],[Unit price]] *Table5[[#This Row],[Quantity]]</f>
        <v>87.449999999999989</v>
      </c>
      <c r="O912" s="15">
        <f xml:space="preserve"> Table5[[#This Row],[Revenue]]/(1 + Table5[[#This Row],[Gross Margin Percentage]])</f>
        <v>15.17727272702186</v>
      </c>
      <c r="P912" s="17">
        <f xml:space="preserve"> Table5[[#This Row],[Revenue]] - Table5[[#This Row],[Total Cost]]</f>
        <v>72.27272727297813</v>
      </c>
    </row>
    <row r="913" spans="1:16" x14ac:dyDescent="0.25">
      <c r="A913" s="11" t="s">
        <v>941</v>
      </c>
      <c r="B913" s="11" t="s">
        <v>19</v>
      </c>
      <c r="C913" s="11" t="s">
        <v>20</v>
      </c>
      <c r="D913" s="11" t="s">
        <v>21</v>
      </c>
      <c r="E913" s="11" t="s">
        <v>15</v>
      </c>
      <c r="F913" s="11" t="s">
        <v>22</v>
      </c>
      <c r="G913" s="11">
        <v>56.13</v>
      </c>
      <c r="H913" s="11">
        <v>4</v>
      </c>
      <c r="I913" s="12">
        <v>43484</v>
      </c>
      <c r="J913" s="13">
        <v>0.48819444444444443</v>
      </c>
      <c r="K913" s="11" t="s">
        <v>17</v>
      </c>
      <c r="L913" s="11">
        <v>4.7619047620000003</v>
      </c>
      <c r="M913" s="14">
        <v>8.6</v>
      </c>
      <c r="N913" s="15">
        <f>Table5[[#This Row],[Unit price]] *Table5[[#This Row],[Quantity]]</f>
        <v>224.52</v>
      </c>
      <c r="O913" s="15">
        <f xml:space="preserve"> Table5[[#This Row],[Revenue]]/(1 + Table5[[#This Row],[Gross Margin Percentage]])</f>
        <v>38.966280991091466</v>
      </c>
      <c r="P913" s="17">
        <f xml:space="preserve"> Table5[[#This Row],[Revenue]] - Table5[[#This Row],[Total Cost]]</f>
        <v>185.55371900890856</v>
      </c>
    </row>
    <row r="914" spans="1:16" x14ac:dyDescent="0.25">
      <c r="A914" s="7" t="s">
        <v>942</v>
      </c>
      <c r="B914" s="7" t="s">
        <v>12</v>
      </c>
      <c r="C914" s="7" t="s">
        <v>13</v>
      </c>
      <c r="D914" s="7" t="s">
        <v>21</v>
      </c>
      <c r="E914" s="7" t="s">
        <v>15</v>
      </c>
      <c r="F914" s="7" t="s">
        <v>26</v>
      </c>
      <c r="G914" s="7">
        <v>93.12</v>
      </c>
      <c r="H914" s="7">
        <v>8</v>
      </c>
      <c r="I914" s="8">
        <v>43503</v>
      </c>
      <c r="J914" s="9">
        <v>0.42291666666666666</v>
      </c>
      <c r="K914" s="7" t="s">
        <v>23</v>
      </c>
      <c r="L914" s="7">
        <v>4.7619047620000003</v>
      </c>
      <c r="M914" s="10">
        <v>6.8</v>
      </c>
      <c r="N914" s="15">
        <f>Table5[[#This Row],[Unit price]] *Table5[[#This Row],[Quantity]]</f>
        <v>744.96</v>
      </c>
      <c r="O914" s="15">
        <f xml:space="preserve"> Table5[[#This Row],[Revenue]]/(1 + Table5[[#This Row],[Gross Margin Percentage]])</f>
        <v>129.29057851025965</v>
      </c>
      <c r="P914" s="17">
        <f xml:space="preserve"> Table5[[#This Row],[Revenue]] - Table5[[#This Row],[Total Cost]]</f>
        <v>615.66942148974044</v>
      </c>
    </row>
    <row r="915" spans="1:16" x14ac:dyDescent="0.25">
      <c r="A915" s="11" t="s">
        <v>943</v>
      </c>
      <c r="B915" s="11" t="s">
        <v>12</v>
      </c>
      <c r="C915" s="11" t="s">
        <v>13</v>
      </c>
      <c r="D915" s="11" t="s">
        <v>14</v>
      </c>
      <c r="E915" s="11" t="s">
        <v>25</v>
      </c>
      <c r="F915" s="11" t="s">
        <v>40</v>
      </c>
      <c r="G915" s="11">
        <v>51.34</v>
      </c>
      <c r="H915" s="11">
        <v>8</v>
      </c>
      <c r="I915" s="12">
        <v>43496</v>
      </c>
      <c r="J915" s="13">
        <v>0.41666666666666669</v>
      </c>
      <c r="K915" s="11" t="s">
        <v>17</v>
      </c>
      <c r="L915" s="11">
        <v>4.7619047620000003</v>
      </c>
      <c r="M915" s="14">
        <v>7.6</v>
      </c>
      <c r="N915" s="15">
        <f>Table5[[#This Row],[Unit price]] *Table5[[#This Row],[Quantity]]</f>
        <v>410.72</v>
      </c>
      <c r="O915" s="15">
        <f xml:space="preserve"> Table5[[#This Row],[Revenue]]/(1 + Table5[[#This Row],[Gross Margin Percentage]])</f>
        <v>71.281983469896161</v>
      </c>
      <c r="P915" s="17">
        <f xml:space="preserve"> Table5[[#This Row],[Revenue]] - Table5[[#This Row],[Total Cost]]</f>
        <v>339.43801653010388</v>
      </c>
    </row>
    <row r="916" spans="1:16" x14ac:dyDescent="0.25">
      <c r="A916" s="7" t="s">
        <v>944</v>
      </c>
      <c r="B916" s="7" t="s">
        <v>12</v>
      </c>
      <c r="C916" s="7" t="s">
        <v>13</v>
      </c>
      <c r="D916" s="7" t="s">
        <v>14</v>
      </c>
      <c r="E916" s="7" t="s">
        <v>15</v>
      </c>
      <c r="F916" s="7" t="s">
        <v>38</v>
      </c>
      <c r="G916" s="7">
        <v>99.6</v>
      </c>
      <c r="H916" s="7">
        <v>3</v>
      </c>
      <c r="I916" s="8">
        <v>43521</v>
      </c>
      <c r="J916" s="9">
        <v>0.78125</v>
      </c>
      <c r="K916" s="7" t="s">
        <v>23</v>
      </c>
      <c r="L916" s="7">
        <v>4.7619047620000003</v>
      </c>
      <c r="M916" s="10">
        <v>5.8</v>
      </c>
      <c r="N916" s="15">
        <f>Table5[[#This Row],[Unit price]] *Table5[[#This Row],[Quantity]]</f>
        <v>298.79999999999995</v>
      </c>
      <c r="O916" s="15">
        <f xml:space="preserve"> Table5[[#This Row],[Revenue]]/(1 + Table5[[#This Row],[Gross Margin Percentage]])</f>
        <v>51.857851238812259</v>
      </c>
      <c r="P916" s="17">
        <f xml:space="preserve"> Table5[[#This Row],[Revenue]] - Table5[[#This Row],[Total Cost]]</f>
        <v>246.9421487611877</v>
      </c>
    </row>
    <row r="917" spans="1:16" x14ac:dyDescent="0.25">
      <c r="A917" s="11" t="s">
        <v>945</v>
      </c>
      <c r="B917" s="11" t="s">
        <v>19</v>
      </c>
      <c r="C917" s="11" t="s">
        <v>20</v>
      </c>
      <c r="D917" s="11" t="s">
        <v>21</v>
      </c>
      <c r="E917" s="11" t="s">
        <v>15</v>
      </c>
      <c r="F917" s="11" t="s">
        <v>22</v>
      </c>
      <c r="G917" s="11">
        <v>35.49</v>
      </c>
      <c r="H917" s="11">
        <v>6</v>
      </c>
      <c r="I917" s="12">
        <v>43498</v>
      </c>
      <c r="J917" s="13">
        <v>0.52777777777777779</v>
      </c>
      <c r="K917" s="11" t="s">
        <v>23</v>
      </c>
      <c r="L917" s="11">
        <v>4.7619047620000003</v>
      </c>
      <c r="M917" s="14">
        <v>4.0999999999999996</v>
      </c>
      <c r="N917" s="15">
        <f>Table5[[#This Row],[Unit price]] *Table5[[#This Row],[Quantity]]</f>
        <v>212.94</v>
      </c>
      <c r="O917" s="15">
        <f xml:space="preserve"> Table5[[#This Row],[Revenue]]/(1 + Table5[[#This Row],[Gross Margin Percentage]])</f>
        <v>36.956528925008982</v>
      </c>
      <c r="P917" s="17">
        <f xml:space="preserve"> Table5[[#This Row],[Revenue]] - Table5[[#This Row],[Total Cost]]</f>
        <v>175.98347107499103</v>
      </c>
    </row>
    <row r="918" spans="1:16" x14ac:dyDescent="0.25">
      <c r="A918" s="7" t="s">
        <v>946</v>
      </c>
      <c r="B918" s="7" t="s">
        <v>19</v>
      </c>
      <c r="C918" s="7" t="s">
        <v>20</v>
      </c>
      <c r="D918" s="7" t="s">
        <v>14</v>
      </c>
      <c r="E918" s="7" t="s">
        <v>25</v>
      </c>
      <c r="F918" s="7" t="s">
        <v>30</v>
      </c>
      <c r="G918" s="7">
        <v>42.85</v>
      </c>
      <c r="H918" s="7">
        <v>1</v>
      </c>
      <c r="I918" s="8">
        <v>43538</v>
      </c>
      <c r="J918" s="9">
        <v>0.65</v>
      </c>
      <c r="K918" s="7" t="s">
        <v>27</v>
      </c>
      <c r="L918" s="7">
        <v>4.7619047620000003</v>
      </c>
      <c r="M918" s="10">
        <v>9.3000000000000007</v>
      </c>
      <c r="N918" s="15">
        <f>Table5[[#This Row],[Unit price]] *Table5[[#This Row],[Quantity]]</f>
        <v>42.85</v>
      </c>
      <c r="O918" s="15">
        <f xml:space="preserve"> Table5[[#This Row],[Revenue]]/(1 + Table5[[#This Row],[Gross Margin Percentage]])</f>
        <v>7.4367768593812098</v>
      </c>
      <c r="P918" s="17">
        <f xml:space="preserve"> Table5[[#This Row],[Revenue]] - Table5[[#This Row],[Total Cost]]</f>
        <v>35.41322314061879</v>
      </c>
    </row>
    <row r="919" spans="1:16" x14ac:dyDescent="0.25">
      <c r="A919" s="11" t="s">
        <v>947</v>
      </c>
      <c r="B919" s="11" t="s">
        <v>12</v>
      </c>
      <c r="C919" s="11" t="s">
        <v>13</v>
      </c>
      <c r="D919" s="11" t="s">
        <v>21</v>
      </c>
      <c r="E919" s="11" t="s">
        <v>15</v>
      </c>
      <c r="F919" s="11" t="s">
        <v>40</v>
      </c>
      <c r="G919" s="11">
        <v>94.67</v>
      </c>
      <c r="H919" s="11">
        <v>4</v>
      </c>
      <c r="I919" s="12">
        <v>43535</v>
      </c>
      <c r="J919" s="13">
        <v>0.50277777777777777</v>
      </c>
      <c r="K919" s="11" t="s">
        <v>23</v>
      </c>
      <c r="L919" s="11">
        <v>4.7619047620000003</v>
      </c>
      <c r="M919" s="14">
        <v>6.8</v>
      </c>
      <c r="N919" s="15">
        <f>Table5[[#This Row],[Unit price]] *Table5[[#This Row],[Quantity]]</f>
        <v>378.68</v>
      </c>
      <c r="O919" s="15">
        <f xml:space="preserve"> Table5[[#This Row],[Revenue]]/(1 + Table5[[#This Row],[Gross Margin Percentage]])</f>
        <v>65.721322312963281</v>
      </c>
      <c r="P919" s="17">
        <f xml:space="preserve"> Table5[[#This Row],[Revenue]] - Table5[[#This Row],[Total Cost]]</f>
        <v>312.9586776870367</v>
      </c>
    </row>
    <row r="920" spans="1:16" x14ac:dyDescent="0.25">
      <c r="A920" s="7" t="s">
        <v>948</v>
      </c>
      <c r="B920" s="7" t="s">
        <v>36</v>
      </c>
      <c r="C920" s="7" t="s">
        <v>37</v>
      </c>
      <c r="D920" s="7" t="s">
        <v>21</v>
      </c>
      <c r="E920" s="7" t="s">
        <v>25</v>
      </c>
      <c r="F920" s="7" t="s">
        <v>26</v>
      </c>
      <c r="G920" s="7">
        <v>68.97</v>
      </c>
      <c r="H920" s="7">
        <v>3</v>
      </c>
      <c r="I920" s="8">
        <v>43518</v>
      </c>
      <c r="J920" s="9">
        <v>0.47638888888888892</v>
      </c>
      <c r="K920" s="7" t="s">
        <v>17</v>
      </c>
      <c r="L920" s="7">
        <v>4.7619047620000003</v>
      </c>
      <c r="M920" s="10">
        <v>8.6999999999999993</v>
      </c>
      <c r="N920" s="15">
        <f>Table5[[#This Row],[Unit price]] *Table5[[#This Row],[Quantity]]</f>
        <v>206.91</v>
      </c>
      <c r="O920" s="15">
        <f xml:space="preserve"> Table5[[#This Row],[Revenue]]/(1 + Table5[[#This Row],[Gross Margin Percentage]])</f>
        <v>35.909999999406445</v>
      </c>
      <c r="P920" s="17">
        <f xml:space="preserve"> Table5[[#This Row],[Revenue]] - Table5[[#This Row],[Total Cost]]</f>
        <v>171.00000000059356</v>
      </c>
    </row>
    <row r="921" spans="1:16" x14ac:dyDescent="0.25">
      <c r="A921" s="11" t="s">
        <v>949</v>
      </c>
      <c r="B921" s="11" t="s">
        <v>36</v>
      </c>
      <c r="C921" s="11" t="s">
        <v>37</v>
      </c>
      <c r="D921" s="11" t="s">
        <v>14</v>
      </c>
      <c r="E921" s="11" t="s">
        <v>15</v>
      </c>
      <c r="F921" s="11" t="s">
        <v>22</v>
      </c>
      <c r="G921" s="11">
        <v>26.26</v>
      </c>
      <c r="H921" s="11">
        <v>3</v>
      </c>
      <c r="I921" s="12">
        <v>43526</v>
      </c>
      <c r="J921" s="13">
        <v>0.52500000000000002</v>
      </c>
      <c r="K921" s="11" t="s">
        <v>17</v>
      </c>
      <c r="L921" s="11">
        <v>4.7619047620000003</v>
      </c>
      <c r="M921" s="14">
        <v>6.3</v>
      </c>
      <c r="N921" s="15">
        <f>Table5[[#This Row],[Unit price]] *Table5[[#This Row],[Quantity]]</f>
        <v>78.78</v>
      </c>
      <c r="O921" s="15">
        <f xml:space="preserve"> Table5[[#This Row],[Revenue]]/(1 + Table5[[#This Row],[Gross Margin Percentage]])</f>
        <v>13.672561983245082</v>
      </c>
      <c r="P921" s="17">
        <f xml:space="preserve"> Table5[[#This Row],[Revenue]] - Table5[[#This Row],[Total Cost]]</f>
        <v>65.107438016754912</v>
      </c>
    </row>
    <row r="922" spans="1:16" x14ac:dyDescent="0.25">
      <c r="A922" s="7" t="s">
        <v>950</v>
      </c>
      <c r="B922" s="7" t="s">
        <v>19</v>
      </c>
      <c r="C922" s="7" t="s">
        <v>20</v>
      </c>
      <c r="D922" s="7" t="s">
        <v>14</v>
      </c>
      <c r="E922" s="7" t="s">
        <v>15</v>
      </c>
      <c r="F922" s="7" t="s">
        <v>26</v>
      </c>
      <c r="G922" s="7">
        <v>35.79</v>
      </c>
      <c r="H922" s="7">
        <v>9</v>
      </c>
      <c r="I922" s="8">
        <v>43534</v>
      </c>
      <c r="J922" s="9">
        <v>0.62916666666666665</v>
      </c>
      <c r="K922" s="7" t="s">
        <v>27</v>
      </c>
      <c r="L922" s="7">
        <v>4.7619047620000003</v>
      </c>
      <c r="M922" s="10">
        <v>5.0999999999999996</v>
      </c>
      <c r="N922" s="15">
        <f>Table5[[#This Row],[Unit price]] *Table5[[#This Row],[Quantity]]</f>
        <v>322.11</v>
      </c>
      <c r="O922" s="15">
        <f xml:space="preserve"> Table5[[#This Row],[Revenue]]/(1 + Table5[[#This Row],[Gross Margin Percentage]])</f>
        <v>55.903388428828045</v>
      </c>
      <c r="P922" s="17">
        <f xml:space="preserve"> Table5[[#This Row],[Revenue]] - Table5[[#This Row],[Total Cost]]</f>
        <v>266.20661157117195</v>
      </c>
    </row>
    <row r="923" spans="1:16" x14ac:dyDescent="0.25">
      <c r="A923" s="11" t="s">
        <v>951</v>
      </c>
      <c r="B923" s="11" t="s">
        <v>36</v>
      </c>
      <c r="C923" s="11" t="s">
        <v>37</v>
      </c>
      <c r="D923" s="11" t="s">
        <v>21</v>
      </c>
      <c r="E923" s="11" t="s">
        <v>15</v>
      </c>
      <c r="F923" s="11" t="s">
        <v>26</v>
      </c>
      <c r="G923" s="11">
        <v>16.37</v>
      </c>
      <c r="H923" s="11">
        <v>6</v>
      </c>
      <c r="I923" s="12">
        <v>43504</v>
      </c>
      <c r="J923" s="13">
        <v>0.45694444444444443</v>
      </c>
      <c r="K923" s="11" t="s">
        <v>23</v>
      </c>
      <c r="L923" s="11">
        <v>4.7619047620000003</v>
      </c>
      <c r="M923" s="14">
        <v>7</v>
      </c>
      <c r="N923" s="15">
        <f>Table5[[#This Row],[Unit price]] *Table5[[#This Row],[Quantity]]</f>
        <v>98.22</v>
      </c>
      <c r="O923" s="15">
        <f xml:space="preserve"> Table5[[#This Row],[Revenue]]/(1 + Table5[[#This Row],[Gross Margin Percentage]])</f>
        <v>17.046446280709976</v>
      </c>
      <c r="P923" s="17">
        <f xml:space="preserve"> Table5[[#This Row],[Revenue]] - Table5[[#This Row],[Total Cost]]</f>
        <v>81.173553719290027</v>
      </c>
    </row>
    <row r="924" spans="1:16" x14ac:dyDescent="0.25">
      <c r="A924" s="7" t="s">
        <v>952</v>
      </c>
      <c r="B924" s="7" t="s">
        <v>19</v>
      </c>
      <c r="C924" s="7" t="s">
        <v>20</v>
      </c>
      <c r="D924" s="7" t="s">
        <v>14</v>
      </c>
      <c r="E924" s="7" t="s">
        <v>15</v>
      </c>
      <c r="F924" s="7" t="s">
        <v>26</v>
      </c>
      <c r="G924" s="7">
        <v>12.73</v>
      </c>
      <c r="H924" s="7">
        <v>2</v>
      </c>
      <c r="I924" s="8">
        <v>43518</v>
      </c>
      <c r="J924" s="9">
        <v>0.50694444444444442</v>
      </c>
      <c r="K924" s="7" t="s">
        <v>27</v>
      </c>
      <c r="L924" s="7">
        <v>4.7619047620000003</v>
      </c>
      <c r="M924" s="10">
        <v>5.2</v>
      </c>
      <c r="N924" s="15">
        <f>Table5[[#This Row],[Unit price]] *Table5[[#This Row],[Quantity]]</f>
        <v>25.46</v>
      </c>
      <c r="O924" s="15">
        <f xml:space="preserve"> Table5[[#This Row],[Revenue]]/(1 + Table5[[#This Row],[Gross Margin Percentage]])</f>
        <v>4.4186776858773769</v>
      </c>
      <c r="P924" s="17">
        <f xml:space="preserve"> Table5[[#This Row],[Revenue]] - Table5[[#This Row],[Total Cost]]</f>
        <v>21.041322314122624</v>
      </c>
    </row>
    <row r="925" spans="1:16" x14ac:dyDescent="0.25">
      <c r="A925" s="11" t="s">
        <v>953</v>
      </c>
      <c r="B925" s="11" t="s">
        <v>19</v>
      </c>
      <c r="C925" s="11" t="s">
        <v>20</v>
      </c>
      <c r="D925" s="11" t="s">
        <v>21</v>
      </c>
      <c r="E925" s="11" t="s">
        <v>15</v>
      </c>
      <c r="F925" s="11" t="s">
        <v>30</v>
      </c>
      <c r="G925" s="11">
        <v>83.14</v>
      </c>
      <c r="H925" s="11">
        <v>7</v>
      </c>
      <c r="I925" s="12">
        <v>43475</v>
      </c>
      <c r="J925" s="13">
        <v>0.4381944444444445</v>
      </c>
      <c r="K925" s="11" t="s">
        <v>27</v>
      </c>
      <c r="L925" s="11">
        <v>4.7619047620000003</v>
      </c>
      <c r="M925" s="14">
        <v>6.6</v>
      </c>
      <c r="N925" s="15">
        <f>Table5[[#This Row],[Unit price]] *Table5[[#This Row],[Quantity]]</f>
        <v>581.98</v>
      </c>
      <c r="O925" s="15">
        <f xml:space="preserve"> Table5[[#This Row],[Revenue]]/(1 + Table5[[#This Row],[Gross Margin Percentage]])</f>
        <v>101.00479338676026</v>
      </c>
      <c r="P925" s="17">
        <f xml:space="preserve"> Table5[[#This Row],[Revenue]] - Table5[[#This Row],[Total Cost]]</f>
        <v>480.97520661323978</v>
      </c>
    </row>
    <row r="926" spans="1:16" x14ac:dyDescent="0.25">
      <c r="A926" s="7" t="s">
        <v>954</v>
      </c>
      <c r="B926" s="7" t="s">
        <v>19</v>
      </c>
      <c r="C926" s="7" t="s">
        <v>20</v>
      </c>
      <c r="D926" s="7" t="s">
        <v>14</v>
      </c>
      <c r="E926" s="7" t="s">
        <v>15</v>
      </c>
      <c r="F926" s="7" t="s">
        <v>30</v>
      </c>
      <c r="G926" s="7">
        <v>35.22</v>
      </c>
      <c r="H926" s="7">
        <v>6</v>
      </c>
      <c r="I926" s="8">
        <v>43538</v>
      </c>
      <c r="J926" s="9">
        <v>0.5756944444444444</v>
      </c>
      <c r="K926" s="7" t="s">
        <v>17</v>
      </c>
      <c r="L926" s="7">
        <v>4.7619047620000003</v>
      </c>
      <c r="M926" s="10">
        <v>6.5</v>
      </c>
      <c r="N926" s="15">
        <f>Table5[[#This Row],[Unit price]] *Table5[[#This Row],[Quantity]]</f>
        <v>211.32</v>
      </c>
      <c r="O926" s="15">
        <f xml:space="preserve"> Table5[[#This Row],[Revenue]]/(1 + Table5[[#This Row],[Gross Margin Percentage]])</f>
        <v>36.675371900220242</v>
      </c>
      <c r="P926" s="17">
        <f xml:space="preserve"> Table5[[#This Row],[Revenue]] - Table5[[#This Row],[Total Cost]]</f>
        <v>174.64462809977977</v>
      </c>
    </row>
    <row r="927" spans="1:16" x14ac:dyDescent="0.25">
      <c r="A927" s="11" t="s">
        <v>955</v>
      </c>
      <c r="B927" s="11" t="s">
        <v>36</v>
      </c>
      <c r="C927" s="11" t="s">
        <v>37</v>
      </c>
      <c r="D927" s="11" t="s">
        <v>21</v>
      </c>
      <c r="E927" s="11" t="s">
        <v>15</v>
      </c>
      <c r="F927" s="11" t="s">
        <v>22</v>
      </c>
      <c r="G927" s="11">
        <v>13.78</v>
      </c>
      <c r="H927" s="11">
        <v>4</v>
      </c>
      <c r="I927" s="12">
        <v>43475</v>
      </c>
      <c r="J927" s="13">
        <v>0.46527777777777773</v>
      </c>
      <c r="K927" s="11" t="s">
        <v>17</v>
      </c>
      <c r="L927" s="11">
        <v>4.7619047620000003</v>
      </c>
      <c r="M927" s="14">
        <v>9</v>
      </c>
      <c r="N927" s="15">
        <f>Table5[[#This Row],[Unit price]] *Table5[[#This Row],[Quantity]]</f>
        <v>55.12</v>
      </c>
      <c r="O927" s="15">
        <f xml:space="preserve"> Table5[[#This Row],[Revenue]]/(1 + Table5[[#This Row],[Gross Margin Percentage]])</f>
        <v>9.5662809915774165</v>
      </c>
      <c r="P927" s="17">
        <f xml:space="preserve"> Table5[[#This Row],[Revenue]] - Table5[[#This Row],[Total Cost]]</f>
        <v>45.553719008422583</v>
      </c>
    </row>
    <row r="928" spans="1:16" x14ac:dyDescent="0.25">
      <c r="A928" s="7" t="s">
        <v>956</v>
      </c>
      <c r="B928" s="7" t="s">
        <v>36</v>
      </c>
      <c r="C928" s="7" t="s">
        <v>37</v>
      </c>
      <c r="D928" s="7" t="s">
        <v>14</v>
      </c>
      <c r="E928" s="7" t="s">
        <v>25</v>
      </c>
      <c r="F928" s="7" t="s">
        <v>30</v>
      </c>
      <c r="G928" s="7">
        <v>88.31</v>
      </c>
      <c r="H928" s="7">
        <v>1</v>
      </c>
      <c r="I928" s="8">
        <v>43511</v>
      </c>
      <c r="J928" s="9">
        <v>0.73472222222222217</v>
      </c>
      <c r="K928" s="7" t="s">
        <v>27</v>
      </c>
      <c r="L928" s="7">
        <v>4.7619047620000003</v>
      </c>
      <c r="M928" s="10">
        <v>5.2</v>
      </c>
      <c r="N928" s="15">
        <f>Table5[[#This Row],[Unit price]] *Table5[[#This Row],[Quantity]]</f>
        <v>88.31</v>
      </c>
      <c r="O928" s="15">
        <f xml:space="preserve"> Table5[[#This Row],[Revenue]]/(1 + Table5[[#This Row],[Gross Margin Percentage]])</f>
        <v>15.326528925366503</v>
      </c>
      <c r="P928" s="17">
        <f xml:space="preserve"> Table5[[#This Row],[Revenue]] - Table5[[#This Row],[Total Cost]]</f>
        <v>72.983471074633499</v>
      </c>
    </row>
    <row r="929" spans="1:16" x14ac:dyDescent="0.25">
      <c r="A929" s="11" t="s">
        <v>957</v>
      </c>
      <c r="B929" s="11" t="s">
        <v>12</v>
      </c>
      <c r="C929" s="11" t="s">
        <v>13</v>
      </c>
      <c r="D929" s="11" t="s">
        <v>14</v>
      </c>
      <c r="E929" s="11" t="s">
        <v>15</v>
      </c>
      <c r="F929" s="11" t="s">
        <v>16</v>
      </c>
      <c r="G929" s="11">
        <v>39.619999999999997</v>
      </c>
      <c r="H929" s="11">
        <v>9</v>
      </c>
      <c r="I929" s="12">
        <v>43478</v>
      </c>
      <c r="J929" s="13">
        <v>0.74583333333333324</v>
      </c>
      <c r="K929" s="11" t="s">
        <v>27</v>
      </c>
      <c r="L929" s="11">
        <v>4.7619047620000003</v>
      </c>
      <c r="M929" s="14">
        <v>6.8</v>
      </c>
      <c r="N929" s="15">
        <f>Table5[[#This Row],[Unit price]] *Table5[[#This Row],[Quantity]]</f>
        <v>356.58</v>
      </c>
      <c r="O929" s="15">
        <f xml:space="preserve"> Table5[[#This Row],[Revenue]]/(1 + Table5[[#This Row],[Gross Margin Percentage]])</f>
        <v>61.885785122944029</v>
      </c>
      <c r="P929" s="17">
        <f xml:space="preserve"> Table5[[#This Row],[Revenue]] - Table5[[#This Row],[Total Cost]]</f>
        <v>294.69421487705597</v>
      </c>
    </row>
    <row r="930" spans="1:16" x14ac:dyDescent="0.25">
      <c r="A930" s="7" t="s">
        <v>958</v>
      </c>
      <c r="B930" s="7" t="s">
        <v>36</v>
      </c>
      <c r="C930" s="7" t="s">
        <v>37</v>
      </c>
      <c r="D930" s="7" t="s">
        <v>21</v>
      </c>
      <c r="E930" s="7" t="s">
        <v>15</v>
      </c>
      <c r="F930" s="7" t="s">
        <v>22</v>
      </c>
      <c r="G930" s="7">
        <v>88.25</v>
      </c>
      <c r="H930" s="7">
        <v>9</v>
      </c>
      <c r="I930" s="8">
        <v>43511</v>
      </c>
      <c r="J930" s="9">
        <v>0.86875000000000002</v>
      </c>
      <c r="K930" s="7" t="s">
        <v>27</v>
      </c>
      <c r="L930" s="7">
        <v>4.7619047620000003</v>
      </c>
      <c r="M930" s="10">
        <v>7.6</v>
      </c>
      <c r="N930" s="15">
        <f>Table5[[#This Row],[Unit price]] *Table5[[#This Row],[Quantity]]</f>
        <v>794.25</v>
      </c>
      <c r="O930" s="15">
        <f xml:space="preserve"> Table5[[#This Row],[Revenue]]/(1 + Table5[[#This Row],[Gross Margin Percentage]])</f>
        <v>137.84504132003562</v>
      </c>
      <c r="P930" s="17">
        <f xml:space="preserve"> Table5[[#This Row],[Revenue]] - Table5[[#This Row],[Total Cost]]</f>
        <v>656.40495867996435</v>
      </c>
    </row>
    <row r="931" spans="1:16" x14ac:dyDescent="0.25">
      <c r="A931" s="11" t="s">
        <v>959</v>
      </c>
      <c r="B931" s="11" t="s">
        <v>36</v>
      </c>
      <c r="C931" s="11" t="s">
        <v>37</v>
      </c>
      <c r="D931" s="11" t="s">
        <v>21</v>
      </c>
      <c r="E931" s="11" t="s">
        <v>25</v>
      </c>
      <c r="F931" s="11" t="s">
        <v>30</v>
      </c>
      <c r="G931" s="11">
        <v>25.31</v>
      </c>
      <c r="H931" s="11">
        <v>2</v>
      </c>
      <c r="I931" s="12">
        <v>43526</v>
      </c>
      <c r="J931" s="13">
        <v>0.80972222222222223</v>
      </c>
      <c r="K931" s="11" t="s">
        <v>17</v>
      </c>
      <c r="L931" s="11">
        <v>4.7619047620000003</v>
      </c>
      <c r="M931" s="14">
        <v>7.2</v>
      </c>
      <c r="N931" s="15">
        <f>Table5[[#This Row],[Unit price]] *Table5[[#This Row],[Quantity]]</f>
        <v>50.62</v>
      </c>
      <c r="O931" s="15">
        <f xml:space="preserve"> Table5[[#This Row],[Revenue]]/(1 + Table5[[#This Row],[Gross Margin Percentage]])</f>
        <v>8.7852892560531348</v>
      </c>
      <c r="P931" s="17">
        <f xml:space="preserve"> Table5[[#This Row],[Revenue]] - Table5[[#This Row],[Total Cost]]</f>
        <v>41.834710743946864</v>
      </c>
    </row>
    <row r="932" spans="1:16" x14ac:dyDescent="0.25">
      <c r="A932" s="7" t="s">
        <v>960</v>
      </c>
      <c r="B932" s="7" t="s">
        <v>36</v>
      </c>
      <c r="C932" s="7" t="s">
        <v>37</v>
      </c>
      <c r="D932" s="7" t="s">
        <v>21</v>
      </c>
      <c r="E932" s="7" t="s">
        <v>25</v>
      </c>
      <c r="F932" s="7" t="s">
        <v>26</v>
      </c>
      <c r="G932" s="7">
        <v>99.92</v>
      </c>
      <c r="H932" s="7">
        <v>6</v>
      </c>
      <c r="I932" s="8">
        <v>43548</v>
      </c>
      <c r="J932" s="9">
        <v>0.56458333333333333</v>
      </c>
      <c r="K932" s="7" t="s">
        <v>17</v>
      </c>
      <c r="L932" s="7">
        <v>4.7619047620000003</v>
      </c>
      <c r="M932" s="10">
        <v>7.1</v>
      </c>
      <c r="N932" s="15">
        <f>Table5[[#This Row],[Unit price]] *Table5[[#This Row],[Quantity]]</f>
        <v>599.52</v>
      </c>
      <c r="O932" s="15">
        <f xml:space="preserve"> Table5[[#This Row],[Revenue]]/(1 + Table5[[#This Row],[Gross Margin Percentage]])</f>
        <v>104.04892561811488</v>
      </c>
      <c r="P932" s="17">
        <f xml:space="preserve"> Table5[[#This Row],[Revenue]] - Table5[[#This Row],[Total Cost]]</f>
        <v>495.4710743818851</v>
      </c>
    </row>
    <row r="933" spans="1:16" x14ac:dyDescent="0.25">
      <c r="A933" s="11" t="s">
        <v>961</v>
      </c>
      <c r="B933" s="11" t="s">
        <v>19</v>
      </c>
      <c r="C933" s="11" t="s">
        <v>20</v>
      </c>
      <c r="D933" s="11" t="s">
        <v>14</v>
      </c>
      <c r="E933" s="11" t="s">
        <v>15</v>
      </c>
      <c r="F933" s="11" t="s">
        <v>40</v>
      </c>
      <c r="G933" s="11">
        <v>83.35</v>
      </c>
      <c r="H933" s="11">
        <v>2</v>
      </c>
      <c r="I933" s="12">
        <v>43498</v>
      </c>
      <c r="J933" s="13">
        <v>0.58680555555555558</v>
      </c>
      <c r="K933" s="11" t="s">
        <v>27</v>
      </c>
      <c r="L933" s="11">
        <v>4.7619047620000003</v>
      </c>
      <c r="M933" s="14">
        <v>9.5</v>
      </c>
      <c r="N933" s="15">
        <f>Table5[[#This Row],[Unit price]] *Table5[[#This Row],[Quantity]]</f>
        <v>166.7</v>
      </c>
      <c r="O933" s="15">
        <f xml:space="preserve"> Table5[[#This Row],[Revenue]]/(1 + Table5[[#This Row],[Gross Margin Percentage]])</f>
        <v>28.931404958199476</v>
      </c>
      <c r="P933" s="17">
        <f xml:space="preserve"> Table5[[#This Row],[Revenue]] - Table5[[#This Row],[Total Cost]]</f>
        <v>137.76859504180052</v>
      </c>
    </row>
    <row r="934" spans="1:16" x14ac:dyDescent="0.25">
      <c r="A934" s="7" t="s">
        <v>962</v>
      </c>
      <c r="B934" s="7" t="s">
        <v>12</v>
      </c>
      <c r="C934" s="7" t="s">
        <v>13</v>
      </c>
      <c r="D934" s="7" t="s">
        <v>21</v>
      </c>
      <c r="E934" s="7" t="s">
        <v>15</v>
      </c>
      <c r="F934" s="7" t="s">
        <v>38</v>
      </c>
      <c r="G934" s="7">
        <v>74.44</v>
      </c>
      <c r="H934" s="7">
        <v>10</v>
      </c>
      <c r="I934" s="8">
        <v>43523</v>
      </c>
      <c r="J934" s="9">
        <v>0.4861111111111111</v>
      </c>
      <c r="K934" s="7" t="s">
        <v>17</v>
      </c>
      <c r="L934" s="7">
        <v>4.7619047620000003</v>
      </c>
      <c r="M934" s="10">
        <v>5.0999999999999996</v>
      </c>
      <c r="N934" s="15">
        <f>Table5[[#This Row],[Unit price]] *Table5[[#This Row],[Quantity]]</f>
        <v>744.4</v>
      </c>
      <c r="O934" s="15">
        <f xml:space="preserve"> Table5[[#This Row],[Revenue]]/(1 + Table5[[#This Row],[Gross Margin Percentage]])</f>
        <v>129.19338842761664</v>
      </c>
      <c r="P934" s="17">
        <f xml:space="preserve"> Table5[[#This Row],[Revenue]] - Table5[[#This Row],[Total Cost]]</f>
        <v>615.20661157238328</v>
      </c>
    </row>
    <row r="935" spans="1:16" x14ac:dyDescent="0.25">
      <c r="A935" s="11" t="s">
        <v>963</v>
      </c>
      <c r="B935" s="11" t="s">
        <v>19</v>
      </c>
      <c r="C935" s="11" t="s">
        <v>20</v>
      </c>
      <c r="D935" s="11" t="s">
        <v>21</v>
      </c>
      <c r="E935" s="11" t="s">
        <v>25</v>
      </c>
      <c r="F935" s="11" t="s">
        <v>16</v>
      </c>
      <c r="G935" s="11">
        <v>64.08</v>
      </c>
      <c r="H935" s="11">
        <v>7</v>
      </c>
      <c r="I935" s="12">
        <v>43485</v>
      </c>
      <c r="J935" s="13">
        <v>0.51874999999999993</v>
      </c>
      <c r="K935" s="11" t="s">
        <v>17</v>
      </c>
      <c r="L935" s="11">
        <v>4.7619047620000003</v>
      </c>
      <c r="M935" s="14">
        <v>7.6</v>
      </c>
      <c r="N935" s="15">
        <f>Table5[[#This Row],[Unit price]] *Table5[[#This Row],[Quantity]]</f>
        <v>448.56</v>
      </c>
      <c r="O935" s="15">
        <f xml:space="preserve"> Table5[[#This Row],[Revenue]]/(1 + Table5[[#This Row],[Gross Margin Percentage]])</f>
        <v>77.849256197060342</v>
      </c>
      <c r="P935" s="17">
        <f xml:space="preserve"> Table5[[#This Row],[Revenue]] - Table5[[#This Row],[Total Cost]]</f>
        <v>370.71074380293965</v>
      </c>
    </row>
    <row r="936" spans="1:16" x14ac:dyDescent="0.25">
      <c r="A936" s="7" t="s">
        <v>964</v>
      </c>
      <c r="B936" s="7" t="s">
        <v>36</v>
      </c>
      <c r="C936" s="7" t="s">
        <v>37</v>
      </c>
      <c r="D936" s="7" t="s">
        <v>21</v>
      </c>
      <c r="E936" s="7" t="s">
        <v>15</v>
      </c>
      <c r="F936" s="7" t="s">
        <v>26</v>
      </c>
      <c r="G936" s="7">
        <v>63.15</v>
      </c>
      <c r="H936" s="7">
        <v>6</v>
      </c>
      <c r="I936" s="8">
        <v>43468</v>
      </c>
      <c r="J936" s="9">
        <v>0.85</v>
      </c>
      <c r="K936" s="7" t="s">
        <v>17</v>
      </c>
      <c r="L936" s="7">
        <v>4.7619047620000003</v>
      </c>
      <c r="M936" s="10">
        <v>9.8000000000000007</v>
      </c>
      <c r="N936" s="15">
        <f>Table5[[#This Row],[Unit price]] *Table5[[#This Row],[Quantity]]</f>
        <v>378.9</v>
      </c>
      <c r="O936" s="15">
        <f xml:space="preserve"> Table5[[#This Row],[Revenue]]/(1 + Table5[[#This Row],[Gross Margin Percentage]])</f>
        <v>65.759504131144467</v>
      </c>
      <c r="P936" s="17">
        <f xml:space="preserve"> Table5[[#This Row],[Revenue]] - Table5[[#This Row],[Total Cost]]</f>
        <v>313.14049586885551</v>
      </c>
    </row>
    <row r="937" spans="1:16" x14ac:dyDescent="0.25">
      <c r="A937" s="11" t="s">
        <v>965</v>
      </c>
      <c r="B937" s="11" t="s">
        <v>19</v>
      </c>
      <c r="C937" s="11" t="s">
        <v>20</v>
      </c>
      <c r="D937" s="11" t="s">
        <v>14</v>
      </c>
      <c r="E937" s="11" t="s">
        <v>25</v>
      </c>
      <c r="F937" s="11" t="s">
        <v>26</v>
      </c>
      <c r="G937" s="11">
        <v>85.72</v>
      </c>
      <c r="H937" s="11">
        <v>3</v>
      </c>
      <c r="I937" s="12">
        <v>43489</v>
      </c>
      <c r="J937" s="13">
        <v>0.87430555555555556</v>
      </c>
      <c r="K937" s="11" t="s">
        <v>17</v>
      </c>
      <c r="L937" s="11">
        <v>4.7619047620000003</v>
      </c>
      <c r="M937" s="14">
        <v>5.0999999999999996</v>
      </c>
      <c r="N937" s="15">
        <f>Table5[[#This Row],[Unit price]] *Table5[[#This Row],[Quantity]]</f>
        <v>257.15999999999997</v>
      </c>
      <c r="O937" s="15">
        <f xml:space="preserve"> Table5[[#This Row],[Revenue]]/(1 + Table5[[#This Row],[Gross Margin Percentage]])</f>
        <v>44.631074379427581</v>
      </c>
      <c r="P937" s="17">
        <f xml:space="preserve"> Table5[[#This Row],[Revenue]] - Table5[[#This Row],[Total Cost]]</f>
        <v>212.52892562057238</v>
      </c>
    </row>
    <row r="938" spans="1:16" x14ac:dyDescent="0.25">
      <c r="A938" s="7" t="s">
        <v>966</v>
      </c>
      <c r="B938" s="7" t="s">
        <v>19</v>
      </c>
      <c r="C938" s="7" t="s">
        <v>20</v>
      </c>
      <c r="D938" s="7" t="s">
        <v>21</v>
      </c>
      <c r="E938" s="7" t="s">
        <v>15</v>
      </c>
      <c r="F938" s="7" t="s">
        <v>16</v>
      </c>
      <c r="G938" s="7">
        <v>78.89</v>
      </c>
      <c r="H938" s="7">
        <v>7</v>
      </c>
      <c r="I938" s="8">
        <v>43470</v>
      </c>
      <c r="J938" s="9">
        <v>0.82500000000000007</v>
      </c>
      <c r="K938" s="7" t="s">
        <v>17</v>
      </c>
      <c r="L938" s="7">
        <v>4.7619047620000003</v>
      </c>
      <c r="M938" s="10">
        <v>7.5</v>
      </c>
      <c r="N938" s="15">
        <f>Table5[[#This Row],[Unit price]] *Table5[[#This Row],[Quantity]]</f>
        <v>552.23</v>
      </c>
      <c r="O938" s="15">
        <f xml:space="preserve"> Table5[[#This Row],[Revenue]]/(1 + Table5[[#This Row],[Gross Margin Percentage]])</f>
        <v>95.841570246349718</v>
      </c>
      <c r="P938" s="17">
        <f xml:space="preserve"> Table5[[#This Row],[Revenue]] - Table5[[#This Row],[Total Cost]]</f>
        <v>456.38842975365031</v>
      </c>
    </row>
    <row r="939" spans="1:16" x14ac:dyDescent="0.25">
      <c r="A939" s="11" t="s">
        <v>967</v>
      </c>
      <c r="B939" s="11" t="s">
        <v>12</v>
      </c>
      <c r="C939" s="11" t="s">
        <v>13</v>
      </c>
      <c r="D939" s="11" t="s">
        <v>21</v>
      </c>
      <c r="E939" s="11" t="s">
        <v>15</v>
      </c>
      <c r="F939" s="11" t="s">
        <v>30</v>
      </c>
      <c r="G939" s="11">
        <v>89.48</v>
      </c>
      <c r="H939" s="11">
        <v>5</v>
      </c>
      <c r="I939" s="12">
        <v>43554</v>
      </c>
      <c r="J939" s="13">
        <v>0.4291666666666667</v>
      </c>
      <c r="K939" s="11" t="s">
        <v>23</v>
      </c>
      <c r="L939" s="11">
        <v>4.7619047620000003</v>
      </c>
      <c r="M939" s="14">
        <v>7.4</v>
      </c>
      <c r="N939" s="15">
        <f>Table5[[#This Row],[Unit price]] *Table5[[#This Row],[Quantity]]</f>
        <v>447.40000000000003</v>
      </c>
      <c r="O939" s="15">
        <f xml:space="preserve"> Table5[[#This Row],[Revenue]]/(1 + Table5[[#This Row],[Gross Margin Percentage]])</f>
        <v>77.64793388301409</v>
      </c>
      <c r="P939" s="17">
        <f xml:space="preserve"> Table5[[#This Row],[Revenue]] - Table5[[#This Row],[Total Cost]]</f>
        <v>369.75206611698593</v>
      </c>
    </row>
    <row r="940" spans="1:16" x14ac:dyDescent="0.25">
      <c r="A940" s="7" t="s">
        <v>968</v>
      </c>
      <c r="B940" s="7" t="s">
        <v>12</v>
      </c>
      <c r="C940" s="7" t="s">
        <v>13</v>
      </c>
      <c r="D940" s="7" t="s">
        <v>14</v>
      </c>
      <c r="E940" s="7" t="s">
        <v>15</v>
      </c>
      <c r="F940" s="7" t="s">
        <v>16</v>
      </c>
      <c r="G940" s="7">
        <v>92.09</v>
      </c>
      <c r="H940" s="7">
        <v>3</v>
      </c>
      <c r="I940" s="8">
        <v>43513</v>
      </c>
      <c r="J940" s="9">
        <v>0.68541666666666667</v>
      </c>
      <c r="K940" s="7" t="s">
        <v>23</v>
      </c>
      <c r="L940" s="7">
        <v>4.7619047620000003</v>
      </c>
      <c r="M940" s="10">
        <v>4.2</v>
      </c>
      <c r="N940" s="15">
        <f>Table5[[#This Row],[Unit price]] *Table5[[#This Row],[Quantity]]</f>
        <v>276.27</v>
      </c>
      <c r="O940" s="15">
        <f xml:space="preserve"> Table5[[#This Row],[Revenue]]/(1 + Table5[[#This Row],[Gross Margin Percentage]])</f>
        <v>47.947685949620691</v>
      </c>
      <c r="P940" s="17">
        <f xml:space="preserve"> Table5[[#This Row],[Revenue]] - Table5[[#This Row],[Total Cost]]</f>
        <v>228.3223140503793</v>
      </c>
    </row>
    <row r="941" spans="1:16" x14ac:dyDescent="0.25">
      <c r="A941" s="11" t="s">
        <v>969</v>
      </c>
      <c r="B941" s="11" t="s">
        <v>19</v>
      </c>
      <c r="C941" s="11" t="s">
        <v>20</v>
      </c>
      <c r="D941" s="11" t="s">
        <v>21</v>
      </c>
      <c r="E941" s="11" t="s">
        <v>15</v>
      </c>
      <c r="F941" s="11" t="s">
        <v>38</v>
      </c>
      <c r="G941" s="11">
        <v>57.29</v>
      </c>
      <c r="H941" s="11">
        <v>6</v>
      </c>
      <c r="I941" s="12">
        <v>43545</v>
      </c>
      <c r="J941" s="13">
        <v>0.71111111111111114</v>
      </c>
      <c r="K941" s="11" t="s">
        <v>17</v>
      </c>
      <c r="L941" s="11">
        <v>4.7619047620000003</v>
      </c>
      <c r="M941" s="14">
        <v>5.9</v>
      </c>
      <c r="N941" s="15">
        <f>Table5[[#This Row],[Unit price]] *Table5[[#This Row],[Quantity]]</f>
        <v>343.74</v>
      </c>
      <c r="O941" s="15">
        <f xml:space="preserve"> Table5[[#This Row],[Revenue]]/(1 + Table5[[#This Row],[Gross Margin Percentage]])</f>
        <v>59.65735537091475</v>
      </c>
      <c r="P941" s="17">
        <f xml:space="preserve"> Table5[[#This Row],[Revenue]] - Table5[[#This Row],[Total Cost]]</f>
        <v>284.08264462908528</v>
      </c>
    </row>
    <row r="942" spans="1:16" x14ac:dyDescent="0.25">
      <c r="A942" s="7" t="s">
        <v>970</v>
      </c>
      <c r="B942" s="7" t="s">
        <v>12</v>
      </c>
      <c r="C942" s="7" t="s">
        <v>13</v>
      </c>
      <c r="D942" s="7" t="s">
        <v>21</v>
      </c>
      <c r="E942" s="7" t="s">
        <v>25</v>
      </c>
      <c r="F942" s="7" t="s">
        <v>38</v>
      </c>
      <c r="G942" s="7">
        <v>66.52</v>
      </c>
      <c r="H942" s="7">
        <v>4</v>
      </c>
      <c r="I942" s="8">
        <v>43526</v>
      </c>
      <c r="J942" s="9">
        <v>0.7597222222222223</v>
      </c>
      <c r="K942" s="7" t="s">
        <v>17</v>
      </c>
      <c r="L942" s="7">
        <v>4.7619047620000003</v>
      </c>
      <c r="M942" s="10">
        <v>6.9</v>
      </c>
      <c r="N942" s="15">
        <f>Table5[[#This Row],[Unit price]] *Table5[[#This Row],[Quantity]]</f>
        <v>266.08</v>
      </c>
      <c r="O942" s="15">
        <f xml:space="preserve"> Table5[[#This Row],[Revenue]]/(1 + Table5[[#This Row],[Gross Margin Percentage]])</f>
        <v>46.17917355295571</v>
      </c>
      <c r="P942" s="17">
        <f xml:space="preserve"> Table5[[#This Row],[Revenue]] - Table5[[#This Row],[Total Cost]]</f>
        <v>219.90082644704427</v>
      </c>
    </row>
    <row r="943" spans="1:16" x14ac:dyDescent="0.25">
      <c r="A943" s="11" t="s">
        <v>971</v>
      </c>
      <c r="B943" s="11" t="s">
        <v>19</v>
      </c>
      <c r="C943" s="11" t="s">
        <v>20</v>
      </c>
      <c r="D943" s="11" t="s">
        <v>14</v>
      </c>
      <c r="E943" s="11" t="s">
        <v>25</v>
      </c>
      <c r="F943" s="11" t="s">
        <v>40</v>
      </c>
      <c r="G943" s="11">
        <v>99.82</v>
      </c>
      <c r="H943" s="11">
        <v>9</v>
      </c>
      <c r="I943" s="12">
        <v>43551</v>
      </c>
      <c r="J943" s="13">
        <v>0.4465277777777778</v>
      </c>
      <c r="K943" s="11" t="s">
        <v>23</v>
      </c>
      <c r="L943" s="11">
        <v>4.7619047620000003</v>
      </c>
      <c r="M943" s="14">
        <v>6.6</v>
      </c>
      <c r="N943" s="15">
        <f>Table5[[#This Row],[Unit price]] *Table5[[#This Row],[Quantity]]</f>
        <v>898.37999999999988</v>
      </c>
      <c r="O943" s="15">
        <f xml:space="preserve"> Table5[[#This Row],[Revenue]]/(1 + Table5[[#This Row],[Gross Margin Percentage]])</f>
        <v>155.91719008006746</v>
      </c>
      <c r="P943" s="17">
        <f xml:space="preserve"> Table5[[#This Row],[Revenue]] - Table5[[#This Row],[Total Cost]]</f>
        <v>742.4628099199324</v>
      </c>
    </row>
    <row r="944" spans="1:16" x14ac:dyDescent="0.25">
      <c r="A944" s="7" t="s">
        <v>972</v>
      </c>
      <c r="B944" s="7" t="s">
        <v>12</v>
      </c>
      <c r="C944" s="7" t="s">
        <v>13</v>
      </c>
      <c r="D944" s="7" t="s">
        <v>21</v>
      </c>
      <c r="E944" s="7" t="s">
        <v>15</v>
      </c>
      <c r="F944" s="7" t="s">
        <v>26</v>
      </c>
      <c r="G944" s="7">
        <v>45.68</v>
      </c>
      <c r="H944" s="7">
        <v>10</v>
      </c>
      <c r="I944" s="8">
        <v>43484</v>
      </c>
      <c r="J944" s="9">
        <v>0.8125</v>
      </c>
      <c r="K944" s="7" t="s">
        <v>17</v>
      </c>
      <c r="L944" s="7">
        <v>4.7619047620000003</v>
      </c>
      <c r="M944" s="10">
        <v>5.7</v>
      </c>
      <c r="N944" s="15">
        <f>Table5[[#This Row],[Unit price]] *Table5[[#This Row],[Quantity]]</f>
        <v>456.8</v>
      </c>
      <c r="O944" s="15">
        <f xml:space="preserve"> Table5[[#This Row],[Revenue]]/(1 + Table5[[#This Row],[Gross Margin Percentage]])</f>
        <v>79.279338841664796</v>
      </c>
      <c r="P944" s="17">
        <f xml:space="preserve"> Table5[[#This Row],[Revenue]] - Table5[[#This Row],[Total Cost]]</f>
        <v>377.5206611583352</v>
      </c>
    </row>
    <row r="945" spans="1:16" x14ac:dyDescent="0.25">
      <c r="A945" s="11" t="s">
        <v>973</v>
      </c>
      <c r="B945" s="11" t="s">
        <v>12</v>
      </c>
      <c r="C945" s="11" t="s">
        <v>13</v>
      </c>
      <c r="D945" s="11" t="s">
        <v>21</v>
      </c>
      <c r="E945" s="11" t="s">
        <v>25</v>
      </c>
      <c r="F945" s="11" t="s">
        <v>16</v>
      </c>
      <c r="G945" s="11">
        <v>50.79</v>
      </c>
      <c r="H945" s="11">
        <v>5</v>
      </c>
      <c r="I945" s="12">
        <v>43515</v>
      </c>
      <c r="J945" s="13">
        <v>0.62013888888888891</v>
      </c>
      <c r="K945" s="11" t="s">
        <v>27</v>
      </c>
      <c r="L945" s="11">
        <v>4.7619047620000003</v>
      </c>
      <c r="M945" s="14">
        <v>5.3</v>
      </c>
      <c r="N945" s="15">
        <f>Table5[[#This Row],[Unit price]] *Table5[[#This Row],[Quantity]]</f>
        <v>253.95</v>
      </c>
      <c r="O945" s="15">
        <f xml:space="preserve"> Table5[[#This Row],[Revenue]]/(1 + Table5[[#This Row],[Gross Margin Percentage]])</f>
        <v>44.07396694142026</v>
      </c>
      <c r="P945" s="17">
        <f xml:space="preserve"> Table5[[#This Row],[Revenue]] - Table5[[#This Row],[Total Cost]]</f>
        <v>209.87603305857974</v>
      </c>
    </row>
    <row r="946" spans="1:16" x14ac:dyDescent="0.25">
      <c r="A946" s="7" t="s">
        <v>974</v>
      </c>
      <c r="B946" s="7" t="s">
        <v>12</v>
      </c>
      <c r="C946" s="7" t="s">
        <v>13</v>
      </c>
      <c r="D946" s="7" t="s">
        <v>14</v>
      </c>
      <c r="E946" s="7" t="s">
        <v>25</v>
      </c>
      <c r="F946" s="7" t="s">
        <v>16</v>
      </c>
      <c r="G946" s="7">
        <v>10.08</v>
      </c>
      <c r="H946" s="7">
        <v>7</v>
      </c>
      <c r="I946" s="8">
        <v>43552</v>
      </c>
      <c r="J946" s="9">
        <v>0.84305555555555556</v>
      </c>
      <c r="K946" s="7" t="s">
        <v>23</v>
      </c>
      <c r="L946" s="7">
        <v>4.7619047620000003</v>
      </c>
      <c r="M946" s="10">
        <v>4.2</v>
      </c>
      <c r="N946" s="15">
        <f>Table5[[#This Row],[Unit price]] *Table5[[#This Row],[Quantity]]</f>
        <v>70.56</v>
      </c>
      <c r="O946" s="15">
        <f xml:space="preserve"> Table5[[#This Row],[Revenue]]/(1 + Table5[[#This Row],[Gross Margin Percentage]])</f>
        <v>12.245950413020728</v>
      </c>
      <c r="P946" s="17">
        <f xml:space="preserve"> Table5[[#This Row],[Revenue]] - Table5[[#This Row],[Total Cost]]</f>
        <v>58.314049586979273</v>
      </c>
    </row>
    <row r="947" spans="1:16" x14ac:dyDescent="0.25">
      <c r="A947" s="11" t="s">
        <v>975</v>
      </c>
      <c r="B947" s="11" t="s">
        <v>12</v>
      </c>
      <c r="C947" s="11" t="s">
        <v>13</v>
      </c>
      <c r="D947" s="11" t="s">
        <v>21</v>
      </c>
      <c r="E947" s="11" t="s">
        <v>15</v>
      </c>
      <c r="F947" s="11" t="s">
        <v>22</v>
      </c>
      <c r="G947" s="11">
        <v>93.88</v>
      </c>
      <c r="H947" s="11">
        <v>7</v>
      </c>
      <c r="I947" s="12">
        <v>43470</v>
      </c>
      <c r="J947" s="13">
        <v>0.49374999999999997</v>
      </c>
      <c r="K947" s="11" t="s">
        <v>27</v>
      </c>
      <c r="L947" s="11">
        <v>4.7619047620000003</v>
      </c>
      <c r="M947" s="14">
        <v>7.3</v>
      </c>
      <c r="N947" s="15">
        <f>Table5[[#This Row],[Unit price]] *Table5[[#This Row],[Quantity]]</f>
        <v>657.16</v>
      </c>
      <c r="O947" s="15">
        <f xml:space="preserve"> Table5[[#This Row],[Revenue]]/(1 + Table5[[#This Row],[Gross Margin Percentage]])</f>
        <v>114.0525619815859</v>
      </c>
      <c r="P947" s="17">
        <f xml:space="preserve"> Table5[[#This Row],[Revenue]] - Table5[[#This Row],[Total Cost]]</f>
        <v>543.10743801841409</v>
      </c>
    </row>
    <row r="948" spans="1:16" x14ac:dyDescent="0.25">
      <c r="A948" s="7" t="s">
        <v>976</v>
      </c>
      <c r="B948" s="7" t="s">
        <v>19</v>
      </c>
      <c r="C948" s="7" t="s">
        <v>20</v>
      </c>
      <c r="D948" s="7" t="s">
        <v>14</v>
      </c>
      <c r="E948" s="7" t="s">
        <v>25</v>
      </c>
      <c r="F948" s="7" t="s">
        <v>22</v>
      </c>
      <c r="G948" s="7">
        <v>84.25</v>
      </c>
      <c r="H948" s="7">
        <v>2</v>
      </c>
      <c r="I948" s="8">
        <v>43550</v>
      </c>
      <c r="J948" s="9">
        <v>0.59236111111111112</v>
      </c>
      <c r="K948" s="7" t="s">
        <v>27</v>
      </c>
      <c r="L948" s="7">
        <v>4.7619047620000003</v>
      </c>
      <c r="M948" s="10">
        <v>5.3</v>
      </c>
      <c r="N948" s="15">
        <f>Table5[[#This Row],[Unit price]] *Table5[[#This Row],[Quantity]]</f>
        <v>168.5</v>
      </c>
      <c r="O948" s="15">
        <f xml:space="preserve"> Table5[[#This Row],[Revenue]]/(1 + Table5[[#This Row],[Gross Margin Percentage]])</f>
        <v>29.243801652409193</v>
      </c>
      <c r="P948" s="17">
        <f xml:space="preserve"> Table5[[#This Row],[Revenue]] - Table5[[#This Row],[Total Cost]]</f>
        <v>139.25619834759081</v>
      </c>
    </row>
    <row r="949" spans="1:16" x14ac:dyDescent="0.25">
      <c r="A949" s="11" t="s">
        <v>977</v>
      </c>
      <c r="B949" s="11" t="s">
        <v>36</v>
      </c>
      <c r="C949" s="11" t="s">
        <v>37</v>
      </c>
      <c r="D949" s="11" t="s">
        <v>14</v>
      </c>
      <c r="E949" s="11" t="s">
        <v>25</v>
      </c>
      <c r="F949" s="11" t="s">
        <v>40</v>
      </c>
      <c r="G949" s="11">
        <v>53.78</v>
      </c>
      <c r="H949" s="11">
        <v>1</v>
      </c>
      <c r="I949" s="12">
        <v>43499</v>
      </c>
      <c r="J949" s="13">
        <v>0.84236111111111101</v>
      </c>
      <c r="K949" s="11" t="s">
        <v>17</v>
      </c>
      <c r="L949" s="11">
        <v>4.7619047620000003</v>
      </c>
      <c r="M949" s="14">
        <v>4.7</v>
      </c>
      <c r="N949" s="15">
        <f>Table5[[#This Row],[Unit price]] *Table5[[#This Row],[Quantity]]</f>
        <v>53.78</v>
      </c>
      <c r="O949" s="15">
        <f xml:space="preserve"> Table5[[#This Row],[Revenue]]/(1 + Table5[[#This Row],[Gross Margin Percentage]])</f>
        <v>9.3337190081101866</v>
      </c>
      <c r="P949" s="17">
        <f xml:space="preserve"> Table5[[#This Row],[Revenue]] - Table5[[#This Row],[Total Cost]]</f>
        <v>44.446280991889815</v>
      </c>
    </row>
    <row r="950" spans="1:16" x14ac:dyDescent="0.25">
      <c r="A950" s="7" t="s">
        <v>978</v>
      </c>
      <c r="B950" s="7" t="s">
        <v>19</v>
      </c>
      <c r="C950" s="7" t="s">
        <v>20</v>
      </c>
      <c r="D950" s="7" t="s">
        <v>14</v>
      </c>
      <c r="E950" s="7" t="s">
        <v>25</v>
      </c>
      <c r="F950" s="7" t="s">
        <v>26</v>
      </c>
      <c r="G950" s="7">
        <v>35.81</v>
      </c>
      <c r="H950" s="7">
        <v>5</v>
      </c>
      <c r="I950" s="8">
        <v>43502</v>
      </c>
      <c r="J950" s="9">
        <v>0.78055555555555556</v>
      </c>
      <c r="K950" s="7" t="s">
        <v>17</v>
      </c>
      <c r="L950" s="7">
        <v>4.7619047620000003</v>
      </c>
      <c r="M950" s="10">
        <v>7.9</v>
      </c>
      <c r="N950" s="15">
        <f>Table5[[#This Row],[Unit price]] *Table5[[#This Row],[Quantity]]</f>
        <v>179.05</v>
      </c>
      <c r="O950" s="15">
        <f xml:space="preserve"> Table5[[#This Row],[Revenue]]/(1 + Table5[[#This Row],[Gross Margin Percentage]])</f>
        <v>31.07479338791612</v>
      </c>
      <c r="P950" s="17">
        <f xml:space="preserve"> Table5[[#This Row],[Revenue]] - Table5[[#This Row],[Total Cost]]</f>
        <v>147.97520661208389</v>
      </c>
    </row>
    <row r="951" spans="1:16" x14ac:dyDescent="0.25">
      <c r="A951" s="11" t="s">
        <v>979</v>
      </c>
      <c r="B951" s="11" t="s">
        <v>36</v>
      </c>
      <c r="C951" s="11" t="s">
        <v>37</v>
      </c>
      <c r="D951" s="11" t="s">
        <v>21</v>
      </c>
      <c r="E951" s="11" t="s">
        <v>15</v>
      </c>
      <c r="F951" s="11" t="s">
        <v>38</v>
      </c>
      <c r="G951" s="11">
        <v>26.43</v>
      </c>
      <c r="H951" s="11">
        <v>8</v>
      </c>
      <c r="I951" s="12">
        <v>43520</v>
      </c>
      <c r="J951" s="13">
        <v>0.60138888888888886</v>
      </c>
      <c r="K951" s="11" t="s">
        <v>17</v>
      </c>
      <c r="L951" s="11">
        <v>4.7619047620000003</v>
      </c>
      <c r="M951" s="14">
        <v>8.9</v>
      </c>
      <c r="N951" s="15">
        <f>Table5[[#This Row],[Unit price]] *Table5[[#This Row],[Quantity]]</f>
        <v>211.44</v>
      </c>
      <c r="O951" s="15">
        <f xml:space="preserve"> Table5[[#This Row],[Revenue]]/(1 + Table5[[#This Row],[Gross Margin Percentage]])</f>
        <v>36.696198346500886</v>
      </c>
      <c r="P951" s="17">
        <f xml:space="preserve"> Table5[[#This Row],[Revenue]] - Table5[[#This Row],[Total Cost]]</f>
        <v>174.7438016534991</v>
      </c>
    </row>
    <row r="952" spans="1:16" x14ac:dyDescent="0.25">
      <c r="A952" s="7" t="s">
        <v>980</v>
      </c>
      <c r="B952" s="7" t="s">
        <v>36</v>
      </c>
      <c r="C952" s="7" t="s">
        <v>37</v>
      </c>
      <c r="D952" s="7" t="s">
        <v>14</v>
      </c>
      <c r="E952" s="7" t="s">
        <v>25</v>
      </c>
      <c r="F952" s="7" t="s">
        <v>16</v>
      </c>
      <c r="G952" s="7">
        <v>39.909999999999997</v>
      </c>
      <c r="H952" s="7">
        <v>3</v>
      </c>
      <c r="I952" s="8">
        <v>43517</v>
      </c>
      <c r="J952" s="9">
        <v>0.52777777777777779</v>
      </c>
      <c r="K952" s="7" t="s">
        <v>17</v>
      </c>
      <c r="L952" s="7">
        <v>4.7619047620000003</v>
      </c>
      <c r="M952" s="10">
        <v>9.3000000000000007</v>
      </c>
      <c r="N952" s="15">
        <f>Table5[[#This Row],[Unit price]] *Table5[[#This Row],[Quantity]]</f>
        <v>119.72999999999999</v>
      </c>
      <c r="O952" s="15">
        <f xml:space="preserve"> Table5[[#This Row],[Revenue]]/(1 + Table5[[#This Row],[Gross Margin Percentage]])</f>
        <v>20.779586776516037</v>
      </c>
      <c r="P952" s="17">
        <f xml:space="preserve"> Table5[[#This Row],[Revenue]] - Table5[[#This Row],[Total Cost]]</f>
        <v>98.950413223483949</v>
      </c>
    </row>
    <row r="953" spans="1:16" x14ac:dyDescent="0.25">
      <c r="A953" s="11" t="s">
        <v>981</v>
      </c>
      <c r="B953" s="11" t="s">
        <v>36</v>
      </c>
      <c r="C953" s="11" t="s">
        <v>37</v>
      </c>
      <c r="D953" s="11" t="s">
        <v>14</v>
      </c>
      <c r="E953" s="11" t="s">
        <v>15</v>
      </c>
      <c r="F953" s="11" t="s">
        <v>26</v>
      </c>
      <c r="G953" s="11">
        <v>21.9</v>
      </c>
      <c r="H953" s="11">
        <v>3</v>
      </c>
      <c r="I953" s="12">
        <v>43474</v>
      </c>
      <c r="J953" s="13">
        <v>0.77986111111111101</v>
      </c>
      <c r="K953" s="11" t="s">
        <v>17</v>
      </c>
      <c r="L953" s="11">
        <v>4.7619047620000003</v>
      </c>
      <c r="M953" s="14">
        <v>4.7</v>
      </c>
      <c r="N953" s="15">
        <f>Table5[[#This Row],[Unit price]] *Table5[[#This Row],[Quantity]]</f>
        <v>65.699999999999989</v>
      </c>
      <c r="O953" s="15">
        <f xml:space="preserve"> Table5[[#This Row],[Revenue]]/(1 + Table5[[#This Row],[Gross Margin Percentage]])</f>
        <v>11.402479338654501</v>
      </c>
      <c r="P953" s="17">
        <f xml:space="preserve"> Table5[[#This Row],[Revenue]] - Table5[[#This Row],[Total Cost]]</f>
        <v>54.297520661345487</v>
      </c>
    </row>
    <row r="954" spans="1:16" x14ac:dyDescent="0.25">
      <c r="A954" s="7" t="s">
        <v>982</v>
      </c>
      <c r="B954" s="7" t="s">
        <v>36</v>
      </c>
      <c r="C954" s="7" t="s">
        <v>37</v>
      </c>
      <c r="D954" s="7" t="s">
        <v>14</v>
      </c>
      <c r="E954" s="7" t="s">
        <v>15</v>
      </c>
      <c r="F954" s="7" t="s">
        <v>38</v>
      </c>
      <c r="G954" s="7">
        <v>62.85</v>
      </c>
      <c r="H954" s="7">
        <v>4</v>
      </c>
      <c r="I954" s="8">
        <v>43521</v>
      </c>
      <c r="J954" s="9">
        <v>0.55694444444444446</v>
      </c>
      <c r="K954" s="7" t="s">
        <v>17</v>
      </c>
      <c r="L954" s="7">
        <v>4.7619047620000003</v>
      </c>
      <c r="M954" s="10">
        <v>8.6999999999999993</v>
      </c>
      <c r="N954" s="15">
        <f>Table5[[#This Row],[Unit price]] *Table5[[#This Row],[Quantity]]</f>
        <v>251.4</v>
      </c>
      <c r="O954" s="15">
        <f xml:space="preserve"> Table5[[#This Row],[Revenue]]/(1 + Table5[[#This Row],[Gross Margin Percentage]])</f>
        <v>43.631404957956505</v>
      </c>
      <c r="P954" s="17">
        <f xml:space="preserve"> Table5[[#This Row],[Revenue]] - Table5[[#This Row],[Total Cost]]</f>
        <v>207.7685950420435</v>
      </c>
    </row>
    <row r="955" spans="1:16" x14ac:dyDescent="0.25">
      <c r="A955" s="11" t="s">
        <v>983</v>
      </c>
      <c r="B955" s="11" t="s">
        <v>19</v>
      </c>
      <c r="C955" s="11" t="s">
        <v>20</v>
      </c>
      <c r="D955" s="11" t="s">
        <v>14</v>
      </c>
      <c r="E955" s="11" t="s">
        <v>15</v>
      </c>
      <c r="F955" s="11" t="s">
        <v>38</v>
      </c>
      <c r="G955" s="11">
        <v>21.04</v>
      </c>
      <c r="H955" s="11">
        <v>4</v>
      </c>
      <c r="I955" s="12">
        <v>43478</v>
      </c>
      <c r="J955" s="13">
        <v>0.58194444444444449</v>
      </c>
      <c r="K955" s="11" t="s">
        <v>23</v>
      </c>
      <c r="L955" s="11">
        <v>4.7619047620000003</v>
      </c>
      <c r="M955" s="14">
        <v>7.6</v>
      </c>
      <c r="N955" s="15">
        <f>Table5[[#This Row],[Unit price]] *Table5[[#This Row],[Quantity]]</f>
        <v>84.16</v>
      </c>
      <c r="O955" s="15">
        <f xml:space="preserve"> Table5[[#This Row],[Revenue]]/(1 + Table5[[#This Row],[Gross Margin Percentage]])</f>
        <v>14.60628099149411</v>
      </c>
      <c r="P955" s="17">
        <f xml:space="preserve"> Table5[[#This Row],[Revenue]] - Table5[[#This Row],[Total Cost]]</f>
        <v>69.55371900850588</v>
      </c>
    </row>
    <row r="956" spans="1:16" x14ac:dyDescent="0.25">
      <c r="A956" s="7" t="s">
        <v>984</v>
      </c>
      <c r="B956" s="7" t="s">
        <v>36</v>
      </c>
      <c r="C956" s="7" t="s">
        <v>37</v>
      </c>
      <c r="D956" s="7" t="s">
        <v>14</v>
      </c>
      <c r="E956" s="7" t="s">
        <v>25</v>
      </c>
      <c r="F956" s="7" t="s">
        <v>26</v>
      </c>
      <c r="G956" s="7">
        <v>65.91</v>
      </c>
      <c r="H956" s="7">
        <v>6</v>
      </c>
      <c r="I956" s="8">
        <v>43505</v>
      </c>
      <c r="J956" s="9">
        <v>0.48958333333333331</v>
      </c>
      <c r="K956" s="7" t="s">
        <v>23</v>
      </c>
      <c r="L956" s="7">
        <v>4.7619047620000003</v>
      </c>
      <c r="M956" s="10">
        <v>5.7</v>
      </c>
      <c r="N956" s="15">
        <f>Table5[[#This Row],[Unit price]] *Table5[[#This Row],[Quantity]]</f>
        <v>395.46</v>
      </c>
      <c r="O956" s="15">
        <f xml:space="preserve"> Table5[[#This Row],[Revenue]]/(1 + Table5[[#This Row],[Gross Margin Percentage]])</f>
        <v>68.633553717873824</v>
      </c>
      <c r="P956" s="17">
        <f xml:space="preserve"> Table5[[#This Row],[Revenue]] - Table5[[#This Row],[Total Cost]]</f>
        <v>326.82644628212614</v>
      </c>
    </row>
    <row r="957" spans="1:16" x14ac:dyDescent="0.25">
      <c r="A957" s="11" t="s">
        <v>985</v>
      </c>
      <c r="B957" s="11" t="s">
        <v>12</v>
      </c>
      <c r="C957" s="11" t="s">
        <v>13</v>
      </c>
      <c r="D957" s="11" t="s">
        <v>21</v>
      </c>
      <c r="E957" s="11" t="s">
        <v>15</v>
      </c>
      <c r="F957" s="11" t="s">
        <v>40</v>
      </c>
      <c r="G957" s="11">
        <v>42.57</v>
      </c>
      <c r="H957" s="11">
        <v>7</v>
      </c>
      <c r="I957" s="12">
        <v>43471</v>
      </c>
      <c r="J957" s="13">
        <v>0.49374999999999997</v>
      </c>
      <c r="K957" s="11" t="s">
        <v>23</v>
      </c>
      <c r="L957" s="11">
        <v>4.7619047620000003</v>
      </c>
      <c r="M957" s="14">
        <v>6.8</v>
      </c>
      <c r="N957" s="15">
        <f>Table5[[#This Row],[Unit price]] *Table5[[#This Row],[Quantity]]</f>
        <v>297.99</v>
      </c>
      <c r="O957" s="15">
        <f xml:space="preserve"> Table5[[#This Row],[Revenue]]/(1 + Table5[[#This Row],[Gross Margin Percentage]])</f>
        <v>51.717272726417896</v>
      </c>
      <c r="P957" s="17">
        <f xml:space="preserve"> Table5[[#This Row],[Revenue]] - Table5[[#This Row],[Total Cost]]</f>
        <v>246.27272727358212</v>
      </c>
    </row>
    <row r="958" spans="1:16" x14ac:dyDescent="0.25">
      <c r="A958" s="7" t="s">
        <v>986</v>
      </c>
      <c r="B958" s="7" t="s">
        <v>19</v>
      </c>
      <c r="C958" s="7" t="s">
        <v>20</v>
      </c>
      <c r="D958" s="7" t="s">
        <v>14</v>
      </c>
      <c r="E958" s="7" t="s">
        <v>25</v>
      </c>
      <c r="F958" s="7" t="s">
        <v>38</v>
      </c>
      <c r="G958" s="7">
        <v>50.49</v>
      </c>
      <c r="H958" s="7">
        <v>9</v>
      </c>
      <c r="I958" s="8">
        <v>43475</v>
      </c>
      <c r="J958" s="9">
        <v>0.71944444444444444</v>
      </c>
      <c r="K958" s="7" t="s">
        <v>23</v>
      </c>
      <c r="L958" s="7">
        <v>4.7619047620000003</v>
      </c>
      <c r="M958" s="10">
        <v>5.4</v>
      </c>
      <c r="N958" s="15">
        <f>Table5[[#This Row],[Unit price]] *Table5[[#This Row],[Quantity]]</f>
        <v>454.41</v>
      </c>
      <c r="O958" s="15">
        <f xml:space="preserve"> Table5[[#This Row],[Revenue]]/(1 + Table5[[#This Row],[Gross Margin Percentage]])</f>
        <v>78.864545453241902</v>
      </c>
      <c r="P958" s="17">
        <f xml:space="preserve"> Table5[[#This Row],[Revenue]] - Table5[[#This Row],[Total Cost]]</f>
        <v>375.54545454675815</v>
      </c>
    </row>
    <row r="959" spans="1:16" x14ac:dyDescent="0.25">
      <c r="A959" s="11" t="s">
        <v>987</v>
      </c>
      <c r="B959" s="11" t="s">
        <v>36</v>
      </c>
      <c r="C959" s="11" t="s">
        <v>37</v>
      </c>
      <c r="D959" s="11" t="s">
        <v>21</v>
      </c>
      <c r="E959" s="11" t="s">
        <v>25</v>
      </c>
      <c r="F959" s="11" t="s">
        <v>22</v>
      </c>
      <c r="G959" s="11">
        <v>46.02</v>
      </c>
      <c r="H959" s="11">
        <v>6</v>
      </c>
      <c r="I959" s="12">
        <v>43503</v>
      </c>
      <c r="J959" s="13">
        <v>0.66319444444444442</v>
      </c>
      <c r="K959" s="11" t="s">
        <v>23</v>
      </c>
      <c r="L959" s="11">
        <v>4.7619047620000003</v>
      </c>
      <c r="M959" s="14">
        <v>7.1</v>
      </c>
      <c r="N959" s="15">
        <f>Table5[[#This Row],[Unit price]] *Table5[[#This Row],[Quantity]]</f>
        <v>276.12</v>
      </c>
      <c r="O959" s="15">
        <f xml:space="preserve"> Table5[[#This Row],[Revenue]]/(1 + Table5[[#This Row],[Gross Margin Percentage]])</f>
        <v>47.921652891769888</v>
      </c>
      <c r="P959" s="17">
        <f xml:space="preserve"> Table5[[#This Row],[Revenue]] - Table5[[#This Row],[Total Cost]]</f>
        <v>228.19834710823011</v>
      </c>
    </row>
    <row r="960" spans="1:16" x14ac:dyDescent="0.25">
      <c r="A960" s="7" t="s">
        <v>988</v>
      </c>
      <c r="B960" s="7" t="s">
        <v>19</v>
      </c>
      <c r="C960" s="7" t="s">
        <v>20</v>
      </c>
      <c r="D960" s="7" t="s">
        <v>21</v>
      </c>
      <c r="E960" s="7" t="s">
        <v>15</v>
      </c>
      <c r="F960" s="7" t="s">
        <v>26</v>
      </c>
      <c r="G960" s="7">
        <v>15.8</v>
      </c>
      <c r="H960" s="7">
        <v>10</v>
      </c>
      <c r="I960" s="8">
        <v>43474</v>
      </c>
      <c r="J960" s="9">
        <v>0.50486111111111109</v>
      </c>
      <c r="K960" s="7" t="s">
        <v>23</v>
      </c>
      <c r="L960" s="7">
        <v>4.7619047620000003</v>
      </c>
      <c r="M960" s="10">
        <v>7.8</v>
      </c>
      <c r="N960" s="15">
        <f>Table5[[#This Row],[Unit price]] *Table5[[#This Row],[Quantity]]</f>
        <v>158</v>
      </c>
      <c r="O960" s="15">
        <f xml:space="preserve"> Table5[[#This Row],[Revenue]]/(1 + Table5[[#This Row],[Gross Margin Percentage]])</f>
        <v>27.421487602852537</v>
      </c>
      <c r="P960" s="17">
        <f xml:space="preserve"> Table5[[#This Row],[Revenue]] - Table5[[#This Row],[Total Cost]]</f>
        <v>130.57851239714745</v>
      </c>
    </row>
    <row r="961" spans="1:16" x14ac:dyDescent="0.25">
      <c r="A961" s="11" t="s">
        <v>989</v>
      </c>
      <c r="B961" s="11" t="s">
        <v>12</v>
      </c>
      <c r="C961" s="11" t="s">
        <v>13</v>
      </c>
      <c r="D961" s="11" t="s">
        <v>14</v>
      </c>
      <c r="E961" s="11" t="s">
        <v>15</v>
      </c>
      <c r="F961" s="11" t="s">
        <v>38</v>
      </c>
      <c r="G961" s="11">
        <v>98.66</v>
      </c>
      <c r="H961" s="11">
        <v>9</v>
      </c>
      <c r="I961" s="12">
        <v>43515</v>
      </c>
      <c r="J961" s="13">
        <v>0.62986111111111109</v>
      </c>
      <c r="K961" s="11" t="s">
        <v>23</v>
      </c>
      <c r="L961" s="11">
        <v>4.7619047620000003</v>
      </c>
      <c r="M961" s="14">
        <v>8.4</v>
      </c>
      <c r="N961" s="15">
        <f>Table5[[#This Row],[Unit price]] *Table5[[#This Row],[Quantity]]</f>
        <v>887.93999999999994</v>
      </c>
      <c r="O961" s="15">
        <f xml:space="preserve"> Table5[[#This Row],[Revenue]]/(1 + Table5[[#This Row],[Gross Margin Percentage]])</f>
        <v>154.10528925365114</v>
      </c>
      <c r="P961" s="17">
        <f xml:space="preserve"> Table5[[#This Row],[Revenue]] - Table5[[#This Row],[Total Cost]]</f>
        <v>733.83471074634883</v>
      </c>
    </row>
    <row r="962" spans="1:16" x14ac:dyDescent="0.25">
      <c r="A962" s="7" t="s">
        <v>990</v>
      </c>
      <c r="B962" s="7" t="s">
        <v>19</v>
      </c>
      <c r="C962" s="7" t="s">
        <v>20</v>
      </c>
      <c r="D962" s="7" t="s">
        <v>14</v>
      </c>
      <c r="E962" s="7" t="s">
        <v>25</v>
      </c>
      <c r="F962" s="7" t="s">
        <v>40</v>
      </c>
      <c r="G962" s="7">
        <v>91.98</v>
      </c>
      <c r="H962" s="7">
        <v>1</v>
      </c>
      <c r="I962" s="8">
        <v>43542</v>
      </c>
      <c r="J962" s="9">
        <v>0.64513888888888882</v>
      </c>
      <c r="K962" s="7" t="s">
        <v>23</v>
      </c>
      <c r="L962" s="7">
        <v>4.7619047620000003</v>
      </c>
      <c r="M962" s="10">
        <v>9.8000000000000007</v>
      </c>
      <c r="N962" s="15">
        <f>Table5[[#This Row],[Unit price]] *Table5[[#This Row],[Quantity]]</f>
        <v>91.98</v>
      </c>
      <c r="O962" s="15">
        <f xml:space="preserve"> Table5[[#This Row],[Revenue]]/(1 + Table5[[#This Row],[Gross Margin Percentage]])</f>
        <v>15.963471074116306</v>
      </c>
      <c r="P962" s="17">
        <f xml:space="preserve"> Table5[[#This Row],[Revenue]] - Table5[[#This Row],[Total Cost]]</f>
        <v>76.016528925883705</v>
      </c>
    </row>
    <row r="963" spans="1:16" x14ac:dyDescent="0.25">
      <c r="A963" s="11" t="s">
        <v>991</v>
      </c>
      <c r="B963" s="11" t="s">
        <v>12</v>
      </c>
      <c r="C963" s="11" t="s">
        <v>13</v>
      </c>
      <c r="D963" s="11" t="s">
        <v>14</v>
      </c>
      <c r="E963" s="11" t="s">
        <v>25</v>
      </c>
      <c r="F963" s="11" t="s">
        <v>22</v>
      </c>
      <c r="G963" s="11">
        <v>20.89</v>
      </c>
      <c r="H963" s="11">
        <v>2</v>
      </c>
      <c r="I963" s="12">
        <v>43501</v>
      </c>
      <c r="J963" s="13">
        <v>0.78125</v>
      </c>
      <c r="K963" s="11" t="s">
        <v>23</v>
      </c>
      <c r="L963" s="11">
        <v>4.7619047620000003</v>
      </c>
      <c r="M963" s="14">
        <v>9.8000000000000007</v>
      </c>
      <c r="N963" s="15">
        <f>Table5[[#This Row],[Unit price]] *Table5[[#This Row],[Quantity]]</f>
        <v>41.78</v>
      </c>
      <c r="O963" s="15">
        <f xml:space="preserve"> Table5[[#This Row],[Revenue]]/(1 + Table5[[#This Row],[Gross Margin Percentage]])</f>
        <v>7.2510743800454369</v>
      </c>
      <c r="P963" s="17">
        <f xml:space="preserve"> Table5[[#This Row],[Revenue]] - Table5[[#This Row],[Total Cost]]</f>
        <v>34.528925619954563</v>
      </c>
    </row>
    <row r="964" spans="1:16" x14ac:dyDescent="0.25">
      <c r="A964" s="7" t="s">
        <v>992</v>
      </c>
      <c r="B964" s="7" t="s">
        <v>12</v>
      </c>
      <c r="C964" s="7" t="s">
        <v>13</v>
      </c>
      <c r="D964" s="7" t="s">
        <v>21</v>
      </c>
      <c r="E964" s="7" t="s">
        <v>15</v>
      </c>
      <c r="F964" s="7" t="s">
        <v>40</v>
      </c>
      <c r="G964" s="7">
        <v>15.5</v>
      </c>
      <c r="H964" s="7">
        <v>1</v>
      </c>
      <c r="I964" s="8">
        <v>43543</v>
      </c>
      <c r="J964" s="9">
        <v>0.64097222222222217</v>
      </c>
      <c r="K964" s="7" t="s">
        <v>27</v>
      </c>
      <c r="L964" s="7">
        <v>4.7619047620000003</v>
      </c>
      <c r="M964" s="10">
        <v>7.4</v>
      </c>
      <c r="N964" s="15">
        <f>Table5[[#This Row],[Unit price]] *Table5[[#This Row],[Quantity]]</f>
        <v>15.5</v>
      </c>
      <c r="O964" s="15">
        <f xml:space="preserve"> Table5[[#This Row],[Revenue]]/(1 + Table5[[#This Row],[Gross Margin Percentage]])</f>
        <v>2.6900826445836348</v>
      </c>
      <c r="P964" s="17">
        <f xml:space="preserve"> Table5[[#This Row],[Revenue]] - Table5[[#This Row],[Total Cost]]</f>
        <v>12.809917355416365</v>
      </c>
    </row>
    <row r="965" spans="1:16" x14ac:dyDescent="0.25">
      <c r="A965" s="11" t="s">
        <v>993</v>
      </c>
      <c r="B965" s="11" t="s">
        <v>19</v>
      </c>
      <c r="C965" s="11" t="s">
        <v>20</v>
      </c>
      <c r="D965" s="11" t="s">
        <v>14</v>
      </c>
      <c r="E965" s="11" t="s">
        <v>25</v>
      </c>
      <c r="F965" s="11" t="s">
        <v>22</v>
      </c>
      <c r="G965" s="11">
        <v>96.82</v>
      </c>
      <c r="H965" s="11">
        <v>3</v>
      </c>
      <c r="I965" s="12">
        <v>43554</v>
      </c>
      <c r="J965" s="13">
        <v>0.85902777777777783</v>
      </c>
      <c r="K965" s="11" t="s">
        <v>23</v>
      </c>
      <c r="L965" s="11">
        <v>4.7619047620000003</v>
      </c>
      <c r="M965" s="14">
        <v>6.7</v>
      </c>
      <c r="N965" s="15">
        <f>Table5[[#This Row],[Unit price]] *Table5[[#This Row],[Quantity]]</f>
        <v>290.45999999999998</v>
      </c>
      <c r="O965" s="15">
        <f xml:space="preserve"> Table5[[#This Row],[Revenue]]/(1 + Table5[[#This Row],[Gross Margin Percentage]])</f>
        <v>50.410413222307263</v>
      </c>
      <c r="P965" s="17">
        <f xml:space="preserve"> Table5[[#This Row],[Revenue]] - Table5[[#This Row],[Total Cost]]</f>
        <v>240.04958677769272</v>
      </c>
    </row>
    <row r="966" spans="1:16" x14ac:dyDescent="0.25">
      <c r="A966" s="7" t="s">
        <v>994</v>
      </c>
      <c r="B966" s="7" t="s">
        <v>36</v>
      </c>
      <c r="C966" s="7" t="s">
        <v>37</v>
      </c>
      <c r="D966" s="7" t="s">
        <v>21</v>
      </c>
      <c r="E966" s="7" t="s">
        <v>25</v>
      </c>
      <c r="F966" s="7" t="s">
        <v>38</v>
      </c>
      <c r="G966" s="7">
        <v>33.33</v>
      </c>
      <c r="H966" s="7">
        <v>2</v>
      </c>
      <c r="I966" s="8">
        <v>43491</v>
      </c>
      <c r="J966" s="9">
        <v>0.6118055555555556</v>
      </c>
      <c r="K966" s="7" t="s">
        <v>27</v>
      </c>
      <c r="L966" s="7">
        <v>4.7619047620000003</v>
      </c>
      <c r="M966" s="10">
        <v>6.4</v>
      </c>
      <c r="N966" s="15">
        <f>Table5[[#This Row],[Unit price]] *Table5[[#This Row],[Quantity]]</f>
        <v>66.66</v>
      </c>
      <c r="O966" s="15">
        <f xml:space="preserve"> Table5[[#This Row],[Revenue]]/(1 + Table5[[#This Row],[Gross Margin Percentage]])</f>
        <v>11.569090908899684</v>
      </c>
      <c r="P966" s="17">
        <f xml:space="preserve"> Table5[[#This Row],[Revenue]] - Table5[[#This Row],[Total Cost]]</f>
        <v>55.090909091100315</v>
      </c>
    </row>
    <row r="967" spans="1:16" x14ac:dyDescent="0.25">
      <c r="A967" s="11" t="s">
        <v>995</v>
      </c>
      <c r="B967" s="11" t="s">
        <v>36</v>
      </c>
      <c r="C967" s="11" t="s">
        <v>37</v>
      </c>
      <c r="D967" s="11" t="s">
        <v>21</v>
      </c>
      <c r="E967" s="11" t="s">
        <v>15</v>
      </c>
      <c r="F967" s="11" t="s">
        <v>22</v>
      </c>
      <c r="G967" s="11">
        <v>38.270000000000003</v>
      </c>
      <c r="H967" s="11">
        <v>2</v>
      </c>
      <c r="I967" s="12">
        <v>43526</v>
      </c>
      <c r="J967" s="13">
        <v>0.76250000000000007</v>
      </c>
      <c r="K967" s="11" t="s">
        <v>27</v>
      </c>
      <c r="L967" s="11">
        <v>4.7619047620000003</v>
      </c>
      <c r="M967" s="14">
        <v>5.8</v>
      </c>
      <c r="N967" s="15">
        <f>Table5[[#This Row],[Unit price]] *Table5[[#This Row],[Quantity]]</f>
        <v>76.540000000000006</v>
      </c>
      <c r="O967" s="15">
        <f xml:space="preserve"> Table5[[#This Row],[Revenue]]/(1 + Table5[[#This Row],[Gross Margin Percentage]])</f>
        <v>13.283801652672995</v>
      </c>
      <c r="P967" s="17">
        <f xml:space="preserve"> Table5[[#This Row],[Revenue]] - Table5[[#This Row],[Total Cost]]</f>
        <v>63.256198347327015</v>
      </c>
    </row>
    <row r="968" spans="1:16" x14ac:dyDescent="0.25">
      <c r="A968" s="7" t="s">
        <v>996</v>
      </c>
      <c r="B968" s="7" t="s">
        <v>12</v>
      </c>
      <c r="C968" s="7" t="s">
        <v>13</v>
      </c>
      <c r="D968" s="7" t="s">
        <v>21</v>
      </c>
      <c r="E968" s="7" t="s">
        <v>15</v>
      </c>
      <c r="F968" s="7" t="s">
        <v>26</v>
      </c>
      <c r="G968" s="7">
        <v>33.299999999999997</v>
      </c>
      <c r="H968" s="7">
        <v>9</v>
      </c>
      <c r="I968" s="8">
        <v>43528</v>
      </c>
      <c r="J968" s="9">
        <v>0.64374999999999993</v>
      </c>
      <c r="K968" s="7" t="s">
        <v>17</v>
      </c>
      <c r="L968" s="7">
        <v>4.7619047620000003</v>
      </c>
      <c r="M968" s="10">
        <v>7.2</v>
      </c>
      <c r="N968" s="15">
        <f>Table5[[#This Row],[Unit price]] *Table5[[#This Row],[Quantity]]</f>
        <v>299.7</v>
      </c>
      <c r="O968" s="15">
        <f xml:space="preserve"> Table5[[#This Row],[Revenue]]/(1 + Table5[[#This Row],[Gross Margin Percentage]])</f>
        <v>52.014049585917121</v>
      </c>
      <c r="P968" s="17">
        <f xml:space="preserve"> Table5[[#This Row],[Revenue]] - Table5[[#This Row],[Total Cost]]</f>
        <v>247.68595041408287</v>
      </c>
    </row>
    <row r="969" spans="1:16" x14ac:dyDescent="0.25">
      <c r="A969" s="11" t="s">
        <v>997</v>
      </c>
      <c r="B969" s="11" t="s">
        <v>12</v>
      </c>
      <c r="C969" s="11" t="s">
        <v>13</v>
      </c>
      <c r="D969" s="11" t="s">
        <v>14</v>
      </c>
      <c r="E969" s="11" t="s">
        <v>25</v>
      </c>
      <c r="F969" s="11" t="s">
        <v>26</v>
      </c>
      <c r="G969" s="11">
        <v>81.010000000000005</v>
      </c>
      <c r="H969" s="11">
        <v>3</v>
      </c>
      <c r="I969" s="12">
        <v>43478</v>
      </c>
      <c r="J969" s="13">
        <v>0.53819444444444442</v>
      </c>
      <c r="K969" s="11" t="s">
        <v>27</v>
      </c>
      <c r="L969" s="11">
        <v>4.7619047620000003</v>
      </c>
      <c r="M969" s="14">
        <v>9.3000000000000007</v>
      </c>
      <c r="N969" s="15">
        <f>Table5[[#This Row],[Unit price]] *Table5[[#This Row],[Quantity]]</f>
        <v>243.03000000000003</v>
      </c>
      <c r="O969" s="15">
        <f xml:space="preserve"> Table5[[#This Row],[Revenue]]/(1 + Table5[[#This Row],[Gross Margin Percentage]])</f>
        <v>42.178760329881342</v>
      </c>
      <c r="P969" s="17">
        <f xml:space="preserve"> Table5[[#This Row],[Revenue]] - Table5[[#This Row],[Total Cost]]</f>
        <v>200.85123967011867</v>
      </c>
    </row>
    <row r="970" spans="1:16" x14ac:dyDescent="0.25">
      <c r="A970" s="7" t="s">
        <v>998</v>
      </c>
      <c r="B970" s="7" t="s">
        <v>12</v>
      </c>
      <c r="C970" s="7" t="s">
        <v>13</v>
      </c>
      <c r="D970" s="7" t="s">
        <v>21</v>
      </c>
      <c r="E970" s="7" t="s">
        <v>15</v>
      </c>
      <c r="F970" s="7" t="s">
        <v>16</v>
      </c>
      <c r="G970" s="7">
        <v>15.8</v>
      </c>
      <c r="H970" s="7">
        <v>3</v>
      </c>
      <c r="I970" s="8">
        <v>43549</v>
      </c>
      <c r="J970" s="9">
        <v>0.75138888888888899</v>
      </c>
      <c r="K970" s="7" t="s">
        <v>23</v>
      </c>
      <c r="L970" s="7">
        <v>4.7619047620000003</v>
      </c>
      <c r="M970" s="10">
        <v>9.5</v>
      </c>
      <c r="N970" s="15">
        <f>Table5[[#This Row],[Unit price]] *Table5[[#This Row],[Quantity]]</f>
        <v>47.400000000000006</v>
      </c>
      <c r="O970" s="15">
        <f xml:space="preserve"> Table5[[#This Row],[Revenue]]/(1 + Table5[[#This Row],[Gross Margin Percentage]])</f>
        <v>8.226446280855761</v>
      </c>
      <c r="P970" s="17">
        <f xml:space="preserve"> Table5[[#This Row],[Revenue]] - Table5[[#This Row],[Total Cost]]</f>
        <v>39.173553719144245</v>
      </c>
    </row>
    <row r="971" spans="1:16" x14ac:dyDescent="0.25">
      <c r="A971" s="11" t="s">
        <v>999</v>
      </c>
      <c r="B971" s="11" t="s">
        <v>36</v>
      </c>
      <c r="C971" s="11" t="s">
        <v>37</v>
      </c>
      <c r="D971" s="11" t="s">
        <v>14</v>
      </c>
      <c r="E971" s="11" t="s">
        <v>15</v>
      </c>
      <c r="F971" s="11" t="s">
        <v>22</v>
      </c>
      <c r="G971" s="11">
        <v>34.49</v>
      </c>
      <c r="H971" s="11">
        <v>5</v>
      </c>
      <c r="I971" s="12">
        <v>43535</v>
      </c>
      <c r="J971" s="13">
        <v>0.8222222222222223</v>
      </c>
      <c r="K971" s="11" t="s">
        <v>27</v>
      </c>
      <c r="L971" s="11">
        <v>4.7619047620000003</v>
      </c>
      <c r="M971" s="14">
        <v>9</v>
      </c>
      <c r="N971" s="15">
        <f>Table5[[#This Row],[Unit price]] *Table5[[#This Row],[Quantity]]</f>
        <v>172.45000000000002</v>
      </c>
      <c r="O971" s="15">
        <f xml:space="preserve"> Table5[[#This Row],[Revenue]]/(1 + Table5[[#This Row],[Gross Margin Percentage]])</f>
        <v>29.929338842480508</v>
      </c>
      <c r="P971" s="17">
        <f xml:space="preserve"> Table5[[#This Row],[Revenue]] - Table5[[#This Row],[Total Cost]]</f>
        <v>142.5206611575195</v>
      </c>
    </row>
    <row r="972" spans="1:16" x14ac:dyDescent="0.25">
      <c r="A972" s="7" t="s">
        <v>1000</v>
      </c>
      <c r="B972" s="7" t="s">
        <v>36</v>
      </c>
      <c r="C972" s="7" t="s">
        <v>37</v>
      </c>
      <c r="D972" s="7" t="s">
        <v>14</v>
      </c>
      <c r="E972" s="7" t="s">
        <v>15</v>
      </c>
      <c r="F972" s="7" t="s">
        <v>38</v>
      </c>
      <c r="G972" s="7">
        <v>84.63</v>
      </c>
      <c r="H972" s="7">
        <v>10</v>
      </c>
      <c r="I972" s="8">
        <v>43466</v>
      </c>
      <c r="J972" s="9">
        <v>0.48333333333333334</v>
      </c>
      <c r="K972" s="7" t="s">
        <v>27</v>
      </c>
      <c r="L972" s="7">
        <v>4.7619047620000003</v>
      </c>
      <c r="M972" s="10">
        <v>9</v>
      </c>
      <c r="N972" s="15">
        <f>Table5[[#This Row],[Unit price]] *Table5[[#This Row],[Quantity]]</f>
        <v>846.3</v>
      </c>
      <c r="O972" s="15">
        <f xml:space="preserve"> Table5[[#This Row],[Revenue]]/(1 + Table5[[#This Row],[Gross Margin Percentage]])</f>
        <v>146.87851239426647</v>
      </c>
      <c r="P972" s="17">
        <f xml:space="preserve"> Table5[[#This Row],[Revenue]] - Table5[[#This Row],[Total Cost]]</f>
        <v>699.42148760573355</v>
      </c>
    </row>
    <row r="973" spans="1:16" x14ac:dyDescent="0.25">
      <c r="A973" s="11" t="s">
        <v>1001</v>
      </c>
      <c r="B973" s="11" t="s">
        <v>36</v>
      </c>
      <c r="C973" s="11" t="s">
        <v>37</v>
      </c>
      <c r="D973" s="11" t="s">
        <v>14</v>
      </c>
      <c r="E973" s="11" t="s">
        <v>25</v>
      </c>
      <c r="F973" s="11" t="s">
        <v>26</v>
      </c>
      <c r="G973" s="11">
        <v>36.909999999999997</v>
      </c>
      <c r="H973" s="11">
        <v>7</v>
      </c>
      <c r="I973" s="12">
        <v>43506</v>
      </c>
      <c r="J973" s="13">
        <v>0.57708333333333328</v>
      </c>
      <c r="K973" s="11" t="s">
        <v>17</v>
      </c>
      <c r="L973" s="11">
        <v>4.7619047620000003</v>
      </c>
      <c r="M973" s="14">
        <v>6.7</v>
      </c>
      <c r="N973" s="15">
        <f>Table5[[#This Row],[Unit price]] *Table5[[#This Row],[Quantity]]</f>
        <v>258.37</v>
      </c>
      <c r="O973" s="15">
        <f xml:space="preserve"> Table5[[#This Row],[Revenue]]/(1 + Table5[[#This Row],[Gross Margin Percentage]])</f>
        <v>44.841074379424114</v>
      </c>
      <c r="P973" s="17">
        <f xml:space="preserve"> Table5[[#This Row],[Revenue]] - Table5[[#This Row],[Total Cost]]</f>
        <v>213.52892562057588</v>
      </c>
    </row>
    <row r="974" spans="1:16" x14ac:dyDescent="0.25">
      <c r="A974" s="7" t="s">
        <v>1002</v>
      </c>
      <c r="B974" s="7" t="s">
        <v>36</v>
      </c>
      <c r="C974" s="7" t="s">
        <v>37</v>
      </c>
      <c r="D974" s="7" t="s">
        <v>21</v>
      </c>
      <c r="E974" s="7" t="s">
        <v>25</v>
      </c>
      <c r="F974" s="7" t="s">
        <v>22</v>
      </c>
      <c r="G974" s="7">
        <v>87.08</v>
      </c>
      <c r="H974" s="7">
        <v>7</v>
      </c>
      <c r="I974" s="8">
        <v>43491</v>
      </c>
      <c r="J974" s="9">
        <v>0.63680555555555551</v>
      </c>
      <c r="K974" s="7" t="s">
        <v>23</v>
      </c>
      <c r="L974" s="7">
        <v>4.7619047620000003</v>
      </c>
      <c r="M974" s="10">
        <v>5.5</v>
      </c>
      <c r="N974" s="15">
        <f>Table5[[#This Row],[Unit price]] *Table5[[#This Row],[Quantity]]</f>
        <v>609.55999999999995</v>
      </c>
      <c r="O974" s="15">
        <f xml:space="preserve"> Table5[[#This Row],[Revenue]]/(1 + Table5[[#This Row],[Gross Margin Percentage]])</f>
        <v>105.79140495692906</v>
      </c>
      <c r="P974" s="17">
        <f xml:space="preserve"> Table5[[#This Row],[Revenue]] - Table5[[#This Row],[Total Cost]]</f>
        <v>503.76859504307089</v>
      </c>
    </row>
    <row r="975" spans="1:16" x14ac:dyDescent="0.25">
      <c r="A975" s="11" t="s">
        <v>1003</v>
      </c>
      <c r="B975" s="11" t="s">
        <v>12</v>
      </c>
      <c r="C975" s="11" t="s">
        <v>13</v>
      </c>
      <c r="D975" s="11" t="s">
        <v>21</v>
      </c>
      <c r="E975" s="11" t="s">
        <v>25</v>
      </c>
      <c r="F975" s="11" t="s">
        <v>26</v>
      </c>
      <c r="G975" s="11">
        <v>80.08</v>
      </c>
      <c r="H975" s="11">
        <v>3</v>
      </c>
      <c r="I975" s="12">
        <v>43507</v>
      </c>
      <c r="J975" s="13">
        <v>0.64513888888888882</v>
      </c>
      <c r="K975" s="11" t="s">
        <v>23</v>
      </c>
      <c r="L975" s="11">
        <v>4.7619047620000003</v>
      </c>
      <c r="M975" s="14">
        <v>5.4</v>
      </c>
      <c r="N975" s="15">
        <f>Table5[[#This Row],[Unit price]] *Table5[[#This Row],[Quantity]]</f>
        <v>240.24</v>
      </c>
      <c r="O975" s="15">
        <f xml:space="preserve"> Table5[[#This Row],[Revenue]]/(1 + Table5[[#This Row],[Gross Margin Percentage]])</f>
        <v>41.694545453856286</v>
      </c>
      <c r="P975" s="17">
        <f xml:space="preserve"> Table5[[#This Row],[Revenue]] - Table5[[#This Row],[Total Cost]]</f>
        <v>198.54545454614373</v>
      </c>
    </row>
    <row r="976" spans="1:16" x14ac:dyDescent="0.25">
      <c r="A976" s="7" t="s">
        <v>1004</v>
      </c>
      <c r="B976" s="7" t="s">
        <v>19</v>
      </c>
      <c r="C976" s="7" t="s">
        <v>20</v>
      </c>
      <c r="D976" s="7" t="s">
        <v>21</v>
      </c>
      <c r="E976" s="7" t="s">
        <v>25</v>
      </c>
      <c r="F976" s="7" t="s">
        <v>40</v>
      </c>
      <c r="G976" s="7">
        <v>86.13</v>
      </c>
      <c r="H976" s="7">
        <v>2</v>
      </c>
      <c r="I976" s="8">
        <v>43503</v>
      </c>
      <c r="J976" s="9">
        <v>0.74930555555555556</v>
      </c>
      <c r="K976" s="7" t="s">
        <v>23</v>
      </c>
      <c r="L976" s="7">
        <v>4.7619047620000003</v>
      </c>
      <c r="M976" s="10">
        <v>8.1999999999999993</v>
      </c>
      <c r="N976" s="15">
        <f>Table5[[#This Row],[Unit price]] *Table5[[#This Row],[Quantity]]</f>
        <v>172.26</v>
      </c>
      <c r="O976" s="15">
        <f xml:space="preserve"> Table5[[#This Row],[Revenue]]/(1 + Table5[[#This Row],[Gross Margin Percentage]])</f>
        <v>29.896363635869477</v>
      </c>
      <c r="P976" s="17">
        <f xml:space="preserve"> Table5[[#This Row],[Revenue]] - Table5[[#This Row],[Total Cost]]</f>
        <v>142.36363636413051</v>
      </c>
    </row>
    <row r="977" spans="1:16" x14ac:dyDescent="0.25">
      <c r="A977" s="11" t="s">
        <v>1005</v>
      </c>
      <c r="B977" s="11" t="s">
        <v>36</v>
      </c>
      <c r="C977" s="11" t="s">
        <v>37</v>
      </c>
      <c r="D977" s="11" t="s">
        <v>14</v>
      </c>
      <c r="E977" s="11" t="s">
        <v>25</v>
      </c>
      <c r="F977" s="11" t="s">
        <v>40</v>
      </c>
      <c r="G977" s="11">
        <v>49.92</v>
      </c>
      <c r="H977" s="11">
        <v>2</v>
      </c>
      <c r="I977" s="12">
        <v>43530</v>
      </c>
      <c r="J977" s="13">
        <v>0.49652777777777773</v>
      </c>
      <c r="K977" s="11" t="s">
        <v>27</v>
      </c>
      <c r="L977" s="11">
        <v>4.7619047620000003</v>
      </c>
      <c r="M977" s="14">
        <v>7</v>
      </c>
      <c r="N977" s="15">
        <f>Table5[[#This Row],[Unit price]] *Table5[[#This Row],[Quantity]]</f>
        <v>99.84</v>
      </c>
      <c r="O977" s="15">
        <f xml:space="preserve"> Table5[[#This Row],[Revenue]]/(1 + Table5[[#This Row],[Gross Margin Percentage]])</f>
        <v>17.327603305498716</v>
      </c>
      <c r="P977" s="17">
        <f xml:space="preserve"> Table5[[#This Row],[Revenue]] - Table5[[#This Row],[Total Cost]]</f>
        <v>82.512396694501291</v>
      </c>
    </row>
    <row r="978" spans="1:16" x14ac:dyDescent="0.25">
      <c r="A978" s="7" t="s">
        <v>1006</v>
      </c>
      <c r="B978" s="7" t="s">
        <v>12</v>
      </c>
      <c r="C978" s="7" t="s">
        <v>13</v>
      </c>
      <c r="D978" s="7" t="s">
        <v>21</v>
      </c>
      <c r="E978" s="7" t="s">
        <v>15</v>
      </c>
      <c r="F978" s="7" t="s">
        <v>38</v>
      </c>
      <c r="G978" s="7">
        <v>74.66</v>
      </c>
      <c r="H978" s="7">
        <v>4</v>
      </c>
      <c r="I978" s="8">
        <v>43528</v>
      </c>
      <c r="J978" s="9">
        <v>0.44375000000000003</v>
      </c>
      <c r="K978" s="7" t="s">
        <v>23</v>
      </c>
      <c r="L978" s="7">
        <v>4.7619047620000003</v>
      </c>
      <c r="M978" s="10">
        <v>8.5</v>
      </c>
      <c r="N978" s="15">
        <f>Table5[[#This Row],[Unit price]] *Table5[[#This Row],[Quantity]]</f>
        <v>298.64</v>
      </c>
      <c r="O978" s="15">
        <f xml:space="preserve"> Table5[[#This Row],[Revenue]]/(1 + Table5[[#This Row],[Gross Margin Percentage]])</f>
        <v>51.830082643771398</v>
      </c>
      <c r="P978" s="17">
        <f xml:space="preserve"> Table5[[#This Row],[Revenue]] - Table5[[#This Row],[Total Cost]]</f>
        <v>246.8099173562286</v>
      </c>
    </row>
    <row r="979" spans="1:16" x14ac:dyDescent="0.25">
      <c r="A979" s="11" t="s">
        <v>1007</v>
      </c>
      <c r="B979" s="11" t="s">
        <v>36</v>
      </c>
      <c r="C979" s="11" t="s">
        <v>37</v>
      </c>
      <c r="D979" s="11" t="s">
        <v>14</v>
      </c>
      <c r="E979" s="11" t="s">
        <v>25</v>
      </c>
      <c r="F979" s="11" t="s">
        <v>38</v>
      </c>
      <c r="G979" s="11">
        <v>26.6</v>
      </c>
      <c r="H979" s="11">
        <v>6</v>
      </c>
      <c r="I979" s="12">
        <v>43522</v>
      </c>
      <c r="J979" s="13">
        <v>0.63194444444444442</v>
      </c>
      <c r="K979" s="11" t="s">
        <v>17</v>
      </c>
      <c r="L979" s="11">
        <v>4.7619047620000003</v>
      </c>
      <c r="M979" s="14">
        <v>4.9000000000000004</v>
      </c>
      <c r="N979" s="15">
        <f>Table5[[#This Row],[Unit price]] *Table5[[#This Row],[Quantity]]</f>
        <v>159.60000000000002</v>
      </c>
      <c r="O979" s="15">
        <f xml:space="preserve"> Table5[[#This Row],[Revenue]]/(1 + Table5[[#This Row],[Gross Margin Percentage]])</f>
        <v>27.699173553261172</v>
      </c>
      <c r="P979" s="17">
        <f xml:space="preserve"> Table5[[#This Row],[Revenue]] - Table5[[#This Row],[Total Cost]]</f>
        <v>131.90082644673885</v>
      </c>
    </row>
    <row r="980" spans="1:16" x14ac:dyDescent="0.25">
      <c r="A980" s="7" t="s">
        <v>1008</v>
      </c>
      <c r="B980" s="7" t="s">
        <v>36</v>
      </c>
      <c r="C980" s="7" t="s">
        <v>37</v>
      </c>
      <c r="D980" s="7" t="s">
        <v>21</v>
      </c>
      <c r="E980" s="7" t="s">
        <v>15</v>
      </c>
      <c r="F980" s="7" t="s">
        <v>22</v>
      </c>
      <c r="G980" s="7">
        <v>25.45</v>
      </c>
      <c r="H980" s="7">
        <v>1</v>
      </c>
      <c r="I980" s="8">
        <v>43534</v>
      </c>
      <c r="J980" s="9">
        <v>0.75694444444444453</v>
      </c>
      <c r="K980" s="7" t="s">
        <v>27</v>
      </c>
      <c r="L980" s="7">
        <v>4.7619047620000003</v>
      </c>
      <c r="M980" s="10">
        <v>5.0999999999999996</v>
      </c>
      <c r="N980" s="15">
        <f>Table5[[#This Row],[Unit price]] *Table5[[#This Row],[Quantity]]</f>
        <v>25.45</v>
      </c>
      <c r="O980" s="15">
        <f xml:space="preserve"> Table5[[#This Row],[Revenue]]/(1 + Table5[[#This Row],[Gross Margin Percentage]])</f>
        <v>4.4169421486873226</v>
      </c>
      <c r="P980" s="17">
        <f xml:space="preserve"> Table5[[#This Row],[Revenue]] - Table5[[#This Row],[Total Cost]]</f>
        <v>21.033057851312677</v>
      </c>
    </row>
    <row r="981" spans="1:16" x14ac:dyDescent="0.25">
      <c r="A981" s="11" t="s">
        <v>1009</v>
      </c>
      <c r="B981" s="11" t="s">
        <v>36</v>
      </c>
      <c r="C981" s="11" t="s">
        <v>37</v>
      </c>
      <c r="D981" s="11" t="s">
        <v>21</v>
      </c>
      <c r="E981" s="11" t="s">
        <v>15</v>
      </c>
      <c r="F981" s="11" t="s">
        <v>38</v>
      </c>
      <c r="G981" s="11">
        <v>67.77</v>
      </c>
      <c r="H981" s="11">
        <v>1</v>
      </c>
      <c r="I981" s="12">
        <v>43500</v>
      </c>
      <c r="J981" s="13">
        <v>0.86319444444444438</v>
      </c>
      <c r="K981" s="11" t="s">
        <v>27</v>
      </c>
      <c r="L981" s="11">
        <v>4.7619047620000003</v>
      </c>
      <c r="M981" s="14">
        <v>6.5</v>
      </c>
      <c r="N981" s="15">
        <f>Table5[[#This Row],[Unit price]] *Table5[[#This Row],[Quantity]]</f>
        <v>67.77</v>
      </c>
      <c r="O981" s="15">
        <f xml:space="preserve"> Table5[[#This Row],[Revenue]]/(1 + Table5[[#This Row],[Gross Margin Percentage]])</f>
        <v>11.761735536995673</v>
      </c>
      <c r="P981" s="17">
        <f xml:space="preserve"> Table5[[#This Row],[Revenue]] - Table5[[#This Row],[Total Cost]]</f>
        <v>56.008264463004323</v>
      </c>
    </row>
    <row r="982" spans="1:16" x14ac:dyDescent="0.25">
      <c r="A982" s="7" t="s">
        <v>1010</v>
      </c>
      <c r="B982" s="7" t="s">
        <v>19</v>
      </c>
      <c r="C982" s="7" t="s">
        <v>20</v>
      </c>
      <c r="D982" s="7" t="s">
        <v>14</v>
      </c>
      <c r="E982" s="7" t="s">
        <v>25</v>
      </c>
      <c r="F982" s="7" t="s">
        <v>38</v>
      </c>
      <c r="G982" s="7">
        <v>59.59</v>
      </c>
      <c r="H982" s="7">
        <v>4</v>
      </c>
      <c r="I982" s="8">
        <v>43484</v>
      </c>
      <c r="J982" s="9">
        <v>0.53194444444444444</v>
      </c>
      <c r="K982" s="7" t="s">
        <v>23</v>
      </c>
      <c r="L982" s="7">
        <v>4.7619047620000003</v>
      </c>
      <c r="M982" s="10">
        <v>9.8000000000000007</v>
      </c>
      <c r="N982" s="15">
        <f>Table5[[#This Row],[Unit price]] *Table5[[#This Row],[Quantity]]</f>
        <v>238.36</v>
      </c>
      <c r="O982" s="15">
        <f xml:space="preserve"> Table5[[#This Row],[Revenue]]/(1 + Table5[[#This Row],[Gross Margin Percentage]])</f>
        <v>41.368264462126142</v>
      </c>
      <c r="P982" s="17">
        <f xml:space="preserve"> Table5[[#This Row],[Revenue]] - Table5[[#This Row],[Total Cost]]</f>
        <v>196.99173553787386</v>
      </c>
    </row>
    <row r="983" spans="1:16" x14ac:dyDescent="0.25">
      <c r="A983" s="11" t="s">
        <v>1011</v>
      </c>
      <c r="B983" s="11" t="s">
        <v>12</v>
      </c>
      <c r="C983" s="11" t="s">
        <v>13</v>
      </c>
      <c r="D983" s="11" t="s">
        <v>21</v>
      </c>
      <c r="E983" s="11" t="s">
        <v>25</v>
      </c>
      <c r="F983" s="11" t="s">
        <v>16</v>
      </c>
      <c r="G983" s="11">
        <v>58.15</v>
      </c>
      <c r="H983" s="11">
        <v>4</v>
      </c>
      <c r="I983" s="12">
        <v>43488</v>
      </c>
      <c r="J983" s="13">
        <v>0.73888888888888893</v>
      </c>
      <c r="K983" s="11" t="s">
        <v>23</v>
      </c>
      <c r="L983" s="11">
        <v>4.7619047620000003</v>
      </c>
      <c r="M983" s="14">
        <v>8.4</v>
      </c>
      <c r="N983" s="15">
        <f>Table5[[#This Row],[Unit price]] *Table5[[#This Row],[Quantity]]</f>
        <v>232.6</v>
      </c>
      <c r="O983" s="15">
        <f xml:space="preserve"> Table5[[#This Row],[Revenue]]/(1 + Table5[[#This Row],[Gross Margin Percentage]])</f>
        <v>40.368595040655059</v>
      </c>
      <c r="P983" s="17">
        <f xml:space="preserve"> Table5[[#This Row],[Revenue]] - Table5[[#This Row],[Total Cost]]</f>
        <v>192.23140495934493</v>
      </c>
    </row>
    <row r="984" spans="1:16" x14ac:dyDescent="0.25">
      <c r="A984" s="7" t="s">
        <v>1012</v>
      </c>
      <c r="B984" s="7" t="s">
        <v>12</v>
      </c>
      <c r="C984" s="7" t="s">
        <v>13</v>
      </c>
      <c r="D984" s="7" t="s">
        <v>14</v>
      </c>
      <c r="E984" s="7" t="s">
        <v>15</v>
      </c>
      <c r="F984" s="7" t="s">
        <v>30</v>
      </c>
      <c r="G984" s="7">
        <v>97.48</v>
      </c>
      <c r="H984" s="7">
        <v>9</v>
      </c>
      <c r="I984" s="8">
        <v>43538</v>
      </c>
      <c r="J984" s="9">
        <v>0.59652777777777777</v>
      </c>
      <c r="K984" s="7" t="s">
        <v>17</v>
      </c>
      <c r="L984" s="7">
        <v>4.7619047620000003</v>
      </c>
      <c r="M984" s="10">
        <v>7.4</v>
      </c>
      <c r="N984" s="15">
        <f>Table5[[#This Row],[Unit price]] *Table5[[#This Row],[Quantity]]</f>
        <v>877.32</v>
      </c>
      <c r="O984" s="15">
        <f xml:space="preserve"> Table5[[#This Row],[Revenue]]/(1 + Table5[[#This Row],[Gross Margin Percentage]])</f>
        <v>152.26214875781386</v>
      </c>
      <c r="P984" s="17">
        <f xml:space="preserve"> Table5[[#This Row],[Revenue]] - Table5[[#This Row],[Total Cost]]</f>
        <v>725.05785124218619</v>
      </c>
    </row>
    <row r="985" spans="1:16" x14ac:dyDescent="0.25">
      <c r="A985" s="11" t="s">
        <v>1013</v>
      </c>
      <c r="B985" s="11" t="s">
        <v>19</v>
      </c>
      <c r="C985" s="11" t="s">
        <v>20</v>
      </c>
      <c r="D985" s="11" t="s">
        <v>21</v>
      </c>
      <c r="E985" s="11" t="s">
        <v>25</v>
      </c>
      <c r="F985" s="11" t="s">
        <v>16</v>
      </c>
      <c r="G985" s="11">
        <v>99.96</v>
      </c>
      <c r="H985" s="11">
        <v>7</v>
      </c>
      <c r="I985" s="12">
        <v>43488</v>
      </c>
      <c r="J985" s="13">
        <v>0.43958333333333338</v>
      </c>
      <c r="K985" s="11" t="s">
        <v>23</v>
      </c>
      <c r="L985" s="11">
        <v>4.7619047620000003</v>
      </c>
      <c r="M985" s="14">
        <v>6.1</v>
      </c>
      <c r="N985" s="15">
        <f>Table5[[#This Row],[Unit price]] *Table5[[#This Row],[Quantity]]</f>
        <v>699.71999999999991</v>
      </c>
      <c r="O985" s="15">
        <f xml:space="preserve"> Table5[[#This Row],[Revenue]]/(1 + Table5[[#This Row],[Gross Margin Percentage]])</f>
        <v>121.43900826245553</v>
      </c>
      <c r="P985" s="17">
        <f xml:space="preserve"> Table5[[#This Row],[Revenue]] - Table5[[#This Row],[Total Cost]]</f>
        <v>578.28099173754435</v>
      </c>
    </row>
    <row r="986" spans="1:16" x14ac:dyDescent="0.25">
      <c r="A986" s="7" t="s">
        <v>1014</v>
      </c>
      <c r="B986" s="7" t="s">
        <v>19</v>
      </c>
      <c r="C986" s="7" t="s">
        <v>20</v>
      </c>
      <c r="D986" s="7" t="s">
        <v>21</v>
      </c>
      <c r="E986" s="7" t="s">
        <v>25</v>
      </c>
      <c r="F986" s="7" t="s">
        <v>22</v>
      </c>
      <c r="G986" s="7">
        <v>96.37</v>
      </c>
      <c r="H986" s="7">
        <v>7</v>
      </c>
      <c r="I986" s="8">
        <v>43474</v>
      </c>
      <c r="J986" s="9">
        <v>0.4861111111111111</v>
      </c>
      <c r="K986" s="7" t="s">
        <v>23</v>
      </c>
      <c r="L986" s="7">
        <v>4.7619047620000003</v>
      </c>
      <c r="M986" s="10">
        <v>6</v>
      </c>
      <c r="N986" s="15">
        <f>Table5[[#This Row],[Unit price]] *Table5[[#This Row],[Quantity]]</f>
        <v>674.59</v>
      </c>
      <c r="O986" s="15">
        <f xml:space="preserve"> Table5[[#This Row],[Revenue]]/(1 + Table5[[#This Row],[Gross Margin Percentage]])</f>
        <v>117.07760330384995</v>
      </c>
      <c r="P986" s="17">
        <f xml:space="preserve"> Table5[[#This Row],[Revenue]] - Table5[[#This Row],[Total Cost]]</f>
        <v>557.51239669615006</v>
      </c>
    </row>
    <row r="987" spans="1:16" x14ac:dyDescent="0.25">
      <c r="A987" s="11" t="s">
        <v>1015</v>
      </c>
      <c r="B987" s="11" t="s">
        <v>36</v>
      </c>
      <c r="C987" s="11" t="s">
        <v>37</v>
      </c>
      <c r="D987" s="11" t="s">
        <v>21</v>
      </c>
      <c r="E987" s="11" t="s">
        <v>15</v>
      </c>
      <c r="F987" s="11" t="s">
        <v>40</v>
      </c>
      <c r="G987" s="11">
        <v>63.71</v>
      </c>
      <c r="H987" s="11">
        <v>5</v>
      </c>
      <c r="I987" s="12">
        <v>43503</v>
      </c>
      <c r="J987" s="13">
        <v>0.8125</v>
      </c>
      <c r="K987" s="11" t="s">
        <v>17</v>
      </c>
      <c r="L987" s="11">
        <v>4.7619047620000003</v>
      </c>
      <c r="M987" s="14">
        <v>8.5</v>
      </c>
      <c r="N987" s="15">
        <f>Table5[[#This Row],[Unit price]] *Table5[[#This Row],[Quantity]]</f>
        <v>318.55</v>
      </c>
      <c r="O987" s="15">
        <f xml:space="preserve"> Table5[[#This Row],[Revenue]]/(1 + Table5[[#This Row],[Gross Margin Percentage]])</f>
        <v>55.285537189168835</v>
      </c>
      <c r="P987" s="17">
        <f xml:space="preserve"> Table5[[#This Row],[Revenue]] - Table5[[#This Row],[Total Cost]]</f>
        <v>263.26446281083116</v>
      </c>
    </row>
    <row r="988" spans="1:16" x14ac:dyDescent="0.25">
      <c r="A988" s="7" t="s">
        <v>1016</v>
      </c>
      <c r="B988" s="7" t="s">
        <v>36</v>
      </c>
      <c r="C988" s="7" t="s">
        <v>37</v>
      </c>
      <c r="D988" s="7" t="s">
        <v>21</v>
      </c>
      <c r="E988" s="7" t="s">
        <v>15</v>
      </c>
      <c r="F988" s="7" t="s">
        <v>16</v>
      </c>
      <c r="G988" s="7">
        <v>14.76</v>
      </c>
      <c r="H988" s="7">
        <v>2</v>
      </c>
      <c r="I988" s="8">
        <v>43514</v>
      </c>
      <c r="J988" s="9">
        <v>0.61249999999999993</v>
      </c>
      <c r="K988" s="8" t="s">
        <v>17</v>
      </c>
      <c r="L988" s="7">
        <v>4.7619047620000003</v>
      </c>
      <c r="M988" s="10">
        <v>4.3</v>
      </c>
      <c r="N988" s="15">
        <f>Table5[[#This Row],[Unit price]] *Table5[[#This Row],[Quantity]]</f>
        <v>29.52</v>
      </c>
      <c r="O988" s="15">
        <f xml:space="preserve"> Table5[[#This Row],[Revenue]]/(1 + Table5[[#This Row],[Gross Margin Percentage]])</f>
        <v>5.1233057850392836</v>
      </c>
      <c r="P988" s="17">
        <f xml:space="preserve"> Table5[[#This Row],[Revenue]] - Table5[[#This Row],[Total Cost]]</f>
        <v>24.396694214960718</v>
      </c>
    </row>
    <row r="989" spans="1:16" x14ac:dyDescent="0.25">
      <c r="A989" s="11" t="s">
        <v>1017</v>
      </c>
      <c r="B989" s="11" t="s">
        <v>36</v>
      </c>
      <c r="C989" s="11" t="s">
        <v>37</v>
      </c>
      <c r="D989" s="11" t="s">
        <v>14</v>
      </c>
      <c r="E989" s="11" t="s">
        <v>25</v>
      </c>
      <c r="F989" s="11" t="s">
        <v>16</v>
      </c>
      <c r="G989" s="11">
        <v>62</v>
      </c>
      <c r="H989" s="11">
        <v>8</v>
      </c>
      <c r="I989" s="12">
        <v>43468</v>
      </c>
      <c r="J989" s="13">
        <v>0.79722222222222217</v>
      </c>
      <c r="K989" s="11" t="s">
        <v>27</v>
      </c>
      <c r="L989" s="11">
        <v>4.7619047620000003</v>
      </c>
      <c r="M989" s="14">
        <v>6.2</v>
      </c>
      <c r="N989" s="15">
        <f>Table5[[#This Row],[Unit price]] *Table5[[#This Row],[Quantity]]</f>
        <v>496</v>
      </c>
      <c r="O989" s="15">
        <f xml:space="preserve"> Table5[[#This Row],[Revenue]]/(1 + Table5[[#This Row],[Gross Margin Percentage]])</f>
        <v>86.082644626676313</v>
      </c>
      <c r="P989" s="17">
        <f xml:space="preserve"> Table5[[#This Row],[Revenue]] - Table5[[#This Row],[Total Cost]]</f>
        <v>409.91735537332369</v>
      </c>
    </row>
    <row r="990" spans="1:16" x14ac:dyDescent="0.25">
      <c r="A990" s="7" t="s">
        <v>1018</v>
      </c>
      <c r="B990" s="7" t="s">
        <v>19</v>
      </c>
      <c r="C990" s="7" t="s">
        <v>20</v>
      </c>
      <c r="D990" s="7" t="s">
        <v>14</v>
      </c>
      <c r="E990" s="7" t="s">
        <v>25</v>
      </c>
      <c r="F990" s="7" t="s">
        <v>22</v>
      </c>
      <c r="G990" s="7">
        <v>82.34</v>
      </c>
      <c r="H990" s="7">
        <v>10</v>
      </c>
      <c r="I990" s="8">
        <v>43553</v>
      </c>
      <c r="J990" s="9">
        <v>0.79999999999999993</v>
      </c>
      <c r="K990" s="7" t="s">
        <v>17</v>
      </c>
      <c r="L990" s="7">
        <v>4.7619047620000003</v>
      </c>
      <c r="M990" s="10">
        <v>4.3</v>
      </c>
      <c r="N990" s="15">
        <f>Table5[[#This Row],[Unit price]] *Table5[[#This Row],[Quantity]]</f>
        <v>823.40000000000009</v>
      </c>
      <c r="O990" s="15">
        <f xml:space="preserve"> Table5[[#This Row],[Revenue]]/(1 + Table5[[#This Row],[Gross Margin Percentage]])</f>
        <v>142.90413222904292</v>
      </c>
      <c r="P990" s="17">
        <f xml:space="preserve"> Table5[[#This Row],[Revenue]] - Table5[[#This Row],[Total Cost]]</f>
        <v>680.49586777095715</v>
      </c>
    </row>
    <row r="991" spans="1:16" x14ac:dyDescent="0.25">
      <c r="A991" s="11" t="s">
        <v>1019</v>
      </c>
      <c r="B991" s="11" t="s">
        <v>36</v>
      </c>
      <c r="C991" s="11" t="s">
        <v>37</v>
      </c>
      <c r="D991" s="11" t="s">
        <v>14</v>
      </c>
      <c r="E991" s="11" t="s">
        <v>25</v>
      </c>
      <c r="F991" s="11" t="s">
        <v>16</v>
      </c>
      <c r="G991" s="11">
        <v>75.37</v>
      </c>
      <c r="H991" s="11">
        <v>8</v>
      </c>
      <c r="I991" s="12">
        <v>43493</v>
      </c>
      <c r="J991" s="13">
        <v>0.65694444444444444</v>
      </c>
      <c r="K991" s="11" t="s">
        <v>27</v>
      </c>
      <c r="L991" s="11">
        <v>4.7619047620000003</v>
      </c>
      <c r="M991" s="14">
        <v>8.4</v>
      </c>
      <c r="N991" s="15">
        <f>Table5[[#This Row],[Unit price]] *Table5[[#This Row],[Quantity]]</f>
        <v>602.96</v>
      </c>
      <c r="O991" s="15">
        <f xml:space="preserve"> Table5[[#This Row],[Revenue]]/(1 + Table5[[#This Row],[Gross Margin Percentage]])</f>
        <v>104.64595041149346</v>
      </c>
      <c r="P991" s="17">
        <f xml:space="preserve"> Table5[[#This Row],[Revenue]] - Table5[[#This Row],[Total Cost]]</f>
        <v>498.31404958850658</v>
      </c>
    </row>
    <row r="992" spans="1:16" x14ac:dyDescent="0.25">
      <c r="A992" s="7" t="s">
        <v>1020</v>
      </c>
      <c r="B992" s="7" t="s">
        <v>12</v>
      </c>
      <c r="C992" s="7" t="s">
        <v>13</v>
      </c>
      <c r="D992" s="7" t="s">
        <v>21</v>
      </c>
      <c r="E992" s="7" t="s">
        <v>15</v>
      </c>
      <c r="F992" s="7" t="s">
        <v>38</v>
      </c>
      <c r="G992" s="7">
        <v>56.56</v>
      </c>
      <c r="H992" s="7">
        <v>5</v>
      </c>
      <c r="I992" s="8">
        <v>43546</v>
      </c>
      <c r="J992" s="9">
        <v>0.79583333333333339</v>
      </c>
      <c r="K992" s="7" t="s">
        <v>27</v>
      </c>
      <c r="L992" s="7">
        <v>4.7619047620000003</v>
      </c>
      <c r="M992" s="10">
        <v>4.5</v>
      </c>
      <c r="N992" s="15">
        <f>Table5[[#This Row],[Unit price]] *Table5[[#This Row],[Quantity]]</f>
        <v>282.8</v>
      </c>
      <c r="O992" s="15">
        <f xml:space="preserve"> Table5[[#This Row],[Revenue]]/(1 + Table5[[#This Row],[Gross Margin Percentage]])</f>
        <v>49.080991734725934</v>
      </c>
      <c r="P992" s="17">
        <f xml:space="preserve"> Table5[[#This Row],[Revenue]] - Table5[[#This Row],[Total Cost]]</f>
        <v>233.71900826527408</v>
      </c>
    </row>
    <row r="993" spans="1:16" x14ac:dyDescent="0.25">
      <c r="A993" s="11" t="s">
        <v>1021</v>
      </c>
      <c r="B993" s="11" t="s">
        <v>36</v>
      </c>
      <c r="C993" s="11" t="s">
        <v>37</v>
      </c>
      <c r="D993" s="11" t="s">
        <v>21</v>
      </c>
      <c r="E993" s="11" t="s">
        <v>15</v>
      </c>
      <c r="F993" s="11" t="s">
        <v>30</v>
      </c>
      <c r="G993" s="11">
        <v>76.599999999999994</v>
      </c>
      <c r="H993" s="11">
        <v>10</v>
      </c>
      <c r="I993" s="12">
        <v>43489</v>
      </c>
      <c r="J993" s="13">
        <v>0.75694444444444453</v>
      </c>
      <c r="K993" s="11" t="s">
        <v>17</v>
      </c>
      <c r="L993" s="11">
        <v>4.7619047620000003</v>
      </c>
      <c r="M993" s="14">
        <v>6</v>
      </c>
      <c r="N993" s="15">
        <f>Table5[[#This Row],[Unit price]] *Table5[[#This Row],[Quantity]]</f>
        <v>766</v>
      </c>
      <c r="O993" s="15">
        <f xml:space="preserve"> Table5[[#This Row],[Revenue]]/(1 + Table5[[#This Row],[Gross Margin Percentage]])</f>
        <v>132.94214875813319</v>
      </c>
      <c r="P993" s="17">
        <f xml:space="preserve"> Table5[[#This Row],[Revenue]] - Table5[[#This Row],[Total Cost]]</f>
        <v>633.05785124186684</v>
      </c>
    </row>
    <row r="994" spans="1:16" x14ac:dyDescent="0.25">
      <c r="A994" s="7" t="s">
        <v>1022</v>
      </c>
      <c r="B994" s="7" t="s">
        <v>12</v>
      </c>
      <c r="C994" s="7" t="s">
        <v>13</v>
      </c>
      <c r="D994" s="7" t="s">
        <v>21</v>
      </c>
      <c r="E994" s="7" t="s">
        <v>25</v>
      </c>
      <c r="F994" s="7" t="s">
        <v>22</v>
      </c>
      <c r="G994" s="7">
        <v>58.03</v>
      </c>
      <c r="H994" s="7">
        <v>2</v>
      </c>
      <c r="I994" s="8">
        <v>43534</v>
      </c>
      <c r="J994" s="9">
        <v>0.8652777777777777</v>
      </c>
      <c r="K994" s="7" t="s">
        <v>17</v>
      </c>
      <c r="L994" s="7">
        <v>4.7619047620000003</v>
      </c>
      <c r="M994" s="10">
        <v>8.8000000000000007</v>
      </c>
      <c r="N994" s="15">
        <f>Table5[[#This Row],[Unit price]] *Table5[[#This Row],[Quantity]]</f>
        <v>116.06</v>
      </c>
      <c r="O994" s="15">
        <f xml:space="preserve"> Table5[[#This Row],[Revenue]]/(1 + Table5[[#This Row],[Gross Margin Percentage]])</f>
        <v>20.142644627766238</v>
      </c>
      <c r="P994" s="17">
        <f xml:space="preserve"> Table5[[#This Row],[Revenue]] - Table5[[#This Row],[Total Cost]]</f>
        <v>95.917355372233772</v>
      </c>
    </row>
    <row r="995" spans="1:16" x14ac:dyDescent="0.25">
      <c r="A995" s="11" t="s">
        <v>1023</v>
      </c>
      <c r="B995" s="11" t="s">
        <v>36</v>
      </c>
      <c r="C995" s="11" t="s">
        <v>37</v>
      </c>
      <c r="D995" s="11" t="s">
        <v>21</v>
      </c>
      <c r="E995" s="11" t="s">
        <v>25</v>
      </c>
      <c r="F995" s="11" t="s">
        <v>40</v>
      </c>
      <c r="G995" s="11">
        <v>17.489999999999998</v>
      </c>
      <c r="H995" s="11">
        <v>10</v>
      </c>
      <c r="I995" s="12">
        <v>43518</v>
      </c>
      <c r="J995" s="13">
        <v>0.77430555555555547</v>
      </c>
      <c r="K995" s="11" t="s">
        <v>17</v>
      </c>
      <c r="L995" s="11">
        <v>4.7619047620000003</v>
      </c>
      <c r="M995" s="14">
        <v>6.6</v>
      </c>
      <c r="N995" s="15">
        <f>Table5[[#This Row],[Unit price]] *Table5[[#This Row],[Quantity]]</f>
        <v>174.89999999999998</v>
      </c>
      <c r="O995" s="15">
        <f xml:space="preserve"> Table5[[#This Row],[Revenue]]/(1 + Table5[[#This Row],[Gross Margin Percentage]])</f>
        <v>30.35454545404372</v>
      </c>
      <c r="P995" s="17">
        <f xml:space="preserve"> Table5[[#This Row],[Revenue]] - Table5[[#This Row],[Total Cost]]</f>
        <v>144.54545454595626</v>
      </c>
    </row>
    <row r="996" spans="1:16" x14ac:dyDescent="0.25">
      <c r="A996" s="7" t="s">
        <v>1024</v>
      </c>
      <c r="B996" s="7" t="s">
        <v>19</v>
      </c>
      <c r="C996" s="7" t="s">
        <v>20</v>
      </c>
      <c r="D996" s="7" t="s">
        <v>14</v>
      </c>
      <c r="E996" s="7" t="s">
        <v>15</v>
      </c>
      <c r="F996" s="7" t="s">
        <v>22</v>
      </c>
      <c r="G996" s="7">
        <v>60.95</v>
      </c>
      <c r="H996" s="7">
        <v>1</v>
      </c>
      <c r="I996" s="8">
        <v>43514</v>
      </c>
      <c r="J996" s="9">
        <v>0.4861111111111111</v>
      </c>
      <c r="K996" s="7" t="s">
        <v>17</v>
      </c>
      <c r="L996" s="7">
        <v>4.7619047620000003</v>
      </c>
      <c r="M996" s="10">
        <v>5.9</v>
      </c>
      <c r="N996" s="15">
        <f>Table5[[#This Row],[Unit price]] *Table5[[#This Row],[Quantity]]</f>
        <v>60.95</v>
      </c>
      <c r="O996" s="15">
        <f xml:space="preserve"> Table5[[#This Row],[Revenue]]/(1 + Table5[[#This Row],[Gross Margin Percentage]])</f>
        <v>10.578099173378874</v>
      </c>
      <c r="P996" s="17">
        <f xml:space="preserve"> Table5[[#This Row],[Revenue]] - Table5[[#This Row],[Total Cost]]</f>
        <v>50.371900826621129</v>
      </c>
    </row>
    <row r="997" spans="1:16" x14ac:dyDescent="0.25">
      <c r="A997" s="11" t="s">
        <v>1025</v>
      </c>
      <c r="B997" s="11" t="s">
        <v>19</v>
      </c>
      <c r="C997" s="11" t="s">
        <v>20</v>
      </c>
      <c r="D997" s="11" t="s">
        <v>21</v>
      </c>
      <c r="E997" s="11" t="s">
        <v>25</v>
      </c>
      <c r="F997" s="11" t="s">
        <v>16</v>
      </c>
      <c r="G997" s="11">
        <v>40.35</v>
      </c>
      <c r="H997" s="11">
        <v>1</v>
      </c>
      <c r="I997" s="12">
        <v>43494</v>
      </c>
      <c r="J997" s="13">
        <v>0.57361111111111118</v>
      </c>
      <c r="K997" s="11" t="s">
        <v>17</v>
      </c>
      <c r="L997" s="11">
        <v>4.7619047620000003</v>
      </c>
      <c r="M997" s="14">
        <v>6.2</v>
      </c>
      <c r="N997" s="15">
        <f>Table5[[#This Row],[Unit price]] *Table5[[#This Row],[Quantity]]</f>
        <v>40.35</v>
      </c>
      <c r="O997" s="15">
        <f xml:space="preserve"> Table5[[#This Row],[Revenue]]/(1 + Table5[[#This Row],[Gross Margin Percentage]])</f>
        <v>7.0028925618677205</v>
      </c>
      <c r="P997" s="17">
        <f xml:space="preserve"> Table5[[#This Row],[Revenue]] - Table5[[#This Row],[Total Cost]]</f>
        <v>33.347107438132284</v>
      </c>
    </row>
    <row r="998" spans="1:16" x14ac:dyDescent="0.25">
      <c r="A998" s="7" t="s">
        <v>1026</v>
      </c>
      <c r="B998" s="7" t="s">
        <v>36</v>
      </c>
      <c r="C998" s="7" t="s">
        <v>37</v>
      </c>
      <c r="D998" s="7" t="s">
        <v>21</v>
      </c>
      <c r="E998" s="7" t="s">
        <v>15</v>
      </c>
      <c r="F998" s="7" t="s">
        <v>26</v>
      </c>
      <c r="G998" s="7">
        <v>97.38</v>
      </c>
      <c r="H998" s="7">
        <v>10</v>
      </c>
      <c r="I998" s="8">
        <v>43526</v>
      </c>
      <c r="J998" s="9">
        <v>0.71944444444444444</v>
      </c>
      <c r="K998" s="7" t="s">
        <v>17</v>
      </c>
      <c r="L998" s="7">
        <v>4.7619047620000003</v>
      </c>
      <c r="M998" s="10">
        <v>4.4000000000000004</v>
      </c>
      <c r="N998" s="15">
        <f>Table5[[#This Row],[Unit price]] *Table5[[#This Row],[Quantity]]</f>
        <v>973.8</v>
      </c>
      <c r="O998" s="15">
        <f xml:space="preserve"> Table5[[#This Row],[Revenue]]/(1 + Table5[[#This Row],[Gross Margin Percentage]])</f>
        <v>169.00661156745443</v>
      </c>
      <c r="P998" s="17">
        <f xml:space="preserve"> Table5[[#This Row],[Revenue]] - Table5[[#This Row],[Total Cost]]</f>
        <v>804.7933884325455</v>
      </c>
    </row>
    <row r="999" spans="1:16" x14ac:dyDescent="0.25">
      <c r="A999" s="11" t="s">
        <v>1027</v>
      </c>
      <c r="B999" s="11" t="s">
        <v>12</v>
      </c>
      <c r="C999" s="11" t="s">
        <v>13</v>
      </c>
      <c r="D999" s="11" t="s">
        <v>14</v>
      </c>
      <c r="E999" s="11" t="s">
        <v>25</v>
      </c>
      <c r="F999" s="11" t="s">
        <v>38</v>
      </c>
      <c r="G999" s="11">
        <v>31.84</v>
      </c>
      <c r="H999" s="11">
        <v>1</v>
      </c>
      <c r="I999" s="12">
        <v>43505</v>
      </c>
      <c r="J999" s="13">
        <v>0.55694444444444446</v>
      </c>
      <c r="K999" s="11" t="s">
        <v>23</v>
      </c>
      <c r="L999" s="11">
        <v>4.7619047620000003</v>
      </c>
      <c r="M999" s="14">
        <v>7.7</v>
      </c>
      <c r="N999" s="15">
        <f>Table5[[#This Row],[Unit price]] *Table5[[#This Row],[Quantity]]</f>
        <v>31.84</v>
      </c>
      <c r="O999" s="15">
        <f xml:space="preserve"> Table5[[#This Row],[Revenue]]/(1 + Table5[[#This Row],[Gross Margin Percentage]])</f>
        <v>5.5259504131318025</v>
      </c>
      <c r="P999" s="17">
        <f xml:space="preserve"> Table5[[#This Row],[Revenue]] - Table5[[#This Row],[Total Cost]]</f>
        <v>26.314049586868197</v>
      </c>
    </row>
    <row r="1000" spans="1:16" x14ac:dyDescent="0.25">
      <c r="A1000" s="7" t="s">
        <v>1028</v>
      </c>
      <c r="B1000" s="7" t="s">
        <v>12</v>
      </c>
      <c r="C1000" s="7" t="s">
        <v>13</v>
      </c>
      <c r="D1000" s="7" t="s">
        <v>21</v>
      </c>
      <c r="E1000" s="7" t="s">
        <v>25</v>
      </c>
      <c r="F1000" s="7" t="s">
        <v>26</v>
      </c>
      <c r="G1000" s="7">
        <v>65.819999999999993</v>
      </c>
      <c r="H1000" s="7">
        <v>1</v>
      </c>
      <c r="I1000" s="8">
        <v>43518</v>
      </c>
      <c r="J1000" s="9">
        <v>0.6479166666666667</v>
      </c>
      <c r="K1000" s="7" t="s">
        <v>23</v>
      </c>
      <c r="L1000" s="7">
        <v>4.7619047620000003</v>
      </c>
      <c r="M1000" s="10">
        <v>4.0999999999999996</v>
      </c>
      <c r="N1000" s="15">
        <f>Table5[[#This Row],[Unit price]] *Table5[[#This Row],[Quantity]]</f>
        <v>65.819999999999993</v>
      </c>
      <c r="O1000" s="15">
        <f xml:space="preserve"> Table5[[#This Row],[Revenue]]/(1 + Table5[[#This Row],[Gross Margin Percentage]])</f>
        <v>11.423305784935151</v>
      </c>
      <c r="P1000" s="17">
        <f xml:space="preserve"> Table5[[#This Row],[Revenue]] - Table5[[#This Row],[Total Cost]]</f>
        <v>54.396694215064841</v>
      </c>
    </row>
    <row r="1001" spans="1:16" x14ac:dyDescent="0.25">
      <c r="A1001" s="1" t="s">
        <v>1029</v>
      </c>
      <c r="B1001" s="1" t="s">
        <v>12</v>
      </c>
      <c r="C1001" s="1" t="s">
        <v>13</v>
      </c>
      <c r="D1001" s="1" t="s">
        <v>14</v>
      </c>
      <c r="E1001" s="1" t="s">
        <v>15</v>
      </c>
      <c r="F1001" s="1" t="s">
        <v>40</v>
      </c>
      <c r="G1001" s="1">
        <v>88.34</v>
      </c>
      <c r="H1001" s="1">
        <v>7</v>
      </c>
      <c r="I1001" s="2">
        <v>43514</v>
      </c>
      <c r="J1001" s="3">
        <v>0.56111111111111112</v>
      </c>
      <c r="K1001" s="1" t="s">
        <v>23</v>
      </c>
      <c r="L1001" s="1">
        <v>4.7619047620000003</v>
      </c>
      <c r="M1001" s="4">
        <v>6.6</v>
      </c>
      <c r="N1001" s="15">
        <f>Table5[[#This Row],[Unit price]] *Table5[[#This Row],[Quantity]]</f>
        <v>618.38</v>
      </c>
      <c r="O1001" s="15">
        <f xml:space="preserve"> Table5[[#This Row],[Revenue]]/(1 + Table5[[#This Row],[Gross Margin Percentage]])</f>
        <v>107.32214875855665</v>
      </c>
      <c r="P1001" s="17">
        <f xml:space="preserve"> Table5[[#This Row],[Revenue]] - Table5[[#This Row],[Total Cost]]</f>
        <v>511.05785124144336</v>
      </c>
    </row>
  </sheetData>
  <conditionalFormatting sqref="N2:N1001">
    <cfRule type="cellIs" dxfId="25" priority="6" operator="greaterThan">
      <formula>500</formula>
    </cfRule>
  </conditionalFormatting>
  <conditionalFormatting sqref="P2:P1001">
    <cfRule type="cellIs" dxfId="24" priority="5" operator="lessThan">
      <formula>200</formula>
    </cfRule>
  </conditionalFormatting>
  <conditionalFormatting sqref="G2:G100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{A20B1013-B5C7-49D3-8635-6649FCCEDD7E}</x14:id>
        </ext>
      </extLst>
    </cfRule>
  </conditionalFormatting>
  <conditionalFormatting sqref="N1:N1048576">
    <cfRule type="top10" dxfId="23" priority="2" percent="1" rank="10"/>
  </conditionalFormatting>
  <conditionalFormatting sqref="A1:A1048576">
    <cfRule type="duplicateValues" dxfId="22" priority="7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B1013-B5C7-49D3-8635-6649FCCEDD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8B76-62D7-4E32-82EE-EBFA2DD474B6}">
  <dimension ref="A1:M1032"/>
  <sheetViews>
    <sheetView tabSelected="1" topLeftCell="C11" workbookViewId="0">
      <selection activeCell="E10" sqref="E10:M1032"/>
    </sheetView>
  </sheetViews>
  <sheetFormatPr defaultRowHeight="15" x14ac:dyDescent="0.25"/>
  <cols>
    <col min="1" max="1" width="13.140625" customWidth="1"/>
    <col min="2" max="2" width="18.140625" customWidth="1"/>
    <col min="5" max="5" width="28.42578125" customWidth="1"/>
    <col min="6" max="6" width="12.5703125" customWidth="1"/>
    <col min="7" max="7" width="14.7109375" customWidth="1"/>
    <col min="10" max="10" width="12.28515625" customWidth="1"/>
    <col min="11" max="11" width="11.7109375" customWidth="1"/>
    <col min="12" max="12" width="12" customWidth="1"/>
    <col min="13" max="13" width="11.28515625" customWidth="1"/>
  </cols>
  <sheetData>
    <row r="1" spans="1:7" x14ac:dyDescent="0.25">
      <c r="A1" s="16" t="s">
        <v>1031</v>
      </c>
      <c r="B1" s="16" t="s">
        <v>1033</v>
      </c>
    </row>
    <row r="2" spans="1:7" x14ac:dyDescent="0.25">
      <c r="A2" s="15">
        <f>Table5[[#This Row],[Unit price]] *Table5[[#This Row],[Quantity]]</f>
        <v>522.82999999999993</v>
      </c>
      <c r="B2" s="17">
        <f xml:space="preserve"> Table5[[#This Row],[Revenue]] - Table5[[#This Row],[Total Cost]]</f>
        <v>432.09090909240888</v>
      </c>
      <c r="E2" t="s">
        <v>1041</v>
      </c>
    </row>
    <row r="3" spans="1:7" ht="15.75" thickBot="1" x14ac:dyDescent="0.3">
      <c r="A3" s="15">
        <f>Table5[[#This Row],[Unit price]] *Table5[[#This Row],[Quantity]]</f>
        <v>76.399999999999991</v>
      </c>
      <c r="B3" s="17">
        <f xml:space="preserve"> Table5[[#This Row],[Revenue]] - Table5[[#This Row],[Total Cost]]</f>
        <v>63.140495867987752</v>
      </c>
    </row>
    <row r="4" spans="1:7" x14ac:dyDescent="0.25">
      <c r="A4" s="15">
        <f>Table5[[#This Row],[Unit price]] *Table5[[#This Row],[Quantity]]</f>
        <v>324.31</v>
      </c>
      <c r="B4" s="17">
        <f xml:space="preserve"> Table5[[#This Row],[Revenue]] - Table5[[#This Row],[Total Cost]]</f>
        <v>268.02479338936007</v>
      </c>
      <c r="E4" s="20"/>
      <c r="F4" s="20" t="s">
        <v>1031</v>
      </c>
      <c r="G4" s="20" t="s">
        <v>1033</v>
      </c>
    </row>
    <row r="5" spans="1:7" x14ac:dyDescent="0.25">
      <c r="A5" s="15">
        <f>Table5[[#This Row],[Unit price]] *Table5[[#This Row],[Quantity]]</f>
        <v>465.76</v>
      </c>
      <c r="B5" s="17">
        <f xml:space="preserve"> Table5[[#This Row],[Revenue]] - Table5[[#This Row],[Total Cost]]</f>
        <v>384.92561983604685</v>
      </c>
      <c r="E5" s="18" t="s">
        <v>1031</v>
      </c>
      <c r="F5" s="18">
        <v>1</v>
      </c>
      <c r="G5" s="18"/>
    </row>
    <row r="6" spans="1:7" ht="15.75" thickBot="1" x14ac:dyDescent="0.3">
      <c r="A6" s="15">
        <f>Table5[[#This Row],[Unit price]] *Table5[[#This Row],[Quantity]]</f>
        <v>604.17000000000007</v>
      </c>
      <c r="B6" s="17">
        <f xml:space="preserve"> Table5[[#This Row],[Revenue]] - Table5[[#This Row],[Total Cost]]</f>
        <v>499.3140495885101</v>
      </c>
      <c r="E6" s="19" t="s">
        <v>1033</v>
      </c>
      <c r="F6" s="19">
        <v>0.99999999999999933</v>
      </c>
      <c r="G6" s="19">
        <v>1</v>
      </c>
    </row>
    <row r="7" spans="1:7" x14ac:dyDescent="0.25">
      <c r="A7" s="15">
        <f>Table5[[#This Row],[Unit price]] *Table5[[#This Row],[Quantity]]</f>
        <v>597.73</v>
      </c>
      <c r="B7" s="17">
        <f xml:space="preserve"> Table5[[#This Row],[Revenue]] - Table5[[#This Row],[Total Cost]]</f>
        <v>493.99173553890478</v>
      </c>
    </row>
    <row r="8" spans="1:7" x14ac:dyDescent="0.25">
      <c r="A8" s="15">
        <f>Table5[[#This Row],[Unit price]] *Table5[[#This Row],[Quantity]]</f>
        <v>413.04</v>
      </c>
      <c r="B8" s="17">
        <f xml:space="preserve"> Table5[[#This Row],[Revenue]] - Table5[[#This Row],[Total Cost]]</f>
        <v>341.35537190201137</v>
      </c>
    </row>
    <row r="9" spans="1:7" x14ac:dyDescent="0.25">
      <c r="A9" s="15">
        <f>Table5[[#This Row],[Unit price]] *Table5[[#This Row],[Quantity]]</f>
        <v>735.6</v>
      </c>
      <c r="B9" s="17">
        <f xml:space="preserve"> Table5[[#This Row],[Revenue]] - Table5[[#This Row],[Total Cost]]</f>
        <v>607.9338842996309</v>
      </c>
    </row>
    <row r="10" spans="1:7" x14ac:dyDescent="0.25">
      <c r="A10" s="15">
        <f>Table5[[#This Row],[Unit price]] *Table5[[#This Row],[Quantity]]</f>
        <v>72.52</v>
      </c>
      <c r="B10" s="17">
        <f xml:space="preserve"> Table5[[#This Row],[Revenue]] - Table5[[#This Row],[Total Cost]]</f>
        <v>59.933884297728696</v>
      </c>
      <c r="E10" t="s">
        <v>1042</v>
      </c>
    </row>
    <row r="11" spans="1:7" ht="15.75" thickBot="1" x14ac:dyDescent="0.3">
      <c r="A11" s="15">
        <f>Table5[[#This Row],[Unit price]] *Table5[[#This Row],[Quantity]]</f>
        <v>164.52</v>
      </c>
      <c r="B11" s="17">
        <f xml:space="preserve"> Table5[[#This Row],[Revenue]] - Table5[[#This Row],[Total Cost]]</f>
        <v>135.9669421492323</v>
      </c>
    </row>
    <row r="12" spans="1:7" x14ac:dyDescent="0.25">
      <c r="A12" s="15">
        <f>Table5[[#This Row],[Unit price]] *Table5[[#This Row],[Quantity]]</f>
        <v>57.92</v>
      </c>
      <c r="B12" s="17">
        <f xml:space="preserve"> Table5[[#This Row],[Revenue]] - Table5[[#This Row],[Total Cost]]</f>
        <v>47.86776859520748</v>
      </c>
      <c r="E12" s="21" t="s">
        <v>1043</v>
      </c>
      <c r="F12" s="21"/>
    </row>
    <row r="13" spans="1:7" x14ac:dyDescent="0.25">
      <c r="A13" s="15">
        <f>Table5[[#This Row],[Unit price]] *Table5[[#This Row],[Quantity]]</f>
        <v>102.04</v>
      </c>
      <c r="B13" s="17">
        <f xml:space="preserve"> Table5[[#This Row],[Revenue]] - Table5[[#This Row],[Total Cost]]</f>
        <v>84.330578512689414</v>
      </c>
      <c r="E13" s="18" t="s">
        <v>1044</v>
      </c>
      <c r="F13" s="18">
        <v>1</v>
      </c>
    </row>
    <row r="14" spans="1:7" x14ac:dyDescent="0.25">
      <c r="A14" s="15">
        <f>Table5[[#This Row],[Unit price]] *Table5[[#This Row],[Quantity]]</f>
        <v>234.75</v>
      </c>
      <c r="B14" s="17">
        <f xml:space="preserve"> Table5[[#This Row],[Revenue]] - Table5[[#This Row],[Total Cost]]</f>
        <v>194.00826446348333</v>
      </c>
      <c r="E14" s="18" t="s">
        <v>1045</v>
      </c>
      <c r="F14" s="18">
        <v>1</v>
      </c>
    </row>
    <row r="15" spans="1:7" x14ac:dyDescent="0.25">
      <c r="A15" s="15">
        <f>Table5[[#This Row],[Unit price]] *Table5[[#This Row],[Quantity]]</f>
        <v>431.9</v>
      </c>
      <c r="B15" s="17">
        <f xml:space="preserve"> Table5[[#This Row],[Revenue]] - Table5[[#This Row],[Total Cost]]</f>
        <v>356.94214876156957</v>
      </c>
      <c r="E15" s="18" t="s">
        <v>1046</v>
      </c>
      <c r="F15" s="18">
        <v>1</v>
      </c>
    </row>
    <row r="16" spans="1:7" x14ac:dyDescent="0.25">
      <c r="A16" s="15">
        <f>Table5[[#This Row],[Unit price]] *Table5[[#This Row],[Quantity]]</f>
        <v>713.8</v>
      </c>
      <c r="B16" s="17">
        <f xml:space="preserve"> Table5[[#This Row],[Revenue]] - Table5[[#This Row],[Total Cost]]</f>
        <v>589.91735537394845</v>
      </c>
      <c r="E16" s="18" t="s">
        <v>1047</v>
      </c>
      <c r="F16" s="18">
        <v>5.8295736965004255E-13</v>
      </c>
    </row>
    <row r="17" spans="1:13" ht="15.75" thickBot="1" x14ac:dyDescent="0.3">
      <c r="A17" s="15">
        <f>Table5[[#This Row],[Unit price]] *Table5[[#This Row],[Quantity]]</f>
        <v>562.31999999999994</v>
      </c>
      <c r="B17" s="17">
        <f xml:space="preserve"> Table5[[#This Row],[Revenue]] - Table5[[#This Row],[Total Cost]]</f>
        <v>464.72727272888579</v>
      </c>
      <c r="E17" s="19" t="s">
        <v>1048</v>
      </c>
      <c r="F17" s="19">
        <v>999</v>
      </c>
    </row>
    <row r="18" spans="1:13" x14ac:dyDescent="0.25">
      <c r="A18" s="15">
        <f>Table5[[#This Row],[Unit price]] *Table5[[#This Row],[Quantity]]</f>
        <v>482.51000000000005</v>
      </c>
      <c r="B18" s="17">
        <f xml:space="preserve"> Table5[[#This Row],[Revenue]] - Table5[[#This Row],[Total Cost]]</f>
        <v>398.76859504270652</v>
      </c>
    </row>
    <row r="19" spans="1:13" ht="15.75" thickBot="1" x14ac:dyDescent="0.3">
      <c r="A19" s="15">
        <f>Table5[[#This Row],[Unit price]] *Table5[[#This Row],[Quantity]]</f>
        <v>435.65999999999997</v>
      </c>
      <c r="B19" s="17">
        <f xml:space="preserve"> Table5[[#This Row],[Revenue]] - Table5[[#This Row],[Total Cost]]</f>
        <v>360.04958677810924</v>
      </c>
      <c r="E19" t="s">
        <v>1049</v>
      </c>
    </row>
    <row r="20" spans="1:13" x14ac:dyDescent="0.25">
      <c r="A20" s="15">
        <f>Table5[[#This Row],[Unit price]] *Table5[[#This Row],[Quantity]]</f>
        <v>164.01</v>
      </c>
      <c r="B20" s="17">
        <f xml:space="preserve"> Table5[[#This Row],[Revenue]] - Table5[[#This Row],[Total Cost]]</f>
        <v>135.54545454592503</v>
      </c>
      <c r="E20" s="20"/>
      <c r="F20" s="20" t="s">
        <v>1054</v>
      </c>
      <c r="G20" s="20" t="s">
        <v>1055</v>
      </c>
      <c r="H20" s="20" t="s">
        <v>1056</v>
      </c>
      <c r="I20" s="20" t="s">
        <v>1057</v>
      </c>
      <c r="J20" s="20" t="s">
        <v>1058</v>
      </c>
    </row>
    <row r="21" spans="1:13" x14ac:dyDescent="0.25">
      <c r="A21" s="15">
        <f>Table5[[#This Row],[Unit price]] *Table5[[#This Row],[Quantity]]</f>
        <v>80.599999999999994</v>
      </c>
      <c r="B21" s="17">
        <f xml:space="preserve"> Table5[[#This Row],[Revenue]] - Table5[[#This Row],[Total Cost]]</f>
        <v>66.611570248165094</v>
      </c>
      <c r="E21" s="18" t="s">
        <v>1050</v>
      </c>
      <c r="F21" s="18">
        <v>1</v>
      </c>
      <c r="G21" s="18">
        <v>37386396.598107949</v>
      </c>
      <c r="H21" s="18">
        <v>37386396.598107949</v>
      </c>
      <c r="I21" s="18">
        <v>1.1001198851029689E+32</v>
      </c>
      <c r="J21" s="18">
        <v>0</v>
      </c>
    </row>
    <row r="22" spans="1:13" x14ac:dyDescent="0.25">
      <c r="A22" s="15">
        <f>Table5[[#This Row],[Unit price]] *Table5[[#This Row],[Quantity]]</f>
        <v>430.20000000000005</v>
      </c>
      <c r="B22" s="17">
        <f xml:space="preserve"> Table5[[#This Row],[Revenue]] - Table5[[#This Row],[Total Cost]]</f>
        <v>355.53719008387878</v>
      </c>
      <c r="E22" s="18" t="s">
        <v>1051</v>
      </c>
      <c r="F22" s="18">
        <v>997</v>
      </c>
      <c r="G22" s="18">
        <v>3.3881977694480846E-22</v>
      </c>
      <c r="H22" s="18">
        <v>3.3983929482929636E-25</v>
      </c>
      <c r="I22" s="18"/>
      <c r="J22" s="18"/>
    </row>
    <row r="23" spans="1:13" ht="15.75" thickBot="1" x14ac:dyDescent="0.3">
      <c r="A23" s="15">
        <f>Table5[[#This Row],[Unit price]] *Table5[[#This Row],[Quantity]]</f>
        <v>263.94</v>
      </c>
      <c r="B23" s="17">
        <f xml:space="preserve"> Table5[[#This Row],[Revenue]] - Table5[[#This Row],[Total Cost]]</f>
        <v>218.13223140571583</v>
      </c>
      <c r="E23" s="19" t="s">
        <v>1052</v>
      </c>
      <c r="F23" s="19">
        <v>998</v>
      </c>
      <c r="G23" s="19">
        <v>37386396.598107949</v>
      </c>
      <c r="H23" s="19"/>
      <c r="I23" s="19"/>
      <c r="J23" s="19"/>
    </row>
    <row r="24" spans="1:13" ht="15.75" thickBot="1" x14ac:dyDescent="0.3">
      <c r="A24" s="15">
        <f>Table5[[#This Row],[Unit price]] *Table5[[#This Row],[Quantity]]</f>
        <v>66.400000000000006</v>
      </c>
      <c r="B24" s="17">
        <f xml:space="preserve"> Table5[[#This Row],[Revenue]] - Table5[[#This Row],[Total Cost]]</f>
        <v>54.876033058041727</v>
      </c>
    </row>
    <row r="25" spans="1:13" x14ac:dyDescent="0.25">
      <c r="A25" s="15">
        <f>Table5[[#This Row],[Unit price]] *Table5[[#This Row],[Quantity]]</f>
        <v>172.8</v>
      </c>
      <c r="B25" s="17">
        <f xml:space="preserve"> Table5[[#This Row],[Revenue]] - Table5[[#This Row],[Total Cost]]</f>
        <v>142.80991735586761</v>
      </c>
      <c r="E25" s="20"/>
      <c r="F25" s="20" t="s">
        <v>1059</v>
      </c>
      <c r="G25" s="20" t="s">
        <v>1047</v>
      </c>
      <c r="H25" s="20" t="s">
        <v>1060</v>
      </c>
      <c r="I25" s="20" t="s">
        <v>1061</v>
      </c>
      <c r="J25" s="20" t="s">
        <v>1062</v>
      </c>
      <c r="K25" s="20" t="s">
        <v>1063</v>
      </c>
      <c r="L25" s="20" t="s">
        <v>1064</v>
      </c>
      <c r="M25" s="20" t="s">
        <v>1065</v>
      </c>
    </row>
    <row r="26" spans="1:13" x14ac:dyDescent="0.25">
      <c r="A26" s="15">
        <f>Table5[[#This Row],[Unit price]] *Table5[[#This Row],[Quantity]]</f>
        <v>265.89</v>
      </c>
      <c r="B26" s="17">
        <f xml:space="preserve"> Table5[[#This Row],[Revenue]] - Table5[[#This Row],[Total Cost]]</f>
        <v>219.74380165365531</v>
      </c>
      <c r="E26" s="18" t="s">
        <v>1053</v>
      </c>
      <c r="F26" s="18">
        <v>-1.1084466677857563E-12</v>
      </c>
      <c r="G26" s="18">
        <v>3.0442511056403406E-14</v>
      </c>
      <c r="H26" s="18">
        <v>-36.411144459536985</v>
      </c>
      <c r="I26" s="18">
        <v>2.6256298773293589E-185</v>
      </c>
      <c r="J26" s="18">
        <v>-1.1681854147744002E-12</v>
      </c>
      <c r="K26" s="18">
        <v>-1.0487079207971124E-12</v>
      </c>
      <c r="L26" s="18">
        <v>-1.1681854147744002E-12</v>
      </c>
      <c r="M26" s="18">
        <v>-1.0487079207971124E-12</v>
      </c>
    </row>
    <row r="27" spans="1:13" ht="15.75" thickBot="1" x14ac:dyDescent="0.3">
      <c r="A27" s="15">
        <f>Table5[[#This Row],[Unit price]] *Table5[[#This Row],[Quantity]]</f>
        <v>420.72</v>
      </c>
      <c r="B27" s="17">
        <f xml:space="preserve"> Table5[[#This Row],[Revenue]] - Table5[[#This Row],[Total Cost]]</f>
        <v>347.70247934004988</v>
      </c>
      <c r="E27" s="19">
        <v>522.82999999999993</v>
      </c>
      <c r="F27" s="19">
        <v>0.82644628099460682</v>
      </c>
      <c r="G27" s="19">
        <v>7.8794267457903784E-17</v>
      </c>
      <c r="H27" s="19">
        <v>1.0488659995933584E+16</v>
      </c>
      <c r="I27" s="19">
        <v>0</v>
      </c>
      <c r="J27" s="19">
        <v>0.82644628099460671</v>
      </c>
      <c r="K27" s="19">
        <v>0.82644628099460693</v>
      </c>
      <c r="L27" s="19">
        <v>0.82644628099460671</v>
      </c>
      <c r="M27" s="19">
        <v>0.82644628099460693</v>
      </c>
    </row>
    <row r="28" spans="1:13" x14ac:dyDescent="0.25">
      <c r="A28" s="15">
        <f>Table5[[#This Row],[Unit price]] *Table5[[#This Row],[Quantity]]</f>
        <v>33.520000000000003</v>
      </c>
      <c r="B28" s="17">
        <f xml:space="preserve"> Table5[[#This Row],[Revenue]] - Table5[[#This Row],[Total Cost]]</f>
        <v>27.702479338939135</v>
      </c>
    </row>
    <row r="29" spans="1:13" x14ac:dyDescent="0.25">
      <c r="A29" s="15">
        <f>Table5[[#This Row],[Unit price]] *Table5[[#This Row],[Quantity]]</f>
        <v>175.34</v>
      </c>
      <c r="B29" s="17">
        <f xml:space="preserve"> Table5[[#This Row],[Revenue]] - Table5[[#This Row],[Total Cost]]</f>
        <v>144.90909090959391</v>
      </c>
    </row>
    <row r="30" spans="1:13" x14ac:dyDescent="0.25">
      <c r="A30" s="15">
        <f>Table5[[#This Row],[Unit price]] *Table5[[#This Row],[Quantity]]</f>
        <v>441.8</v>
      </c>
      <c r="B30" s="17">
        <f xml:space="preserve"> Table5[[#This Row],[Revenue]] - Table5[[#This Row],[Total Cost]]</f>
        <v>365.12396694341612</v>
      </c>
    </row>
    <row r="31" spans="1:13" x14ac:dyDescent="0.25">
      <c r="A31" s="15">
        <f>Table5[[#This Row],[Unit price]] *Table5[[#This Row],[Quantity]]</f>
        <v>224.01</v>
      </c>
      <c r="B31" s="17">
        <f xml:space="preserve"> Table5[[#This Row],[Revenue]] - Table5[[#This Row],[Total Cost]]</f>
        <v>185.13223140560129</v>
      </c>
      <c r="E31" t="s">
        <v>1066</v>
      </c>
    </row>
    <row r="32" spans="1:13" ht="15.75" thickBot="1" x14ac:dyDescent="0.3">
      <c r="A32" s="15">
        <f>Table5[[#This Row],[Unit price]] *Table5[[#This Row],[Quantity]]</f>
        <v>470.65</v>
      </c>
      <c r="B32" s="17">
        <f xml:space="preserve"> Table5[[#This Row],[Revenue]] - Table5[[#This Row],[Total Cost]]</f>
        <v>388.96694215011047</v>
      </c>
    </row>
    <row r="33" spans="1:8" x14ac:dyDescent="0.25">
      <c r="A33" s="15">
        <f>Table5[[#This Row],[Unit price]] *Table5[[#This Row],[Quantity]]</f>
        <v>702.62999999999988</v>
      </c>
      <c r="B33" s="17">
        <f xml:space="preserve"> Table5[[#This Row],[Revenue]] - Table5[[#This Row],[Total Cost]]</f>
        <v>580.68595041523861</v>
      </c>
      <c r="E33" s="20" t="s">
        <v>1067</v>
      </c>
      <c r="F33" s="20" t="s">
        <v>1068</v>
      </c>
      <c r="G33" s="20" t="s">
        <v>1069</v>
      </c>
      <c r="H33" s="20" t="s">
        <v>1070</v>
      </c>
    </row>
    <row r="34" spans="1:8" x14ac:dyDescent="0.25">
      <c r="A34" s="15">
        <f>Table5[[#This Row],[Unit price]] *Table5[[#This Row],[Quantity]]</f>
        <v>670.24</v>
      </c>
      <c r="B34" s="17">
        <f xml:space="preserve"> Table5[[#This Row],[Revenue]] - Table5[[#This Row],[Total Cost]]</f>
        <v>553.91735537382351</v>
      </c>
      <c r="E34" s="18">
        <v>1</v>
      </c>
      <c r="F34" s="18">
        <v>63.140495867986843</v>
      </c>
      <c r="G34" s="18">
        <v>9.0949470177292824E-13</v>
      </c>
      <c r="H34" s="18">
        <v>1.3370208497229517</v>
      </c>
    </row>
    <row r="35" spans="1:8" x14ac:dyDescent="0.25">
      <c r="A35" s="15">
        <f>Table5[[#This Row],[Unit price]] *Table5[[#This Row],[Quantity]]</f>
        <v>193.16</v>
      </c>
      <c r="B35" s="17">
        <f xml:space="preserve"> Table5[[#This Row],[Revenue]] - Table5[[#This Row],[Total Cost]]</f>
        <v>159.63636363691774</v>
      </c>
      <c r="E35" s="18">
        <v>2</v>
      </c>
      <c r="F35" s="18">
        <v>268.02479338935984</v>
      </c>
      <c r="G35" s="18">
        <v>2.2737367544323206E-13</v>
      </c>
      <c r="H35" s="18">
        <v>0.33425521243073791</v>
      </c>
    </row>
    <row r="36" spans="1:8" x14ac:dyDescent="0.25">
      <c r="A36" s="15">
        <f>Table5[[#This Row],[Unit price]] *Table5[[#This Row],[Quantity]]</f>
        <v>397.68</v>
      </c>
      <c r="B36" s="17">
        <f xml:space="preserve"> Table5[[#This Row],[Revenue]] - Table5[[#This Row],[Total Cost]]</f>
        <v>328.66115702593419</v>
      </c>
      <c r="E36" s="18">
        <v>3</v>
      </c>
      <c r="F36" s="18">
        <v>384.92561983604696</v>
      </c>
      <c r="G36" s="18">
        <v>-1.1368683772161603E-13</v>
      </c>
      <c r="H36" s="18">
        <v>-0.16712760621536896</v>
      </c>
    </row>
    <row r="37" spans="1:8" x14ac:dyDescent="0.25">
      <c r="A37" s="15">
        <f>Table5[[#This Row],[Unit price]] *Table5[[#This Row],[Quantity]]</f>
        <v>68.12</v>
      </c>
      <c r="B37" s="17">
        <f xml:space="preserve"> Table5[[#This Row],[Revenue]] - Table5[[#This Row],[Total Cost]]</f>
        <v>56.297520661352443</v>
      </c>
      <c r="E37" s="18">
        <v>4</v>
      </c>
      <c r="F37" s="18">
        <v>499.31404958851056</v>
      </c>
      <c r="G37" s="18">
        <v>-4.5474735088646412E-13</v>
      </c>
      <c r="H37" s="18">
        <v>-0.66851042486147583</v>
      </c>
    </row>
    <row r="38" spans="1:8" x14ac:dyDescent="0.25">
      <c r="A38" s="15">
        <f>Table5[[#This Row],[Unit price]] *Table5[[#This Row],[Quantity]]</f>
        <v>313.09999999999997</v>
      </c>
      <c r="B38" s="17">
        <f xml:space="preserve"> Table5[[#This Row],[Revenue]] - Table5[[#This Row],[Total Cost]]</f>
        <v>258.76033057941055</v>
      </c>
      <c r="E38" s="18">
        <v>5</v>
      </c>
      <c r="F38" s="18">
        <v>493.99173553890523</v>
      </c>
      <c r="G38" s="18">
        <v>-4.5474735088646412E-13</v>
      </c>
      <c r="H38" s="18">
        <v>-0.66851042486147583</v>
      </c>
    </row>
    <row r="39" spans="1:8" x14ac:dyDescent="0.25">
      <c r="A39" s="15">
        <f>Table5[[#This Row],[Unit price]] *Table5[[#This Row],[Quantity]]</f>
        <v>547.92000000000007</v>
      </c>
      <c r="B39" s="17">
        <f xml:space="preserve"> Table5[[#This Row],[Revenue]] - Table5[[#This Row],[Total Cost]]</f>
        <v>452.82644628256361</v>
      </c>
      <c r="E39" s="18">
        <v>6</v>
      </c>
      <c r="F39" s="18">
        <v>341.35537190201126</v>
      </c>
      <c r="G39" s="18">
        <v>1.1368683772161603E-13</v>
      </c>
      <c r="H39" s="18">
        <v>0.16712760621536896</v>
      </c>
    </row>
    <row r="40" spans="1:8" x14ac:dyDescent="0.25">
      <c r="A40" s="15">
        <f>Table5[[#This Row],[Unit price]] *Table5[[#This Row],[Quantity]]</f>
        <v>439.36</v>
      </c>
      <c r="B40" s="17">
        <f xml:space="preserve"> Table5[[#This Row],[Revenue]] - Table5[[#This Row],[Total Cost]]</f>
        <v>363.10743801778932</v>
      </c>
      <c r="E40" s="18">
        <v>7</v>
      </c>
      <c r="F40" s="18">
        <v>607.9338842996317</v>
      </c>
      <c r="G40" s="18">
        <v>-7.9580786405131221E-13</v>
      </c>
      <c r="H40" s="18">
        <v>-1.1698932435075826</v>
      </c>
    </row>
    <row r="41" spans="1:8" x14ac:dyDescent="0.25">
      <c r="A41" s="15">
        <f>Table5[[#This Row],[Unit price]] *Table5[[#This Row],[Quantity]]</f>
        <v>240.96</v>
      </c>
      <c r="B41" s="17">
        <f xml:space="preserve"> Table5[[#This Row],[Revenue]] - Table5[[#This Row],[Total Cost]]</f>
        <v>199.14049586845982</v>
      </c>
      <c r="E41" s="18">
        <v>8</v>
      </c>
      <c r="F41" s="18">
        <v>59.933884297727772</v>
      </c>
      <c r="G41" s="18">
        <v>9.2370555648813024E-13</v>
      </c>
      <c r="H41" s="18">
        <v>1.3579118004998727</v>
      </c>
    </row>
    <row r="42" spans="1:8" x14ac:dyDescent="0.25">
      <c r="A42" s="15">
        <f>Table5[[#This Row],[Unit price]] *Table5[[#This Row],[Quantity]]</f>
        <v>86.72</v>
      </c>
      <c r="B42" s="17">
        <f xml:space="preserve"> Table5[[#This Row],[Revenue]] - Table5[[#This Row],[Total Cost]]</f>
        <v>71.669421487852077</v>
      </c>
      <c r="E42" s="18">
        <v>9</v>
      </c>
      <c r="F42" s="18">
        <v>135.96694214923161</v>
      </c>
      <c r="G42" s="18">
        <v>6.8212102632969618E-13</v>
      </c>
      <c r="H42" s="18">
        <v>1.0027656372922138</v>
      </c>
    </row>
    <row r="43" spans="1:8" x14ac:dyDescent="0.25">
      <c r="A43" s="15">
        <f>Table5[[#This Row],[Unit price]] *Table5[[#This Row],[Quantity]]</f>
        <v>112.22</v>
      </c>
      <c r="B43" s="17">
        <f xml:space="preserve"> Table5[[#This Row],[Revenue]] - Table5[[#This Row],[Total Cost]]</f>
        <v>92.74380165321449</v>
      </c>
      <c r="E43" s="18">
        <v>10</v>
      </c>
      <c r="F43" s="18">
        <v>47.86776859520652</v>
      </c>
      <c r="G43" s="18">
        <v>9.5923269327613525E-13</v>
      </c>
      <c r="H43" s="18">
        <v>1.4101391774421754</v>
      </c>
    </row>
    <row r="44" spans="1:8" x14ac:dyDescent="0.25">
      <c r="A44" s="15">
        <f>Table5[[#This Row],[Unit price]] *Table5[[#This Row],[Quantity]]</f>
        <v>414.72</v>
      </c>
      <c r="B44" s="17">
        <f xml:space="preserve"> Table5[[#This Row],[Revenue]] - Table5[[#This Row],[Total Cost]]</f>
        <v>342.74380165408229</v>
      </c>
      <c r="E44" s="18">
        <v>11</v>
      </c>
      <c r="F44" s="18">
        <v>84.330578512688575</v>
      </c>
      <c r="G44" s="18">
        <v>8.3844042819691822E-13</v>
      </c>
      <c r="H44" s="18">
        <v>1.232566095838346</v>
      </c>
    </row>
    <row r="45" spans="1:8" x14ac:dyDescent="0.25">
      <c r="A45" s="15">
        <f>Table5[[#This Row],[Unit price]] *Table5[[#This Row],[Quantity]]</f>
        <v>789.6</v>
      </c>
      <c r="B45" s="17">
        <f xml:space="preserve"> Table5[[#This Row],[Revenue]] - Table5[[#This Row],[Total Cost]]</f>
        <v>652.56198347333952</v>
      </c>
      <c r="E45" s="18">
        <v>12</v>
      </c>
      <c r="F45" s="18">
        <v>194.00826446348285</v>
      </c>
      <c r="G45" s="18">
        <v>4.8316906031686813E-13</v>
      </c>
      <c r="H45" s="18">
        <v>0.71029232641531803</v>
      </c>
    </row>
    <row r="46" spans="1:8" x14ac:dyDescent="0.25">
      <c r="A46" s="15">
        <f>Table5[[#This Row],[Unit price]] *Table5[[#This Row],[Quantity]]</f>
        <v>30.74</v>
      </c>
      <c r="B46" s="17">
        <f xml:space="preserve"> Table5[[#This Row],[Revenue]] - Table5[[#This Row],[Total Cost]]</f>
        <v>25.404958677774133</v>
      </c>
      <c r="E46" s="18">
        <v>13</v>
      </c>
      <c r="F46" s="18">
        <v>356.94214876156957</v>
      </c>
      <c r="G46" s="18">
        <v>0</v>
      </c>
      <c r="H46" s="18">
        <v>0</v>
      </c>
    </row>
    <row r="47" spans="1:8" x14ac:dyDescent="0.25">
      <c r="A47" s="15">
        <f>Table5[[#This Row],[Unit price]] *Table5[[#This Row],[Quantity]]</f>
        <v>375.84</v>
      </c>
      <c r="B47" s="17">
        <f xml:space="preserve"> Table5[[#This Row],[Revenue]] - Table5[[#This Row],[Total Cost]]</f>
        <v>310.611570249012</v>
      </c>
      <c r="E47" s="18">
        <v>14</v>
      </c>
      <c r="F47" s="18">
        <v>589.91735537394914</v>
      </c>
      <c r="G47" s="18">
        <v>-6.8212102632969618E-13</v>
      </c>
      <c r="H47" s="18">
        <v>-1.0027656372922138</v>
      </c>
    </row>
    <row r="48" spans="1:8" x14ac:dyDescent="0.25">
      <c r="A48" s="15">
        <f>Table5[[#This Row],[Unit price]] *Table5[[#This Row],[Quantity]]</f>
        <v>510.21</v>
      </c>
      <c r="B48" s="17">
        <f xml:space="preserve"> Table5[[#This Row],[Revenue]] - Table5[[#This Row],[Total Cost]]</f>
        <v>421.661157026257</v>
      </c>
      <c r="E48" s="18">
        <v>15</v>
      </c>
      <c r="F48" s="18">
        <v>464.72727272888619</v>
      </c>
      <c r="G48" s="18">
        <v>-3.979039320256561E-13</v>
      </c>
      <c r="H48" s="18">
        <v>-0.58494662175379131</v>
      </c>
    </row>
    <row r="49" spans="1:8" x14ac:dyDescent="0.25">
      <c r="A49" s="15">
        <f>Table5[[#This Row],[Unit price]] *Table5[[#This Row],[Quantity]]</f>
        <v>180.09</v>
      </c>
      <c r="B49" s="17">
        <f xml:space="preserve"> Table5[[#This Row],[Revenue]] - Table5[[#This Row],[Total Cost]]</f>
        <v>148.83471074431827</v>
      </c>
      <c r="E49" s="18">
        <v>16</v>
      </c>
      <c r="F49" s="18">
        <v>398.76859504270669</v>
      </c>
      <c r="G49" s="18">
        <v>-1.7053025658242404E-13</v>
      </c>
      <c r="H49" s="18">
        <v>-0.25069140932305345</v>
      </c>
    </row>
    <row r="50" spans="1:8" x14ac:dyDescent="0.25">
      <c r="A50" s="15">
        <f>Table5[[#This Row],[Unit price]] *Table5[[#This Row],[Quantity]]</f>
        <v>113.58</v>
      </c>
      <c r="B50" s="17">
        <f xml:space="preserve"> Table5[[#This Row],[Revenue]] - Table5[[#This Row],[Total Cost]]</f>
        <v>93.867768595367153</v>
      </c>
      <c r="E50" s="18">
        <v>17</v>
      </c>
      <c r="F50" s="18">
        <v>360.0495867781093</v>
      </c>
      <c r="G50" s="18">
        <v>-5.6843418860808015E-14</v>
      </c>
      <c r="H50" s="18">
        <v>-8.3563803107684478E-2</v>
      </c>
    </row>
    <row r="51" spans="1:8" x14ac:dyDescent="0.25">
      <c r="A51" s="15">
        <f>Table5[[#This Row],[Unit price]] *Table5[[#This Row],[Quantity]]</f>
        <v>826.3</v>
      </c>
      <c r="B51" s="17">
        <f xml:space="preserve"> Table5[[#This Row],[Revenue]] - Table5[[#This Row],[Total Cost]]</f>
        <v>682.89256198584144</v>
      </c>
      <c r="E51" s="18">
        <v>18</v>
      </c>
      <c r="F51" s="18">
        <v>135.54545454592434</v>
      </c>
      <c r="G51" s="18">
        <v>6.8212102632969618E-13</v>
      </c>
      <c r="H51" s="18">
        <v>1.0027656372922138</v>
      </c>
    </row>
    <row r="52" spans="1:8" x14ac:dyDescent="0.25">
      <c r="A52" s="15">
        <f>Table5[[#This Row],[Unit price]] *Table5[[#This Row],[Quantity]]</f>
        <v>639.80000000000007</v>
      </c>
      <c r="B52" s="17">
        <f xml:space="preserve"> Table5[[#This Row],[Revenue]] - Table5[[#This Row],[Total Cost]]</f>
        <v>528.76033058034784</v>
      </c>
      <c r="E52" s="18">
        <v>19</v>
      </c>
      <c r="F52" s="18">
        <v>66.611570248164199</v>
      </c>
      <c r="G52" s="18">
        <v>8.9528384705772623E-13</v>
      </c>
      <c r="H52" s="18">
        <v>1.3161298989460304</v>
      </c>
    </row>
    <row r="53" spans="1:8" x14ac:dyDescent="0.25">
      <c r="A53" s="15">
        <f>Table5[[#This Row],[Unit price]] *Table5[[#This Row],[Quantity]]</f>
        <v>222.95000000000002</v>
      </c>
      <c r="B53" s="17">
        <f xml:space="preserve"> Table5[[#This Row],[Revenue]] - Table5[[#This Row],[Total Cost]]</f>
        <v>184.25619834774702</v>
      </c>
      <c r="E53" s="18">
        <v>20</v>
      </c>
      <c r="F53" s="18">
        <v>355.53719008387873</v>
      </c>
      <c r="G53" s="18">
        <v>5.6843418860808015E-14</v>
      </c>
      <c r="H53" s="18">
        <v>8.3563803107684478E-2</v>
      </c>
    </row>
    <row r="54" spans="1:8" x14ac:dyDescent="0.25">
      <c r="A54" s="15">
        <f>Table5[[#This Row],[Unit price]] *Table5[[#This Row],[Quantity]]</f>
        <v>71.48</v>
      </c>
      <c r="B54" s="17">
        <f xml:space="preserve"> Table5[[#This Row],[Revenue]] - Table5[[#This Row],[Total Cost]]</f>
        <v>59.074380165494311</v>
      </c>
      <c r="E54" s="18">
        <v>21</v>
      </c>
      <c r="F54" s="18">
        <v>218.1322314057154</v>
      </c>
      <c r="G54" s="18">
        <v>4.2632564145606011E-13</v>
      </c>
      <c r="H54" s="18">
        <v>0.62672852330763351</v>
      </c>
    </row>
    <row r="55" spans="1:8" x14ac:dyDescent="0.25">
      <c r="A55" s="15">
        <f>Table5[[#This Row],[Unit price]] *Table5[[#This Row],[Quantity]]</f>
        <v>15.43</v>
      </c>
      <c r="B55" s="17">
        <f xml:space="preserve"> Table5[[#This Row],[Revenue]] - Table5[[#This Row],[Total Cost]]</f>
        <v>12.752066115746743</v>
      </c>
      <c r="E55" s="18">
        <v>22</v>
      </c>
      <c r="F55" s="18">
        <v>54.87603305804079</v>
      </c>
      <c r="G55" s="18">
        <v>9.3791641120333225E-13</v>
      </c>
      <c r="H55" s="18">
        <v>1.3788027512767937</v>
      </c>
    </row>
    <row r="56" spans="1:8" x14ac:dyDescent="0.25">
      <c r="A56" s="15">
        <f>Table5[[#This Row],[Unit price]] *Table5[[#This Row],[Quantity]]</f>
        <v>32.32</v>
      </c>
      <c r="B56" s="17">
        <f xml:space="preserve"> Table5[[#This Row],[Revenue]] - Table5[[#This Row],[Total Cost]]</f>
        <v>26.710743801745608</v>
      </c>
      <c r="E56" s="18">
        <v>23</v>
      </c>
      <c r="F56" s="18">
        <v>142.80991735586696</v>
      </c>
      <c r="G56" s="18">
        <v>6.5369931689929217E-13</v>
      </c>
      <c r="H56" s="18">
        <v>0.96098373573837148</v>
      </c>
    </row>
    <row r="57" spans="1:8" x14ac:dyDescent="0.25">
      <c r="A57" s="15">
        <f>Table5[[#This Row],[Unit price]] *Table5[[#This Row],[Quantity]]</f>
        <v>687.84</v>
      </c>
      <c r="B57" s="17">
        <f xml:space="preserve"> Table5[[#This Row],[Revenue]] - Table5[[#This Row],[Total Cost]]</f>
        <v>568.46280991932861</v>
      </c>
      <c r="E57" s="18">
        <v>24</v>
      </c>
      <c r="F57" s="18">
        <v>219.74380165365488</v>
      </c>
      <c r="G57" s="18">
        <v>4.2632564145606011E-13</v>
      </c>
      <c r="H57" s="18">
        <v>0.62672852330763351</v>
      </c>
    </row>
    <row r="58" spans="1:8" x14ac:dyDescent="0.25">
      <c r="A58" s="15">
        <f>Table5[[#This Row],[Unit price]] *Table5[[#This Row],[Quantity]]</f>
        <v>88.68</v>
      </c>
      <c r="B58" s="17">
        <f xml:space="preserve"> Table5[[#This Row],[Revenue]] - Table5[[#This Row],[Total Cost]]</f>
        <v>73.289256198601507</v>
      </c>
      <c r="E58" s="18">
        <v>25</v>
      </c>
      <c r="F58" s="18">
        <v>347.70247934004988</v>
      </c>
      <c r="G58" s="18">
        <v>0</v>
      </c>
      <c r="H58" s="18">
        <v>0</v>
      </c>
    </row>
    <row r="59" spans="1:8" x14ac:dyDescent="0.25">
      <c r="A59" s="15">
        <f>Table5[[#This Row],[Unit price]] *Table5[[#This Row],[Quantity]]</f>
        <v>716.8</v>
      </c>
      <c r="B59" s="17">
        <f xml:space="preserve"> Table5[[#This Row],[Revenue]] - Table5[[#This Row],[Total Cost]]</f>
        <v>592.39669421693225</v>
      </c>
      <c r="E59" s="18">
        <v>26</v>
      </c>
      <c r="F59" s="18">
        <v>27.702479338938115</v>
      </c>
      <c r="G59" s="18">
        <v>1.0196288258157438E-12</v>
      </c>
      <c r="H59" s="18">
        <v>1.4989257182440903</v>
      </c>
    </row>
    <row r="60" spans="1:8" x14ac:dyDescent="0.25">
      <c r="A60" s="15">
        <f>Table5[[#This Row],[Unit price]] *Table5[[#This Row],[Quantity]]</f>
        <v>723.5</v>
      </c>
      <c r="B60" s="17">
        <f xml:space="preserve"> Table5[[#This Row],[Revenue]] - Table5[[#This Row],[Total Cost]]</f>
        <v>597.93388429959612</v>
      </c>
      <c r="E60" s="18">
        <v>27</v>
      </c>
      <c r="F60" s="18">
        <v>144.90909090959326</v>
      </c>
      <c r="G60" s="18">
        <v>6.5369931689929217E-13</v>
      </c>
      <c r="H60" s="18">
        <v>0.96098373573837148</v>
      </c>
    </row>
    <row r="61" spans="1:8" x14ac:dyDescent="0.25">
      <c r="A61" s="15">
        <f>Table5[[#This Row],[Unit price]] *Table5[[#This Row],[Quantity]]</f>
        <v>183.66</v>
      </c>
      <c r="B61" s="17">
        <f xml:space="preserve"> Table5[[#This Row],[Revenue]] - Table5[[#This Row],[Total Cost]]</f>
        <v>151.78512396746902</v>
      </c>
      <c r="E61" s="18">
        <v>28</v>
      </c>
      <c r="F61" s="18">
        <v>365.12396694341624</v>
      </c>
      <c r="G61" s="18">
        <v>-1.1368683772161603E-13</v>
      </c>
      <c r="H61" s="18">
        <v>-0.16712760621536896</v>
      </c>
    </row>
    <row r="62" spans="1:8" x14ac:dyDescent="0.25">
      <c r="A62" s="15">
        <f>Table5[[#This Row],[Unit price]] *Table5[[#This Row],[Quantity]]</f>
        <v>74.22</v>
      </c>
      <c r="B62" s="17">
        <f xml:space="preserve"> Table5[[#This Row],[Revenue]] - Table5[[#This Row],[Total Cost]]</f>
        <v>61.338842975419524</v>
      </c>
      <c r="E62" s="18">
        <v>29</v>
      </c>
      <c r="F62" s="18">
        <v>185.13223140560075</v>
      </c>
      <c r="G62" s="18">
        <v>5.4001247917767614E-13</v>
      </c>
      <c r="H62" s="18">
        <v>0.79385612952300255</v>
      </c>
    </row>
    <row r="63" spans="1:8" x14ac:dyDescent="0.25">
      <c r="A63" s="15">
        <f>Table5[[#This Row],[Unit price]] *Table5[[#This Row],[Quantity]]</f>
        <v>334.38</v>
      </c>
      <c r="B63" s="17">
        <f xml:space="preserve"> Table5[[#This Row],[Revenue]] - Table5[[#This Row],[Total Cost]]</f>
        <v>276.34710743897574</v>
      </c>
      <c r="E63" s="18">
        <v>30</v>
      </c>
      <c r="F63" s="18">
        <v>388.96694215011053</v>
      </c>
      <c r="G63" s="18">
        <v>-5.6843418860808015E-14</v>
      </c>
      <c r="H63" s="18">
        <v>-8.3563803107684478E-2</v>
      </c>
    </row>
    <row r="64" spans="1:8" x14ac:dyDescent="0.25">
      <c r="A64" s="15">
        <f>Table5[[#This Row],[Unit price]] *Table5[[#This Row],[Quantity]]</f>
        <v>495.63</v>
      </c>
      <c r="B64" s="17">
        <f xml:space="preserve"> Table5[[#This Row],[Revenue]] - Table5[[#This Row],[Total Cost]]</f>
        <v>409.61157024935568</v>
      </c>
      <c r="E64" s="18">
        <v>31</v>
      </c>
      <c r="F64" s="18">
        <v>580.6859504152394</v>
      </c>
      <c r="G64" s="18">
        <v>-7.9580786405131221E-13</v>
      </c>
      <c r="H64" s="18">
        <v>-1.1698932435075826</v>
      </c>
    </row>
    <row r="65" spans="1:8" x14ac:dyDescent="0.25">
      <c r="A65" s="15">
        <f>Table5[[#This Row],[Unit price]] *Table5[[#This Row],[Quantity]]</f>
        <v>158.1</v>
      </c>
      <c r="B65" s="17">
        <f xml:space="preserve"> Table5[[#This Row],[Revenue]] - Table5[[#This Row],[Total Cost]]</f>
        <v>130.66115702524692</v>
      </c>
      <c r="E65" s="18">
        <v>32</v>
      </c>
      <c r="F65" s="18">
        <v>553.91735537382419</v>
      </c>
      <c r="G65" s="18">
        <v>-6.8212102632969618E-13</v>
      </c>
      <c r="H65" s="18">
        <v>-1.0027656372922138</v>
      </c>
    </row>
    <row r="66" spans="1:8" x14ac:dyDescent="0.25">
      <c r="A66" s="15">
        <f>Table5[[#This Row],[Unit price]] *Table5[[#This Row],[Quantity]]</f>
        <v>302.95999999999998</v>
      </c>
      <c r="B66" s="17">
        <f xml:space="preserve"> Table5[[#This Row],[Revenue]] - Table5[[#This Row],[Total Cost]]</f>
        <v>250.38016529012526</v>
      </c>
      <c r="E66" s="18">
        <v>33</v>
      </c>
      <c r="F66" s="18">
        <v>159.63636363691714</v>
      </c>
      <c r="G66" s="18">
        <v>5.9685589803848416E-13</v>
      </c>
      <c r="H66" s="18">
        <v>0.87741993263068696</v>
      </c>
    </row>
    <row r="67" spans="1:8" x14ac:dyDescent="0.25">
      <c r="A67" s="15">
        <f>Table5[[#This Row],[Unit price]] *Table5[[#This Row],[Quantity]]</f>
        <v>158.69999999999999</v>
      </c>
      <c r="B67" s="17">
        <f xml:space="preserve"> Table5[[#This Row],[Revenue]] - Table5[[#This Row],[Total Cost]]</f>
        <v>131.15702479384368</v>
      </c>
      <c r="E67" s="18">
        <v>34</v>
      </c>
      <c r="F67" s="18">
        <v>328.66115702593413</v>
      </c>
      <c r="G67" s="18">
        <v>5.6843418860808015E-14</v>
      </c>
      <c r="H67" s="18">
        <v>8.3563803107684478E-2</v>
      </c>
    </row>
    <row r="68" spans="1:8" x14ac:dyDescent="0.25">
      <c r="A68" s="15">
        <f>Table5[[#This Row],[Unit price]] *Table5[[#This Row],[Quantity]]</f>
        <v>66.94</v>
      </c>
      <c r="B68" s="17">
        <f xml:space="preserve"> Table5[[#This Row],[Revenue]] - Table5[[#This Row],[Total Cost]]</f>
        <v>55.322314049778804</v>
      </c>
      <c r="E68" s="18">
        <v>35</v>
      </c>
      <c r="F68" s="18">
        <v>56.297520661351513</v>
      </c>
      <c r="G68" s="18">
        <v>9.3081098384573124E-13</v>
      </c>
      <c r="H68" s="18">
        <v>1.3683572758883333</v>
      </c>
    </row>
    <row r="69" spans="1:8" x14ac:dyDescent="0.25">
      <c r="A69" s="15">
        <f>Table5[[#This Row],[Unit price]] *Table5[[#This Row],[Quantity]]</f>
        <v>585.66</v>
      </c>
      <c r="B69" s="17">
        <f xml:space="preserve"> Table5[[#This Row],[Revenue]] - Table5[[#This Row],[Total Cost]]</f>
        <v>484.01652892729987</v>
      </c>
      <c r="E69" s="18">
        <v>36</v>
      </c>
      <c r="F69" s="18">
        <v>258.76033057941027</v>
      </c>
      <c r="G69" s="18">
        <v>2.8421709430404007E-13</v>
      </c>
      <c r="H69" s="18">
        <v>0.41781901553842238</v>
      </c>
    </row>
    <row r="70" spans="1:8" x14ac:dyDescent="0.25">
      <c r="A70" s="15">
        <f>Table5[[#This Row],[Unit price]] *Table5[[#This Row],[Quantity]]</f>
        <v>787.69999999999993</v>
      </c>
      <c r="B70" s="17">
        <f xml:space="preserve"> Table5[[#This Row],[Revenue]] - Table5[[#This Row],[Total Cost]]</f>
        <v>650.99173553944968</v>
      </c>
      <c r="E70" s="18">
        <v>37</v>
      </c>
      <c r="F70" s="18">
        <v>452.82644628256389</v>
      </c>
      <c r="G70" s="18">
        <v>-2.8421709430404007E-13</v>
      </c>
      <c r="H70" s="18">
        <v>-0.41781901553842238</v>
      </c>
    </row>
    <row r="71" spans="1:8" x14ac:dyDescent="0.25">
      <c r="A71" s="15">
        <f>Table5[[#This Row],[Unit price]] *Table5[[#This Row],[Quantity]]</f>
        <v>18.329999999999998</v>
      </c>
      <c r="B71" s="17">
        <f xml:space="preserve"> Table5[[#This Row],[Revenue]] - Table5[[#This Row],[Total Cost]]</f>
        <v>15.148760330631093</v>
      </c>
      <c r="E71" s="18">
        <v>38</v>
      </c>
      <c r="F71" s="18">
        <v>363.10743801778938</v>
      </c>
      <c r="G71" s="18">
        <v>-5.6843418860808015E-14</v>
      </c>
      <c r="H71" s="18">
        <v>-8.3563803107684478E-2</v>
      </c>
    </row>
    <row r="72" spans="1:8" x14ac:dyDescent="0.25">
      <c r="A72" s="15">
        <f>Table5[[#This Row],[Unit price]] *Table5[[#This Row],[Quantity]]</f>
        <v>894.80000000000007</v>
      </c>
      <c r="B72" s="17">
        <f xml:space="preserve"> Table5[[#This Row],[Revenue]] - Table5[[#This Row],[Total Cost]]</f>
        <v>739.50413223397186</v>
      </c>
      <c r="E72" s="18">
        <v>39</v>
      </c>
      <c r="F72" s="18">
        <v>199.14049586845937</v>
      </c>
      <c r="G72" s="18">
        <v>4.5474735088646412E-13</v>
      </c>
      <c r="H72" s="18">
        <v>0.66851042486147583</v>
      </c>
    </row>
    <row r="73" spans="1:8" x14ac:dyDescent="0.25">
      <c r="A73" s="15">
        <f>Table5[[#This Row],[Unit price]] *Table5[[#This Row],[Quantity]]</f>
        <v>621.19999999999993</v>
      </c>
      <c r="B73" s="17">
        <f xml:space="preserve"> Table5[[#This Row],[Revenue]] - Table5[[#This Row],[Total Cost]]</f>
        <v>513.38842975384807</v>
      </c>
      <c r="E73" s="18">
        <v>40</v>
      </c>
      <c r="F73" s="18">
        <v>71.669421487851196</v>
      </c>
      <c r="G73" s="18">
        <v>8.8107299234252423E-13</v>
      </c>
      <c r="H73" s="18">
        <v>1.2952389481691093</v>
      </c>
    </row>
    <row r="74" spans="1:8" x14ac:dyDescent="0.25">
      <c r="A74" s="15">
        <f>Table5[[#This Row],[Unit price]] *Table5[[#This Row],[Quantity]]</f>
        <v>145.56</v>
      </c>
      <c r="B74" s="17">
        <f xml:space="preserve"> Table5[[#This Row],[Revenue]] - Table5[[#This Row],[Total Cost]]</f>
        <v>120.29752066157459</v>
      </c>
      <c r="E74" s="18">
        <v>41</v>
      </c>
      <c r="F74" s="18">
        <v>92.743801653213666</v>
      </c>
      <c r="G74" s="18">
        <v>8.2422957348171622E-13</v>
      </c>
      <c r="H74" s="18">
        <v>1.2116751450614249</v>
      </c>
    </row>
    <row r="75" spans="1:8" x14ac:dyDescent="0.25">
      <c r="A75" s="15">
        <f>Table5[[#This Row],[Unit price]] *Table5[[#This Row],[Quantity]]</f>
        <v>455.46</v>
      </c>
      <c r="B75" s="17">
        <f xml:space="preserve"> Table5[[#This Row],[Revenue]] - Table5[[#This Row],[Total Cost]]</f>
        <v>376.4132231418024</v>
      </c>
      <c r="E75" s="18">
        <v>42</v>
      </c>
      <c r="F75" s="18">
        <v>342.74380165408229</v>
      </c>
      <c r="G75" s="18">
        <v>0</v>
      </c>
      <c r="H75" s="18">
        <v>0</v>
      </c>
    </row>
    <row r="76" spans="1:8" x14ac:dyDescent="0.25">
      <c r="A76" s="15">
        <f>Table5[[#This Row],[Unit price]] *Table5[[#This Row],[Quantity]]</f>
        <v>672.03</v>
      </c>
      <c r="B76" s="17">
        <f xml:space="preserve"> Table5[[#This Row],[Revenue]] - Table5[[#This Row],[Total Cost]]</f>
        <v>555.39669421680378</v>
      </c>
      <c r="E76" s="18">
        <v>43</v>
      </c>
      <c r="F76" s="18">
        <v>652.56198347334043</v>
      </c>
      <c r="G76" s="18">
        <v>-9.0949470177292824E-13</v>
      </c>
      <c r="H76" s="18">
        <v>-1.3370208497229517</v>
      </c>
    </row>
    <row r="77" spans="1:8" x14ac:dyDescent="0.25">
      <c r="A77" s="15">
        <f>Table5[[#This Row],[Unit price]] *Table5[[#This Row],[Quantity]]</f>
        <v>416.5</v>
      </c>
      <c r="B77" s="17">
        <f xml:space="preserve"> Table5[[#This Row],[Revenue]] - Table5[[#This Row],[Total Cost]]</f>
        <v>344.21487603425265</v>
      </c>
      <c r="E77" s="18">
        <v>44</v>
      </c>
      <c r="F77" s="18">
        <v>25.404958677773102</v>
      </c>
      <c r="G77" s="18">
        <v>1.0302869668521453E-12</v>
      </c>
      <c r="H77" s="18">
        <v>1.5145939313267811</v>
      </c>
    </row>
    <row r="78" spans="1:8" x14ac:dyDescent="0.25">
      <c r="A78" s="15">
        <f>Table5[[#This Row],[Unit price]] *Table5[[#This Row],[Quantity]]</f>
        <v>441.36</v>
      </c>
      <c r="B78" s="17">
        <f xml:space="preserve"> Table5[[#This Row],[Revenue]] - Table5[[#This Row],[Total Cost]]</f>
        <v>364.7603305797785</v>
      </c>
      <c r="E78" s="18">
        <v>45</v>
      </c>
      <c r="F78" s="18">
        <v>310.61157024901195</v>
      </c>
      <c r="G78" s="18">
        <v>5.6843418860808015E-14</v>
      </c>
      <c r="H78" s="18">
        <v>8.3563803107684478E-2</v>
      </c>
    </row>
    <row r="79" spans="1:8" x14ac:dyDescent="0.25">
      <c r="A79" s="15">
        <f>Table5[[#This Row],[Unit price]] *Table5[[#This Row],[Quantity]]</f>
        <v>180.09</v>
      </c>
      <c r="B79" s="17">
        <f xml:space="preserve"> Table5[[#This Row],[Revenue]] - Table5[[#This Row],[Total Cost]]</f>
        <v>148.83471074431827</v>
      </c>
      <c r="E79" s="18">
        <v>46</v>
      </c>
      <c r="F79" s="18">
        <v>421.66115702625723</v>
      </c>
      <c r="G79" s="18">
        <v>-2.2737367544323206E-13</v>
      </c>
      <c r="H79" s="18">
        <v>-0.33425521243073791</v>
      </c>
    </row>
    <row r="80" spans="1:8" x14ac:dyDescent="0.25">
      <c r="A80" s="15">
        <f>Table5[[#This Row],[Unit price]] *Table5[[#This Row],[Quantity]]</f>
        <v>783.1</v>
      </c>
      <c r="B80" s="17">
        <f xml:space="preserve"> Table5[[#This Row],[Revenue]] - Table5[[#This Row],[Total Cost]]</f>
        <v>647.19008264687454</v>
      </c>
      <c r="E80" s="18">
        <v>47</v>
      </c>
      <c r="F80" s="18">
        <v>148.83471074431765</v>
      </c>
      <c r="G80" s="18">
        <v>6.2527760746888816E-13</v>
      </c>
      <c r="H80" s="18">
        <v>0.91920183418452917</v>
      </c>
    </row>
    <row r="81" spans="1:8" x14ac:dyDescent="0.25">
      <c r="A81" s="15">
        <f>Table5[[#This Row],[Unit price]] *Table5[[#This Row],[Quantity]]</f>
        <v>101.89999999999999</v>
      </c>
      <c r="B81" s="17">
        <f xml:space="preserve"> Table5[[#This Row],[Revenue]] - Table5[[#This Row],[Total Cost]]</f>
        <v>84.214876033350166</v>
      </c>
      <c r="E81" s="18">
        <v>48</v>
      </c>
      <c r="F81" s="18">
        <v>93.867768595366329</v>
      </c>
      <c r="G81" s="18">
        <v>8.2422957348171622E-13</v>
      </c>
      <c r="H81" s="18">
        <v>1.2116751450614249</v>
      </c>
    </row>
    <row r="82" spans="1:8" x14ac:dyDescent="0.25">
      <c r="A82" s="15">
        <f>Table5[[#This Row],[Unit price]] *Table5[[#This Row],[Quantity]]</f>
        <v>595.14</v>
      </c>
      <c r="B82" s="17">
        <f xml:space="preserve"> Table5[[#This Row],[Revenue]] - Table5[[#This Row],[Total Cost]]</f>
        <v>491.85123967112872</v>
      </c>
      <c r="E82" s="18">
        <v>49</v>
      </c>
      <c r="F82" s="18">
        <v>682.89256198584246</v>
      </c>
      <c r="G82" s="18">
        <v>-1.0231815394945443E-12</v>
      </c>
      <c r="H82" s="18">
        <v>-1.5041484559383205</v>
      </c>
    </row>
    <row r="83" spans="1:8" x14ac:dyDescent="0.25">
      <c r="A83" s="15">
        <f>Table5[[#This Row],[Unit price]] *Table5[[#This Row],[Quantity]]</f>
        <v>290.04000000000002</v>
      </c>
      <c r="B83" s="17">
        <f xml:space="preserve"> Table5[[#This Row],[Revenue]] - Table5[[#This Row],[Total Cost]]</f>
        <v>239.70247933967502</v>
      </c>
      <c r="E83" s="18">
        <v>50</v>
      </c>
      <c r="F83" s="18">
        <v>528.76033058034841</v>
      </c>
      <c r="G83" s="18">
        <v>-5.6843418860808015E-13</v>
      </c>
      <c r="H83" s="18">
        <v>-0.83563803107684476</v>
      </c>
    </row>
    <row r="84" spans="1:8" x14ac:dyDescent="0.25">
      <c r="A84" s="15">
        <f>Table5[[#This Row],[Unit price]] *Table5[[#This Row],[Quantity]]</f>
        <v>154</v>
      </c>
      <c r="B84" s="17">
        <f xml:space="preserve"> Table5[[#This Row],[Revenue]] - Table5[[#This Row],[Total Cost]]</f>
        <v>127.27272727316904</v>
      </c>
      <c r="E84" s="18">
        <v>51</v>
      </c>
      <c r="F84" s="18">
        <v>184.2561983477465</v>
      </c>
      <c r="G84" s="18">
        <v>5.1159076974727213E-13</v>
      </c>
      <c r="H84" s="18">
        <v>0.75207422796916024</v>
      </c>
    </row>
    <row r="85" spans="1:8" x14ac:dyDescent="0.25">
      <c r="A85" s="15">
        <f>Table5[[#This Row],[Unit price]] *Table5[[#This Row],[Quantity]]</f>
        <v>321.44</v>
      </c>
      <c r="B85" s="17">
        <f xml:space="preserve"> Table5[[#This Row],[Revenue]] - Table5[[#This Row],[Total Cost]]</f>
        <v>265.65289256290555</v>
      </c>
      <c r="E85" s="18">
        <v>52</v>
      </c>
      <c r="F85" s="18">
        <v>59.074380165493388</v>
      </c>
      <c r="G85" s="18">
        <v>9.2370555648813024E-13</v>
      </c>
      <c r="H85" s="18">
        <v>1.3579118004998727</v>
      </c>
    </row>
    <row r="86" spans="1:8" x14ac:dyDescent="0.25">
      <c r="A86" s="15">
        <f>Table5[[#This Row],[Unit price]] *Table5[[#This Row],[Quantity]]</f>
        <v>244.54999999999998</v>
      </c>
      <c r="B86" s="17">
        <f xml:space="preserve"> Table5[[#This Row],[Revenue]] - Table5[[#This Row],[Total Cost]]</f>
        <v>202.10743801723044</v>
      </c>
      <c r="E86" s="18">
        <v>53</v>
      </c>
      <c r="F86" s="18">
        <v>12.752066115745675</v>
      </c>
      <c r="G86" s="18">
        <v>1.0675904604795505E-12</v>
      </c>
      <c r="H86" s="18">
        <v>1.569432677116199</v>
      </c>
    </row>
    <row r="87" spans="1:8" x14ac:dyDescent="0.25">
      <c r="A87" s="15">
        <f>Table5[[#This Row],[Unit price]] *Table5[[#This Row],[Quantity]]</f>
        <v>581.42000000000007</v>
      </c>
      <c r="B87" s="17">
        <f xml:space="preserve"> Table5[[#This Row],[Revenue]] - Table5[[#This Row],[Total Cost]]</f>
        <v>480.51239669588284</v>
      </c>
      <c r="E87" s="18">
        <v>54</v>
      </c>
      <c r="F87" s="18">
        <v>26.710743801744584</v>
      </c>
      <c r="G87" s="18">
        <v>1.0231815394945443E-12</v>
      </c>
      <c r="H87" s="18">
        <v>1.5041484559383205</v>
      </c>
    </row>
    <row r="88" spans="1:8" x14ac:dyDescent="0.25">
      <c r="A88" s="15">
        <f>Table5[[#This Row],[Unit price]] *Table5[[#This Row],[Quantity]]</f>
        <v>382.59999999999997</v>
      </c>
      <c r="B88" s="17">
        <f xml:space="preserve"> Table5[[#This Row],[Revenue]] - Table5[[#This Row],[Total Cost]]</f>
        <v>316.19834710853553</v>
      </c>
      <c r="E88" s="18">
        <v>55</v>
      </c>
      <c r="F88" s="18">
        <v>568.46280991932929</v>
      </c>
      <c r="G88" s="18">
        <v>-6.8212102632969618E-13</v>
      </c>
      <c r="H88" s="18">
        <v>-1.0027656372922138</v>
      </c>
    </row>
    <row r="89" spans="1:8" x14ac:dyDescent="0.25">
      <c r="A89" s="15">
        <f>Table5[[#This Row],[Unit price]] *Table5[[#This Row],[Quantity]]</f>
        <v>345.66</v>
      </c>
      <c r="B89" s="17">
        <f xml:space="preserve"> Table5[[#This Row],[Revenue]] - Table5[[#This Row],[Total Cost]]</f>
        <v>285.66942148859493</v>
      </c>
      <c r="E89" s="18">
        <v>56</v>
      </c>
      <c r="F89" s="18">
        <v>73.289256198600626</v>
      </c>
      <c r="G89" s="18">
        <v>8.8107299234252423E-13</v>
      </c>
      <c r="H89" s="18">
        <v>1.2952389481691093</v>
      </c>
    </row>
    <row r="90" spans="1:8" x14ac:dyDescent="0.25">
      <c r="A90" s="15">
        <f>Table5[[#This Row],[Unit price]] *Table5[[#This Row],[Quantity]]</f>
        <v>42.47</v>
      </c>
      <c r="B90" s="17">
        <f xml:space="preserve"> Table5[[#This Row],[Revenue]] - Table5[[#This Row],[Total Cost]]</f>
        <v>35.099173553840842</v>
      </c>
      <c r="E90" s="18">
        <v>57</v>
      </c>
      <c r="F90" s="18">
        <v>592.39669421693304</v>
      </c>
      <c r="G90" s="18">
        <v>-7.9580786405131221E-13</v>
      </c>
      <c r="H90" s="18">
        <v>-1.1698932435075826</v>
      </c>
    </row>
    <row r="91" spans="1:8" x14ac:dyDescent="0.25">
      <c r="A91" s="15">
        <f>Table5[[#This Row],[Unit price]] *Table5[[#This Row],[Quantity]]</f>
        <v>461.93999999999994</v>
      </c>
      <c r="B91" s="17">
        <f xml:space="preserve"> Table5[[#This Row],[Revenue]] - Table5[[#This Row],[Total Cost]]</f>
        <v>381.76859504264741</v>
      </c>
      <c r="E91" s="18">
        <v>58</v>
      </c>
      <c r="F91" s="18">
        <v>597.93388429959691</v>
      </c>
      <c r="G91" s="18">
        <v>-7.9580786405131221E-13</v>
      </c>
      <c r="H91" s="18">
        <v>-1.1698932435075826</v>
      </c>
    </row>
    <row r="92" spans="1:8" x14ac:dyDescent="0.25">
      <c r="A92" s="15">
        <f>Table5[[#This Row],[Unit price]] *Table5[[#This Row],[Quantity]]</f>
        <v>189.52</v>
      </c>
      <c r="B92" s="17">
        <f xml:space="preserve"> Table5[[#This Row],[Revenue]] - Table5[[#This Row],[Total Cost]]</f>
        <v>156.6280991740974</v>
      </c>
      <c r="E92" s="18">
        <v>59</v>
      </c>
      <c r="F92" s="18">
        <v>151.78512396746837</v>
      </c>
      <c r="G92" s="18">
        <v>6.5369931689929217E-13</v>
      </c>
      <c r="H92" s="18">
        <v>0.96098373573837148</v>
      </c>
    </row>
    <row r="93" spans="1:8" x14ac:dyDescent="0.25">
      <c r="A93" s="15">
        <f>Table5[[#This Row],[Unit price]] *Table5[[#This Row],[Quantity]]</f>
        <v>448.6</v>
      </c>
      <c r="B93" s="17">
        <f xml:space="preserve"> Table5[[#This Row],[Revenue]] - Table5[[#This Row],[Total Cost]]</f>
        <v>370.74380165417949</v>
      </c>
      <c r="E93" s="18">
        <v>60</v>
      </c>
      <c r="F93" s="18">
        <v>61.338842975418608</v>
      </c>
      <c r="G93" s="18">
        <v>9.1660012913052924E-13</v>
      </c>
      <c r="H93" s="18">
        <v>1.3474663251114121</v>
      </c>
    </row>
    <row r="94" spans="1:8" x14ac:dyDescent="0.25">
      <c r="A94" s="15">
        <f>Table5[[#This Row],[Unit price]] *Table5[[#This Row],[Quantity]]</f>
        <v>153.86000000000001</v>
      </c>
      <c r="B94" s="17">
        <f xml:space="preserve"> Table5[[#This Row],[Revenue]] - Table5[[#This Row],[Total Cost]]</f>
        <v>127.15702479382981</v>
      </c>
      <c r="E94" s="18">
        <v>61</v>
      </c>
      <c r="F94" s="18">
        <v>276.34710743897551</v>
      </c>
      <c r="G94" s="18">
        <v>2.2737367544323206E-13</v>
      </c>
      <c r="H94" s="18">
        <v>0.33425521243073791</v>
      </c>
    </row>
    <row r="95" spans="1:8" x14ac:dyDescent="0.25">
      <c r="A95" s="15">
        <f>Table5[[#This Row],[Unit price]] *Table5[[#This Row],[Quantity]]</f>
        <v>579.24</v>
      </c>
      <c r="B95" s="17">
        <f xml:space="preserve"> Table5[[#This Row],[Revenue]] - Table5[[#This Row],[Total Cost]]</f>
        <v>478.71074380331453</v>
      </c>
      <c r="E95" s="18">
        <v>62</v>
      </c>
      <c r="F95" s="18">
        <v>409.61157024935585</v>
      </c>
      <c r="G95" s="18">
        <v>-1.7053025658242404E-13</v>
      </c>
      <c r="H95" s="18">
        <v>-0.25069140932305345</v>
      </c>
    </row>
    <row r="96" spans="1:8" x14ac:dyDescent="0.25">
      <c r="A96" s="15">
        <f>Table5[[#This Row],[Unit price]] *Table5[[#This Row],[Quantity]]</f>
        <v>89.75</v>
      </c>
      <c r="B96" s="17">
        <f xml:space="preserve"> Table5[[#This Row],[Revenue]] - Table5[[#This Row],[Total Cost]]</f>
        <v>74.173553719265726</v>
      </c>
      <c r="E96" s="18">
        <v>63</v>
      </c>
      <c r="F96" s="18">
        <v>130.66115702524621</v>
      </c>
      <c r="G96" s="18">
        <v>7.1054273576010019E-13</v>
      </c>
      <c r="H96" s="18">
        <v>1.0445475388460559</v>
      </c>
    </row>
    <row r="97" spans="1:8" x14ac:dyDescent="0.25">
      <c r="A97" s="15">
        <f>Table5[[#This Row],[Unit price]] *Table5[[#This Row],[Quantity]]</f>
        <v>97.16</v>
      </c>
      <c r="B97" s="17">
        <f xml:space="preserve"> Table5[[#This Row],[Revenue]] - Table5[[#This Row],[Total Cost]]</f>
        <v>80.29752066143574</v>
      </c>
      <c r="E97" s="18">
        <v>64</v>
      </c>
      <c r="F97" s="18">
        <v>250.38016529012495</v>
      </c>
      <c r="G97" s="18">
        <v>3.1263880373444408E-13</v>
      </c>
      <c r="H97" s="18">
        <v>0.45960091709226458</v>
      </c>
    </row>
    <row r="98" spans="1:8" x14ac:dyDescent="0.25">
      <c r="A98" s="15">
        <f>Table5[[#This Row],[Unit price]] *Table5[[#This Row],[Quantity]]</f>
        <v>878.7</v>
      </c>
      <c r="B98" s="17">
        <f xml:space="preserve"> Table5[[#This Row],[Revenue]] - Table5[[#This Row],[Total Cost]]</f>
        <v>726.19834710995872</v>
      </c>
      <c r="E98" s="18">
        <v>65</v>
      </c>
      <c r="F98" s="18">
        <v>131.15702479384299</v>
      </c>
      <c r="G98" s="18">
        <v>6.8212102632969618E-13</v>
      </c>
      <c r="H98" s="18">
        <v>1.0027656372922138</v>
      </c>
    </row>
    <row r="99" spans="1:8" x14ac:dyDescent="0.25">
      <c r="A99" s="15">
        <f>Table5[[#This Row],[Unit price]] *Table5[[#This Row],[Quantity]]</f>
        <v>74.699999999999989</v>
      </c>
      <c r="B99" s="17">
        <f xml:space="preserve"> Table5[[#This Row],[Revenue]] - Table5[[#This Row],[Total Cost]]</f>
        <v>61.735537190296924</v>
      </c>
      <c r="E99" s="18">
        <v>66</v>
      </c>
      <c r="F99" s="18">
        <v>55.322314049777873</v>
      </c>
      <c r="G99" s="18">
        <v>9.3081098384573124E-13</v>
      </c>
      <c r="H99" s="18">
        <v>1.3683572758883333</v>
      </c>
    </row>
    <row r="100" spans="1:8" x14ac:dyDescent="0.25">
      <c r="A100" s="15">
        <f>Table5[[#This Row],[Unit price]] *Table5[[#This Row],[Quantity]]</f>
        <v>158.25</v>
      </c>
      <c r="B100" s="17">
        <f xml:space="preserve"> Table5[[#This Row],[Revenue]] - Table5[[#This Row],[Total Cost]]</f>
        <v>130.78512396739612</v>
      </c>
      <c r="E100" s="18">
        <v>67</v>
      </c>
      <c r="F100" s="18">
        <v>484.01652892730033</v>
      </c>
      <c r="G100" s="18">
        <v>-4.5474735088646412E-13</v>
      </c>
      <c r="H100" s="18">
        <v>-0.66851042486147583</v>
      </c>
    </row>
    <row r="101" spans="1:8" x14ac:dyDescent="0.25">
      <c r="A101" s="15">
        <f>Table5[[#This Row],[Unit price]] *Table5[[#This Row],[Quantity]]</f>
        <v>496.20000000000005</v>
      </c>
      <c r="B101" s="17">
        <f xml:space="preserve"> Table5[[#This Row],[Revenue]] - Table5[[#This Row],[Total Cost]]</f>
        <v>410.08264462952263</v>
      </c>
      <c r="E101" s="18">
        <v>68</v>
      </c>
      <c r="F101" s="18">
        <v>650.99173553945059</v>
      </c>
      <c r="G101" s="18">
        <v>-9.0949470177292824E-13</v>
      </c>
      <c r="H101" s="18">
        <v>-1.3370208497229517</v>
      </c>
    </row>
    <row r="102" spans="1:8" x14ac:dyDescent="0.25">
      <c r="A102" s="15">
        <f>Table5[[#This Row],[Unit price]] *Table5[[#This Row],[Quantity]]</f>
        <v>48.71</v>
      </c>
      <c r="B102" s="17">
        <f xml:space="preserve"> Table5[[#This Row],[Revenue]] - Table5[[#This Row],[Total Cost]]</f>
        <v>40.256198347247171</v>
      </c>
      <c r="E102" s="18">
        <v>69</v>
      </c>
      <c r="F102" s="18">
        <v>15.148760330630033</v>
      </c>
      <c r="G102" s="18">
        <v>1.0604850331219495E-12</v>
      </c>
      <c r="H102" s="18">
        <v>1.5589872017277384</v>
      </c>
    </row>
    <row r="103" spans="1:8" x14ac:dyDescent="0.25">
      <c r="A103" s="15">
        <f>Table5[[#This Row],[Unit price]] *Table5[[#This Row],[Quantity]]</f>
        <v>706.94999999999993</v>
      </c>
      <c r="B103" s="17">
        <f xml:space="preserve"> Table5[[#This Row],[Revenue]] - Table5[[#This Row],[Total Cost]]</f>
        <v>584.25619834913539</v>
      </c>
      <c r="E103" s="18">
        <v>70</v>
      </c>
      <c r="F103" s="18">
        <v>739.50413223397311</v>
      </c>
      <c r="G103" s="18">
        <v>-1.2505552149377763E-12</v>
      </c>
      <c r="H103" s="18">
        <v>-1.8384036683690583</v>
      </c>
    </row>
    <row r="104" spans="1:8" x14ac:dyDescent="0.25">
      <c r="A104" s="15">
        <f>Table5[[#This Row],[Unit price]] *Table5[[#This Row],[Quantity]]</f>
        <v>207.63</v>
      </c>
      <c r="B104" s="17">
        <f xml:space="preserve"> Table5[[#This Row],[Revenue]] - Table5[[#This Row],[Total Cost]]</f>
        <v>171.59504132290965</v>
      </c>
      <c r="E104" s="18">
        <v>71</v>
      </c>
      <c r="F104" s="18">
        <v>513.38842975384853</v>
      </c>
      <c r="G104" s="18">
        <v>-4.5474735088646412E-13</v>
      </c>
      <c r="H104" s="18">
        <v>-0.66851042486147583</v>
      </c>
    </row>
    <row r="105" spans="1:8" x14ac:dyDescent="0.25">
      <c r="A105" s="15">
        <f>Table5[[#This Row],[Unit price]] *Table5[[#This Row],[Quantity]]</f>
        <v>349.56</v>
      </c>
      <c r="B105" s="17">
        <f xml:space="preserve"> Table5[[#This Row],[Revenue]] - Table5[[#This Row],[Total Cost]]</f>
        <v>288.89256198447384</v>
      </c>
      <c r="E105" s="18">
        <v>72</v>
      </c>
      <c r="F105" s="18">
        <v>120.29752066157386</v>
      </c>
      <c r="G105" s="18">
        <v>7.3896444519050419E-13</v>
      </c>
      <c r="H105" s="18">
        <v>1.0863294403998982</v>
      </c>
    </row>
    <row r="106" spans="1:8" x14ac:dyDescent="0.25">
      <c r="A106" s="15">
        <f>Table5[[#This Row],[Unit price]] *Table5[[#This Row],[Quantity]]</f>
        <v>212.45000000000002</v>
      </c>
      <c r="B106" s="17">
        <f xml:space="preserve"> Table5[[#This Row],[Revenue]] - Table5[[#This Row],[Total Cost]]</f>
        <v>175.57851239730368</v>
      </c>
      <c r="E106" s="18">
        <v>73</v>
      </c>
      <c r="F106" s="18">
        <v>376.41322314180252</v>
      </c>
      <c r="G106" s="18">
        <v>-1.1368683772161603E-13</v>
      </c>
      <c r="H106" s="18">
        <v>-0.16712760621536896</v>
      </c>
    </row>
    <row r="107" spans="1:8" x14ac:dyDescent="0.25">
      <c r="A107" s="15">
        <f>Table5[[#This Row],[Unit price]] *Table5[[#This Row],[Quantity]]</f>
        <v>886.7</v>
      </c>
      <c r="B107" s="17">
        <f xml:space="preserve"> Table5[[#This Row],[Revenue]] - Table5[[#This Row],[Total Cost]]</f>
        <v>732.80991735791554</v>
      </c>
      <c r="E107" s="18">
        <v>74</v>
      </c>
      <c r="F107" s="18">
        <v>555.39669421680446</v>
      </c>
      <c r="G107" s="18">
        <v>-6.8212102632969618E-13</v>
      </c>
      <c r="H107" s="18">
        <v>-1.0027656372922138</v>
      </c>
    </row>
    <row r="108" spans="1:8" x14ac:dyDescent="0.25">
      <c r="A108" s="15">
        <f>Table5[[#This Row],[Unit price]] *Table5[[#This Row],[Quantity]]</f>
        <v>164.28</v>
      </c>
      <c r="B108" s="17">
        <f xml:space="preserve"> Table5[[#This Row],[Revenue]] - Table5[[#This Row],[Total Cost]]</f>
        <v>135.76859504179359</v>
      </c>
      <c r="E108" s="18">
        <v>75</v>
      </c>
      <c r="F108" s="18">
        <v>344.2148760342526</v>
      </c>
      <c r="G108" s="18">
        <v>5.6843418860808015E-14</v>
      </c>
      <c r="H108" s="18">
        <v>8.3563803107684478E-2</v>
      </c>
    </row>
    <row r="109" spans="1:8" x14ac:dyDescent="0.25">
      <c r="A109" s="15">
        <f>Table5[[#This Row],[Unit price]] *Table5[[#This Row],[Quantity]]</f>
        <v>372.78000000000003</v>
      </c>
      <c r="B109" s="17">
        <f xml:space="preserve"> Table5[[#This Row],[Revenue]] - Table5[[#This Row],[Total Cost]]</f>
        <v>308.08264462916861</v>
      </c>
      <c r="E109" s="18">
        <v>76</v>
      </c>
      <c r="F109" s="18">
        <v>364.76033057977861</v>
      </c>
      <c r="G109" s="18">
        <v>-1.1368683772161603E-13</v>
      </c>
      <c r="H109" s="18">
        <v>-0.16712760621536896</v>
      </c>
    </row>
    <row r="110" spans="1:8" x14ac:dyDescent="0.25">
      <c r="A110" s="15">
        <f>Table5[[#This Row],[Unit price]] *Table5[[#This Row],[Quantity]]</f>
        <v>305.82</v>
      </c>
      <c r="B110" s="17">
        <f xml:space="preserve"> Table5[[#This Row],[Revenue]] - Table5[[#This Row],[Total Cost]]</f>
        <v>252.74380165376985</v>
      </c>
      <c r="E110" s="18">
        <v>77</v>
      </c>
      <c r="F110" s="18">
        <v>148.83471074431765</v>
      </c>
      <c r="G110" s="18">
        <v>6.2527760746888816E-13</v>
      </c>
      <c r="H110" s="18">
        <v>0.91920183418452917</v>
      </c>
    </row>
    <row r="111" spans="1:8" x14ac:dyDescent="0.25">
      <c r="A111" s="15">
        <f>Table5[[#This Row],[Unit price]] *Table5[[#This Row],[Quantity]]</f>
        <v>819.7</v>
      </c>
      <c r="B111" s="17">
        <f xml:space="preserve"> Table5[[#This Row],[Revenue]] - Table5[[#This Row],[Total Cost]]</f>
        <v>677.43801653127707</v>
      </c>
      <c r="E111" s="18">
        <v>78</v>
      </c>
      <c r="F111" s="18">
        <v>647.19008264687545</v>
      </c>
      <c r="G111" s="18">
        <v>-9.0949470177292824E-13</v>
      </c>
      <c r="H111" s="18">
        <v>-1.3370208497229517</v>
      </c>
    </row>
    <row r="112" spans="1:8" x14ac:dyDescent="0.25">
      <c r="A112" s="15">
        <f>Table5[[#This Row],[Unit price]] *Table5[[#This Row],[Quantity]]</f>
        <v>32.979999999999997</v>
      </c>
      <c r="B112" s="17">
        <f xml:space="preserve"> Table5[[#This Row],[Revenue]] - Table5[[#This Row],[Total Cost]]</f>
        <v>27.256198347202044</v>
      </c>
      <c r="E112" s="18">
        <v>79</v>
      </c>
      <c r="F112" s="18">
        <v>84.214876033349313</v>
      </c>
      <c r="G112" s="18">
        <v>8.5265128291212022E-13</v>
      </c>
      <c r="H112" s="18">
        <v>1.253457046615267</v>
      </c>
    </row>
    <row r="113" spans="1:8" x14ac:dyDescent="0.25">
      <c r="A113" s="15">
        <f>Table5[[#This Row],[Unit price]] *Table5[[#This Row],[Quantity]]</f>
        <v>294.63</v>
      </c>
      <c r="B113" s="17">
        <f xml:space="preserve"> Table5[[#This Row],[Revenue]] - Table5[[#This Row],[Total Cost]]</f>
        <v>243.49586776944022</v>
      </c>
      <c r="E113" s="18">
        <v>80</v>
      </c>
      <c r="F113" s="18">
        <v>491.85123967112918</v>
      </c>
      <c r="G113" s="18">
        <v>-4.5474735088646412E-13</v>
      </c>
      <c r="H113" s="18">
        <v>-0.66851042486147583</v>
      </c>
    </row>
    <row r="114" spans="1:8" x14ac:dyDescent="0.25">
      <c r="A114" s="15">
        <f>Table5[[#This Row],[Unit price]] *Table5[[#This Row],[Quantity]]</f>
        <v>509.88</v>
      </c>
      <c r="B114" s="17">
        <f xml:space="preserve"> Table5[[#This Row],[Revenue]] - Table5[[#This Row],[Total Cost]]</f>
        <v>421.38842975352878</v>
      </c>
      <c r="E114" s="18">
        <v>81</v>
      </c>
      <c r="F114" s="18">
        <v>239.70247933967468</v>
      </c>
      <c r="G114" s="18">
        <v>3.4106051316484809E-13</v>
      </c>
      <c r="H114" s="18">
        <v>0.5013828186461069</v>
      </c>
    </row>
    <row r="115" spans="1:8" x14ac:dyDescent="0.25">
      <c r="A115" s="15">
        <f>Table5[[#This Row],[Unit price]] *Table5[[#This Row],[Quantity]]</f>
        <v>522.63</v>
      </c>
      <c r="B115" s="17">
        <f xml:space="preserve"> Table5[[#This Row],[Revenue]] - Table5[[#This Row],[Total Cost]]</f>
        <v>431.92561983620999</v>
      </c>
      <c r="E115" s="18">
        <v>82</v>
      </c>
      <c r="F115" s="18">
        <v>127.27272727316834</v>
      </c>
      <c r="G115" s="18">
        <v>6.9633188104489818E-13</v>
      </c>
      <c r="H115" s="18">
        <v>1.0236565880691348</v>
      </c>
    </row>
    <row r="116" spans="1:8" x14ac:dyDescent="0.25">
      <c r="A116" s="15">
        <f>Table5[[#This Row],[Unit price]] *Table5[[#This Row],[Quantity]]</f>
        <v>727.11</v>
      </c>
      <c r="B116" s="17">
        <f xml:space="preserve"> Table5[[#This Row],[Revenue]] - Table5[[#This Row],[Total Cost]]</f>
        <v>600.91735537398665</v>
      </c>
      <c r="E116" s="18">
        <v>83</v>
      </c>
      <c r="F116" s="18">
        <v>265.65289256290532</v>
      </c>
      <c r="G116" s="18">
        <v>2.2737367544323206E-13</v>
      </c>
      <c r="H116" s="18">
        <v>0.33425521243073791</v>
      </c>
    </row>
    <row r="117" spans="1:8" x14ac:dyDescent="0.25">
      <c r="A117" s="15">
        <f>Table5[[#This Row],[Unit price]] *Table5[[#This Row],[Quantity]]</f>
        <v>81.06</v>
      </c>
      <c r="B117" s="17">
        <f xml:space="preserve"> Table5[[#This Row],[Revenue]] - Table5[[#This Row],[Total Cost]]</f>
        <v>66.991735537422613</v>
      </c>
      <c r="E117" s="18">
        <v>84</v>
      </c>
      <c r="F117" s="18">
        <v>202.10743801722998</v>
      </c>
      <c r="G117" s="18">
        <v>4.5474735088646412E-13</v>
      </c>
      <c r="H117" s="18">
        <v>0.66851042486147583</v>
      </c>
    </row>
    <row r="118" spans="1:8" x14ac:dyDescent="0.25">
      <c r="A118" s="15">
        <f>Table5[[#This Row],[Unit price]] *Table5[[#This Row],[Quantity]]</f>
        <v>109.7</v>
      </c>
      <c r="B118" s="17">
        <f xml:space="preserve"> Table5[[#This Row],[Revenue]] - Table5[[#This Row],[Total Cost]]</f>
        <v>90.661157025108082</v>
      </c>
      <c r="E118" s="18">
        <v>85</v>
      </c>
      <c r="F118" s="18">
        <v>480.51239669588324</v>
      </c>
      <c r="G118" s="18">
        <v>-3.979039320256561E-13</v>
      </c>
      <c r="H118" s="18">
        <v>-0.58494662175379131</v>
      </c>
    </row>
    <row r="119" spans="1:8" x14ac:dyDescent="0.25">
      <c r="A119" s="15">
        <f>Table5[[#This Row],[Unit price]] *Table5[[#This Row],[Quantity]]</f>
        <v>51.36</v>
      </c>
      <c r="B119" s="17">
        <f xml:space="preserve"> Table5[[#This Row],[Revenue]] - Table5[[#This Row],[Total Cost]]</f>
        <v>42.446280991882873</v>
      </c>
      <c r="E119" s="18">
        <v>86</v>
      </c>
      <c r="F119" s="18">
        <v>316.19834710853547</v>
      </c>
      <c r="G119" s="18">
        <v>5.6843418860808015E-14</v>
      </c>
      <c r="H119" s="18">
        <v>8.3563803107684478E-2</v>
      </c>
    </row>
    <row r="120" spans="1:8" x14ac:dyDescent="0.25">
      <c r="A120" s="15">
        <f>Table5[[#This Row],[Unit price]] *Table5[[#This Row],[Quantity]]</f>
        <v>109.60000000000001</v>
      </c>
      <c r="B120" s="17">
        <f xml:space="preserve"> Table5[[#This Row],[Revenue]] - Table5[[#This Row],[Total Cost]]</f>
        <v>90.578512397008623</v>
      </c>
      <c r="E120" s="18">
        <v>87</v>
      </c>
      <c r="F120" s="18">
        <v>285.66942148859471</v>
      </c>
      <c r="G120" s="18">
        <v>2.2737367544323206E-13</v>
      </c>
      <c r="H120" s="18">
        <v>0.33425521243073791</v>
      </c>
    </row>
    <row r="121" spans="1:8" x14ac:dyDescent="0.25">
      <c r="A121" s="15">
        <f>Table5[[#This Row],[Unit price]] *Table5[[#This Row],[Quantity]]</f>
        <v>106.88</v>
      </c>
      <c r="B121" s="17">
        <f xml:space="preserve"> Table5[[#This Row],[Revenue]] - Table5[[#This Row],[Total Cost]]</f>
        <v>88.330578512703298</v>
      </c>
      <c r="E121" s="18">
        <v>88</v>
      </c>
      <c r="F121" s="18">
        <v>35.09917355383984</v>
      </c>
      <c r="G121" s="18">
        <v>1.0018652574217413E-12</v>
      </c>
      <c r="H121" s="18">
        <v>1.4728120297729388</v>
      </c>
    </row>
    <row r="122" spans="1:8" x14ac:dyDescent="0.25">
      <c r="A122" s="15">
        <f>Table5[[#This Row],[Unit price]] *Table5[[#This Row],[Quantity]]</f>
        <v>796.48</v>
      </c>
      <c r="B122" s="17">
        <f xml:space="preserve"> Table5[[#This Row],[Revenue]] - Table5[[#This Row],[Total Cost]]</f>
        <v>658.24793388658236</v>
      </c>
      <c r="E122" s="18">
        <v>89</v>
      </c>
      <c r="F122" s="18">
        <v>381.76859504264746</v>
      </c>
      <c r="G122" s="18">
        <v>-5.6843418860808015E-14</v>
      </c>
      <c r="H122" s="18">
        <v>-8.3563803107684478E-2</v>
      </c>
    </row>
    <row r="123" spans="1:8" x14ac:dyDescent="0.25">
      <c r="A123" s="15">
        <f>Table5[[#This Row],[Unit price]] *Table5[[#This Row],[Quantity]]</f>
        <v>399.84</v>
      </c>
      <c r="B123" s="17">
        <f xml:space="preserve"> Table5[[#This Row],[Revenue]] - Table5[[#This Row],[Total Cost]]</f>
        <v>330.44628099288252</v>
      </c>
      <c r="E123" s="18">
        <v>90</v>
      </c>
      <c r="F123" s="18">
        <v>156.62809917409677</v>
      </c>
      <c r="G123" s="18">
        <v>6.2527760746888816E-13</v>
      </c>
      <c r="H123" s="18">
        <v>0.91920183418452917</v>
      </c>
    </row>
    <row r="124" spans="1:8" x14ac:dyDescent="0.25">
      <c r="A124" s="15">
        <f>Table5[[#This Row],[Unit price]] *Table5[[#This Row],[Quantity]]</f>
        <v>899.64</v>
      </c>
      <c r="B124" s="17">
        <f xml:space="preserve"> Table5[[#This Row],[Revenue]] - Table5[[#This Row],[Total Cost]]</f>
        <v>743.50413223398573</v>
      </c>
      <c r="E124" s="18">
        <v>91</v>
      </c>
      <c r="F124" s="18">
        <v>370.74380165417949</v>
      </c>
      <c r="G124" s="18">
        <v>0</v>
      </c>
      <c r="H124" s="18">
        <v>0</v>
      </c>
    </row>
    <row r="125" spans="1:8" x14ac:dyDescent="0.25">
      <c r="A125" s="15">
        <f>Table5[[#This Row],[Unit price]] *Table5[[#This Row],[Quantity]]</f>
        <v>511.28</v>
      </c>
      <c r="B125" s="17">
        <f xml:space="preserve"> Table5[[#This Row],[Revenue]] - Table5[[#This Row],[Total Cost]]</f>
        <v>422.54545454692123</v>
      </c>
      <c r="E125" s="18">
        <v>92</v>
      </c>
      <c r="F125" s="18">
        <v>127.15702479382911</v>
      </c>
      <c r="G125" s="18">
        <v>6.9633188104489818E-13</v>
      </c>
      <c r="H125" s="18">
        <v>1.0236565880691348</v>
      </c>
    </row>
    <row r="126" spans="1:8" x14ac:dyDescent="0.25">
      <c r="A126" s="15">
        <f>Table5[[#This Row],[Unit price]] *Table5[[#This Row],[Quantity]]</f>
        <v>451.76</v>
      </c>
      <c r="B126" s="17">
        <f xml:space="preserve"> Table5[[#This Row],[Revenue]] - Table5[[#This Row],[Total Cost]]</f>
        <v>373.35537190212239</v>
      </c>
      <c r="E126" s="18">
        <v>93</v>
      </c>
      <c r="F126" s="18">
        <v>478.71074380331493</v>
      </c>
      <c r="G126" s="18">
        <v>-3.979039320256561E-13</v>
      </c>
      <c r="H126" s="18">
        <v>-0.58494662175379131</v>
      </c>
    </row>
    <row r="127" spans="1:8" x14ac:dyDescent="0.25">
      <c r="A127" s="15">
        <f>Table5[[#This Row],[Unit price]] *Table5[[#This Row],[Quantity]]</f>
        <v>655.82999999999993</v>
      </c>
      <c r="B127" s="17">
        <f xml:space="preserve"> Table5[[#This Row],[Revenue]] - Table5[[#This Row],[Total Cost]]</f>
        <v>542.00826446469125</v>
      </c>
      <c r="E127" s="18">
        <v>94</v>
      </c>
      <c r="F127" s="18">
        <v>74.173553719264859</v>
      </c>
      <c r="G127" s="18">
        <v>8.6686213762732223E-13</v>
      </c>
      <c r="H127" s="18">
        <v>1.2743479973921883</v>
      </c>
    </row>
    <row r="128" spans="1:8" x14ac:dyDescent="0.25">
      <c r="A128" s="15">
        <f>Table5[[#This Row],[Unit price]] *Table5[[#This Row],[Quantity]]</f>
        <v>161.25</v>
      </c>
      <c r="B128" s="17">
        <f xml:space="preserve"> Table5[[#This Row],[Revenue]] - Table5[[#This Row],[Total Cost]]</f>
        <v>133.26446281037994</v>
      </c>
      <c r="E128" s="18">
        <v>95</v>
      </c>
      <c r="F128" s="18">
        <v>80.297520661434888</v>
      </c>
      <c r="G128" s="18">
        <v>8.5265128291212022E-13</v>
      </c>
      <c r="H128" s="18">
        <v>1.253457046615267</v>
      </c>
    </row>
    <row r="129" spans="1:8" x14ac:dyDescent="0.25">
      <c r="A129" s="15">
        <f>Table5[[#This Row],[Unit price]] *Table5[[#This Row],[Quantity]]</f>
        <v>285.57</v>
      </c>
      <c r="B129" s="17">
        <f xml:space="preserve"> Table5[[#This Row],[Revenue]] - Table5[[#This Row],[Total Cost]]</f>
        <v>236.00826446362913</v>
      </c>
      <c r="E129" s="18">
        <v>96</v>
      </c>
      <c r="F129" s="18">
        <v>726.19834710995997</v>
      </c>
      <c r="G129" s="18">
        <v>-1.2505552149377763E-12</v>
      </c>
      <c r="H129" s="18">
        <v>-1.8384036683690583</v>
      </c>
    </row>
    <row r="130" spans="1:8" x14ac:dyDescent="0.25">
      <c r="A130" s="15">
        <f>Table5[[#This Row],[Unit price]] *Table5[[#This Row],[Quantity]]</f>
        <v>548.32000000000005</v>
      </c>
      <c r="B130" s="17">
        <f xml:space="preserve"> Table5[[#This Row],[Revenue]] - Table5[[#This Row],[Total Cost]]</f>
        <v>453.15702479496144</v>
      </c>
      <c r="E130" s="18">
        <v>97</v>
      </c>
      <c r="F130" s="18">
        <v>61.735537190296014</v>
      </c>
      <c r="G130" s="18">
        <v>9.0949470177292824E-13</v>
      </c>
      <c r="H130" s="18">
        <v>1.3370208497229517</v>
      </c>
    </row>
    <row r="131" spans="1:8" x14ac:dyDescent="0.25">
      <c r="A131" s="15">
        <f>Table5[[#This Row],[Unit price]] *Table5[[#This Row],[Quantity]]</f>
        <v>812.52</v>
      </c>
      <c r="B131" s="17">
        <f xml:space="preserve"> Table5[[#This Row],[Revenue]] - Table5[[#This Row],[Total Cost]]</f>
        <v>671.50413223373585</v>
      </c>
      <c r="E131" s="18">
        <v>98</v>
      </c>
      <c r="F131" s="18">
        <v>130.78512396739541</v>
      </c>
      <c r="G131" s="18">
        <v>7.1054273576010019E-13</v>
      </c>
      <c r="H131" s="18">
        <v>1.0445475388460559</v>
      </c>
    </row>
    <row r="132" spans="1:8" x14ac:dyDescent="0.25">
      <c r="A132" s="15">
        <f>Table5[[#This Row],[Unit price]] *Table5[[#This Row],[Quantity]]</f>
        <v>277.33999999999997</v>
      </c>
      <c r="B132" s="17">
        <f xml:space="preserve"> Table5[[#This Row],[Revenue]] - Table5[[#This Row],[Total Cost]]</f>
        <v>229.20661157104351</v>
      </c>
      <c r="E132" s="18">
        <v>99</v>
      </c>
      <c r="F132" s="18">
        <v>410.08264462952286</v>
      </c>
      <c r="G132" s="18">
        <v>-2.2737367544323206E-13</v>
      </c>
      <c r="H132" s="18">
        <v>-0.33425521243073791</v>
      </c>
    </row>
    <row r="133" spans="1:8" x14ac:dyDescent="0.25">
      <c r="A133" s="15">
        <f>Table5[[#This Row],[Unit price]] *Table5[[#This Row],[Quantity]]</f>
        <v>552.78</v>
      </c>
      <c r="B133" s="17">
        <f xml:space="preserve"> Table5[[#This Row],[Revenue]] - Table5[[#This Row],[Total Cost]]</f>
        <v>456.84297520819729</v>
      </c>
      <c r="E133" s="18">
        <v>100</v>
      </c>
      <c r="F133" s="18">
        <v>40.25619834724619</v>
      </c>
      <c r="G133" s="18">
        <v>9.8054897534893826E-13</v>
      </c>
      <c r="H133" s="18">
        <v>1.4414756036075571</v>
      </c>
    </row>
    <row r="134" spans="1:8" x14ac:dyDescent="0.25">
      <c r="A134" s="15">
        <f>Table5[[#This Row],[Unit price]] *Table5[[#This Row],[Quantity]]</f>
        <v>139.36000000000001</v>
      </c>
      <c r="B134" s="17">
        <f xml:space="preserve"> Table5[[#This Row],[Revenue]] - Table5[[#This Row],[Total Cost]]</f>
        <v>115.17355371940805</v>
      </c>
      <c r="E134" s="18">
        <v>101</v>
      </c>
      <c r="F134" s="18">
        <v>584.25619834913607</v>
      </c>
      <c r="G134" s="18">
        <v>-6.8212102632969618E-13</v>
      </c>
      <c r="H134" s="18">
        <v>-1.0027656372922138</v>
      </c>
    </row>
    <row r="135" spans="1:8" x14ac:dyDescent="0.25">
      <c r="A135" s="15">
        <f>Table5[[#This Row],[Unit price]] *Table5[[#This Row],[Quantity]]</f>
        <v>524.70000000000005</v>
      </c>
      <c r="B135" s="17">
        <f xml:space="preserve"> Table5[[#This Row],[Revenue]] - Table5[[#This Row],[Total Cost]]</f>
        <v>433.63636363786884</v>
      </c>
      <c r="E135" s="18">
        <v>102</v>
      </c>
      <c r="F135" s="18">
        <v>171.59504132290911</v>
      </c>
      <c r="G135" s="18">
        <v>5.4001247917767614E-13</v>
      </c>
      <c r="H135" s="18">
        <v>0.79385612952300255</v>
      </c>
    </row>
    <row r="136" spans="1:8" x14ac:dyDescent="0.25">
      <c r="A136" s="15">
        <f>Table5[[#This Row],[Unit price]] *Table5[[#This Row],[Quantity]]</f>
        <v>487.79999999999995</v>
      </c>
      <c r="B136" s="17">
        <f xml:space="preserve"> Table5[[#This Row],[Revenue]] - Table5[[#This Row],[Total Cost]]</f>
        <v>403.14049586916792</v>
      </c>
      <c r="E136" s="18">
        <v>103</v>
      </c>
      <c r="F136" s="18">
        <v>288.89256198447367</v>
      </c>
      <c r="G136" s="18">
        <v>1.7053025658242404E-13</v>
      </c>
      <c r="H136" s="18">
        <v>0.25069140932305345</v>
      </c>
    </row>
    <row r="137" spans="1:8" x14ac:dyDescent="0.25">
      <c r="A137" s="15">
        <f>Table5[[#This Row],[Unit price]] *Table5[[#This Row],[Quantity]]</f>
        <v>270.65999999999997</v>
      </c>
      <c r="B137" s="17">
        <f xml:space="preserve"> Table5[[#This Row],[Revenue]] - Table5[[#This Row],[Total Cost]]</f>
        <v>223.68595041399954</v>
      </c>
      <c r="E137" s="18">
        <v>104</v>
      </c>
      <c r="F137" s="18">
        <v>175.57851239730311</v>
      </c>
      <c r="G137" s="18">
        <v>5.6843418860808015E-13</v>
      </c>
      <c r="H137" s="18">
        <v>0.83563803107684476</v>
      </c>
    </row>
    <row r="138" spans="1:8" x14ac:dyDescent="0.25">
      <c r="A138" s="15">
        <f>Table5[[#This Row],[Unit price]] *Table5[[#This Row],[Quantity]]</f>
        <v>131.54999999999998</v>
      </c>
      <c r="B138" s="17">
        <f xml:space="preserve"> Table5[[#This Row],[Revenue]] - Table5[[#This Row],[Total Cost]]</f>
        <v>108.71900826484017</v>
      </c>
      <c r="E138" s="18">
        <v>105</v>
      </c>
      <c r="F138" s="18">
        <v>732.80991735791679</v>
      </c>
      <c r="G138" s="18">
        <v>-1.2505552149377763E-12</v>
      </c>
      <c r="H138" s="18">
        <v>-1.8384036683690583</v>
      </c>
    </row>
    <row r="139" spans="1:8" x14ac:dyDescent="0.25">
      <c r="A139" s="15">
        <f>Table5[[#This Row],[Unit price]] *Table5[[#This Row],[Quantity]]</f>
        <v>206.52</v>
      </c>
      <c r="B139" s="17">
        <f xml:space="preserve"> Table5[[#This Row],[Revenue]] - Table5[[#This Row],[Total Cost]]</f>
        <v>170.67768595100569</v>
      </c>
      <c r="E139" s="18">
        <v>106</v>
      </c>
      <c r="F139" s="18">
        <v>135.76859504179291</v>
      </c>
      <c r="G139" s="18">
        <v>6.8212102632969618E-13</v>
      </c>
      <c r="H139" s="18">
        <v>1.0027656372922138</v>
      </c>
    </row>
    <row r="140" spans="1:8" x14ac:dyDescent="0.25">
      <c r="A140" s="15">
        <f>Table5[[#This Row],[Unit price]] *Table5[[#This Row],[Quantity]]</f>
        <v>519.09999999999991</v>
      </c>
      <c r="B140" s="17">
        <f xml:space="preserve"> Table5[[#This Row],[Revenue]] - Table5[[#This Row],[Total Cost]]</f>
        <v>429.00826446429897</v>
      </c>
      <c r="E140" s="18">
        <v>107</v>
      </c>
      <c r="F140" s="18">
        <v>308.0826446291685</v>
      </c>
      <c r="G140" s="18">
        <v>1.1368683772161603E-13</v>
      </c>
      <c r="H140" s="18">
        <v>0.16712760621536896</v>
      </c>
    </row>
    <row r="141" spans="1:8" x14ac:dyDescent="0.25">
      <c r="A141" s="15">
        <f>Table5[[#This Row],[Unit price]] *Table5[[#This Row],[Quantity]]</f>
        <v>580</v>
      </c>
      <c r="B141" s="17">
        <f xml:space="preserve"> Table5[[#This Row],[Revenue]] - Table5[[#This Row],[Total Cost]]</f>
        <v>479.33884297687041</v>
      </c>
      <c r="E141" s="18">
        <v>108</v>
      </c>
      <c r="F141" s="18">
        <v>252.74380165376954</v>
      </c>
      <c r="G141" s="18">
        <v>3.1263880373444408E-13</v>
      </c>
      <c r="H141" s="18">
        <v>0.45960091709226458</v>
      </c>
    </row>
    <row r="142" spans="1:8" x14ac:dyDescent="0.25">
      <c r="A142" s="15">
        <f>Table5[[#This Row],[Unit price]] *Table5[[#This Row],[Quantity]]</f>
        <v>898</v>
      </c>
      <c r="B142" s="17">
        <f xml:space="preserve"> Table5[[#This Row],[Revenue]] - Table5[[#This Row],[Total Cost]]</f>
        <v>742.14876033315454</v>
      </c>
      <c r="E142" s="18">
        <v>109</v>
      </c>
      <c r="F142" s="18">
        <v>677.43801653127809</v>
      </c>
      <c r="G142" s="18">
        <v>-1.0231815394945443E-12</v>
      </c>
      <c r="H142" s="18">
        <v>-1.5041484559383205</v>
      </c>
    </row>
    <row r="143" spans="1:8" x14ac:dyDescent="0.25">
      <c r="A143" s="15">
        <f>Table5[[#This Row],[Unit price]] *Table5[[#This Row],[Quantity]]</f>
        <v>905</v>
      </c>
      <c r="B143" s="17">
        <f xml:space="preserve"> Table5[[#This Row],[Revenue]] - Table5[[#This Row],[Total Cost]]</f>
        <v>747.9338843001168</v>
      </c>
      <c r="E143" s="18">
        <v>110</v>
      </c>
      <c r="F143" s="18">
        <v>27.256198347201021</v>
      </c>
      <c r="G143" s="18">
        <v>1.0231815394945443E-12</v>
      </c>
      <c r="H143" s="18">
        <v>1.5041484559383205</v>
      </c>
    </row>
    <row r="144" spans="1:8" x14ac:dyDescent="0.25">
      <c r="A144" s="15">
        <f>Table5[[#This Row],[Unit price]] *Table5[[#This Row],[Quantity]]</f>
        <v>686</v>
      </c>
      <c r="B144" s="17">
        <f xml:space="preserve"> Table5[[#This Row],[Revenue]] - Table5[[#This Row],[Total Cost]]</f>
        <v>566.94214876229853</v>
      </c>
      <c r="E144" s="18">
        <v>111</v>
      </c>
      <c r="F144" s="18">
        <v>243.49586776943988</v>
      </c>
      <c r="G144" s="18">
        <v>3.4106051316484809E-13</v>
      </c>
      <c r="H144" s="18">
        <v>0.5013828186461069</v>
      </c>
    </row>
    <row r="145" spans="1:8" x14ac:dyDescent="0.25">
      <c r="A145" s="15">
        <f>Table5[[#This Row],[Unit price]] *Table5[[#This Row],[Quantity]]</f>
        <v>30.41</v>
      </c>
      <c r="B145" s="17">
        <f xml:space="preserve"> Table5[[#This Row],[Revenue]] - Table5[[#This Row],[Total Cost]]</f>
        <v>25.132231405045914</v>
      </c>
      <c r="E145" s="18">
        <v>112</v>
      </c>
      <c r="F145" s="18">
        <v>421.38842975352907</v>
      </c>
      <c r="G145" s="18">
        <v>-2.8421709430404007E-13</v>
      </c>
      <c r="H145" s="18">
        <v>-0.41781901553842238</v>
      </c>
    </row>
    <row r="146" spans="1:8" x14ac:dyDescent="0.25">
      <c r="A146" s="15">
        <f>Table5[[#This Row],[Unit price]] *Table5[[#This Row],[Quantity]]</f>
        <v>467.70000000000005</v>
      </c>
      <c r="B146" s="17">
        <f xml:space="preserve"> Table5[[#This Row],[Revenue]] - Table5[[#This Row],[Total Cost]]</f>
        <v>386.52892562117643</v>
      </c>
      <c r="E146" s="18">
        <v>113</v>
      </c>
      <c r="F146" s="18">
        <v>431.92561983621022</v>
      </c>
      <c r="G146" s="18">
        <v>-2.2737367544323206E-13</v>
      </c>
      <c r="H146" s="18">
        <v>-0.33425521243073791</v>
      </c>
    </row>
    <row r="147" spans="1:8" x14ac:dyDescent="0.25">
      <c r="A147" s="15">
        <f>Table5[[#This Row],[Unit price]] *Table5[[#This Row],[Quantity]]</f>
        <v>277.56</v>
      </c>
      <c r="B147" s="17">
        <f xml:space="preserve"> Table5[[#This Row],[Revenue]] - Table5[[#This Row],[Total Cost]]</f>
        <v>229.38842975286235</v>
      </c>
      <c r="E147" s="18">
        <v>114</v>
      </c>
      <c r="F147" s="18">
        <v>600.91735537398745</v>
      </c>
      <c r="G147" s="18">
        <v>-7.9580786405131221E-13</v>
      </c>
      <c r="H147" s="18">
        <v>-1.1698932435075826</v>
      </c>
    </row>
    <row r="148" spans="1:8" x14ac:dyDescent="0.25">
      <c r="A148" s="15">
        <f>Table5[[#This Row],[Unit price]] *Table5[[#This Row],[Quantity]]</f>
        <v>301.39999999999998</v>
      </c>
      <c r="B148" s="17">
        <f xml:space="preserve"> Table5[[#This Row],[Revenue]] - Table5[[#This Row],[Total Cost]]</f>
        <v>249.09090909177368</v>
      </c>
      <c r="E148" s="18">
        <v>115</v>
      </c>
      <c r="F148" s="18">
        <v>66.991735537421718</v>
      </c>
      <c r="G148" s="18">
        <v>8.9528384705772623E-13</v>
      </c>
      <c r="H148" s="18">
        <v>1.3161298989460304</v>
      </c>
    </row>
    <row r="149" spans="1:8" x14ac:dyDescent="0.25">
      <c r="A149" s="15">
        <f>Table5[[#This Row],[Unit price]] *Table5[[#This Row],[Quantity]]</f>
        <v>264.56</v>
      </c>
      <c r="B149" s="17">
        <f xml:space="preserve"> Table5[[#This Row],[Revenue]] - Table5[[#This Row],[Total Cost]]</f>
        <v>218.6446280999325</v>
      </c>
      <c r="E149" s="18">
        <v>116</v>
      </c>
      <c r="F149" s="18">
        <v>90.661157025107258</v>
      </c>
      <c r="G149" s="18">
        <v>8.2422957348171622E-13</v>
      </c>
      <c r="H149" s="18">
        <v>1.2116751450614249</v>
      </c>
    </row>
    <row r="150" spans="1:8" x14ac:dyDescent="0.25">
      <c r="A150" s="15">
        <f>Table5[[#This Row],[Unit price]] *Table5[[#This Row],[Quantity]]</f>
        <v>574.88</v>
      </c>
      <c r="B150" s="17">
        <f xml:space="preserve"> Table5[[#This Row],[Revenue]] - Table5[[#This Row],[Total Cost]]</f>
        <v>475.10743801817807</v>
      </c>
      <c r="E150" s="18">
        <v>117</v>
      </c>
      <c r="F150" s="18">
        <v>42.446280991881899</v>
      </c>
      <c r="G150" s="18">
        <v>9.7344354799133725E-13</v>
      </c>
      <c r="H150" s="18">
        <v>1.4310301282190967</v>
      </c>
    </row>
    <row r="151" spans="1:8" x14ac:dyDescent="0.25">
      <c r="A151" s="15">
        <f>Table5[[#This Row],[Unit price]] *Table5[[#This Row],[Quantity]]</f>
        <v>259.68</v>
      </c>
      <c r="B151" s="17">
        <f xml:space="preserve"> Table5[[#This Row],[Revenue]] - Table5[[#This Row],[Total Cost]]</f>
        <v>214.61157024867882</v>
      </c>
      <c r="E151" s="18">
        <v>118</v>
      </c>
      <c r="F151" s="18">
        <v>90.578512397007799</v>
      </c>
      <c r="G151" s="18">
        <v>8.2422957348171622E-13</v>
      </c>
      <c r="H151" s="18">
        <v>1.2116751450614249</v>
      </c>
    </row>
    <row r="152" spans="1:8" x14ac:dyDescent="0.25">
      <c r="A152" s="15">
        <f>Table5[[#This Row],[Unit price]] *Table5[[#This Row],[Quantity]]</f>
        <v>366.16</v>
      </c>
      <c r="B152" s="17">
        <f xml:space="preserve"> Table5[[#This Row],[Revenue]] - Table5[[#This Row],[Total Cost]]</f>
        <v>302.61157024898432</v>
      </c>
      <c r="E152" s="18">
        <v>119</v>
      </c>
      <c r="F152" s="18">
        <v>88.330578512702459</v>
      </c>
      <c r="G152" s="18">
        <v>8.3844042819691822E-13</v>
      </c>
      <c r="H152" s="18">
        <v>1.232566095838346</v>
      </c>
    </row>
    <row r="153" spans="1:8" x14ac:dyDescent="0.25">
      <c r="A153" s="15">
        <f>Table5[[#This Row],[Unit price]] *Table5[[#This Row],[Quantity]]</f>
        <v>241.92000000000002</v>
      </c>
      <c r="B153" s="17">
        <f xml:space="preserve"> Table5[[#This Row],[Revenue]] - Table5[[#This Row],[Total Cost]]</f>
        <v>199.93388429821465</v>
      </c>
      <c r="E153" s="18">
        <v>120</v>
      </c>
      <c r="F153" s="18">
        <v>658.24793388658327</v>
      </c>
      <c r="G153" s="18">
        <v>-9.0949470177292824E-13</v>
      </c>
      <c r="H153" s="18">
        <v>-1.3370208497229517</v>
      </c>
    </row>
    <row r="154" spans="1:8" x14ac:dyDescent="0.25">
      <c r="A154" s="15">
        <f>Table5[[#This Row],[Unit price]] *Table5[[#This Row],[Quantity]]</f>
        <v>749.16</v>
      </c>
      <c r="B154" s="17">
        <f xml:space="preserve"> Table5[[#This Row],[Revenue]] - Table5[[#This Row],[Total Cost]]</f>
        <v>619.14049586991769</v>
      </c>
      <c r="E154" s="18">
        <v>121</v>
      </c>
      <c r="F154" s="18">
        <v>330.44628099288241</v>
      </c>
      <c r="G154" s="18">
        <v>1.1368683772161603E-13</v>
      </c>
      <c r="H154" s="18">
        <v>0.16712760621536896</v>
      </c>
    </row>
    <row r="155" spans="1:8" x14ac:dyDescent="0.25">
      <c r="A155" s="15">
        <f>Table5[[#This Row],[Unit price]] *Table5[[#This Row],[Quantity]]</f>
        <v>98.88</v>
      </c>
      <c r="B155" s="17">
        <f xml:space="preserve"> Table5[[#This Row],[Revenue]] - Table5[[#This Row],[Total Cost]]</f>
        <v>81.719008264746464</v>
      </c>
      <c r="E155" s="18">
        <v>122</v>
      </c>
      <c r="F155" s="18">
        <v>743.50413223398698</v>
      </c>
      <c r="G155" s="18">
        <v>-1.2505552149377763E-12</v>
      </c>
      <c r="H155" s="18">
        <v>-1.8384036683690583</v>
      </c>
    </row>
    <row r="156" spans="1:8" x14ac:dyDescent="0.25">
      <c r="A156" s="15">
        <f>Table5[[#This Row],[Unit price]] *Table5[[#This Row],[Quantity]]</f>
        <v>647.76</v>
      </c>
      <c r="B156" s="17">
        <f xml:space="preserve"> Table5[[#This Row],[Revenue]] - Table5[[#This Row],[Total Cost]]</f>
        <v>535.33884297706481</v>
      </c>
      <c r="E156" s="18">
        <v>123</v>
      </c>
      <c r="F156" s="18">
        <v>422.54545454692141</v>
      </c>
      <c r="G156" s="18">
        <v>-1.7053025658242404E-13</v>
      </c>
      <c r="H156" s="18">
        <v>-0.25069140932305345</v>
      </c>
    </row>
    <row r="157" spans="1:8" x14ac:dyDescent="0.25">
      <c r="A157" s="15">
        <f>Table5[[#This Row],[Unit price]] *Table5[[#This Row],[Quantity]]</f>
        <v>461.45000000000005</v>
      </c>
      <c r="B157" s="17">
        <f xml:space="preserve"> Table5[[#This Row],[Revenue]] - Table5[[#This Row],[Total Cost]]</f>
        <v>381.36363636496014</v>
      </c>
      <c r="E157" s="18">
        <v>124</v>
      </c>
      <c r="F157" s="18">
        <v>373.35537190212244</v>
      </c>
      <c r="G157" s="18">
        <v>-5.6843418860808015E-14</v>
      </c>
      <c r="H157" s="18">
        <v>-8.3563803107684478E-2</v>
      </c>
    </row>
    <row r="158" spans="1:8" x14ac:dyDescent="0.25">
      <c r="A158" s="15">
        <f>Table5[[#This Row],[Unit price]] *Table5[[#This Row],[Quantity]]</f>
        <v>72.17</v>
      </c>
      <c r="B158" s="17">
        <f xml:space="preserve"> Table5[[#This Row],[Revenue]] - Table5[[#This Row],[Total Cost]]</f>
        <v>59.644628099380583</v>
      </c>
      <c r="E158" s="18">
        <v>125</v>
      </c>
      <c r="F158" s="18">
        <v>542.00826446469182</v>
      </c>
      <c r="G158" s="18">
        <v>-5.6843418860808015E-13</v>
      </c>
      <c r="H158" s="18">
        <v>-0.83563803107684476</v>
      </c>
    </row>
    <row r="159" spans="1:8" x14ac:dyDescent="0.25">
      <c r="A159" s="15">
        <f>Table5[[#This Row],[Unit price]] *Table5[[#This Row],[Quantity]]</f>
        <v>251.4</v>
      </c>
      <c r="B159" s="17">
        <f xml:space="preserve"> Table5[[#This Row],[Revenue]] - Table5[[#This Row],[Total Cost]]</f>
        <v>207.7685950420435</v>
      </c>
      <c r="E159" s="18">
        <v>126</v>
      </c>
      <c r="F159" s="18">
        <v>133.26446281037923</v>
      </c>
      <c r="G159" s="18">
        <v>7.1054273576010019E-13</v>
      </c>
      <c r="H159" s="18">
        <v>1.0445475388460559</v>
      </c>
    </row>
    <row r="160" spans="1:8" x14ac:dyDescent="0.25">
      <c r="A160" s="15">
        <f>Table5[[#This Row],[Unit price]] *Table5[[#This Row],[Quantity]]</f>
        <v>874.98</v>
      </c>
      <c r="B160" s="17">
        <f xml:space="preserve"> Table5[[#This Row],[Revenue]] - Table5[[#This Row],[Total Cost]]</f>
        <v>723.12396694465883</v>
      </c>
      <c r="E160" s="18">
        <v>127</v>
      </c>
      <c r="F160" s="18">
        <v>236.00826446362876</v>
      </c>
      <c r="G160" s="18">
        <v>3.694822225952521E-13</v>
      </c>
      <c r="H160" s="18">
        <v>0.5431647201999491</v>
      </c>
    </row>
    <row r="161" spans="1:8" x14ac:dyDescent="0.25">
      <c r="A161" s="15">
        <f>Table5[[#This Row],[Unit price]] *Table5[[#This Row],[Quantity]]</f>
        <v>560.34</v>
      </c>
      <c r="B161" s="17">
        <f xml:space="preserve"> Table5[[#This Row],[Revenue]] - Table5[[#This Row],[Total Cost]]</f>
        <v>463.09090909251654</v>
      </c>
      <c r="E161" s="18">
        <v>128</v>
      </c>
      <c r="F161" s="18">
        <v>453.15702479496179</v>
      </c>
      <c r="G161" s="18">
        <v>-3.4106051316484809E-13</v>
      </c>
      <c r="H161" s="18">
        <v>-0.5013828186461069</v>
      </c>
    </row>
    <row r="162" spans="1:8" x14ac:dyDescent="0.25">
      <c r="A162" s="15">
        <f>Table5[[#This Row],[Unit price]] *Table5[[#This Row],[Quantity]]</f>
        <v>345.44</v>
      </c>
      <c r="B162" s="17">
        <f xml:space="preserve"> Table5[[#This Row],[Revenue]] - Table5[[#This Row],[Total Cost]]</f>
        <v>285.48760330677607</v>
      </c>
      <c r="E162" s="18">
        <v>129</v>
      </c>
      <c r="F162" s="18">
        <v>671.50413223373675</v>
      </c>
      <c r="G162" s="18">
        <v>-9.0949470177292824E-13</v>
      </c>
      <c r="H162" s="18">
        <v>-1.3370208497229517</v>
      </c>
    </row>
    <row r="163" spans="1:8" x14ac:dyDescent="0.25">
      <c r="A163" s="15">
        <f>Table5[[#This Row],[Unit price]] *Table5[[#This Row],[Quantity]]</f>
        <v>63.69</v>
      </c>
      <c r="B163" s="17">
        <f xml:space="preserve"> Table5[[#This Row],[Revenue]] - Table5[[#This Row],[Total Cost]]</f>
        <v>52.636363636546342</v>
      </c>
      <c r="E163" s="18">
        <v>130</v>
      </c>
      <c r="F163" s="18">
        <v>229.20661157104311</v>
      </c>
      <c r="G163" s="18">
        <v>3.979039320256561E-13</v>
      </c>
      <c r="H163" s="18">
        <v>0.58494662175379131</v>
      </c>
    </row>
    <row r="164" spans="1:8" x14ac:dyDescent="0.25">
      <c r="A164" s="15">
        <f>Table5[[#This Row],[Unit price]] *Table5[[#This Row],[Quantity]]</f>
        <v>320.52999999999997</v>
      </c>
      <c r="B164" s="17">
        <f xml:space="preserve"> Table5[[#This Row],[Revenue]] - Table5[[#This Row],[Total Cost]]</f>
        <v>264.90082644720047</v>
      </c>
      <c r="E164" s="18">
        <v>131</v>
      </c>
      <c r="F164" s="18">
        <v>456.84297520819757</v>
      </c>
      <c r="G164" s="18">
        <v>-2.8421709430404007E-13</v>
      </c>
      <c r="H164" s="18">
        <v>-0.41781901553842238</v>
      </c>
    </row>
    <row r="165" spans="1:8" x14ac:dyDescent="0.25">
      <c r="A165" s="15">
        <f>Table5[[#This Row],[Unit price]] *Table5[[#This Row],[Quantity]]</f>
        <v>152.80000000000001</v>
      </c>
      <c r="B165" s="17">
        <f xml:space="preserve"> Table5[[#This Row],[Revenue]] - Table5[[#This Row],[Total Cost]]</f>
        <v>126.28099173597553</v>
      </c>
      <c r="E165" s="18">
        <v>132</v>
      </c>
      <c r="F165" s="18">
        <v>115.17355371940731</v>
      </c>
      <c r="G165" s="18">
        <v>7.3896444519050419E-13</v>
      </c>
      <c r="H165" s="18">
        <v>1.0863294403998982</v>
      </c>
    </row>
    <row r="166" spans="1:8" x14ac:dyDescent="0.25">
      <c r="A166" s="15">
        <f>Table5[[#This Row],[Unit price]] *Table5[[#This Row],[Quantity]]</f>
        <v>399</v>
      </c>
      <c r="B166" s="17">
        <f xml:space="preserve"> Table5[[#This Row],[Revenue]] - Table5[[#This Row],[Total Cost]]</f>
        <v>329.75206611684706</v>
      </c>
      <c r="E166" s="18">
        <v>133</v>
      </c>
      <c r="F166" s="18">
        <v>433.63636363786918</v>
      </c>
      <c r="G166" s="18">
        <v>-3.4106051316484809E-13</v>
      </c>
      <c r="H166" s="18">
        <v>-0.5013828186461069</v>
      </c>
    </row>
    <row r="167" spans="1:8" x14ac:dyDescent="0.25">
      <c r="A167" s="15">
        <f>Table5[[#This Row],[Unit price]] *Table5[[#This Row],[Quantity]]</f>
        <v>340.56</v>
      </c>
      <c r="B167" s="17">
        <f xml:space="preserve"> Table5[[#This Row],[Revenue]] - Table5[[#This Row],[Total Cost]]</f>
        <v>281.45454545552241</v>
      </c>
      <c r="E167" s="18">
        <v>134</v>
      </c>
      <c r="F167" s="18">
        <v>403.14049586916803</v>
      </c>
      <c r="G167" s="18">
        <v>-1.1368683772161603E-13</v>
      </c>
      <c r="H167" s="18">
        <v>-0.16712760621536896</v>
      </c>
    </row>
    <row r="168" spans="1:8" x14ac:dyDescent="0.25">
      <c r="A168" s="15">
        <f>Table5[[#This Row],[Unit price]] *Table5[[#This Row],[Quantity]]</f>
        <v>955.8</v>
      </c>
      <c r="B168" s="17">
        <f xml:space="preserve"> Table5[[#This Row],[Revenue]] - Table5[[#This Row],[Total Cost]]</f>
        <v>789.91735537464263</v>
      </c>
      <c r="E168" s="18">
        <v>135</v>
      </c>
      <c r="F168" s="18">
        <v>223.68595041399914</v>
      </c>
      <c r="G168" s="18">
        <v>3.979039320256561E-13</v>
      </c>
      <c r="H168" s="18">
        <v>0.58494662175379131</v>
      </c>
    </row>
    <row r="169" spans="1:8" x14ac:dyDescent="0.25">
      <c r="A169" s="15">
        <f>Table5[[#This Row],[Unit price]] *Table5[[#This Row],[Quantity]]</f>
        <v>989.80000000000007</v>
      </c>
      <c r="B169" s="17">
        <f xml:space="preserve"> Table5[[#This Row],[Revenue]] - Table5[[#This Row],[Total Cost]]</f>
        <v>818.01652892845937</v>
      </c>
      <c r="E169" s="18">
        <v>136</v>
      </c>
      <c r="F169" s="18">
        <v>108.7190082648394</v>
      </c>
      <c r="G169" s="18">
        <v>7.673861546209082E-13</v>
      </c>
      <c r="H169" s="18">
        <v>1.1281113419537403</v>
      </c>
    </row>
    <row r="170" spans="1:8" x14ac:dyDescent="0.25">
      <c r="A170" s="15">
        <f>Table5[[#This Row],[Unit price]] *Table5[[#This Row],[Quantity]]</f>
        <v>307.68</v>
      </c>
      <c r="B170" s="17">
        <f xml:space="preserve"> Table5[[#This Row],[Revenue]] - Table5[[#This Row],[Total Cost]]</f>
        <v>254.28099173641982</v>
      </c>
      <c r="E170" s="18">
        <v>137</v>
      </c>
      <c r="F170" s="18">
        <v>170.67768595100509</v>
      </c>
      <c r="G170" s="18">
        <v>5.9685589803848416E-13</v>
      </c>
      <c r="H170" s="18">
        <v>0.87741993263068696</v>
      </c>
    </row>
    <row r="171" spans="1:8" x14ac:dyDescent="0.25">
      <c r="A171" s="15">
        <f>Table5[[#This Row],[Unit price]] *Table5[[#This Row],[Quantity]]</f>
        <v>486.64</v>
      </c>
      <c r="B171" s="17">
        <f xml:space="preserve"> Table5[[#This Row],[Revenue]] - Table5[[#This Row],[Total Cost]]</f>
        <v>402.1818181832142</v>
      </c>
      <c r="E171" s="18">
        <v>138</v>
      </c>
      <c r="F171" s="18">
        <v>429.00826446429926</v>
      </c>
      <c r="G171" s="18">
        <v>-2.8421709430404007E-13</v>
      </c>
      <c r="H171" s="18">
        <v>-0.41781901553842238</v>
      </c>
    </row>
    <row r="172" spans="1:8" x14ac:dyDescent="0.25">
      <c r="A172" s="15">
        <f>Table5[[#This Row],[Unit price]] *Table5[[#This Row],[Quantity]]</f>
        <v>350.05</v>
      </c>
      <c r="B172" s="17">
        <f xml:space="preserve"> Table5[[#This Row],[Revenue]] - Table5[[#This Row],[Total Cost]]</f>
        <v>289.29752066216122</v>
      </c>
      <c r="E172" s="18">
        <v>139</v>
      </c>
      <c r="F172" s="18">
        <v>479.33884297687086</v>
      </c>
      <c r="G172" s="18">
        <v>-4.5474735088646412E-13</v>
      </c>
      <c r="H172" s="18">
        <v>-0.66851042486147583</v>
      </c>
    </row>
    <row r="173" spans="1:8" x14ac:dyDescent="0.25">
      <c r="A173" s="15">
        <f>Table5[[#This Row],[Unit price]] *Table5[[#This Row],[Quantity]]</f>
        <v>400.25</v>
      </c>
      <c r="B173" s="17">
        <f xml:space="preserve"> Table5[[#This Row],[Revenue]] - Table5[[#This Row],[Total Cost]]</f>
        <v>330.78512396809032</v>
      </c>
      <c r="E173" s="18">
        <v>140</v>
      </c>
      <c r="F173" s="18">
        <v>742.14876033315579</v>
      </c>
      <c r="G173" s="18">
        <v>-1.2505552149377763E-12</v>
      </c>
      <c r="H173" s="18">
        <v>-1.8384036683690583</v>
      </c>
    </row>
    <row r="174" spans="1:8" x14ac:dyDescent="0.25">
      <c r="A174" s="15">
        <f>Table5[[#This Row],[Unit price]] *Table5[[#This Row],[Quantity]]</f>
        <v>166.8</v>
      </c>
      <c r="B174" s="17">
        <f xml:space="preserve"> Table5[[#This Row],[Revenue]] - Table5[[#This Row],[Total Cost]]</f>
        <v>137.8512396699</v>
      </c>
      <c r="E174" s="18">
        <v>141</v>
      </c>
      <c r="F174" s="18">
        <v>747.93388430011805</v>
      </c>
      <c r="G174" s="18">
        <v>-1.2505552149377763E-12</v>
      </c>
      <c r="H174" s="18">
        <v>-1.8384036683690583</v>
      </c>
    </row>
    <row r="175" spans="1:8" x14ac:dyDescent="0.25">
      <c r="A175" s="15">
        <f>Table5[[#This Row],[Unit price]] *Table5[[#This Row],[Quantity]]</f>
        <v>317.34000000000003</v>
      </c>
      <c r="B175" s="17">
        <f xml:space="preserve"> Table5[[#This Row],[Revenue]] - Table5[[#This Row],[Total Cost]]</f>
        <v>262.26446281082769</v>
      </c>
      <c r="E175" s="18">
        <v>142</v>
      </c>
      <c r="F175" s="18">
        <v>566.9421487622991</v>
      </c>
      <c r="G175" s="18">
        <v>-5.6843418860808015E-13</v>
      </c>
      <c r="H175" s="18">
        <v>-0.83563803107684476</v>
      </c>
    </row>
    <row r="176" spans="1:8" x14ac:dyDescent="0.25">
      <c r="A176" s="15">
        <f>Table5[[#This Row],[Unit price]] *Table5[[#This Row],[Quantity]]</f>
        <v>158.32</v>
      </c>
      <c r="B176" s="17">
        <f xml:space="preserve"> Table5[[#This Row],[Revenue]] - Table5[[#This Row],[Total Cost]]</f>
        <v>130.84297520706573</v>
      </c>
      <c r="E176" s="18">
        <v>143</v>
      </c>
      <c r="F176" s="18">
        <v>25.132231405044884</v>
      </c>
      <c r="G176" s="18">
        <v>1.0302869668521453E-12</v>
      </c>
      <c r="H176" s="18">
        <v>1.5145939313267811</v>
      </c>
    </row>
    <row r="177" spans="1:8" x14ac:dyDescent="0.25">
      <c r="A177" s="15">
        <f>Table5[[#This Row],[Unit price]] *Table5[[#This Row],[Quantity]]</f>
        <v>304.56000000000006</v>
      </c>
      <c r="B177" s="17">
        <f xml:space="preserve"> Table5[[#This Row],[Revenue]] - Table5[[#This Row],[Total Cost]]</f>
        <v>251.70247933971672</v>
      </c>
      <c r="E177" s="18">
        <v>144</v>
      </c>
      <c r="F177" s="18">
        <v>386.52892562117654</v>
      </c>
      <c r="G177" s="18">
        <v>-1.1368683772161603E-13</v>
      </c>
      <c r="H177" s="18">
        <v>-0.16712760621536896</v>
      </c>
    </row>
    <row r="178" spans="1:8" x14ac:dyDescent="0.25">
      <c r="A178" s="15">
        <f>Table5[[#This Row],[Unit price]] *Table5[[#This Row],[Quantity]]</f>
        <v>177.36</v>
      </c>
      <c r="B178" s="17">
        <f xml:space="preserve"> Table5[[#This Row],[Revenue]] - Table5[[#This Row],[Total Cost]]</f>
        <v>146.57851239720301</v>
      </c>
      <c r="E178" s="18">
        <v>145</v>
      </c>
      <c r="F178" s="18">
        <v>229.38842975286195</v>
      </c>
      <c r="G178" s="18">
        <v>3.979039320256561E-13</v>
      </c>
      <c r="H178" s="18">
        <v>0.58494662175379131</v>
      </c>
    </row>
    <row r="179" spans="1:8" x14ac:dyDescent="0.25">
      <c r="A179" s="15">
        <f>Table5[[#This Row],[Unit price]] *Table5[[#This Row],[Quantity]]</f>
        <v>157.57000000000002</v>
      </c>
      <c r="B179" s="17">
        <f xml:space="preserve"> Table5[[#This Row],[Revenue]] - Table5[[#This Row],[Total Cost]]</f>
        <v>130.22314049631981</v>
      </c>
      <c r="E179" s="18">
        <v>146</v>
      </c>
      <c r="F179" s="18">
        <v>249.09090909177337</v>
      </c>
      <c r="G179" s="18">
        <v>3.1263880373444408E-13</v>
      </c>
      <c r="H179" s="18">
        <v>0.45960091709226458</v>
      </c>
    </row>
    <row r="180" spans="1:8" x14ac:dyDescent="0.25">
      <c r="A180" s="15">
        <f>Table5[[#This Row],[Unit price]] *Table5[[#This Row],[Quantity]]</f>
        <v>443.28</v>
      </c>
      <c r="B180" s="17">
        <f xml:space="preserve"> Table5[[#This Row],[Revenue]] - Table5[[#This Row],[Total Cost]]</f>
        <v>366.34710743928815</v>
      </c>
      <c r="E180" s="18">
        <v>147</v>
      </c>
      <c r="F180" s="18">
        <v>218.64462809993208</v>
      </c>
      <c r="G180" s="18">
        <v>4.2632564145606011E-13</v>
      </c>
      <c r="H180" s="18">
        <v>0.62672852330763351</v>
      </c>
    </row>
    <row r="181" spans="1:8" x14ac:dyDescent="0.25">
      <c r="A181" s="15">
        <f>Table5[[#This Row],[Unit price]] *Table5[[#This Row],[Quantity]]</f>
        <v>260.39999999999998</v>
      </c>
      <c r="B181" s="17">
        <f xml:space="preserve"> Table5[[#This Row],[Revenue]] - Table5[[#This Row],[Total Cost]]</f>
        <v>215.20661157099491</v>
      </c>
      <c r="E181" s="18">
        <v>148</v>
      </c>
      <c r="F181" s="18">
        <v>475.10743801817841</v>
      </c>
      <c r="G181" s="18">
        <v>-3.4106051316484809E-13</v>
      </c>
      <c r="H181" s="18">
        <v>-0.5013828186461069</v>
      </c>
    </row>
    <row r="182" spans="1:8" x14ac:dyDescent="0.25">
      <c r="A182" s="15">
        <f>Table5[[#This Row],[Unit price]] *Table5[[#This Row],[Quantity]]</f>
        <v>449.82000000000005</v>
      </c>
      <c r="B182" s="17">
        <f xml:space="preserve"> Table5[[#This Row],[Revenue]] - Table5[[#This Row],[Total Cost]]</f>
        <v>371.75206611699292</v>
      </c>
      <c r="E182" s="18">
        <v>149</v>
      </c>
      <c r="F182" s="18">
        <v>214.61157024867839</v>
      </c>
      <c r="G182" s="18">
        <v>4.2632564145606011E-13</v>
      </c>
      <c r="H182" s="18">
        <v>0.62672852330763351</v>
      </c>
    </row>
    <row r="183" spans="1:8" x14ac:dyDescent="0.25">
      <c r="A183" s="15">
        <f>Table5[[#This Row],[Unit price]] *Table5[[#This Row],[Quantity]]</f>
        <v>307.76</v>
      </c>
      <c r="B183" s="17">
        <f xml:space="preserve"> Table5[[#This Row],[Revenue]] - Table5[[#This Row],[Total Cost]]</f>
        <v>254.3471074388994</v>
      </c>
      <c r="E183" s="18">
        <v>150</v>
      </c>
      <c r="F183" s="18">
        <v>302.61157024898409</v>
      </c>
      <c r="G183" s="18">
        <v>2.2737367544323206E-13</v>
      </c>
      <c r="H183" s="18">
        <v>0.33425521243073791</v>
      </c>
    </row>
    <row r="184" spans="1:8" x14ac:dyDescent="0.25">
      <c r="A184" s="15">
        <f>Table5[[#This Row],[Unit price]] *Table5[[#This Row],[Quantity]]</f>
        <v>155</v>
      </c>
      <c r="B184" s="17">
        <f xml:space="preserve"> Table5[[#This Row],[Revenue]] - Table5[[#This Row],[Total Cost]]</f>
        <v>128.09917355416366</v>
      </c>
      <c r="E184" s="18">
        <v>151</v>
      </c>
      <c r="F184" s="18">
        <v>199.9338842982142</v>
      </c>
      <c r="G184" s="18">
        <v>4.5474735088646412E-13</v>
      </c>
      <c r="H184" s="18">
        <v>0.66851042486147583</v>
      </c>
    </row>
    <row r="185" spans="1:8" x14ac:dyDescent="0.25">
      <c r="A185" s="15">
        <f>Table5[[#This Row],[Unit price]] *Table5[[#This Row],[Quantity]]</f>
        <v>274.48</v>
      </c>
      <c r="B185" s="17">
        <f xml:space="preserve"> Table5[[#This Row],[Revenue]] - Table5[[#This Row],[Total Cost]]</f>
        <v>226.84297520739898</v>
      </c>
      <c r="E185" s="18">
        <v>152</v>
      </c>
      <c r="F185" s="18">
        <v>619.14049586991848</v>
      </c>
      <c r="G185" s="18">
        <v>-7.9580786405131221E-13</v>
      </c>
      <c r="H185" s="18">
        <v>-1.1698932435075826</v>
      </c>
    </row>
    <row r="186" spans="1:8" x14ac:dyDescent="0.25">
      <c r="A186" s="15">
        <f>Table5[[#This Row],[Unit price]] *Table5[[#This Row],[Quantity]]</f>
        <v>86.38</v>
      </c>
      <c r="B186" s="17">
        <f xml:space="preserve"> Table5[[#This Row],[Revenue]] - Table5[[#This Row],[Total Cost]]</f>
        <v>71.388429752313911</v>
      </c>
      <c r="E186" s="18">
        <v>153</v>
      </c>
      <c r="F186" s="18">
        <v>81.719008264745611</v>
      </c>
      <c r="G186" s="18">
        <v>8.5265128291212022E-13</v>
      </c>
      <c r="H186" s="18">
        <v>1.253457046615267</v>
      </c>
    </row>
    <row r="187" spans="1:8" x14ac:dyDescent="0.25">
      <c r="A187" s="15">
        <f>Table5[[#This Row],[Unit price]] *Table5[[#This Row],[Quantity]]</f>
        <v>54.239999999999995</v>
      </c>
      <c r="B187" s="17">
        <f xml:space="preserve"> Table5[[#This Row],[Revenue]] - Table5[[#This Row],[Total Cost]]</f>
        <v>44.826446281147327</v>
      </c>
      <c r="E187" s="18">
        <v>154</v>
      </c>
      <c r="F187" s="18">
        <v>535.33884297706538</v>
      </c>
      <c r="G187" s="18">
        <v>-5.6843418860808015E-13</v>
      </c>
      <c r="H187" s="18">
        <v>-0.83563803107684476</v>
      </c>
    </row>
    <row r="188" spans="1:8" x14ac:dyDescent="0.25">
      <c r="A188" s="15">
        <f>Table5[[#This Row],[Unit price]] *Table5[[#This Row],[Quantity]]</f>
        <v>755.92</v>
      </c>
      <c r="B188" s="17">
        <f xml:space="preserve"> Table5[[#This Row],[Revenue]] - Table5[[#This Row],[Total Cost]]</f>
        <v>624.72727272944121</v>
      </c>
      <c r="E188" s="18">
        <v>155</v>
      </c>
      <c r="F188" s="18">
        <v>381.36363636496026</v>
      </c>
      <c r="G188" s="18">
        <v>-1.1368683772161603E-13</v>
      </c>
      <c r="H188" s="18">
        <v>-0.16712760621536896</v>
      </c>
    </row>
    <row r="189" spans="1:8" x14ac:dyDescent="0.25">
      <c r="A189" s="15">
        <f>Table5[[#This Row],[Unit price]] *Table5[[#This Row],[Quantity]]</f>
        <v>185.88</v>
      </c>
      <c r="B189" s="17">
        <f xml:space="preserve"> Table5[[#This Row],[Revenue]] - Table5[[#This Row],[Total Cost]]</f>
        <v>153.61983471127701</v>
      </c>
      <c r="E189" s="18">
        <v>156</v>
      </c>
      <c r="F189" s="18">
        <v>59.644628099379666</v>
      </c>
      <c r="G189" s="18">
        <v>9.1660012913052924E-13</v>
      </c>
      <c r="H189" s="18">
        <v>1.3474663251114121</v>
      </c>
    </row>
    <row r="190" spans="1:8" x14ac:dyDescent="0.25">
      <c r="A190" s="15">
        <f>Table5[[#This Row],[Unit price]] *Table5[[#This Row],[Quantity]]</f>
        <v>74.069999999999993</v>
      </c>
      <c r="B190" s="17">
        <f xml:space="preserve"> Table5[[#This Row],[Revenue]] - Table5[[#This Row],[Total Cost]]</f>
        <v>61.214876033270329</v>
      </c>
      <c r="E190" s="18">
        <v>157</v>
      </c>
      <c r="F190" s="18">
        <v>207.76859504204305</v>
      </c>
      <c r="G190" s="18">
        <v>4.5474735088646412E-13</v>
      </c>
      <c r="H190" s="18">
        <v>0.66851042486147583</v>
      </c>
    </row>
    <row r="191" spans="1:8" x14ac:dyDescent="0.25">
      <c r="A191" s="15">
        <f>Table5[[#This Row],[Unit price]] *Table5[[#This Row],[Quantity]]</f>
        <v>279.24</v>
      </c>
      <c r="B191" s="17">
        <f xml:space="preserve"> Table5[[#This Row],[Revenue]] - Table5[[#This Row],[Total Cost]]</f>
        <v>230.77685950493327</v>
      </c>
      <c r="E191" s="18">
        <v>158</v>
      </c>
      <c r="F191" s="18">
        <v>723.12396694465997</v>
      </c>
      <c r="G191" s="18">
        <v>-1.1368683772161603E-12</v>
      </c>
      <c r="H191" s="18">
        <v>-1.6712760621536895</v>
      </c>
    </row>
    <row r="192" spans="1:8" x14ac:dyDescent="0.25">
      <c r="A192" s="15">
        <f>Table5[[#This Row],[Unit price]] *Table5[[#This Row],[Quantity]]</f>
        <v>231.12</v>
      </c>
      <c r="B192" s="17">
        <f xml:space="preserve"> Table5[[#This Row],[Revenue]] - Table5[[#This Row],[Total Cost]]</f>
        <v>191.00826446347293</v>
      </c>
      <c r="E192" s="18">
        <v>159</v>
      </c>
      <c r="F192" s="18">
        <v>463.09090909251688</v>
      </c>
      <c r="G192" s="18">
        <v>-3.4106051316484809E-13</v>
      </c>
      <c r="H192" s="18">
        <v>-0.5013828186461069</v>
      </c>
    </row>
    <row r="193" spans="1:8" x14ac:dyDescent="0.25">
      <c r="A193" s="15">
        <f>Table5[[#This Row],[Unit price]] *Table5[[#This Row],[Quantity]]</f>
        <v>147.04</v>
      </c>
      <c r="B193" s="17">
        <f xml:space="preserve"> Table5[[#This Row],[Revenue]] - Table5[[#This Row],[Total Cost]]</f>
        <v>121.5206611574466</v>
      </c>
      <c r="E193" s="18">
        <v>160</v>
      </c>
      <c r="F193" s="18">
        <v>285.4876033067759</v>
      </c>
      <c r="G193" s="18">
        <v>1.7053025658242404E-13</v>
      </c>
      <c r="H193" s="18">
        <v>0.25069140932305345</v>
      </c>
    </row>
    <row r="194" spans="1:8" x14ac:dyDescent="0.25">
      <c r="A194" s="15">
        <f>Table5[[#This Row],[Unit price]] *Table5[[#This Row],[Quantity]]</f>
        <v>790.19999999999993</v>
      </c>
      <c r="B194" s="17">
        <f xml:space="preserve"> Table5[[#This Row],[Revenue]] - Table5[[#This Row],[Total Cost]]</f>
        <v>653.05785124193619</v>
      </c>
      <c r="E194" s="18">
        <v>161</v>
      </c>
      <c r="F194" s="18">
        <v>52.636363636545397</v>
      </c>
      <c r="G194" s="18">
        <v>9.4502183856093325E-13</v>
      </c>
      <c r="H194" s="18">
        <v>1.3892482266652544</v>
      </c>
    </row>
    <row r="195" spans="1:8" x14ac:dyDescent="0.25">
      <c r="A195" s="15">
        <f>Table5[[#This Row],[Unit price]] *Table5[[#This Row],[Quantity]]</f>
        <v>102.2</v>
      </c>
      <c r="B195" s="17">
        <f xml:space="preserve"> Table5[[#This Row],[Revenue]] - Table5[[#This Row],[Total Cost]]</f>
        <v>84.462809917648556</v>
      </c>
      <c r="E195" s="18">
        <v>162</v>
      </c>
      <c r="F195" s="18">
        <v>264.90082644720019</v>
      </c>
      <c r="G195" s="18">
        <v>2.8421709430404007E-13</v>
      </c>
      <c r="H195" s="18">
        <v>0.41781901553842238</v>
      </c>
    </row>
    <row r="196" spans="1:8" x14ac:dyDescent="0.25">
      <c r="A196" s="15">
        <f>Table5[[#This Row],[Unit price]] *Table5[[#This Row],[Quantity]]</f>
        <v>163.55000000000001</v>
      </c>
      <c r="B196" s="17">
        <f xml:space="preserve"> Table5[[#This Row],[Revenue]] - Table5[[#This Row],[Total Cost]]</f>
        <v>135.16528925666753</v>
      </c>
      <c r="E196" s="18">
        <v>163</v>
      </c>
      <c r="F196" s="18">
        <v>126.28099173597482</v>
      </c>
      <c r="G196" s="18">
        <v>7.1054273576010019E-13</v>
      </c>
      <c r="H196" s="18">
        <v>1.0445475388460559</v>
      </c>
    </row>
    <row r="197" spans="1:8" x14ac:dyDescent="0.25">
      <c r="A197" s="15">
        <f>Table5[[#This Row],[Unit price]] *Table5[[#This Row],[Quantity]]</f>
        <v>74.290000000000006</v>
      </c>
      <c r="B197" s="17">
        <f xml:space="preserve"> Table5[[#This Row],[Revenue]] - Table5[[#This Row],[Total Cost]]</f>
        <v>61.396694215089155</v>
      </c>
      <c r="E197" s="18">
        <v>164</v>
      </c>
      <c r="F197" s="18">
        <v>329.752066116847</v>
      </c>
      <c r="G197" s="18">
        <v>5.6843418860808015E-14</v>
      </c>
      <c r="H197" s="18">
        <v>8.3563803107684478E-2</v>
      </c>
    </row>
    <row r="198" spans="1:8" x14ac:dyDescent="0.25">
      <c r="A198" s="15">
        <f>Table5[[#This Row],[Unit price]] *Table5[[#This Row],[Quantity]]</f>
        <v>87.4</v>
      </c>
      <c r="B198" s="17">
        <f xml:space="preserve"> Table5[[#This Row],[Revenue]] - Table5[[#This Row],[Total Cost]]</f>
        <v>72.231404958928408</v>
      </c>
      <c r="E198" s="18">
        <v>165</v>
      </c>
      <c r="F198" s="18">
        <v>281.45454545552218</v>
      </c>
      <c r="G198" s="18">
        <v>2.2737367544323206E-13</v>
      </c>
      <c r="H198" s="18">
        <v>0.33425521243073791</v>
      </c>
    </row>
    <row r="199" spans="1:8" x14ac:dyDescent="0.25">
      <c r="A199" s="15">
        <f>Table5[[#This Row],[Unit price]] *Table5[[#This Row],[Quantity]]</f>
        <v>25.29</v>
      </c>
      <c r="B199" s="17">
        <f xml:space="preserve"> Table5[[#This Row],[Revenue]] - Table5[[#This Row],[Total Cost]]</f>
        <v>20.900826446353541</v>
      </c>
      <c r="E199" s="18">
        <v>166</v>
      </c>
      <c r="F199" s="18">
        <v>789.91735537464399</v>
      </c>
      <c r="G199" s="18">
        <v>-1.3642420526593924E-12</v>
      </c>
      <c r="H199" s="18">
        <v>-2.0055312745844276</v>
      </c>
    </row>
    <row r="200" spans="1:8" x14ac:dyDescent="0.25">
      <c r="A200" s="15">
        <f>Table5[[#This Row],[Unit price]] *Table5[[#This Row],[Quantity]]</f>
        <v>166</v>
      </c>
      <c r="B200" s="17">
        <f xml:space="preserve"> Table5[[#This Row],[Revenue]] - Table5[[#This Row],[Total Cost]]</f>
        <v>137.1900826451043</v>
      </c>
      <c r="E200" s="18">
        <v>167</v>
      </c>
      <c r="F200" s="18">
        <v>818.01652892846073</v>
      </c>
      <c r="G200" s="18">
        <v>-1.3642420526593924E-12</v>
      </c>
      <c r="H200" s="18">
        <v>-2.0055312745844276</v>
      </c>
    </row>
    <row r="201" spans="1:8" x14ac:dyDescent="0.25">
      <c r="A201" s="15">
        <f>Table5[[#This Row],[Unit price]] *Table5[[#This Row],[Quantity]]</f>
        <v>356.95</v>
      </c>
      <c r="B201" s="17">
        <f xml:space="preserve"> Table5[[#This Row],[Revenue]] - Table5[[#This Row],[Total Cost]]</f>
        <v>295.00000000102398</v>
      </c>
      <c r="E201" s="18">
        <v>168</v>
      </c>
      <c r="F201" s="18">
        <v>254.28099173641954</v>
      </c>
      <c r="G201" s="18">
        <v>2.8421709430404007E-13</v>
      </c>
      <c r="H201" s="18">
        <v>0.41781901553842238</v>
      </c>
    </row>
    <row r="202" spans="1:8" x14ac:dyDescent="0.25">
      <c r="A202" s="15">
        <f>Table5[[#This Row],[Unit price]] *Table5[[#This Row],[Quantity]]</f>
        <v>114.89999999999999</v>
      </c>
      <c r="B202" s="17">
        <f xml:space="preserve"> Table5[[#This Row],[Revenue]] - Table5[[#This Row],[Total Cost]]</f>
        <v>94.958677686280012</v>
      </c>
      <c r="E202" s="18">
        <v>169</v>
      </c>
      <c r="F202" s="18">
        <v>402.18181818321432</v>
      </c>
      <c r="G202" s="18">
        <v>-1.1368683772161603E-13</v>
      </c>
      <c r="H202" s="18">
        <v>-0.16712760621536896</v>
      </c>
    </row>
    <row r="203" spans="1:8" x14ac:dyDescent="0.25">
      <c r="A203" s="15">
        <f>Table5[[#This Row],[Unit price]] *Table5[[#This Row],[Quantity]]</f>
        <v>229.96</v>
      </c>
      <c r="B203" s="17">
        <f xml:space="preserve"> Table5[[#This Row],[Revenue]] - Table5[[#This Row],[Total Cost]]</f>
        <v>190.04958677751918</v>
      </c>
      <c r="E203" s="18">
        <v>170</v>
      </c>
      <c r="F203" s="18">
        <v>289.29752066216099</v>
      </c>
      <c r="G203" s="18">
        <v>2.2737367544323206E-13</v>
      </c>
      <c r="H203" s="18">
        <v>0.33425521243073791</v>
      </c>
    </row>
    <row r="204" spans="1:8" x14ac:dyDescent="0.25">
      <c r="A204" s="15">
        <f>Table5[[#This Row],[Unit price]] *Table5[[#This Row],[Quantity]]</f>
        <v>429.87</v>
      </c>
      <c r="B204" s="17">
        <f xml:space="preserve"> Table5[[#This Row],[Revenue]] - Table5[[#This Row],[Total Cost]]</f>
        <v>355.26446281115051</v>
      </c>
      <c r="E204" s="18">
        <v>171</v>
      </c>
      <c r="F204" s="18">
        <v>330.78512396809026</v>
      </c>
      <c r="G204" s="18">
        <v>5.6843418860808015E-14</v>
      </c>
      <c r="H204" s="18">
        <v>8.3563803107684478E-2</v>
      </c>
    </row>
    <row r="205" spans="1:8" x14ac:dyDescent="0.25">
      <c r="A205" s="15">
        <f>Table5[[#This Row],[Unit price]] *Table5[[#This Row],[Quantity]]</f>
        <v>259</v>
      </c>
      <c r="B205" s="17">
        <f xml:space="preserve"> Table5[[#This Row],[Revenue]] - Table5[[#This Row],[Total Cost]]</f>
        <v>214.04958677760249</v>
      </c>
      <c r="E205" s="18">
        <v>172</v>
      </c>
      <c r="F205" s="18">
        <v>137.85123966989931</v>
      </c>
      <c r="G205" s="18">
        <v>6.8212102632969618E-13</v>
      </c>
      <c r="H205" s="18">
        <v>1.0027656372922138</v>
      </c>
    </row>
    <row r="206" spans="1:8" x14ac:dyDescent="0.25">
      <c r="A206" s="15">
        <f>Table5[[#This Row],[Unit price]] *Table5[[#This Row],[Quantity]]</f>
        <v>88.85</v>
      </c>
      <c r="B206" s="17">
        <f xml:space="preserve"> Table5[[#This Row],[Revenue]] - Table5[[#This Row],[Total Cost]]</f>
        <v>73.429752066370582</v>
      </c>
      <c r="E206" s="18">
        <v>173</v>
      </c>
      <c r="F206" s="18">
        <v>262.26446281082747</v>
      </c>
      <c r="G206" s="18">
        <v>2.2737367544323206E-13</v>
      </c>
      <c r="H206" s="18">
        <v>0.33425521243073791</v>
      </c>
    </row>
    <row r="207" spans="1:8" x14ac:dyDescent="0.25">
      <c r="A207" s="15">
        <f>Table5[[#This Row],[Unit price]] *Table5[[#This Row],[Quantity]]</f>
        <v>207.27</v>
      </c>
      <c r="B207" s="17">
        <f xml:space="preserve"> Table5[[#This Row],[Revenue]] - Table5[[#This Row],[Total Cost]]</f>
        <v>171.29752066175161</v>
      </c>
      <c r="E207" s="18">
        <v>174</v>
      </c>
      <c r="F207" s="18">
        <v>130.84297520706502</v>
      </c>
      <c r="G207" s="18">
        <v>7.1054273576010019E-13</v>
      </c>
      <c r="H207" s="18">
        <v>1.0445475388460559</v>
      </c>
    </row>
    <row r="208" spans="1:8" x14ac:dyDescent="0.25">
      <c r="A208" s="15">
        <f>Table5[[#This Row],[Unit price]] *Table5[[#This Row],[Quantity]]</f>
        <v>599.85</v>
      </c>
      <c r="B208" s="17">
        <f xml:space="preserve"> Table5[[#This Row],[Revenue]] - Table5[[#This Row],[Total Cost]]</f>
        <v>495.74380165461332</v>
      </c>
      <c r="E208" s="18">
        <v>175</v>
      </c>
      <c r="F208" s="18">
        <v>251.7024793397164</v>
      </c>
      <c r="G208" s="18">
        <v>3.1263880373444408E-13</v>
      </c>
      <c r="H208" s="18">
        <v>0.45960091709226458</v>
      </c>
    </row>
    <row r="209" spans="1:8" x14ac:dyDescent="0.25">
      <c r="A209" s="15">
        <f>Table5[[#This Row],[Unit price]] *Table5[[#This Row],[Quantity]]</f>
        <v>285.3</v>
      </c>
      <c r="B209" s="17">
        <f xml:space="preserve"> Table5[[#This Row],[Revenue]] - Table5[[#This Row],[Total Cost]]</f>
        <v>235.7851239677606</v>
      </c>
      <c r="E209" s="18">
        <v>176</v>
      </c>
      <c r="F209" s="18">
        <v>146.57851239720236</v>
      </c>
      <c r="G209" s="18">
        <v>6.5369931689929217E-13</v>
      </c>
      <c r="H209" s="18">
        <v>0.96098373573837148</v>
      </c>
    </row>
    <row r="210" spans="1:8" x14ac:dyDescent="0.25">
      <c r="A210" s="15">
        <f>Table5[[#This Row],[Unit price]] *Table5[[#This Row],[Quantity]]</f>
        <v>91.11</v>
      </c>
      <c r="B210" s="17">
        <f xml:space="preserve"> Table5[[#This Row],[Revenue]] - Table5[[#This Row],[Total Cost]]</f>
        <v>75.297520661418389</v>
      </c>
      <c r="E210" s="18">
        <v>177</v>
      </c>
      <c r="F210" s="18">
        <v>130.2231404963191</v>
      </c>
      <c r="G210" s="18">
        <v>7.1054273576010019E-13</v>
      </c>
      <c r="H210" s="18">
        <v>1.0445475388460559</v>
      </c>
    </row>
    <row r="211" spans="1:8" x14ac:dyDescent="0.25">
      <c r="A211" s="15">
        <f>Table5[[#This Row],[Unit price]] *Table5[[#This Row],[Quantity]]</f>
        <v>897.57</v>
      </c>
      <c r="B211" s="17">
        <f xml:space="preserve"> Table5[[#This Row],[Revenue]] - Table5[[#This Row],[Total Cost]]</f>
        <v>741.79338843232699</v>
      </c>
      <c r="E211" s="18">
        <v>178</v>
      </c>
      <c r="F211" s="18">
        <v>366.34710743928815</v>
      </c>
      <c r="G211" s="18">
        <v>0</v>
      </c>
      <c r="H211" s="18">
        <v>0</v>
      </c>
    </row>
    <row r="212" spans="1:8" x14ac:dyDescent="0.25">
      <c r="A212" s="15">
        <f>Table5[[#This Row],[Unit price]] *Table5[[#This Row],[Quantity]]</f>
        <v>236.07</v>
      </c>
      <c r="B212" s="17">
        <f xml:space="preserve"> Table5[[#This Row],[Revenue]] - Table5[[#This Row],[Total Cost]]</f>
        <v>195.0991735543962</v>
      </c>
      <c r="E212" s="18">
        <v>179</v>
      </c>
      <c r="F212" s="18">
        <v>215.20661157099448</v>
      </c>
      <c r="G212" s="18">
        <v>4.2632564145606011E-13</v>
      </c>
      <c r="H212" s="18">
        <v>0.62672852330763351</v>
      </c>
    </row>
    <row r="213" spans="1:8" x14ac:dyDescent="0.25">
      <c r="A213" s="15">
        <f>Table5[[#This Row],[Unit price]] *Table5[[#This Row],[Quantity]]</f>
        <v>839.34</v>
      </c>
      <c r="B213" s="17">
        <f xml:space="preserve"> Table5[[#This Row],[Revenue]] - Table5[[#This Row],[Total Cost]]</f>
        <v>693.66942149001113</v>
      </c>
      <c r="E213" s="18">
        <v>180</v>
      </c>
      <c r="F213" s="18">
        <v>371.75206611699298</v>
      </c>
      <c r="G213" s="18">
        <v>-5.6843418860808015E-14</v>
      </c>
      <c r="H213" s="18">
        <v>-8.3563803107684478E-2</v>
      </c>
    </row>
    <row r="214" spans="1:8" x14ac:dyDescent="0.25">
      <c r="A214" s="15">
        <f>Table5[[#This Row],[Unit price]] *Table5[[#This Row],[Quantity]]</f>
        <v>461.8</v>
      </c>
      <c r="B214" s="17">
        <f xml:space="preserve"> Table5[[#This Row],[Revenue]] - Table5[[#This Row],[Total Cost]]</f>
        <v>381.65289256330823</v>
      </c>
      <c r="E214" s="18">
        <v>181</v>
      </c>
      <c r="F214" s="18">
        <v>254.34710743889909</v>
      </c>
      <c r="G214" s="18">
        <v>3.1263880373444408E-13</v>
      </c>
      <c r="H214" s="18">
        <v>0.45960091709226458</v>
      </c>
    </row>
    <row r="215" spans="1:8" x14ac:dyDescent="0.25">
      <c r="A215" s="15">
        <f>Table5[[#This Row],[Unit price]] *Table5[[#This Row],[Quantity]]</f>
        <v>139.26</v>
      </c>
      <c r="B215" s="17">
        <f xml:space="preserve"> Table5[[#This Row],[Revenue]] - Table5[[#This Row],[Total Cost]]</f>
        <v>115.09090909130857</v>
      </c>
      <c r="E215" s="18">
        <v>182</v>
      </c>
      <c r="F215" s="18">
        <v>128.09917355416295</v>
      </c>
      <c r="G215" s="18">
        <v>7.1054273576010019E-13</v>
      </c>
      <c r="H215" s="18">
        <v>1.0445475388460559</v>
      </c>
    </row>
    <row r="216" spans="1:8" x14ac:dyDescent="0.25">
      <c r="A216" s="15">
        <f>Table5[[#This Row],[Unit price]] *Table5[[#This Row],[Quantity]]</f>
        <v>207.26999999999998</v>
      </c>
      <c r="B216" s="17">
        <f xml:space="preserve"> Table5[[#This Row],[Revenue]] - Table5[[#This Row],[Total Cost]]</f>
        <v>171.29752066175161</v>
      </c>
      <c r="E216" s="18">
        <v>183</v>
      </c>
      <c r="F216" s="18">
        <v>226.84297520739858</v>
      </c>
      <c r="G216" s="18">
        <v>3.979039320256561E-13</v>
      </c>
      <c r="H216" s="18">
        <v>0.58494662175379131</v>
      </c>
    </row>
    <row r="217" spans="1:8" x14ac:dyDescent="0.25">
      <c r="A217" s="15">
        <f>Table5[[#This Row],[Unit price]] *Table5[[#This Row],[Quantity]]</f>
        <v>18.28</v>
      </c>
      <c r="B217" s="17">
        <f xml:space="preserve"> Table5[[#This Row],[Revenue]] - Table5[[#This Row],[Total Cost]]</f>
        <v>15.107438016581366</v>
      </c>
      <c r="E217" s="18">
        <v>184</v>
      </c>
      <c r="F217" s="18">
        <v>71.38842975231303</v>
      </c>
      <c r="G217" s="18">
        <v>8.8107299234252423E-13</v>
      </c>
      <c r="H217" s="18">
        <v>1.2952389481691093</v>
      </c>
    </row>
    <row r="218" spans="1:8" x14ac:dyDescent="0.25">
      <c r="A218" s="15">
        <f>Table5[[#This Row],[Unit price]] *Table5[[#This Row],[Quantity]]</f>
        <v>123.85</v>
      </c>
      <c r="B218" s="17">
        <f xml:space="preserve"> Table5[[#This Row],[Revenue]] - Table5[[#This Row],[Total Cost]]</f>
        <v>102.35537190118173</v>
      </c>
      <c r="E218" s="18">
        <v>185</v>
      </c>
      <c r="F218" s="18">
        <v>44.82644628114636</v>
      </c>
      <c r="G218" s="18">
        <v>9.6633812063373625E-13</v>
      </c>
      <c r="H218" s="18">
        <v>1.4205846528306361</v>
      </c>
    </row>
    <row r="219" spans="1:8" x14ac:dyDescent="0.25">
      <c r="A219" s="15">
        <f>Table5[[#This Row],[Unit price]] *Table5[[#This Row],[Quantity]]</f>
        <v>283.92</v>
      </c>
      <c r="B219" s="17">
        <f xml:space="preserve"> Table5[[#This Row],[Revenue]] - Table5[[#This Row],[Total Cost]]</f>
        <v>234.64462809998804</v>
      </c>
      <c r="E219" s="18">
        <v>186</v>
      </c>
      <c r="F219" s="18">
        <v>624.72727272944201</v>
      </c>
      <c r="G219" s="18">
        <v>-7.9580786405131221E-13</v>
      </c>
      <c r="H219" s="18">
        <v>-1.1698932435075826</v>
      </c>
    </row>
    <row r="220" spans="1:8" x14ac:dyDescent="0.25">
      <c r="A220" s="15">
        <f>Table5[[#This Row],[Unit price]] *Table5[[#This Row],[Quantity]]</f>
        <v>758.96</v>
      </c>
      <c r="B220" s="17">
        <f xml:space="preserve"> Table5[[#This Row],[Revenue]] - Table5[[#This Row],[Total Cost]]</f>
        <v>627.23966942366485</v>
      </c>
      <c r="E220" s="18">
        <v>187</v>
      </c>
      <c r="F220" s="18">
        <v>153.61983471127641</v>
      </c>
      <c r="G220" s="18">
        <v>5.9685589803848416E-13</v>
      </c>
      <c r="H220" s="18">
        <v>0.87741993263068696</v>
      </c>
    </row>
    <row r="221" spans="1:8" x14ac:dyDescent="0.25">
      <c r="A221" s="15">
        <f>Table5[[#This Row],[Unit price]] *Table5[[#This Row],[Quantity]]</f>
        <v>172.02</v>
      </c>
      <c r="B221" s="17">
        <f xml:space="preserve"> Table5[[#This Row],[Revenue]] - Table5[[#This Row],[Total Cost]]</f>
        <v>142.16528925669184</v>
      </c>
      <c r="E221" s="18">
        <v>188</v>
      </c>
      <c r="F221" s="18">
        <v>61.214876033269412</v>
      </c>
      <c r="G221" s="18">
        <v>9.1660012913052924E-13</v>
      </c>
      <c r="H221" s="18">
        <v>1.3474663251114121</v>
      </c>
    </row>
    <row r="222" spans="1:8" x14ac:dyDescent="0.25">
      <c r="A222" s="15">
        <f>Table5[[#This Row],[Unit price]] *Table5[[#This Row],[Quantity]]</f>
        <v>272.10000000000002</v>
      </c>
      <c r="B222" s="17">
        <f xml:space="preserve"> Table5[[#This Row],[Revenue]] - Table5[[#This Row],[Total Cost]]</f>
        <v>224.87603305863183</v>
      </c>
      <c r="E222" s="18">
        <v>189</v>
      </c>
      <c r="F222" s="18">
        <v>230.7768595049329</v>
      </c>
      <c r="G222" s="18">
        <v>3.694822225952521E-13</v>
      </c>
      <c r="H222" s="18">
        <v>0.5431647201999491</v>
      </c>
    </row>
    <row r="223" spans="1:8" x14ac:dyDescent="0.25">
      <c r="A223" s="15">
        <f>Table5[[#This Row],[Unit price]] *Table5[[#This Row],[Quantity]]</f>
        <v>434.56</v>
      </c>
      <c r="B223" s="17">
        <f xml:space="preserve"> Table5[[#This Row],[Revenue]] - Table5[[#This Row],[Total Cost]]</f>
        <v>359.14049586901524</v>
      </c>
      <c r="E223" s="18">
        <v>190</v>
      </c>
      <c r="F223" s="18">
        <v>191.00826446347241</v>
      </c>
      <c r="G223" s="18">
        <v>5.1159076974727213E-13</v>
      </c>
      <c r="H223" s="18">
        <v>0.75207422796916024</v>
      </c>
    </row>
    <row r="224" spans="1:8" x14ac:dyDescent="0.25">
      <c r="A224" s="15">
        <f>Table5[[#This Row],[Unit price]] *Table5[[#This Row],[Quantity]]</f>
        <v>59.050000000000004</v>
      </c>
      <c r="B224" s="17">
        <f xml:space="preserve"> Table5[[#This Row],[Revenue]] - Table5[[#This Row],[Total Cost]]</f>
        <v>48.801652892731383</v>
      </c>
      <c r="E224" s="18">
        <v>191</v>
      </c>
      <c r="F224" s="18">
        <v>121.52066115744587</v>
      </c>
      <c r="G224" s="18">
        <v>7.2475359047530219E-13</v>
      </c>
      <c r="H224" s="18">
        <v>1.0654384896229769</v>
      </c>
    </row>
    <row r="225" spans="1:8" x14ac:dyDescent="0.25">
      <c r="A225" s="15">
        <f>Table5[[#This Row],[Unit price]] *Table5[[#This Row],[Quantity]]</f>
        <v>12.54</v>
      </c>
      <c r="B225" s="17">
        <f xml:space="preserve"> Table5[[#This Row],[Revenue]] - Table5[[#This Row],[Total Cost]]</f>
        <v>10.363636363672336</v>
      </c>
      <c r="E225" s="18">
        <v>192</v>
      </c>
      <c r="F225" s="18">
        <v>653.0578512419371</v>
      </c>
      <c r="G225" s="18">
        <v>-9.0949470177292824E-13</v>
      </c>
      <c r="H225" s="18">
        <v>-1.3370208497229517</v>
      </c>
    </row>
    <row r="226" spans="1:8" x14ac:dyDescent="0.25">
      <c r="A226" s="15">
        <f>Table5[[#This Row],[Unit price]] *Table5[[#This Row],[Quantity]]</f>
        <v>86.5</v>
      </c>
      <c r="B226" s="17">
        <f xml:space="preserve"> Table5[[#This Row],[Revenue]] - Table5[[#This Row],[Total Cost]]</f>
        <v>71.487603306033265</v>
      </c>
      <c r="E226" s="18">
        <v>193</v>
      </c>
      <c r="F226" s="18">
        <v>84.462809917647718</v>
      </c>
      <c r="G226" s="18">
        <v>8.3844042819691822E-13</v>
      </c>
      <c r="H226" s="18">
        <v>1.232566095838346</v>
      </c>
    </row>
    <row r="227" spans="1:8" x14ac:dyDescent="0.25">
      <c r="A227" s="15">
        <f>Table5[[#This Row],[Unit price]] *Table5[[#This Row],[Quantity]]</f>
        <v>174.32</v>
      </c>
      <c r="B227" s="17">
        <f xml:space="preserve"> Table5[[#This Row],[Revenue]] - Table5[[#This Row],[Total Cost]]</f>
        <v>144.0661157029794</v>
      </c>
      <c r="E227" s="18">
        <v>194</v>
      </c>
      <c r="F227" s="18">
        <v>135.16528925666685</v>
      </c>
      <c r="G227" s="18">
        <v>6.8212102632969618E-13</v>
      </c>
      <c r="H227" s="18">
        <v>1.0027656372922138</v>
      </c>
    </row>
    <row r="228" spans="1:8" x14ac:dyDescent="0.25">
      <c r="A228" s="15">
        <f>Table5[[#This Row],[Unit price]] *Table5[[#This Row],[Quantity]]</f>
        <v>624.33000000000004</v>
      </c>
      <c r="B228" s="17">
        <f xml:space="preserve"> Table5[[#This Row],[Revenue]] - Table5[[#This Row],[Total Cost]]</f>
        <v>515.97520661336125</v>
      </c>
      <c r="E228" s="18">
        <v>195</v>
      </c>
      <c r="F228" s="18">
        <v>61.396694215088239</v>
      </c>
      <c r="G228" s="18">
        <v>9.1660012913052924E-13</v>
      </c>
      <c r="H228" s="18">
        <v>1.3474663251114121</v>
      </c>
    </row>
    <row r="229" spans="1:8" x14ac:dyDescent="0.25">
      <c r="A229" s="15">
        <f>Table5[[#This Row],[Unit price]] *Table5[[#This Row],[Quantity]]</f>
        <v>148.24</v>
      </c>
      <c r="B229" s="17">
        <f xml:space="preserve"> Table5[[#This Row],[Revenue]] - Table5[[#This Row],[Total Cost]]</f>
        <v>122.51239669464013</v>
      </c>
      <c r="E229" s="18">
        <v>196</v>
      </c>
      <c r="F229" s="18">
        <v>72.231404958927527</v>
      </c>
      <c r="G229" s="18">
        <v>8.8107299234252423E-13</v>
      </c>
      <c r="H229" s="18">
        <v>1.2952389481691093</v>
      </c>
    </row>
    <row r="230" spans="1:8" x14ac:dyDescent="0.25">
      <c r="A230" s="15">
        <f>Table5[[#This Row],[Unit price]] *Table5[[#This Row],[Quantity]]</f>
        <v>544.20000000000005</v>
      </c>
      <c r="B230" s="17">
        <f xml:space="preserve"> Table5[[#This Row],[Revenue]] - Table5[[#This Row],[Total Cost]]</f>
        <v>449.75206611726367</v>
      </c>
      <c r="E230" s="18">
        <v>197</v>
      </c>
      <c r="F230" s="18">
        <v>20.900826446352497</v>
      </c>
      <c r="G230" s="18">
        <v>1.0444978215673473E-12</v>
      </c>
      <c r="H230" s="18">
        <v>1.5354848821037022</v>
      </c>
    </row>
    <row r="231" spans="1:8" x14ac:dyDescent="0.25">
      <c r="A231" s="15">
        <f>Table5[[#This Row],[Unit price]] *Table5[[#This Row],[Quantity]]</f>
        <v>507.36</v>
      </c>
      <c r="B231" s="17">
        <f xml:space="preserve"> Table5[[#This Row],[Revenue]] - Table5[[#This Row],[Total Cost]]</f>
        <v>419.3057851254224</v>
      </c>
      <c r="E231" s="18">
        <v>198</v>
      </c>
      <c r="F231" s="18">
        <v>137.19008264510362</v>
      </c>
      <c r="G231" s="18">
        <v>6.8212102632969618E-13</v>
      </c>
      <c r="H231" s="18">
        <v>1.0027656372922138</v>
      </c>
    </row>
    <row r="232" spans="1:8" x14ac:dyDescent="0.25">
      <c r="A232" s="15">
        <f>Table5[[#This Row],[Unit price]] *Table5[[#This Row],[Quantity]]</f>
        <v>162.74</v>
      </c>
      <c r="B232" s="17">
        <f xml:space="preserve"> Table5[[#This Row],[Revenue]] - Table5[[#This Row],[Total Cost]]</f>
        <v>134.4958677690619</v>
      </c>
      <c r="E232" s="18">
        <v>199</v>
      </c>
      <c r="F232" s="18">
        <v>295.00000000102375</v>
      </c>
      <c r="G232" s="18">
        <v>2.2737367544323206E-13</v>
      </c>
      <c r="H232" s="18">
        <v>0.33425521243073791</v>
      </c>
    </row>
    <row r="233" spans="1:8" x14ac:dyDescent="0.25">
      <c r="A233" s="15">
        <f>Table5[[#This Row],[Unit price]] *Table5[[#This Row],[Quantity]]</f>
        <v>31.77</v>
      </c>
      <c r="B233" s="17">
        <f xml:space="preserve"> Table5[[#This Row],[Revenue]] - Table5[[#This Row],[Total Cost]]</f>
        <v>26.256198347198577</v>
      </c>
      <c r="E233" s="18">
        <v>200</v>
      </c>
      <c r="F233" s="18">
        <v>94.958677686279202</v>
      </c>
      <c r="G233" s="18">
        <v>8.1001871876651421E-13</v>
      </c>
      <c r="H233" s="18">
        <v>1.1907841942845037</v>
      </c>
    </row>
    <row r="234" spans="1:8" x14ac:dyDescent="0.25">
      <c r="A234" s="15">
        <f>Table5[[#This Row],[Unit price]] *Table5[[#This Row],[Quantity]]</f>
        <v>756.81000000000006</v>
      </c>
      <c r="B234" s="17">
        <f xml:space="preserve"> Table5[[#This Row],[Revenue]] - Table5[[#This Row],[Total Cost]]</f>
        <v>625.46280991952642</v>
      </c>
      <c r="E234" s="18">
        <v>201</v>
      </c>
      <c r="F234" s="18">
        <v>190.04958677751867</v>
      </c>
      <c r="G234" s="18">
        <v>5.1159076974727213E-13</v>
      </c>
      <c r="H234" s="18">
        <v>0.75207422796916024</v>
      </c>
    </row>
    <row r="235" spans="1:8" x14ac:dyDescent="0.25">
      <c r="A235" s="15">
        <f>Table5[[#This Row],[Unit price]] *Table5[[#This Row],[Quantity]]</f>
        <v>295.27999999999997</v>
      </c>
      <c r="B235" s="17">
        <f xml:space="preserve"> Table5[[#This Row],[Revenue]] - Table5[[#This Row],[Total Cost]]</f>
        <v>244.0330578520867</v>
      </c>
      <c r="E235" s="18">
        <v>202</v>
      </c>
      <c r="F235" s="18">
        <v>355.26446281115057</v>
      </c>
      <c r="G235" s="18">
        <v>-5.6843418860808015E-14</v>
      </c>
      <c r="H235" s="18">
        <v>-8.3563803107684478E-2</v>
      </c>
    </row>
    <row r="236" spans="1:8" x14ac:dyDescent="0.25">
      <c r="A236" s="15">
        <f>Table5[[#This Row],[Unit price]] *Table5[[#This Row],[Quantity]]</f>
        <v>519.4</v>
      </c>
      <c r="B236" s="17">
        <f xml:space="preserve"> Table5[[#This Row],[Revenue]] - Table5[[#This Row],[Total Cost]]</f>
        <v>429.25619834859742</v>
      </c>
      <c r="E236" s="18">
        <v>203</v>
      </c>
      <c r="F236" s="18">
        <v>214.04958677760206</v>
      </c>
      <c r="G236" s="18">
        <v>4.2632564145606011E-13</v>
      </c>
      <c r="H236" s="18">
        <v>0.62672852330763351</v>
      </c>
    </row>
    <row r="237" spans="1:8" x14ac:dyDescent="0.25">
      <c r="A237" s="15">
        <f>Table5[[#This Row],[Unit price]] *Table5[[#This Row],[Quantity]]</f>
        <v>186.28</v>
      </c>
      <c r="B237" s="17">
        <f xml:space="preserve"> Table5[[#This Row],[Revenue]] - Table5[[#This Row],[Total Cost]]</f>
        <v>153.95041322367487</v>
      </c>
      <c r="E237" s="18">
        <v>204</v>
      </c>
      <c r="F237" s="18">
        <v>73.429752066369701</v>
      </c>
      <c r="G237" s="18">
        <v>8.8107299234252423E-13</v>
      </c>
      <c r="H237" s="18">
        <v>1.2952389481691093</v>
      </c>
    </row>
    <row r="238" spans="1:8" x14ac:dyDescent="0.25">
      <c r="A238" s="15">
        <f>Table5[[#This Row],[Unit price]] *Table5[[#This Row],[Quantity]]</f>
        <v>87.05</v>
      </c>
      <c r="B238" s="17">
        <f xml:space="preserve"> Table5[[#This Row],[Revenue]] - Table5[[#This Row],[Total Cost]]</f>
        <v>71.942148760580295</v>
      </c>
      <c r="E238" s="18">
        <v>205</v>
      </c>
      <c r="F238" s="18">
        <v>171.29752066175107</v>
      </c>
      <c r="G238" s="18">
        <v>5.4001247917767614E-13</v>
      </c>
      <c r="H238" s="18">
        <v>0.79385612952300255</v>
      </c>
    </row>
    <row r="239" spans="1:8" x14ac:dyDescent="0.25">
      <c r="A239" s="15">
        <f>Table5[[#This Row],[Unit price]] *Table5[[#This Row],[Quantity]]</f>
        <v>221.1</v>
      </c>
      <c r="B239" s="17">
        <f xml:space="preserve"> Table5[[#This Row],[Revenue]] - Table5[[#This Row],[Total Cost]]</f>
        <v>182.72727272790698</v>
      </c>
      <c r="E239" s="18">
        <v>206</v>
      </c>
      <c r="F239" s="18">
        <v>495.74380165461378</v>
      </c>
      <c r="G239" s="18">
        <v>-4.5474735088646412E-13</v>
      </c>
      <c r="H239" s="18">
        <v>-0.66851042486147583</v>
      </c>
    </row>
    <row r="240" spans="1:8" x14ac:dyDescent="0.25">
      <c r="A240" s="15">
        <f>Table5[[#This Row],[Unit price]] *Table5[[#This Row],[Quantity]]</f>
        <v>66.100000000000009</v>
      </c>
      <c r="B240" s="17">
        <f xml:space="preserve"> Table5[[#This Row],[Revenue]] - Table5[[#This Row],[Total Cost]]</f>
        <v>54.628099173743344</v>
      </c>
      <c r="E240" s="18">
        <v>207</v>
      </c>
      <c r="F240" s="18">
        <v>235.78512396776023</v>
      </c>
      <c r="G240" s="18">
        <v>3.694822225952521E-13</v>
      </c>
      <c r="H240" s="18">
        <v>0.5431647201999491</v>
      </c>
    </row>
    <row r="241" spans="1:8" x14ac:dyDescent="0.25">
      <c r="A241" s="15">
        <f>Table5[[#This Row],[Unit price]] *Table5[[#This Row],[Quantity]]</f>
        <v>89.69</v>
      </c>
      <c r="B241" s="17">
        <f xml:space="preserve"> Table5[[#This Row],[Revenue]] - Table5[[#This Row],[Total Cost]]</f>
        <v>74.123966942406042</v>
      </c>
      <c r="E241" s="18">
        <v>208</v>
      </c>
      <c r="F241" s="18">
        <v>75.297520661417522</v>
      </c>
      <c r="G241" s="18">
        <v>8.6686213762732223E-13</v>
      </c>
      <c r="H241" s="18">
        <v>1.2743479973921883</v>
      </c>
    </row>
    <row r="242" spans="1:8" x14ac:dyDescent="0.25">
      <c r="A242" s="15">
        <f>Table5[[#This Row],[Unit price]] *Table5[[#This Row],[Quantity]]</f>
        <v>224.46</v>
      </c>
      <c r="B242" s="17">
        <f xml:space="preserve"> Table5[[#This Row],[Revenue]] - Table5[[#This Row],[Total Cost]]</f>
        <v>185.50413223204887</v>
      </c>
      <c r="E242" s="18">
        <v>209</v>
      </c>
      <c r="F242" s="18">
        <v>741.79338843232813</v>
      </c>
      <c r="G242" s="18">
        <v>-1.1368683772161603E-12</v>
      </c>
      <c r="H242" s="18">
        <v>-1.6712760621536895</v>
      </c>
    </row>
    <row r="243" spans="1:8" x14ac:dyDescent="0.25">
      <c r="A243" s="15">
        <f>Table5[[#This Row],[Unit price]] *Table5[[#This Row],[Quantity]]</f>
        <v>119.54</v>
      </c>
      <c r="B243" s="17">
        <f xml:space="preserve"> Table5[[#This Row],[Revenue]] - Table5[[#This Row],[Total Cost]]</f>
        <v>98.793388430094993</v>
      </c>
      <c r="E243" s="18">
        <v>210</v>
      </c>
      <c r="F243" s="18">
        <v>195.09917355439572</v>
      </c>
      <c r="G243" s="18">
        <v>4.8316906031686813E-13</v>
      </c>
      <c r="H243" s="18">
        <v>0.71029232641531803</v>
      </c>
    </row>
    <row r="244" spans="1:8" x14ac:dyDescent="0.25">
      <c r="A244" s="15">
        <f>Table5[[#This Row],[Unit price]] *Table5[[#This Row],[Quantity]]</f>
        <v>186.4</v>
      </c>
      <c r="B244" s="17">
        <f xml:space="preserve"> Table5[[#This Row],[Revenue]] - Table5[[#This Row],[Total Cost]]</f>
        <v>154.04958677739421</v>
      </c>
      <c r="E244" s="18">
        <v>211</v>
      </c>
      <c r="F244" s="18">
        <v>693.66942149001216</v>
      </c>
      <c r="G244" s="18">
        <v>-1.0231815394945443E-12</v>
      </c>
      <c r="H244" s="18">
        <v>-1.5041484559383205</v>
      </c>
    </row>
    <row r="245" spans="1:8" x14ac:dyDescent="0.25">
      <c r="A245" s="15">
        <f>Table5[[#This Row],[Unit price]] *Table5[[#This Row],[Quantity]]</f>
        <v>250.6</v>
      </c>
      <c r="B245" s="17">
        <f xml:space="preserve"> Table5[[#This Row],[Revenue]] - Table5[[#This Row],[Total Cost]]</f>
        <v>207.1074380172478</v>
      </c>
      <c r="E245" s="18">
        <v>212</v>
      </c>
      <c r="F245" s="18">
        <v>381.65289256330834</v>
      </c>
      <c r="G245" s="18">
        <v>-1.1368683772161603E-13</v>
      </c>
      <c r="H245" s="18">
        <v>-0.16712760621536896</v>
      </c>
    </row>
    <row r="246" spans="1:8" x14ac:dyDescent="0.25">
      <c r="A246" s="15">
        <f>Table5[[#This Row],[Unit price]] *Table5[[#This Row],[Quantity]]</f>
        <v>750.96</v>
      </c>
      <c r="B246" s="17">
        <f xml:space="preserve"> Table5[[#This Row],[Revenue]] - Table5[[#This Row],[Total Cost]]</f>
        <v>620.62809917570803</v>
      </c>
      <c r="E246" s="18">
        <v>213</v>
      </c>
      <c r="F246" s="18">
        <v>115.09090909130784</v>
      </c>
      <c r="G246" s="18">
        <v>7.3896444519050419E-13</v>
      </c>
      <c r="H246" s="18">
        <v>1.0863294403998982</v>
      </c>
    </row>
    <row r="247" spans="1:8" x14ac:dyDescent="0.25">
      <c r="A247" s="15">
        <f>Table5[[#This Row],[Unit price]] *Table5[[#This Row],[Quantity]]</f>
        <v>380.72</v>
      </c>
      <c r="B247" s="17">
        <f xml:space="preserve"> Table5[[#This Row],[Revenue]] - Table5[[#This Row],[Total Cost]]</f>
        <v>314.64462810026572</v>
      </c>
      <c r="E247" s="18">
        <v>214</v>
      </c>
      <c r="F247" s="18">
        <v>171.29752066175104</v>
      </c>
      <c r="G247" s="18">
        <v>5.6843418860808015E-13</v>
      </c>
      <c r="H247" s="18">
        <v>0.83563803107684476</v>
      </c>
    </row>
    <row r="248" spans="1:8" x14ac:dyDescent="0.25">
      <c r="A248" s="15">
        <f>Table5[[#This Row],[Unit price]] *Table5[[#This Row],[Quantity]]</f>
        <v>244.20000000000002</v>
      </c>
      <c r="B248" s="17">
        <f xml:space="preserve"> Table5[[#This Row],[Revenue]] - Table5[[#This Row],[Total Cost]]</f>
        <v>201.81818181888235</v>
      </c>
      <c r="E248" s="18">
        <v>215</v>
      </c>
      <c r="F248" s="18">
        <v>15.107438016580305</v>
      </c>
      <c r="G248" s="18">
        <v>1.0604850331219495E-12</v>
      </c>
      <c r="H248" s="18">
        <v>1.5589872017277384</v>
      </c>
    </row>
    <row r="249" spans="1:8" x14ac:dyDescent="0.25">
      <c r="A249" s="15">
        <f>Table5[[#This Row],[Unit price]] *Table5[[#This Row],[Quantity]]</f>
        <v>89.7</v>
      </c>
      <c r="B249" s="17">
        <f xml:space="preserve"> Table5[[#This Row],[Revenue]] - Table5[[#This Row],[Total Cost]]</f>
        <v>74.132231405216004</v>
      </c>
      <c r="E249" s="18">
        <v>216</v>
      </c>
      <c r="F249" s="18">
        <v>102.35537190118094</v>
      </c>
      <c r="G249" s="18">
        <v>7.815970093361102E-13</v>
      </c>
      <c r="H249" s="18">
        <v>1.1490022927306616</v>
      </c>
    </row>
    <row r="250" spans="1:8" x14ac:dyDescent="0.25">
      <c r="A250" s="15">
        <f>Table5[[#This Row],[Unit price]] *Table5[[#This Row],[Quantity]]</f>
        <v>310.88</v>
      </c>
      <c r="B250" s="17">
        <f xml:space="preserve"> Table5[[#This Row],[Revenue]] - Table5[[#This Row],[Total Cost]]</f>
        <v>256.92561983560256</v>
      </c>
      <c r="E250" s="18">
        <v>217</v>
      </c>
      <c r="F250" s="18">
        <v>234.64462809998767</v>
      </c>
      <c r="G250" s="18">
        <v>3.694822225952521E-13</v>
      </c>
      <c r="H250" s="18">
        <v>0.5431647201999491</v>
      </c>
    </row>
    <row r="251" spans="1:8" x14ac:dyDescent="0.25">
      <c r="A251" s="15">
        <f>Table5[[#This Row],[Unit price]] *Table5[[#This Row],[Quantity]]</f>
        <v>511.42</v>
      </c>
      <c r="B251" s="17">
        <f xml:space="preserve"> Table5[[#This Row],[Revenue]] - Table5[[#This Row],[Total Cost]]</f>
        <v>422.66115702626053</v>
      </c>
      <c r="E251" s="18">
        <v>218</v>
      </c>
      <c r="F251" s="18">
        <v>627.23966942366565</v>
      </c>
      <c r="G251" s="18">
        <v>-7.9580786405131221E-13</v>
      </c>
      <c r="H251" s="18">
        <v>-1.1698932435075826</v>
      </c>
    </row>
    <row r="252" spans="1:8" x14ac:dyDescent="0.25">
      <c r="A252" s="15">
        <f>Table5[[#This Row],[Unit price]] *Table5[[#This Row],[Quantity]]</f>
        <v>418.95</v>
      </c>
      <c r="B252" s="17">
        <f xml:space="preserve"> Table5[[#This Row],[Revenue]] - Table5[[#This Row],[Total Cost]]</f>
        <v>346.23966942268942</v>
      </c>
      <c r="E252" s="18">
        <v>219</v>
      </c>
      <c r="F252" s="18">
        <v>142.16528925669115</v>
      </c>
      <c r="G252" s="18">
        <v>6.8212102632969618E-13</v>
      </c>
      <c r="H252" s="18">
        <v>1.0027656372922138</v>
      </c>
    </row>
    <row r="253" spans="1:8" x14ac:dyDescent="0.25">
      <c r="A253" s="15">
        <f>Table5[[#This Row],[Unit price]] *Table5[[#This Row],[Quantity]]</f>
        <v>351.9</v>
      </c>
      <c r="B253" s="17">
        <f xml:space="preserve"> Table5[[#This Row],[Revenue]] - Table5[[#This Row],[Total Cost]]</f>
        <v>290.8264462820012</v>
      </c>
      <c r="E253" s="18">
        <v>220</v>
      </c>
      <c r="F253" s="18">
        <v>224.87603305863144</v>
      </c>
      <c r="G253" s="18">
        <v>3.979039320256561E-13</v>
      </c>
      <c r="H253" s="18">
        <v>0.58494662175379131</v>
      </c>
    </row>
    <row r="254" spans="1:8" x14ac:dyDescent="0.25">
      <c r="A254" s="15">
        <f>Table5[[#This Row],[Unit price]] *Table5[[#This Row],[Quantity]]</f>
        <v>28.78</v>
      </c>
      <c r="B254" s="17">
        <f xml:space="preserve"> Table5[[#This Row],[Revenue]] - Table5[[#This Row],[Total Cost]]</f>
        <v>23.78512396702471</v>
      </c>
      <c r="E254" s="18">
        <v>221</v>
      </c>
      <c r="F254" s="18">
        <v>359.14049586901524</v>
      </c>
      <c r="G254" s="18">
        <v>0</v>
      </c>
      <c r="H254" s="18">
        <v>0</v>
      </c>
    </row>
    <row r="255" spans="1:8" x14ac:dyDescent="0.25">
      <c r="A255" s="15">
        <f>Table5[[#This Row],[Unit price]] *Table5[[#This Row],[Quantity]]</f>
        <v>95</v>
      </c>
      <c r="B255" s="17">
        <f xml:space="preserve"> Table5[[#This Row],[Revenue]] - Table5[[#This Row],[Total Cost]]</f>
        <v>78.512396694487393</v>
      </c>
      <c r="E255" s="18">
        <v>222</v>
      </c>
      <c r="F255" s="18">
        <v>48.801652892730431</v>
      </c>
      <c r="G255" s="18">
        <v>9.5212726591853425E-13</v>
      </c>
      <c r="H255" s="18">
        <v>1.399693702053715</v>
      </c>
    </row>
    <row r="256" spans="1:8" x14ac:dyDescent="0.25">
      <c r="A256" s="15">
        <f>Table5[[#This Row],[Unit price]] *Table5[[#This Row],[Quantity]]</f>
        <v>471.2</v>
      </c>
      <c r="B256" s="17">
        <f xml:space="preserve"> Table5[[#This Row],[Revenue]] - Table5[[#This Row],[Total Cost]]</f>
        <v>389.4214876046575</v>
      </c>
      <c r="E256" s="18">
        <v>223</v>
      </c>
      <c r="F256" s="18">
        <v>10.36363636367126</v>
      </c>
      <c r="G256" s="18">
        <v>1.0764722446765518E-12</v>
      </c>
      <c r="H256" s="18">
        <v>1.5824895213517747</v>
      </c>
    </row>
    <row r="257" spans="1:8" x14ac:dyDescent="0.25">
      <c r="A257" s="15">
        <f>Table5[[#This Row],[Unit price]] *Table5[[#This Row],[Quantity]]</f>
        <v>130.47999999999999</v>
      </c>
      <c r="B257" s="17">
        <f xml:space="preserve"> Table5[[#This Row],[Revenue]] - Table5[[#This Row],[Total Cost]]</f>
        <v>107.83471074417595</v>
      </c>
      <c r="E257" s="18">
        <v>224</v>
      </c>
      <c r="F257" s="18">
        <v>71.487603306032383</v>
      </c>
      <c r="G257" s="18">
        <v>8.8107299234252423E-13</v>
      </c>
      <c r="H257" s="18">
        <v>1.2952389481691093</v>
      </c>
    </row>
    <row r="258" spans="1:8" x14ac:dyDescent="0.25">
      <c r="A258" s="15">
        <f>Table5[[#This Row],[Unit price]] *Table5[[#This Row],[Quantity]]</f>
        <v>66.349999999999994</v>
      </c>
      <c r="B258" s="17">
        <f xml:space="preserve"> Table5[[#This Row],[Revenue]] - Table5[[#This Row],[Total Cost]]</f>
        <v>54.834710743991984</v>
      </c>
      <c r="E258" s="18">
        <v>225</v>
      </c>
      <c r="F258" s="18">
        <v>144.06611570297875</v>
      </c>
      <c r="G258" s="18">
        <v>6.5369931689929217E-13</v>
      </c>
      <c r="H258" s="18">
        <v>0.96098373573837148</v>
      </c>
    </row>
    <row r="259" spans="1:8" x14ac:dyDescent="0.25">
      <c r="A259" s="15">
        <f>Table5[[#This Row],[Unit price]] *Table5[[#This Row],[Quantity]]</f>
        <v>155.46</v>
      </c>
      <c r="B259" s="17">
        <f xml:space="preserve"> Table5[[#This Row],[Revenue]] - Table5[[#This Row],[Total Cost]]</f>
        <v>128.47933884342117</v>
      </c>
      <c r="E259" s="18">
        <v>226</v>
      </c>
      <c r="F259" s="18">
        <v>515.97520661336182</v>
      </c>
      <c r="G259" s="18">
        <v>-5.6843418860808015E-13</v>
      </c>
      <c r="H259" s="18">
        <v>-0.83563803107684476</v>
      </c>
    </row>
    <row r="260" spans="1:8" x14ac:dyDescent="0.25">
      <c r="A260" s="15">
        <f>Table5[[#This Row],[Unit price]] *Table5[[#This Row],[Quantity]]</f>
        <v>129</v>
      </c>
      <c r="B260" s="17">
        <f xml:space="preserve"> Table5[[#This Row],[Revenue]] - Table5[[#This Row],[Total Cost]]</f>
        <v>106.61157024830393</v>
      </c>
      <c r="E260" s="18">
        <v>227</v>
      </c>
      <c r="F260" s="18">
        <v>122.51239669463942</v>
      </c>
      <c r="G260" s="18">
        <v>7.1054273576010019E-13</v>
      </c>
      <c r="H260" s="18">
        <v>1.0445475388460559</v>
      </c>
    </row>
    <row r="261" spans="1:8" x14ac:dyDescent="0.25">
      <c r="A261" s="15">
        <f>Table5[[#This Row],[Unit price]] *Table5[[#This Row],[Quantity]]</f>
        <v>263.76</v>
      </c>
      <c r="B261" s="17">
        <f xml:space="preserve"> Table5[[#This Row],[Revenue]] - Table5[[#This Row],[Total Cost]]</f>
        <v>217.9834710751368</v>
      </c>
      <c r="E261" s="18">
        <v>228</v>
      </c>
      <c r="F261" s="18">
        <v>449.75206611726401</v>
      </c>
      <c r="G261" s="18">
        <v>-3.4106051316484809E-13</v>
      </c>
      <c r="H261" s="18">
        <v>-0.5013828186461069</v>
      </c>
    </row>
    <row r="262" spans="1:8" x14ac:dyDescent="0.25">
      <c r="A262" s="15">
        <f>Table5[[#This Row],[Unit price]] *Table5[[#This Row],[Quantity]]</f>
        <v>675.54</v>
      </c>
      <c r="B262" s="17">
        <f xml:space="preserve"> Table5[[#This Row],[Revenue]] - Table5[[#This Row],[Total Cost]]</f>
        <v>558.29752066309493</v>
      </c>
      <c r="E262" s="18">
        <v>229</v>
      </c>
      <c r="F262" s="18">
        <v>419.30578512542263</v>
      </c>
      <c r="G262" s="18">
        <v>-2.2737367544323206E-13</v>
      </c>
      <c r="H262" s="18">
        <v>-0.33425521243073791</v>
      </c>
    </row>
    <row r="263" spans="1:8" x14ac:dyDescent="0.25">
      <c r="A263" s="15">
        <f>Table5[[#This Row],[Unit price]] *Table5[[#This Row],[Quantity]]</f>
        <v>65.8</v>
      </c>
      <c r="B263" s="17">
        <f xml:space="preserve"> Table5[[#This Row],[Revenue]] - Table5[[#This Row],[Total Cost]]</f>
        <v>54.380165289444953</v>
      </c>
      <c r="E263" s="18">
        <v>230</v>
      </c>
      <c r="F263" s="18">
        <v>134.49586776906122</v>
      </c>
      <c r="G263" s="18">
        <v>6.8212102632969618E-13</v>
      </c>
      <c r="H263" s="18">
        <v>1.0027656372922138</v>
      </c>
    </row>
    <row r="264" spans="1:8" x14ac:dyDescent="0.25">
      <c r="A264" s="15">
        <f>Table5[[#This Row],[Unit price]] *Table5[[#This Row],[Quantity]]</f>
        <v>153.19999999999999</v>
      </c>
      <c r="B264" s="17">
        <f xml:space="preserve"> Table5[[#This Row],[Revenue]] - Table5[[#This Row],[Total Cost]]</f>
        <v>126.61157024837335</v>
      </c>
      <c r="E264" s="18">
        <v>231</v>
      </c>
      <c r="F264" s="18">
        <v>26.25619834719755</v>
      </c>
      <c r="G264" s="18">
        <v>1.0267342531733448E-12</v>
      </c>
      <c r="H264" s="18">
        <v>1.5093711936325509</v>
      </c>
    </row>
    <row r="265" spans="1:8" x14ac:dyDescent="0.25">
      <c r="A265" s="15">
        <f>Table5[[#This Row],[Unit price]] *Table5[[#This Row],[Quantity]]</f>
        <v>222.39999999999998</v>
      </c>
      <c r="B265" s="17">
        <f xml:space="preserve"> Table5[[#This Row],[Revenue]] - Table5[[#This Row],[Total Cost]]</f>
        <v>183.80165289319996</v>
      </c>
      <c r="E265" s="18">
        <v>232</v>
      </c>
      <c r="F265" s="18">
        <v>625.46280991952733</v>
      </c>
      <c r="G265" s="18">
        <v>-9.0949470177292824E-13</v>
      </c>
      <c r="H265" s="18">
        <v>-1.3370208497229517</v>
      </c>
    </row>
    <row r="266" spans="1:8" x14ac:dyDescent="0.25">
      <c r="A266" s="15">
        <f>Table5[[#This Row],[Unit price]] *Table5[[#This Row],[Quantity]]</f>
        <v>54.45</v>
      </c>
      <c r="B266" s="17">
        <f xml:space="preserve"> Table5[[#This Row],[Revenue]] - Table5[[#This Row],[Total Cost]]</f>
        <v>45.000000000156199</v>
      </c>
      <c r="E266" s="18">
        <v>233</v>
      </c>
      <c r="F266" s="18">
        <v>244.03305785208636</v>
      </c>
      <c r="G266" s="18">
        <v>3.4106051316484809E-13</v>
      </c>
      <c r="H266" s="18">
        <v>0.5013828186461069</v>
      </c>
    </row>
    <row r="267" spans="1:8" x14ac:dyDescent="0.25">
      <c r="A267" s="15">
        <f>Table5[[#This Row],[Unit price]] *Table5[[#This Row],[Quantity]]</f>
        <v>688.80000000000007</v>
      </c>
      <c r="B267" s="17">
        <f xml:space="preserve"> Table5[[#This Row],[Revenue]] - Table5[[#This Row],[Total Cost]]</f>
        <v>569.25619834908343</v>
      </c>
      <c r="E267" s="18">
        <v>234</v>
      </c>
      <c r="F267" s="18">
        <v>429.25619834859765</v>
      </c>
      <c r="G267" s="18">
        <v>-2.2737367544323206E-13</v>
      </c>
      <c r="H267" s="18">
        <v>-0.33425521243073791</v>
      </c>
    </row>
    <row r="268" spans="1:8" x14ac:dyDescent="0.25">
      <c r="A268" s="15">
        <f>Table5[[#This Row],[Unit price]] *Table5[[#This Row],[Quantity]]</f>
        <v>141.88</v>
      </c>
      <c r="B268" s="17">
        <f xml:space="preserve"> Table5[[#This Row],[Revenue]] - Table5[[#This Row],[Total Cost]]</f>
        <v>117.25619834751444</v>
      </c>
      <c r="E268" s="18">
        <v>235</v>
      </c>
      <c r="F268" s="18">
        <v>153.95041322367425</v>
      </c>
      <c r="G268" s="18">
        <v>6.2527760746888816E-13</v>
      </c>
      <c r="H268" s="18">
        <v>0.91920183418452917</v>
      </c>
    </row>
    <row r="269" spans="1:8" x14ac:dyDescent="0.25">
      <c r="A269" s="15">
        <f>Table5[[#This Row],[Unit price]] *Table5[[#This Row],[Quantity]]</f>
        <v>746</v>
      </c>
      <c r="B269" s="17">
        <f xml:space="preserve"> Table5[[#This Row],[Revenue]] - Table5[[#This Row],[Total Cost]]</f>
        <v>616.52892562197474</v>
      </c>
      <c r="E269" s="18">
        <v>236</v>
      </c>
      <c r="F269" s="18">
        <v>71.942148760579414</v>
      </c>
      <c r="G269" s="18">
        <v>8.8107299234252423E-13</v>
      </c>
      <c r="H269" s="18">
        <v>1.2952389481691093</v>
      </c>
    </row>
    <row r="270" spans="1:8" x14ac:dyDescent="0.25">
      <c r="A270" s="15">
        <f>Table5[[#This Row],[Unit price]] *Table5[[#This Row],[Quantity]]</f>
        <v>282.95999999999998</v>
      </c>
      <c r="B270" s="17">
        <f xml:space="preserve"> Table5[[#This Row],[Revenue]] - Table5[[#This Row],[Total Cost]]</f>
        <v>233.85123967023318</v>
      </c>
      <c r="E270" s="18">
        <v>237</v>
      </c>
      <c r="F270" s="18">
        <v>182.72727272790647</v>
      </c>
      <c r="G270" s="18">
        <v>5.1159076974727213E-13</v>
      </c>
      <c r="H270" s="18">
        <v>0.75207422796916024</v>
      </c>
    </row>
    <row r="271" spans="1:8" x14ac:dyDescent="0.25">
      <c r="A271" s="15">
        <f>Table5[[#This Row],[Unit price]] *Table5[[#This Row],[Quantity]]</f>
        <v>355.4</v>
      </c>
      <c r="B271" s="17">
        <f xml:space="preserve"> Table5[[#This Row],[Revenue]] - Table5[[#This Row],[Total Cost]]</f>
        <v>293.71900826548233</v>
      </c>
      <c r="E271" s="18">
        <v>238</v>
      </c>
      <c r="F271" s="18">
        <v>54.628099173742406</v>
      </c>
      <c r="G271" s="18">
        <v>9.3791641120333225E-13</v>
      </c>
      <c r="H271" s="18">
        <v>1.3788027512767937</v>
      </c>
    </row>
    <row r="272" spans="1:8" x14ac:dyDescent="0.25">
      <c r="A272" s="15">
        <f>Table5[[#This Row],[Unit price]] *Table5[[#This Row],[Quantity]]</f>
        <v>337.15000000000003</v>
      </c>
      <c r="B272" s="17">
        <f xml:space="preserve"> Table5[[#This Row],[Revenue]] - Table5[[#This Row],[Total Cost]]</f>
        <v>278.63636363733082</v>
      </c>
      <c r="E272" s="18">
        <v>239</v>
      </c>
      <c r="F272" s="18">
        <v>74.123966942405175</v>
      </c>
      <c r="G272" s="18">
        <v>8.6686213762732223E-13</v>
      </c>
      <c r="H272" s="18">
        <v>1.2743479973921883</v>
      </c>
    </row>
    <row r="273" spans="1:8" x14ac:dyDescent="0.25">
      <c r="A273" s="15">
        <f>Table5[[#This Row],[Unit price]] *Table5[[#This Row],[Quantity]]</f>
        <v>42.24</v>
      </c>
      <c r="B273" s="17">
        <f xml:space="preserve"> Table5[[#This Row],[Revenue]] - Table5[[#This Row],[Total Cost]]</f>
        <v>34.909090909212082</v>
      </c>
      <c r="E273" s="18">
        <v>240</v>
      </c>
      <c r="F273" s="18">
        <v>185.50413223204833</v>
      </c>
      <c r="G273" s="18">
        <v>5.4001247917767614E-13</v>
      </c>
      <c r="H273" s="18">
        <v>0.79385612952300255</v>
      </c>
    </row>
    <row r="274" spans="1:8" x14ac:dyDescent="0.25">
      <c r="A274" s="15">
        <f>Table5[[#This Row],[Unit price]] *Table5[[#This Row],[Quantity]]</f>
        <v>193.85999999999999</v>
      </c>
      <c r="B274" s="17">
        <f xml:space="preserve"> Table5[[#This Row],[Revenue]] - Table5[[#This Row],[Total Cost]]</f>
        <v>160.21487603361396</v>
      </c>
      <c r="E274" s="18">
        <v>241</v>
      </c>
      <c r="F274" s="18">
        <v>98.793388430094197</v>
      </c>
      <c r="G274" s="18">
        <v>7.9580786405131221E-13</v>
      </c>
      <c r="H274" s="18">
        <v>1.1698932435075826</v>
      </c>
    </row>
    <row r="275" spans="1:8" x14ac:dyDescent="0.25">
      <c r="A275" s="15">
        <f>Table5[[#This Row],[Unit price]] *Table5[[#This Row],[Quantity]]</f>
        <v>24.06</v>
      </c>
      <c r="B275" s="17">
        <f xml:space="preserve"> Table5[[#This Row],[Revenue]] - Table5[[#This Row],[Total Cost]]</f>
        <v>19.884297520730176</v>
      </c>
      <c r="E275" s="18">
        <v>242</v>
      </c>
      <c r="F275" s="18">
        <v>154.04958677739361</v>
      </c>
      <c r="G275" s="18">
        <v>5.9685589803848416E-13</v>
      </c>
      <c r="H275" s="18">
        <v>0.87741993263068696</v>
      </c>
    </row>
    <row r="276" spans="1:8" x14ac:dyDescent="0.25">
      <c r="A276" s="15">
        <f>Table5[[#This Row],[Unit price]] *Table5[[#This Row],[Quantity]]</f>
        <v>598.26</v>
      </c>
      <c r="B276" s="17">
        <f xml:space="preserve"> Table5[[#This Row],[Revenue]] - Table5[[#This Row],[Total Cost]]</f>
        <v>494.42975206783188</v>
      </c>
      <c r="E276" s="18">
        <v>243</v>
      </c>
      <c r="F276" s="18">
        <v>207.10743801724735</v>
      </c>
      <c r="G276" s="18">
        <v>4.5474735088646412E-13</v>
      </c>
      <c r="H276" s="18">
        <v>0.66851042486147583</v>
      </c>
    </row>
    <row r="277" spans="1:8" x14ac:dyDescent="0.25">
      <c r="A277" s="15">
        <f>Table5[[#This Row],[Unit price]] *Table5[[#This Row],[Quantity]]</f>
        <v>335.78999999999996</v>
      </c>
      <c r="B277" s="17">
        <f xml:space="preserve"> Table5[[#This Row],[Revenue]] - Table5[[#This Row],[Total Cost]]</f>
        <v>277.5123966951781</v>
      </c>
      <c r="E277" s="18">
        <v>244</v>
      </c>
      <c r="F277" s="18">
        <v>620.62809917570883</v>
      </c>
      <c r="G277" s="18">
        <v>-7.9580786405131221E-13</v>
      </c>
      <c r="H277" s="18">
        <v>-1.1698932435075826</v>
      </c>
    </row>
    <row r="278" spans="1:8" x14ac:dyDescent="0.25">
      <c r="A278" s="15">
        <f>Table5[[#This Row],[Unit price]] *Table5[[#This Row],[Quantity]]</f>
        <v>218.2</v>
      </c>
      <c r="B278" s="17">
        <f xml:space="preserve"> Table5[[#This Row],[Revenue]] - Table5[[#This Row],[Total Cost]]</f>
        <v>180.33057851302263</v>
      </c>
      <c r="E278" s="18">
        <v>245</v>
      </c>
      <c r="F278" s="18">
        <v>314.64462810026566</v>
      </c>
      <c r="G278" s="18">
        <v>5.6843418860808015E-14</v>
      </c>
      <c r="H278" s="18">
        <v>8.3563803107684478E-2</v>
      </c>
    </row>
    <row r="279" spans="1:8" x14ac:dyDescent="0.25">
      <c r="A279" s="15">
        <f>Table5[[#This Row],[Unit price]] *Table5[[#This Row],[Quantity]]</f>
        <v>381.68</v>
      </c>
      <c r="B279" s="17">
        <f xml:space="preserve"> Table5[[#This Row],[Revenue]] - Table5[[#This Row],[Total Cost]]</f>
        <v>315.43801653002055</v>
      </c>
      <c r="E279" s="18">
        <v>246</v>
      </c>
      <c r="F279" s="18">
        <v>201.8181818188819</v>
      </c>
      <c r="G279" s="18">
        <v>4.5474735088646412E-13</v>
      </c>
      <c r="H279" s="18">
        <v>0.66851042486147583</v>
      </c>
    </row>
    <row r="280" spans="1:8" x14ac:dyDescent="0.25">
      <c r="A280" s="15">
        <f>Table5[[#This Row],[Unit price]] *Table5[[#This Row],[Quantity]]</f>
        <v>709.9</v>
      </c>
      <c r="B280" s="17">
        <f xml:space="preserve"> Table5[[#This Row],[Revenue]] - Table5[[#This Row],[Total Cost]]</f>
        <v>586.69421487806949</v>
      </c>
      <c r="E280" s="18">
        <v>247</v>
      </c>
      <c r="F280" s="18">
        <v>74.132231405215123</v>
      </c>
      <c r="G280" s="18">
        <v>8.8107299234252423E-13</v>
      </c>
      <c r="H280" s="18">
        <v>1.2952389481691093</v>
      </c>
    </row>
    <row r="281" spans="1:8" x14ac:dyDescent="0.25">
      <c r="A281" s="15">
        <f>Table5[[#This Row],[Unit price]] *Table5[[#This Row],[Quantity]]</f>
        <v>440.20000000000005</v>
      </c>
      <c r="B281" s="17">
        <f xml:space="preserve"> Table5[[#This Row],[Revenue]] - Table5[[#This Row],[Total Cost]]</f>
        <v>363.80165289382478</v>
      </c>
      <c r="E281" s="18">
        <v>248</v>
      </c>
      <c r="F281" s="18">
        <v>256.92561983560222</v>
      </c>
      <c r="G281" s="18">
        <v>3.4106051316484809E-13</v>
      </c>
      <c r="H281" s="18">
        <v>0.5013828186461069</v>
      </c>
    </row>
    <row r="282" spans="1:8" x14ac:dyDescent="0.25">
      <c r="A282" s="15">
        <f>Table5[[#This Row],[Unit price]] *Table5[[#This Row],[Quantity]]</f>
        <v>559.67999999999995</v>
      </c>
      <c r="B282" s="17">
        <f xml:space="preserve"> Table5[[#This Row],[Revenue]] - Table5[[#This Row],[Total Cost]]</f>
        <v>462.54545454706005</v>
      </c>
      <c r="E282" s="18">
        <v>249</v>
      </c>
      <c r="F282" s="18">
        <v>422.66115702626075</v>
      </c>
      <c r="G282" s="18">
        <v>-2.2737367544323206E-13</v>
      </c>
      <c r="H282" s="18">
        <v>-0.33425521243073791</v>
      </c>
    </row>
    <row r="283" spans="1:8" x14ac:dyDescent="0.25">
      <c r="A283" s="15">
        <f>Table5[[#This Row],[Unit price]] *Table5[[#This Row],[Quantity]]</f>
        <v>37</v>
      </c>
      <c r="B283" s="17">
        <f xml:space="preserve"> Table5[[#This Row],[Revenue]] - Table5[[#This Row],[Total Cost]]</f>
        <v>30.578512396800356</v>
      </c>
      <c r="E283" s="18">
        <v>250</v>
      </c>
      <c r="F283" s="18">
        <v>346.23966942268942</v>
      </c>
      <c r="G283" s="18">
        <v>0</v>
      </c>
      <c r="H283" s="18">
        <v>0</v>
      </c>
    </row>
    <row r="284" spans="1:8" x14ac:dyDescent="0.25">
      <c r="A284" s="15">
        <f>Table5[[#This Row],[Unit price]] *Table5[[#This Row],[Quantity]]</f>
        <v>15.34</v>
      </c>
      <c r="B284" s="17">
        <f xml:space="preserve"> Table5[[#This Row],[Revenue]] - Table5[[#This Row],[Total Cost]]</f>
        <v>12.677685950457228</v>
      </c>
      <c r="E284" s="18">
        <v>251</v>
      </c>
      <c r="F284" s="18">
        <v>290.82644628200103</v>
      </c>
      <c r="G284" s="18">
        <v>1.7053025658242404E-13</v>
      </c>
      <c r="H284" s="18">
        <v>0.25069140932305345</v>
      </c>
    </row>
    <row r="285" spans="1:8" x14ac:dyDescent="0.25">
      <c r="A285" s="15">
        <f>Table5[[#This Row],[Unit price]] *Table5[[#This Row],[Quantity]]</f>
        <v>598.98</v>
      </c>
      <c r="B285" s="17">
        <f xml:space="preserve"> Table5[[#This Row],[Revenue]] - Table5[[#This Row],[Total Cost]]</f>
        <v>495.02479339014803</v>
      </c>
      <c r="E285" s="18">
        <v>252</v>
      </c>
      <c r="F285" s="18">
        <v>23.785123967023676</v>
      </c>
      <c r="G285" s="18">
        <v>1.0338396805309458E-12</v>
      </c>
      <c r="H285" s="18">
        <v>1.5198166690210113</v>
      </c>
    </row>
    <row r="286" spans="1:8" x14ac:dyDescent="0.25">
      <c r="A286" s="15">
        <f>Table5[[#This Row],[Unit price]] *Table5[[#This Row],[Quantity]]</f>
        <v>190.68</v>
      </c>
      <c r="B286" s="17">
        <f xml:space="preserve"> Table5[[#This Row],[Revenue]] - Table5[[#This Row],[Total Cost]]</f>
        <v>157.58677686005115</v>
      </c>
      <c r="E286" s="18">
        <v>253</v>
      </c>
      <c r="F286" s="18">
        <v>78.51239669448654</v>
      </c>
      <c r="G286" s="18">
        <v>8.5265128291212022E-13</v>
      </c>
      <c r="H286" s="18">
        <v>1.253457046615267</v>
      </c>
    </row>
    <row r="287" spans="1:8" x14ac:dyDescent="0.25">
      <c r="A287" s="15">
        <f>Table5[[#This Row],[Unit price]] *Table5[[#This Row],[Quantity]]</f>
        <v>333.40000000000003</v>
      </c>
      <c r="B287" s="17">
        <f xml:space="preserve"> Table5[[#This Row],[Revenue]] - Table5[[#This Row],[Total Cost]]</f>
        <v>275.53719008360105</v>
      </c>
      <c r="E287" s="18">
        <v>254</v>
      </c>
      <c r="F287" s="18">
        <v>389.42148760465761</v>
      </c>
      <c r="G287" s="18">
        <v>-1.1368683772161603E-13</v>
      </c>
      <c r="H287" s="18">
        <v>-0.16712760621536896</v>
      </c>
    </row>
    <row r="288" spans="1:8" x14ac:dyDescent="0.25">
      <c r="A288" s="15">
        <f>Table5[[#This Row],[Unit price]] *Table5[[#This Row],[Quantity]]</f>
        <v>74.86</v>
      </c>
      <c r="B288" s="17">
        <f xml:space="preserve"> Table5[[#This Row],[Revenue]] - Table5[[#This Row],[Total Cost]]</f>
        <v>61.867768595256067</v>
      </c>
      <c r="E288" s="18">
        <v>255</v>
      </c>
      <c r="F288" s="18">
        <v>107.83471074417518</v>
      </c>
      <c r="G288" s="18">
        <v>7.673861546209082E-13</v>
      </c>
      <c r="H288" s="18">
        <v>1.1281113419537403</v>
      </c>
    </row>
    <row r="289" spans="1:8" x14ac:dyDescent="0.25">
      <c r="A289" s="15">
        <f>Table5[[#This Row],[Unit price]] *Table5[[#This Row],[Quantity]]</f>
        <v>213.75</v>
      </c>
      <c r="B289" s="17">
        <f xml:space="preserve"> Table5[[#This Row],[Revenue]] - Table5[[#This Row],[Total Cost]]</f>
        <v>176.65289256259666</v>
      </c>
      <c r="E289" s="18">
        <v>256</v>
      </c>
      <c r="F289" s="18">
        <v>54.834710743991046</v>
      </c>
      <c r="G289" s="18">
        <v>9.3791641120333225E-13</v>
      </c>
      <c r="H289" s="18">
        <v>1.3788027512767937</v>
      </c>
    </row>
    <row r="290" spans="1:8" x14ac:dyDescent="0.25">
      <c r="A290" s="15">
        <f>Table5[[#This Row],[Unit price]] *Table5[[#This Row],[Quantity]]</f>
        <v>339.57</v>
      </c>
      <c r="B290" s="17">
        <f xml:space="preserve"> Table5[[#This Row],[Revenue]] - Table5[[#This Row],[Total Cost]]</f>
        <v>280.63636363733775</v>
      </c>
      <c r="E290" s="18">
        <v>257</v>
      </c>
      <c r="F290" s="18">
        <v>128.47933884342046</v>
      </c>
      <c r="G290" s="18">
        <v>7.1054273576010019E-13</v>
      </c>
      <c r="H290" s="18">
        <v>1.0445475388460559</v>
      </c>
    </row>
    <row r="291" spans="1:8" x14ac:dyDescent="0.25">
      <c r="A291" s="15">
        <f>Table5[[#This Row],[Unit price]] *Table5[[#This Row],[Quantity]]</f>
        <v>664.16</v>
      </c>
      <c r="B291" s="17">
        <f xml:space="preserve"> Table5[[#This Row],[Revenue]] - Table5[[#This Row],[Total Cost]]</f>
        <v>548.89256198537635</v>
      </c>
      <c r="E291" s="18">
        <v>258</v>
      </c>
      <c r="F291" s="18">
        <v>106.61157024830317</v>
      </c>
      <c r="G291" s="18">
        <v>7.673861546209082E-13</v>
      </c>
      <c r="H291" s="18">
        <v>1.1281113419537403</v>
      </c>
    </row>
    <row r="292" spans="1:8" x14ac:dyDescent="0.25">
      <c r="A292" s="15">
        <f>Table5[[#This Row],[Unit price]] *Table5[[#This Row],[Quantity]]</f>
        <v>403</v>
      </c>
      <c r="B292" s="17">
        <f xml:space="preserve"> Table5[[#This Row],[Revenue]] - Table5[[#This Row],[Total Cost]]</f>
        <v>333.05785124082547</v>
      </c>
      <c r="E292" s="18">
        <v>259</v>
      </c>
      <c r="F292" s="18">
        <v>217.98347107513638</v>
      </c>
      <c r="G292" s="18">
        <v>4.2632564145606011E-13</v>
      </c>
      <c r="H292" s="18">
        <v>0.62672852330763351</v>
      </c>
    </row>
    <row r="293" spans="1:8" x14ac:dyDescent="0.25">
      <c r="A293" s="15">
        <f>Table5[[#This Row],[Unit price]] *Table5[[#This Row],[Quantity]]</f>
        <v>194.95000000000002</v>
      </c>
      <c r="B293" s="17">
        <f xml:space="preserve"> Table5[[#This Row],[Revenue]] - Table5[[#This Row],[Total Cost]]</f>
        <v>161.11570247989812</v>
      </c>
      <c r="E293" s="18">
        <v>260</v>
      </c>
      <c r="F293" s="18">
        <v>558.2975206630955</v>
      </c>
      <c r="G293" s="18">
        <v>-5.6843418860808015E-13</v>
      </c>
      <c r="H293" s="18">
        <v>-0.83563803107684476</v>
      </c>
    </row>
    <row r="294" spans="1:8" x14ac:dyDescent="0.25">
      <c r="A294" s="15">
        <f>Table5[[#This Row],[Unit price]] *Table5[[#This Row],[Quantity]]</f>
        <v>62.48</v>
      </c>
      <c r="B294" s="17">
        <f xml:space="preserve"> Table5[[#This Row],[Revenue]] - Table5[[#This Row],[Total Cost]]</f>
        <v>51.636363636542868</v>
      </c>
      <c r="E294" s="18">
        <v>261</v>
      </c>
      <c r="F294" s="18">
        <v>54.380165289444015</v>
      </c>
      <c r="G294" s="18">
        <v>9.3791641120333225E-13</v>
      </c>
      <c r="H294" s="18">
        <v>1.3788027512767937</v>
      </c>
    </row>
    <row r="295" spans="1:8" x14ac:dyDescent="0.25">
      <c r="A295" s="15">
        <f>Table5[[#This Row],[Unit price]] *Table5[[#This Row],[Quantity]]</f>
        <v>72.72</v>
      </c>
      <c r="B295" s="17">
        <f xml:space="preserve"> Table5[[#This Row],[Revenue]] - Table5[[#This Row],[Total Cost]]</f>
        <v>60.099173553927614</v>
      </c>
      <c r="E295" s="18">
        <v>262</v>
      </c>
      <c r="F295" s="18">
        <v>126.61157024837264</v>
      </c>
      <c r="G295" s="18">
        <v>7.1054273576010019E-13</v>
      </c>
      <c r="H295" s="18">
        <v>1.0445475388460559</v>
      </c>
    </row>
    <row r="296" spans="1:8" x14ac:dyDescent="0.25">
      <c r="A296" s="15">
        <f>Table5[[#This Row],[Unit price]] *Table5[[#This Row],[Quantity]]</f>
        <v>181.1</v>
      </c>
      <c r="B296" s="17">
        <f xml:space="preserve"> Table5[[#This Row],[Revenue]] - Table5[[#This Row],[Total Cost]]</f>
        <v>149.66942148812282</v>
      </c>
      <c r="E296" s="18">
        <v>263</v>
      </c>
      <c r="F296" s="18">
        <v>183.80165289319942</v>
      </c>
      <c r="G296" s="18">
        <v>5.4001247917767614E-13</v>
      </c>
      <c r="H296" s="18">
        <v>0.79385612952300255</v>
      </c>
    </row>
    <row r="297" spans="1:8" x14ac:dyDescent="0.25">
      <c r="A297" s="15">
        <f>Table5[[#This Row],[Unit price]] *Table5[[#This Row],[Quantity]]</f>
        <v>259.60000000000002</v>
      </c>
      <c r="B297" s="17">
        <f xml:space="preserve"> Table5[[#This Row],[Revenue]] - Table5[[#This Row],[Total Cost]]</f>
        <v>214.54545454619927</v>
      </c>
      <c r="E297" s="18">
        <v>264</v>
      </c>
      <c r="F297" s="18">
        <v>45.000000000155232</v>
      </c>
      <c r="G297" s="18">
        <v>9.6633812063373625E-13</v>
      </c>
      <c r="H297" s="18">
        <v>1.4205846528306361</v>
      </c>
    </row>
    <row r="298" spans="1:8" x14ac:dyDescent="0.25">
      <c r="A298" s="15">
        <f>Table5[[#This Row],[Unit price]] *Table5[[#This Row],[Quantity]]</f>
        <v>115.36</v>
      </c>
      <c r="B298" s="17">
        <f xml:space="preserve"> Table5[[#This Row],[Revenue]] - Table5[[#This Row],[Total Cost]]</f>
        <v>95.338842975537545</v>
      </c>
      <c r="E298" s="18">
        <v>265</v>
      </c>
      <c r="F298" s="18">
        <v>569.25619834908412</v>
      </c>
      <c r="G298" s="18">
        <v>-6.8212102632969618E-13</v>
      </c>
      <c r="H298" s="18">
        <v>-1.0027656372922138</v>
      </c>
    </row>
    <row r="299" spans="1:8" x14ac:dyDescent="0.25">
      <c r="A299" s="15">
        <f>Table5[[#This Row],[Unit price]] *Table5[[#This Row],[Quantity]]</f>
        <v>470.28</v>
      </c>
      <c r="B299" s="17">
        <f xml:space="preserve"> Table5[[#This Row],[Revenue]] - Table5[[#This Row],[Total Cost]]</f>
        <v>388.66115702614246</v>
      </c>
      <c r="E299" s="18">
        <v>266</v>
      </c>
      <c r="F299" s="18">
        <v>117.2561983475137</v>
      </c>
      <c r="G299" s="18">
        <v>7.3896444519050419E-13</v>
      </c>
      <c r="H299" s="18">
        <v>1.0863294403998982</v>
      </c>
    </row>
    <row r="300" spans="1:8" x14ac:dyDescent="0.25">
      <c r="A300" s="15">
        <f>Table5[[#This Row],[Unit price]] *Table5[[#This Row],[Quantity]]</f>
        <v>240.04</v>
      </c>
      <c r="B300" s="17">
        <f xml:space="preserve"> Table5[[#This Row],[Revenue]] - Table5[[#This Row],[Total Cost]]</f>
        <v>198.38016528994478</v>
      </c>
      <c r="E300" s="18">
        <v>267</v>
      </c>
      <c r="F300" s="18">
        <v>616.52892562197553</v>
      </c>
      <c r="G300" s="18">
        <v>-7.9580786405131221E-13</v>
      </c>
      <c r="H300" s="18">
        <v>-1.1698932435075826</v>
      </c>
    </row>
    <row r="301" spans="1:8" x14ac:dyDescent="0.25">
      <c r="A301" s="15">
        <f>Table5[[#This Row],[Unit price]] *Table5[[#This Row],[Quantity]]</f>
        <v>88.61</v>
      </c>
      <c r="B301" s="17">
        <f xml:space="preserve"> Table5[[#This Row],[Revenue]] - Table5[[#This Row],[Total Cost]]</f>
        <v>73.231404958931876</v>
      </c>
      <c r="E301" s="18">
        <v>268</v>
      </c>
      <c r="F301" s="18">
        <v>233.85123967023281</v>
      </c>
      <c r="G301" s="18">
        <v>3.694822225952521E-13</v>
      </c>
      <c r="H301" s="18">
        <v>0.5431647201999491</v>
      </c>
    </row>
    <row r="302" spans="1:8" x14ac:dyDescent="0.25">
      <c r="A302" s="15">
        <f>Table5[[#This Row],[Unit price]] *Table5[[#This Row],[Quantity]]</f>
        <v>199.64</v>
      </c>
      <c r="B302" s="17">
        <f xml:space="preserve"> Table5[[#This Row],[Revenue]] - Table5[[#This Row],[Total Cost]]</f>
        <v>164.99173553776276</v>
      </c>
      <c r="E302" s="18">
        <v>269</v>
      </c>
      <c r="F302" s="18">
        <v>293.7190082654821</v>
      </c>
      <c r="G302" s="18">
        <v>2.2737367544323206E-13</v>
      </c>
      <c r="H302" s="18">
        <v>0.33425521243073791</v>
      </c>
    </row>
    <row r="303" spans="1:8" x14ac:dyDescent="0.25">
      <c r="A303" s="15">
        <f>Table5[[#This Row],[Unit price]] *Table5[[#This Row],[Quantity]]</f>
        <v>39.01</v>
      </c>
      <c r="B303" s="17">
        <f xml:space="preserve"> Table5[[#This Row],[Revenue]] - Table5[[#This Row],[Total Cost]]</f>
        <v>32.239669421599508</v>
      </c>
      <c r="E303" s="18">
        <v>270</v>
      </c>
      <c r="F303" s="18">
        <v>278.63636363733065</v>
      </c>
      <c r="G303" s="18">
        <v>1.7053025658242404E-13</v>
      </c>
      <c r="H303" s="18">
        <v>0.25069140932305345</v>
      </c>
    </row>
    <row r="304" spans="1:8" x14ac:dyDescent="0.25">
      <c r="A304" s="15">
        <f>Table5[[#This Row],[Unit price]] *Table5[[#This Row],[Quantity]]</f>
        <v>48.61</v>
      </c>
      <c r="B304" s="17">
        <f xml:space="preserve"> Table5[[#This Row],[Revenue]] - Table5[[#This Row],[Total Cost]]</f>
        <v>40.173553719147712</v>
      </c>
      <c r="E304" s="18">
        <v>271</v>
      </c>
      <c r="F304" s="18">
        <v>34.909090909211088</v>
      </c>
      <c r="G304" s="18">
        <v>9.9475983006414026E-13</v>
      </c>
      <c r="H304" s="18">
        <v>1.4623665543844784</v>
      </c>
    </row>
    <row r="305" spans="1:8" x14ac:dyDescent="0.25">
      <c r="A305" s="15">
        <f>Table5[[#This Row],[Unit price]] *Table5[[#This Row],[Quantity]]</f>
        <v>204.76</v>
      </c>
      <c r="B305" s="17">
        <f xml:space="preserve"> Table5[[#This Row],[Revenue]] - Table5[[#This Row],[Total Cost]]</f>
        <v>169.22314049645516</v>
      </c>
      <c r="E305" s="18">
        <v>272</v>
      </c>
      <c r="F305" s="18">
        <v>160.21487603361336</v>
      </c>
      <c r="G305" s="18">
        <v>5.9685589803848416E-13</v>
      </c>
      <c r="H305" s="18">
        <v>0.87741993263068696</v>
      </c>
    </row>
    <row r="306" spans="1:8" x14ac:dyDescent="0.25">
      <c r="A306" s="15">
        <f>Table5[[#This Row],[Unit price]] *Table5[[#This Row],[Quantity]]</f>
        <v>119.68</v>
      </c>
      <c r="B306" s="17">
        <f xml:space="preserve"> Table5[[#This Row],[Revenue]] - Table5[[#This Row],[Total Cost]]</f>
        <v>98.909090909434241</v>
      </c>
      <c r="E306" s="18">
        <v>273</v>
      </c>
      <c r="F306" s="18">
        <v>19.884297520729131</v>
      </c>
      <c r="G306" s="18">
        <v>1.0444978215673473E-12</v>
      </c>
      <c r="H306" s="18">
        <v>1.5354848821037022</v>
      </c>
    </row>
    <row r="307" spans="1:8" x14ac:dyDescent="0.25">
      <c r="A307" s="15">
        <f>Table5[[#This Row],[Unit price]] *Table5[[#This Row],[Quantity]]</f>
        <v>505.40000000000003</v>
      </c>
      <c r="B307" s="17">
        <f xml:space="preserve"> Table5[[#This Row],[Revenue]] - Table5[[#This Row],[Total Cost]]</f>
        <v>417.68595041467302</v>
      </c>
      <c r="E307" s="18">
        <v>274</v>
      </c>
      <c r="F307" s="18">
        <v>494.4297520678324</v>
      </c>
      <c r="G307" s="18">
        <v>-5.1159076974727213E-13</v>
      </c>
      <c r="H307" s="18">
        <v>-0.75207422796916024</v>
      </c>
    </row>
    <row r="308" spans="1:8" x14ac:dyDescent="0.25">
      <c r="A308" s="15">
        <f>Table5[[#This Row],[Unit price]] *Table5[[#This Row],[Quantity]]</f>
        <v>281.60999999999996</v>
      </c>
      <c r="B308" s="17">
        <f xml:space="preserve"> Table5[[#This Row],[Revenue]] - Table5[[#This Row],[Total Cost]]</f>
        <v>232.73553719089045</v>
      </c>
      <c r="E308" s="18">
        <v>275</v>
      </c>
      <c r="F308" s="18">
        <v>277.51239669517793</v>
      </c>
      <c r="G308" s="18">
        <v>1.7053025658242404E-13</v>
      </c>
      <c r="H308" s="18">
        <v>0.25069140932305345</v>
      </c>
    </row>
    <row r="309" spans="1:8" x14ac:dyDescent="0.25">
      <c r="A309" s="15">
        <f>Table5[[#This Row],[Unit price]] *Table5[[#This Row],[Quantity]]</f>
        <v>710.32</v>
      </c>
      <c r="B309" s="17">
        <f xml:space="preserve"> Table5[[#This Row],[Revenue]] - Table5[[#This Row],[Total Cost]]</f>
        <v>587.0413223160873</v>
      </c>
      <c r="E309" s="18">
        <v>276</v>
      </c>
      <c r="F309" s="18">
        <v>180.33057851302209</v>
      </c>
      <c r="G309" s="18">
        <v>5.4001247917767614E-13</v>
      </c>
      <c r="H309" s="18">
        <v>0.79385612952300255</v>
      </c>
    </row>
    <row r="310" spans="1:8" x14ac:dyDescent="0.25">
      <c r="A310" s="15">
        <f>Table5[[#This Row],[Unit price]] *Table5[[#This Row],[Quantity]]</f>
        <v>79.44</v>
      </c>
      <c r="B310" s="17">
        <f xml:space="preserve"> Table5[[#This Row],[Revenue]] - Table5[[#This Row],[Total Cost]]</f>
        <v>65.652892562211349</v>
      </c>
      <c r="E310" s="18">
        <v>277</v>
      </c>
      <c r="F310" s="18">
        <v>315.43801653002038</v>
      </c>
      <c r="G310" s="18">
        <v>1.7053025658242404E-13</v>
      </c>
      <c r="H310" s="18">
        <v>0.25069140932305345</v>
      </c>
    </row>
    <row r="311" spans="1:8" x14ac:dyDescent="0.25">
      <c r="A311" s="15">
        <f>Table5[[#This Row],[Unit price]] *Table5[[#This Row],[Quantity]]</f>
        <v>163.82</v>
      </c>
      <c r="B311" s="17">
        <f xml:space="preserve"> Table5[[#This Row],[Revenue]] - Table5[[#This Row],[Total Cost]]</f>
        <v>135.38842975253607</v>
      </c>
      <c r="E311" s="18">
        <v>278</v>
      </c>
      <c r="F311" s="18">
        <v>586.69421487807017</v>
      </c>
      <c r="G311" s="18">
        <v>-6.8212102632969618E-13</v>
      </c>
      <c r="H311" s="18">
        <v>-1.0027656372922138</v>
      </c>
    </row>
    <row r="312" spans="1:8" x14ac:dyDescent="0.25">
      <c r="A312" s="15">
        <f>Table5[[#This Row],[Unit price]] *Table5[[#This Row],[Quantity]]</f>
        <v>479.58000000000004</v>
      </c>
      <c r="B312" s="17">
        <f xml:space="preserve"> Table5[[#This Row],[Revenue]] - Table5[[#This Row],[Total Cost]]</f>
        <v>396.34710743939229</v>
      </c>
      <c r="E312" s="18">
        <v>279</v>
      </c>
      <c r="F312" s="18">
        <v>363.80165289382489</v>
      </c>
      <c r="G312" s="18">
        <v>-1.1368683772161603E-13</v>
      </c>
      <c r="H312" s="18">
        <v>-0.16712760621536896</v>
      </c>
    </row>
    <row r="313" spans="1:8" x14ac:dyDescent="0.25">
      <c r="A313" s="15">
        <f>Table5[[#This Row],[Unit price]] *Table5[[#This Row],[Quantity]]</f>
        <v>138.66</v>
      </c>
      <c r="B313" s="17">
        <f xml:space="preserve"> Table5[[#This Row],[Revenue]] - Table5[[#This Row],[Total Cost]]</f>
        <v>114.59504132271181</v>
      </c>
      <c r="E313" s="18">
        <v>280</v>
      </c>
      <c r="F313" s="18">
        <v>462.54545454706044</v>
      </c>
      <c r="G313" s="18">
        <v>-3.979039320256561E-13</v>
      </c>
      <c r="H313" s="18">
        <v>-0.58494662175379131</v>
      </c>
    </row>
    <row r="314" spans="1:8" x14ac:dyDescent="0.25">
      <c r="A314" s="15">
        <f>Table5[[#This Row],[Unit price]] *Table5[[#This Row],[Quantity]]</f>
        <v>71.150000000000006</v>
      </c>
      <c r="B314" s="17">
        <f xml:space="preserve"> Table5[[#This Row],[Revenue]] - Table5[[#This Row],[Total Cost]]</f>
        <v>58.801652892766093</v>
      </c>
      <c r="E314" s="18">
        <v>281</v>
      </c>
      <c r="F314" s="18">
        <v>30.578512396799344</v>
      </c>
      <c r="G314" s="18">
        <v>1.0125233984581428E-12</v>
      </c>
      <c r="H314" s="18">
        <v>1.4884802428556296</v>
      </c>
    </row>
    <row r="315" spans="1:8" x14ac:dyDescent="0.25">
      <c r="A315" s="15">
        <f>Table5[[#This Row],[Unit price]] *Table5[[#This Row],[Quantity]]</f>
        <v>139.95000000000002</v>
      </c>
      <c r="B315" s="17">
        <f xml:space="preserve"> Table5[[#This Row],[Revenue]] - Table5[[#This Row],[Total Cost]]</f>
        <v>115.66115702519487</v>
      </c>
      <c r="E315" s="18">
        <v>282</v>
      </c>
      <c r="F315" s="18">
        <v>12.67768595045616</v>
      </c>
      <c r="G315" s="18">
        <v>1.0675904604795505E-12</v>
      </c>
      <c r="H315" s="18">
        <v>1.569432677116199</v>
      </c>
    </row>
    <row r="316" spans="1:8" x14ac:dyDescent="0.25">
      <c r="A316" s="15">
        <f>Table5[[#This Row],[Unit price]] *Table5[[#This Row],[Quantity]]</f>
        <v>781.3</v>
      </c>
      <c r="B316" s="17">
        <f xml:space="preserve"> Table5[[#This Row],[Revenue]] - Table5[[#This Row],[Total Cost]]</f>
        <v>645.7024793410842</v>
      </c>
      <c r="E316" s="18">
        <v>283</v>
      </c>
      <c r="F316" s="18">
        <v>495.02479339014849</v>
      </c>
      <c r="G316" s="18">
        <v>-4.5474735088646412E-13</v>
      </c>
      <c r="H316" s="18">
        <v>-0.66851042486147583</v>
      </c>
    </row>
    <row r="317" spans="1:8" x14ac:dyDescent="0.25">
      <c r="A317" s="15">
        <f>Table5[[#This Row],[Unit price]] *Table5[[#This Row],[Quantity]]</f>
        <v>198.74</v>
      </c>
      <c r="B317" s="17">
        <f xml:space="preserve"> Table5[[#This Row],[Revenue]] - Table5[[#This Row],[Total Cost]]</f>
        <v>164.24793388486765</v>
      </c>
      <c r="E317" s="18">
        <v>284</v>
      </c>
      <c r="F317" s="18">
        <v>157.58677686005052</v>
      </c>
      <c r="G317" s="18">
        <v>6.2527760746888816E-13</v>
      </c>
      <c r="H317" s="18">
        <v>0.91920183418452917</v>
      </c>
    </row>
    <row r="318" spans="1:8" x14ac:dyDescent="0.25">
      <c r="A318" s="15">
        <f>Table5[[#This Row],[Unit price]] *Table5[[#This Row],[Quantity]]</f>
        <v>63.239999999999995</v>
      </c>
      <c r="B318" s="17">
        <f xml:space="preserve"> Table5[[#This Row],[Revenue]] - Table5[[#This Row],[Total Cost]]</f>
        <v>52.264462810098763</v>
      </c>
      <c r="E318" s="18">
        <v>285</v>
      </c>
      <c r="F318" s="18">
        <v>275.53719008360088</v>
      </c>
      <c r="G318" s="18">
        <v>1.7053025658242404E-13</v>
      </c>
      <c r="H318" s="18">
        <v>0.25069140932305345</v>
      </c>
    </row>
    <row r="319" spans="1:8" x14ac:dyDescent="0.25">
      <c r="A319" s="15">
        <f>Table5[[#This Row],[Unit price]] *Table5[[#This Row],[Quantity]]</f>
        <v>373.95000000000005</v>
      </c>
      <c r="B319" s="17">
        <f xml:space="preserve"> Table5[[#This Row],[Revenue]] - Table5[[#This Row],[Total Cost]]</f>
        <v>309.04958677793229</v>
      </c>
      <c r="E319" s="18">
        <v>286</v>
      </c>
      <c r="F319" s="18">
        <v>61.867768595255157</v>
      </c>
      <c r="G319" s="18">
        <v>9.0949470177292824E-13</v>
      </c>
      <c r="H319" s="18">
        <v>1.3370208497229517</v>
      </c>
    </row>
    <row r="320" spans="1:8" x14ac:dyDescent="0.25">
      <c r="A320" s="15">
        <f>Table5[[#This Row],[Unit price]] *Table5[[#This Row],[Quantity]]</f>
        <v>207.69</v>
      </c>
      <c r="B320" s="17">
        <f xml:space="preserve"> Table5[[#This Row],[Revenue]] - Table5[[#This Row],[Total Cost]]</f>
        <v>171.64462809976933</v>
      </c>
      <c r="E320" s="18">
        <v>287</v>
      </c>
      <c r="F320" s="18">
        <v>176.65289256259609</v>
      </c>
      <c r="G320" s="18">
        <v>5.6843418860808015E-13</v>
      </c>
      <c r="H320" s="18">
        <v>0.83563803107684476</v>
      </c>
    </row>
    <row r="321" spans="1:8" x14ac:dyDescent="0.25">
      <c r="A321" s="15">
        <f>Table5[[#This Row],[Unit price]] *Table5[[#This Row],[Quantity]]</f>
        <v>176.28</v>
      </c>
      <c r="B321" s="17">
        <f xml:space="preserve"> Table5[[#This Row],[Revenue]] - Table5[[#This Row],[Total Cost]]</f>
        <v>145.68595041372882</v>
      </c>
      <c r="E321" s="18">
        <v>288</v>
      </c>
      <c r="F321" s="18">
        <v>280.63636363733747</v>
      </c>
      <c r="G321" s="18">
        <v>2.8421709430404007E-13</v>
      </c>
      <c r="H321" s="18">
        <v>0.41781901553842238</v>
      </c>
    </row>
    <row r="322" spans="1:8" x14ac:dyDescent="0.25">
      <c r="A322" s="15">
        <f>Table5[[#This Row],[Unit price]] *Table5[[#This Row],[Quantity]]</f>
        <v>206.37</v>
      </c>
      <c r="B322" s="17">
        <f xml:space="preserve"> Table5[[#This Row],[Revenue]] - Table5[[#This Row],[Total Cost]]</f>
        <v>170.55371900885649</v>
      </c>
      <c r="E322" s="18">
        <v>289</v>
      </c>
      <c r="F322" s="18">
        <v>548.89256198537691</v>
      </c>
      <c r="G322" s="18">
        <v>-5.6843418860808015E-13</v>
      </c>
      <c r="H322" s="18">
        <v>-0.83563803107684476</v>
      </c>
    </row>
    <row r="323" spans="1:8" x14ac:dyDescent="0.25">
      <c r="A323" s="15">
        <f>Table5[[#This Row],[Unit price]] *Table5[[#This Row],[Quantity]]</f>
        <v>39.42</v>
      </c>
      <c r="B323" s="17">
        <f xml:space="preserve"> Table5[[#This Row],[Revenue]] - Table5[[#This Row],[Total Cost]]</f>
        <v>32.578512396807298</v>
      </c>
      <c r="E323" s="18">
        <v>290</v>
      </c>
      <c r="F323" s="18">
        <v>333.05785124082547</v>
      </c>
      <c r="G323" s="18">
        <v>0</v>
      </c>
      <c r="H323" s="18">
        <v>0</v>
      </c>
    </row>
    <row r="324" spans="1:8" x14ac:dyDescent="0.25">
      <c r="A324" s="15">
        <f>Table5[[#This Row],[Unit price]] *Table5[[#This Row],[Quantity]]</f>
        <v>91.56</v>
      </c>
      <c r="B324" s="17">
        <f xml:space="preserve"> Table5[[#This Row],[Revenue]] - Table5[[#This Row],[Total Cost]]</f>
        <v>75.669421487865961</v>
      </c>
      <c r="E324" s="18">
        <v>291</v>
      </c>
      <c r="F324" s="18">
        <v>161.11570247989749</v>
      </c>
      <c r="G324" s="18">
        <v>6.2527760746888816E-13</v>
      </c>
      <c r="H324" s="18">
        <v>0.91920183418452917</v>
      </c>
    </row>
    <row r="325" spans="1:8" x14ac:dyDescent="0.25">
      <c r="A325" s="15">
        <f>Table5[[#This Row],[Unit price]] *Table5[[#This Row],[Quantity]]</f>
        <v>308.85000000000002</v>
      </c>
      <c r="B325" s="17">
        <f xml:space="preserve"> Table5[[#This Row],[Revenue]] - Table5[[#This Row],[Total Cost]]</f>
        <v>255.24793388518353</v>
      </c>
      <c r="E325" s="18">
        <v>292</v>
      </c>
      <c r="F325" s="18">
        <v>51.636363636541923</v>
      </c>
      <c r="G325" s="18">
        <v>9.4502183856093325E-13</v>
      </c>
      <c r="H325" s="18">
        <v>1.3892482266652544</v>
      </c>
    </row>
    <row r="326" spans="1:8" x14ac:dyDescent="0.25">
      <c r="A326" s="15">
        <f>Table5[[#This Row],[Unit price]] *Table5[[#This Row],[Quantity]]</f>
        <v>129.12</v>
      </c>
      <c r="B326" s="17">
        <f xml:space="preserve"> Table5[[#This Row],[Revenue]] - Table5[[#This Row],[Total Cost]]</f>
        <v>106.7107438020233</v>
      </c>
      <c r="E326" s="18">
        <v>293</v>
      </c>
      <c r="F326" s="18">
        <v>60.099173553926697</v>
      </c>
      <c r="G326" s="18">
        <v>9.1660012913052924E-13</v>
      </c>
      <c r="H326" s="18">
        <v>1.3474663251114121</v>
      </c>
    </row>
    <row r="327" spans="1:8" x14ac:dyDescent="0.25">
      <c r="A327" s="15">
        <f>Table5[[#This Row],[Unit price]] *Table5[[#This Row],[Quantity]]</f>
        <v>390.96</v>
      </c>
      <c r="B327" s="17">
        <f xml:space="preserve"> Table5[[#This Row],[Revenue]] - Table5[[#This Row],[Total Cost]]</f>
        <v>323.10743801765045</v>
      </c>
      <c r="E327" s="18">
        <v>294</v>
      </c>
      <c r="F327" s="18">
        <v>149.66942148812217</v>
      </c>
      <c r="G327" s="18">
        <v>6.5369931689929217E-13</v>
      </c>
      <c r="H327" s="18">
        <v>0.96098373573837148</v>
      </c>
    </row>
    <row r="328" spans="1:8" x14ac:dyDescent="0.25">
      <c r="A328" s="15">
        <f>Table5[[#This Row],[Unit price]] *Table5[[#This Row],[Quantity]]</f>
        <v>498.9</v>
      </c>
      <c r="B328" s="17">
        <f xml:space="preserve"> Table5[[#This Row],[Revenue]] - Table5[[#This Row],[Total Cost]]</f>
        <v>412.31404958820804</v>
      </c>
      <c r="E328" s="18">
        <v>295</v>
      </c>
      <c r="F328" s="18">
        <v>214.54545454619884</v>
      </c>
      <c r="G328" s="18">
        <v>4.2632564145606011E-13</v>
      </c>
      <c r="H328" s="18">
        <v>0.62672852330763351</v>
      </c>
    </row>
    <row r="329" spans="1:8" x14ac:dyDescent="0.25">
      <c r="A329" s="15">
        <f>Table5[[#This Row],[Unit price]] *Table5[[#This Row],[Quantity]]</f>
        <v>377.04</v>
      </c>
      <c r="B329" s="17">
        <f xml:space="preserve"> Table5[[#This Row],[Revenue]] - Table5[[#This Row],[Total Cost]]</f>
        <v>311.60330578620557</v>
      </c>
      <c r="E329" s="18">
        <v>296</v>
      </c>
      <c r="F329" s="18">
        <v>95.338842975536735</v>
      </c>
      <c r="G329" s="18">
        <v>8.1001871876651421E-13</v>
      </c>
      <c r="H329" s="18">
        <v>1.1907841942845037</v>
      </c>
    </row>
    <row r="330" spans="1:8" x14ac:dyDescent="0.25">
      <c r="A330" s="15">
        <f>Table5[[#This Row],[Unit price]] *Table5[[#This Row],[Quantity]]</f>
        <v>204.52</v>
      </c>
      <c r="B330" s="17">
        <f xml:space="preserve"> Table5[[#This Row],[Revenue]] - Table5[[#This Row],[Total Cost]]</f>
        <v>169.02479338901645</v>
      </c>
      <c r="E330" s="18">
        <v>297</v>
      </c>
      <c r="F330" s="18">
        <v>388.66115702614252</v>
      </c>
      <c r="G330" s="18">
        <v>-5.6843418860808015E-14</v>
      </c>
      <c r="H330" s="18">
        <v>-8.3563803107684478E-2</v>
      </c>
    </row>
    <row r="331" spans="1:8" x14ac:dyDescent="0.25">
      <c r="A331" s="15">
        <f>Table5[[#This Row],[Unit price]] *Table5[[#This Row],[Quantity]]</f>
        <v>145.44</v>
      </c>
      <c r="B331" s="17">
        <f xml:space="preserve"> Table5[[#This Row],[Revenue]] - Table5[[#This Row],[Total Cost]]</f>
        <v>120.19834710785523</v>
      </c>
      <c r="E331" s="18">
        <v>298</v>
      </c>
      <c r="F331" s="18">
        <v>198.3801652899443</v>
      </c>
      <c r="G331" s="18">
        <v>4.8316906031686813E-13</v>
      </c>
      <c r="H331" s="18">
        <v>0.71029232641531803</v>
      </c>
    </row>
    <row r="332" spans="1:8" x14ac:dyDescent="0.25">
      <c r="A332" s="15">
        <f>Table5[[#This Row],[Unit price]] *Table5[[#This Row],[Quantity]]</f>
        <v>198.18</v>
      </c>
      <c r="B332" s="17">
        <f xml:space="preserve"> Table5[[#This Row],[Revenue]] - Table5[[#This Row],[Total Cost]]</f>
        <v>163.78512396751066</v>
      </c>
      <c r="E332" s="18">
        <v>299</v>
      </c>
      <c r="F332" s="18">
        <v>73.231404958930995</v>
      </c>
      <c r="G332" s="18">
        <v>8.8107299234252423E-13</v>
      </c>
      <c r="H332" s="18">
        <v>1.2952389481691093</v>
      </c>
    </row>
    <row r="333" spans="1:8" x14ac:dyDescent="0.25">
      <c r="A333" s="15">
        <f>Table5[[#This Row],[Unit price]] *Table5[[#This Row],[Quantity]]</f>
        <v>98.699999999999989</v>
      </c>
      <c r="B333" s="17">
        <f xml:space="preserve"> Table5[[#This Row],[Revenue]] - Table5[[#This Row],[Total Cost]]</f>
        <v>81.570247934167426</v>
      </c>
      <c r="E333" s="18">
        <v>300</v>
      </c>
      <c r="F333" s="18">
        <v>164.9917355377622</v>
      </c>
      <c r="G333" s="18">
        <v>5.6843418860808015E-13</v>
      </c>
      <c r="H333" s="18">
        <v>0.83563803107684476</v>
      </c>
    </row>
    <row r="334" spans="1:8" x14ac:dyDescent="0.25">
      <c r="A334" s="15">
        <f>Table5[[#This Row],[Unit price]] *Table5[[#This Row],[Quantity]]</f>
        <v>385.09999999999997</v>
      </c>
      <c r="B334" s="17">
        <f xml:space="preserve"> Table5[[#This Row],[Revenue]] - Table5[[#This Row],[Total Cost]]</f>
        <v>318.26446281102204</v>
      </c>
      <c r="E334" s="18">
        <v>301</v>
      </c>
      <c r="F334" s="18">
        <v>32.239669421598499</v>
      </c>
      <c r="G334" s="18">
        <v>1.0089706847793423E-12</v>
      </c>
      <c r="H334" s="18">
        <v>1.4832575051613994</v>
      </c>
    </row>
    <row r="335" spans="1:8" x14ac:dyDescent="0.25">
      <c r="A335" s="15">
        <f>Table5[[#This Row],[Unit price]] *Table5[[#This Row],[Quantity]]</f>
        <v>46.96</v>
      </c>
      <c r="B335" s="17">
        <f xml:space="preserve"> Table5[[#This Row],[Revenue]] - Table5[[#This Row],[Total Cost]]</f>
        <v>38.809917355506613</v>
      </c>
      <c r="E335" s="18">
        <v>302</v>
      </c>
      <c r="F335" s="18">
        <v>40.173553719146732</v>
      </c>
      <c r="G335" s="18">
        <v>9.8054897534893826E-13</v>
      </c>
      <c r="H335" s="18">
        <v>1.4414756036075571</v>
      </c>
    </row>
    <row r="336" spans="1:8" x14ac:dyDescent="0.25">
      <c r="A336" s="15">
        <f>Table5[[#This Row],[Unit price]] *Table5[[#This Row],[Quantity]]</f>
        <v>73.5</v>
      </c>
      <c r="B336" s="17">
        <f xml:space="preserve"> Table5[[#This Row],[Revenue]] - Table5[[#This Row],[Total Cost]]</f>
        <v>60.743801653103411</v>
      </c>
      <c r="E336" s="18">
        <v>303</v>
      </c>
      <c r="F336" s="18">
        <v>169.22314049645459</v>
      </c>
      <c r="G336" s="18">
        <v>5.6843418860808015E-13</v>
      </c>
      <c r="H336" s="18">
        <v>0.83563803107684476</v>
      </c>
    </row>
    <row r="337" spans="1:8" x14ac:dyDescent="0.25">
      <c r="A337" s="15">
        <f>Table5[[#This Row],[Unit price]] *Table5[[#This Row],[Quantity]]</f>
        <v>142.25</v>
      </c>
      <c r="B337" s="17">
        <f xml:space="preserve"> Table5[[#This Row],[Revenue]] - Table5[[#This Row],[Total Cost]]</f>
        <v>117.56198347148245</v>
      </c>
      <c r="E337" s="18">
        <v>304</v>
      </c>
      <c r="F337" s="18">
        <v>98.909090909433445</v>
      </c>
      <c r="G337" s="18">
        <v>7.9580786405131221E-13</v>
      </c>
      <c r="H337" s="18">
        <v>1.1698932435075826</v>
      </c>
    </row>
    <row r="338" spans="1:8" x14ac:dyDescent="0.25">
      <c r="A338" s="15">
        <f>Table5[[#This Row],[Unit price]] *Table5[[#This Row],[Quantity]]</f>
        <v>687.6</v>
      </c>
      <c r="B338" s="17">
        <f xml:space="preserve"> Table5[[#This Row],[Revenue]] - Table5[[#This Row],[Total Cost]]</f>
        <v>568.26446281188987</v>
      </c>
      <c r="E338" s="18">
        <v>305</v>
      </c>
      <c r="F338" s="18">
        <v>417.68595041467324</v>
      </c>
      <c r="G338" s="18">
        <v>-2.2737367544323206E-13</v>
      </c>
      <c r="H338" s="18">
        <v>-0.33425521243073791</v>
      </c>
    </row>
    <row r="339" spans="1:8" x14ac:dyDescent="0.25">
      <c r="A339" s="15">
        <f>Table5[[#This Row],[Unit price]] *Table5[[#This Row],[Quantity]]</f>
        <v>347.70000000000005</v>
      </c>
      <c r="B339" s="17">
        <f xml:space="preserve"> Table5[[#This Row],[Revenue]] - Table5[[#This Row],[Total Cost]]</f>
        <v>287.3553719018239</v>
      </c>
      <c r="E339" s="18">
        <v>306</v>
      </c>
      <c r="F339" s="18">
        <v>232.73553719089008</v>
      </c>
      <c r="G339" s="18">
        <v>3.694822225952521E-13</v>
      </c>
      <c r="H339" s="18">
        <v>0.5431647201999491</v>
      </c>
    </row>
    <row r="340" spans="1:8" x14ac:dyDescent="0.25">
      <c r="A340" s="15">
        <f>Table5[[#This Row],[Unit price]] *Table5[[#This Row],[Quantity]]</f>
        <v>142.94999999999999</v>
      </c>
      <c r="B340" s="17">
        <f xml:space="preserve"> Table5[[#This Row],[Revenue]] - Table5[[#This Row],[Total Cost]]</f>
        <v>118.14049586817866</v>
      </c>
      <c r="E340" s="18">
        <v>307</v>
      </c>
      <c r="F340" s="18">
        <v>587.04132231608799</v>
      </c>
      <c r="G340" s="18">
        <v>-6.8212102632969618E-13</v>
      </c>
      <c r="H340" s="18">
        <v>-1.0027656372922138</v>
      </c>
    </row>
    <row r="341" spans="1:8" x14ac:dyDescent="0.25">
      <c r="A341" s="15">
        <f>Table5[[#This Row],[Unit price]] *Table5[[#This Row],[Quantity]]</f>
        <v>385.38</v>
      </c>
      <c r="B341" s="17">
        <f xml:space="preserve"> Table5[[#This Row],[Revenue]] - Table5[[#This Row],[Total Cost]]</f>
        <v>318.49586776970057</v>
      </c>
      <c r="E341" s="18">
        <v>308</v>
      </c>
      <c r="F341" s="18">
        <v>65.652892562210454</v>
      </c>
      <c r="G341" s="18">
        <v>8.9528384705772623E-13</v>
      </c>
      <c r="H341" s="18">
        <v>1.3161298989460304</v>
      </c>
    </row>
    <row r="342" spans="1:8" x14ac:dyDescent="0.25">
      <c r="A342" s="15">
        <f>Table5[[#This Row],[Unit price]] *Table5[[#This Row],[Quantity]]</f>
        <v>144.27000000000001</v>
      </c>
      <c r="B342" s="17">
        <f xml:space="preserve"> Table5[[#This Row],[Revenue]] - Table5[[#This Row],[Total Cost]]</f>
        <v>119.23140495909155</v>
      </c>
      <c r="E342" s="18">
        <v>309</v>
      </c>
      <c r="F342" s="18">
        <v>135.38842975253539</v>
      </c>
      <c r="G342" s="18">
        <v>6.8212102632969618E-13</v>
      </c>
      <c r="H342" s="18">
        <v>1.0027656372922138</v>
      </c>
    </row>
    <row r="343" spans="1:8" x14ac:dyDescent="0.25">
      <c r="A343" s="15">
        <f>Table5[[#This Row],[Unit price]] *Table5[[#This Row],[Quantity]]</f>
        <v>391.78999999999996</v>
      </c>
      <c r="B343" s="17">
        <f xml:space="preserve"> Table5[[#This Row],[Revenue]] - Table5[[#This Row],[Total Cost]]</f>
        <v>323.79338843087595</v>
      </c>
      <c r="E343" s="18">
        <v>310</v>
      </c>
      <c r="F343" s="18">
        <v>396.34710743939252</v>
      </c>
      <c r="G343" s="18">
        <v>-2.2737367544323206E-13</v>
      </c>
      <c r="H343" s="18">
        <v>-0.33425521243073791</v>
      </c>
    </row>
    <row r="344" spans="1:8" x14ac:dyDescent="0.25">
      <c r="A344" s="15">
        <f>Table5[[#This Row],[Unit price]] *Table5[[#This Row],[Quantity]]</f>
        <v>538.30000000000007</v>
      </c>
      <c r="B344" s="17">
        <f xml:space="preserve"> Table5[[#This Row],[Revenue]] - Table5[[#This Row],[Total Cost]]</f>
        <v>444.87603305939547</v>
      </c>
      <c r="E344" s="18">
        <v>311</v>
      </c>
      <c r="F344" s="18">
        <v>114.59504132271107</v>
      </c>
      <c r="G344" s="18">
        <v>7.3896444519050419E-13</v>
      </c>
      <c r="H344" s="18">
        <v>1.0863294403998982</v>
      </c>
    </row>
    <row r="345" spans="1:8" x14ac:dyDescent="0.25">
      <c r="A345" s="15">
        <f>Table5[[#This Row],[Unit price]] *Table5[[#This Row],[Quantity]]</f>
        <v>485.15</v>
      </c>
      <c r="B345" s="17">
        <f xml:space="preserve"> Table5[[#This Row],[Revenue]] - Table5[[#This Row],[Total Cost]]</f>
        <v>400.95041322453221</v>
      </c>
      <c r="E345" s="18">
        <v>312</v>
      </c>
      <c r="F345" s="18">
        <v>58.801652892765169</v>
      </c>
      <c r="G345" s="18">
        <v>9.2370555648813024E-13</v>
      </c>
      <c r="H345" s="18">
        <v>1.3579118004998727</v>
      </c>
    </row>
    <row r="346" spans="1:8" x14ac:dyDescent="0.25">
      <c r="A346" s="15">
        <f>Table5[[#This Row],[Unit price]] *Table5[[#This Row],[Quantity]]</f>
        <v>133.94999999999999</v>
      </c>
      <c r="B346" s="17">
        <f xml:space="preserve"> Table5[[#This Row],[Revenue]] - Table5[[#This Row],[Total Cost]]</f>
        <v>110.70247933922722</v>
      </c>
      <c r="E346" s="18">
        <v>313</v>
      </c>
      <c r="F346" s="18">
        <v>115.66115702519413</v>
      </c>
      <c r="G346" s="18">
        <v>7.3896444519050419E-13</v>
      </c>
      <c r="H346" s="18">
        <v>1.0863294403998982</v>
      </c>
    </row>
    <row r="347" spans="1:8" x14ac:dyDescent="0.25">
      <c r="A347" s="15">
        <f>Table5[[#This Row],[Unit price]] *Table5[[#This Row],[Quantity]]</f>
        <v>701.37000000000012</v>
      </c>
      <c r="B347" s="17">
        <f xml:space="preserve"> Table5[[#This Row],[Revenue]] - Table5[[#This Row],[Total Cost]]</f>
        <v>579.64462810118562</v>
      </c>
      <c r="E347" s="18">
        <v>314</v>
      </c>
      <c r="F347" s="18">
        <v>645.70247934108511</v>
      </c>
      <c r="G347" s="18">
        <v>-9.0949470177292824E-13</v>
      </c>
      <c r="H347" s="18">
        <v>-1.3370208497229517</v>
      </c>
    </row>
    <row r="348" spans="1:8" x14ac:dyDescent="0.25">
      <c r="A348" s="15">
        <f>Table5[[#This Row],[Unit price]] *Table5[[#This Row],[Quantity]]</f>
        <v>71.95</v>
      </c>
      <c r="B348" s="17">
        <f xml:space="preserve"> Table5[[#This Row],[Revenue]] - Table5[[#This Row],[Total Cost]]</f>
        <v>59.462809917561771</v>
      </c>
      <c r="E348" s="18">
        <v>315</v>
      </c>
      <c r="F348" s="18">
        <v>164.24793388486705</v>
      </c>
      <c r="G348" s="18">
        <v>5.9685589803848416E-13</v>
      </c>
      <c r="H348" s="18">
        <v>0.87741993263068696</v>
      </c>
    </row>
    <row r="349" spans="1:8" x14ac:dyDescent="0.25">
      <c r="A349" s="15">
        <f>Table5[[#This Row],[Unit price]] *Table5[[#This Row],[Quantity]]</f>
        <v>714</v>
      </c>
      <c r="B349" s="17">
        <f xml:space="preserve"> Table5[[#This Row],[Revenue]] - Table5[[#This Row],[Total Cost]]</f>
        <v>590.08264463014734</v>
      </c>
      <c r="E349" s="18">
        <v>316</v>
      </c>
      <c r="F349" s="18">
        <v>52.264462810097825</v>
      </c>
      <c r="G349" s="18">
        <v>9.3791641120333225E-13</v>
      </c>
      <c r="H349" s="18">
        <v>1.3788027512767937</v>
      </c>
    </row>
    <row r="350" spans="1:8" x14ac:dyDescent="0.25">
      <c r="A350" s="15">
        <f>Table5[[#This Row],[Unit price]] *Table5[[#This Row],[Quantity]]</f>
        <v>182.14</v>
      </c>
      <c r="B350" s="17">
        <f xml:space="preserve"> Table5[[#This Row],[Revenue]] - Table5[[#This Row],[Total Cost]]</f>
        <v>150.5289256203572</v>
      </c>
      <c r="E350" s="18">
        <v>317</v>
      </c>
      <c r="F350" s="18">
        <v>309.04958677793218</v>
      </c>
      <c r="G350" s="18">
        <v>1.1368683772161603E-13</v>
      </c>
      <c r="H350" s="18">
        <v>0.16712760621536896</v>
      </c>
    </row>
    <row r="351" spans="1:8" x14ac:dyDescent="0.25">
      <c r="A351" s="15">
        <f>Table5[[#This Row],[Unit price]] *Table5[[#This Row],[Quantity]]</f>
        <v>135</v>
      </c>
      <c r="B351" s="17">
        <f xml:space="preserve"> Table5[[#This Row],[Revenue]] - Table5[[#This Row],[Total Cost]]</f>
        <v>111.57024793427156</v>
      </c>
      <c r="E351" s="18">
        <v>318</v>
      </c>
      <c r="F351" s="18">
        <v>171.64462809976877</v>
      </c>
      <c r="G351" s="18">
        <v>5.6843418860808015E-13</v>
      </c>
      <c r="H351" s="18">
        <v>0.83563803107684476</v>
      </c>
    </row>
    <row r="352" spans="1:8" x14ac:dyDescent="0.25">
      <c r="A352" s="15">
        <f>Table5[[#This Row],[Unit price]] *Table5[[#This Row],[Quantity]]</f>
        <v>993</v>
      </c>
      <c r="B352" s="17">
        <f xml:space="preserve"> Table5[[#This Row],[Revenue]] - Table5[[#This Row],[Total Cost]]</f>
        <v>820.66115702764193</v>
      </c>
      <c r="E352" s="18">
        <v>319</v>
      </c>
      <c r="F352" s="18">
        <v>145.68595041372819</v>
      </c>
      <c r="G352" s="18">
        <v>6.2527760746888816E-13</v>
      </c>
      <c r="H352" s="18">
        <v>0.91920183418452917</v>
      </c>
    </row>
    <row r="353" spans="1:8" x14ac:dyDescent="0.25">
      <c r="A353" s="15">
        <f>Table5[[#This Row],[Unit price]] *Table5[[#This Row],[Quantity]]</f>
        <v>361.83</v>
      </c>
      <c r="B353" s="17">
        <f xml:space="preserve"> Table5[[#This Row],[Revenue]] - Table5[[#This Row],[Total Cost]]</f>
        <v>299.03305785227764</v>
      </c>
      <c r="E353" s="18">
        <v>320</v>
      </c>
      <c r="F353" s="18">
        <v>170.55371900885589</v>
      </c>
      <c r="G353" s="18">
        <v>5.9685589803848416E-13</v>
      </c>
      <c r="H353" s="18">
        <v>0.87741993263068696</v>
      </c>
    </row>
    <row r="354" spans="1:8" x14ac:dyDescent="0.25">
      <c r="A354" s="15">
        <f>Table5[[#This Row],[Unit price]] *Table5[[#This Row],[Quantity]]</f>
        <v>383.10999999999996</v>
      </c>
      <c r="B354" s="17">
        <f xml:space="preserve"> Table5[[#This Row],[Revenue]] - Table5[[#This Row],[Total Cost]]</f>
        <v>316.61983471184277</v>
      </c>
      <c r="E354" s="18">
        <v>321</v>
      </c>
      <c r="F354" s="18">
        <v>32.578512396806296</v>
      </c>
      <c r="G354" s="18">
        <v>1.0018652574217413E-12</v>
      </c>
      <c r="H354" s="18">
        <v>1.4728120297729388</v>
      </c>
    </row>
    <row r="355" spans="1:8" x14ac:dyDescent="0.25">
      <c r="A355" s="15">
        <f>Table5[[#This Row],[Unit price]] *Table5[[#This Row],[Quantity]]</f>
        <v>243</v>
      </c>
      <c r="B355" s="17">
        <f xml:space="preserve"> Table5[[#This Row],[Revenue]] - Table5[[#This Row],[Total Cost]]</f>
        <v>200.82644628168882</v>
      </c>
      <c r="E355" s="18">
        <v>322</v>
      </c>
      <c r="F355" s="18">
        <v>75.669421487865094</v>
      </c>
      <c r="G355" s="18">
        <v>8.6686213762732223E-13</v>
      </c>
      <c r="H355" s="18">
        <v>1.2743479973921883</v>
      </c>
    </row>
    <row r="356" spans="1:8" x14ac:dyDescent="0.25">
      <c r="A356" s="15">
        <f>Table5[[#This Row],[Unit price]] *Table5[[#This Row],[Quantity]]</f>
        <v>30.24</v>
      </c>
      <c r="B356" s="17">
        <f xml:space="preserve"> Table5[[#This Row],[Revenue]] - Table5[[#This Row],[Total Cost]]</f>
        <v>24.991735537276831</v>
      </c>
      <c r="E356" s="18">
        <v>323</v>
      </c>
      <c r="F356" s="18">
        <v>255.24793388518322</v>
      </c>
      <c r="G356" s="18">
        <v>3.1263880373444408E-13</v>
      </c>
      <c r="H356" s="18">
        <v>0.45960091709226458</v>
      </c>
    </row>
    <row r="357" spans="1:8" x14ac:dyDescent="0.25">
      <c r="A357" s="15">
        <f>Table5[[#This Row],[Unit price]] *Table5[[#This Row],[Quantity]]</f>
        <v>356.56</v>
      </c>
      <c r="B357" s="17">
        <f xml:space="preserve"> Table5[[#This Row],[Revenue]] - Table5[[#This Row],[Total Cost]]</f>
        <v>294.67768595143605</v>
      </c>
      <c r="E357" s="18">
        <v>324</v>
      </c>
      <c r="F357" s="18">
        <v>106.71074380202253</v>
      </c>
      <c r="G357" s="18">
        <v>7.673861546209082E-13</v>
      </c>
      <c r="H357" s="18">
        <v>1.1281113419537403</v>
      </c>
    </row>
    <row r="358" spans="1:8" x14ac:dyDescent="0.25">
      <c r="A358" s="15">
        <f>Table5[[#This Row],[Unit price]] *Table5[[#This Row],[Quantity]]</f>
        <v>375.5</v>
      </c>
      <c r="B358" s="17">
        <f xml:space="preserve"> Table5[[#This Row],[Revenue]] - Table5[[#This Row],[Total Cost]]</f>
        <v>310.33057851347388</v>
      </c>
      <c r="E358" s="18">
        <v>325</v>
      </c>
      <c r="F358" s="18">
        <v>323.10743801765034</v>
      </c>
      <c r="G358" s="18">
        <v>1.1368683772161603E-13</v>
      </c>
      <c r="H358" s="18">
        <v>0.16712760621536896</v>
      </c>
    </row>
    <row r="359" spans="1:8" x14ac:dyDescent="0.25">
      <c r="A359" s="15">
        <f>Table5[[#This Row],[Unit price]] *Table5[[#This Row],[Quantity]]</f>
        <v>954.4</v>
      </c>
      <c r="B359" s="17">
        <f xml:space="preserve"> Table5[[#This Row],[Revenue]] - Table5[[#This Row],[Total Cost]]</f>
        <v>788.76033058125017</v>
      </c>
      <c r="E359" s="18">
        <v>326</v>
      </c>
      <c r="F359" s="18">
        <v>412.31404958820826</v>
      </c>
      <c r="G359" s="18">
        <v>-2.2737367544323206E-13</v>
      </c>
      <c r="H359" s="18">
        <v>-0.33425521243073791</v>
      </c>
    </row>
    <row r="360" spans="1:8" x14ac:dyDescent="0.25">
      <c r="A360" s="15">
        <f>Table5[[#This Row],[Unit price]] *Table5[[#This Row],[Quantity]]</f>
        <v>82.5</v>
      </c>
      <c r="B360" s="17">
        <f xml:space="preserve"> Table5[[#This Row],[Revenue]] - Table5[[#This Row],[Total Cost]]</f>
        <v>68.181818182054855</v>
      </c>
      <c r="E360" s="18">
        <v>327</v>
      </c>
      <c r="F360" s="18">
        <v>311.60330578620551</v>
      </c>
      <c r="G360" s="18">
        <v>5.6843418860808015E-14</v>
      </c>
      <c r="H360" s="18">
        <v>8.3563803107684478E-2</v>
      </c>
    </row>
    <row r="361" spans="1:8" x14ac:dyDescent="0.25">
      <c r="A361" s="15">
        <f>Table5[[#This Row],[Unit price]] *Table5[[#This Row],[Quantity]]</f>
        <v>74.97</v>
      </c>
      <c r="B361" s="17">
        <f xml:space="preserve"> Table5[[#This Row],[Revenue]] - Table5[[#This Row],[Total Cost]]</f>
        <v>61.958677686165473</v>
      </c>
      <c r="E361" s="18">
        <v>328</v>
      </c>
      <c r="F361" s="18">
        <v>169.02479338901588</v>
      </c>
      <c r="G361" s="18">
        <v>5.6843418860808015E-13</v>
      </c>
      <c r="H361" s="18">
        <v>0.83563803107684476</v>
      </c>
    </row>
    <row r="362" spans="1:8" x14ac:dyDescent="0.25">
      <c r="A362" s="15">
        <f>Table5[[#This Row],[Unit price]] *Table5[[#This Row],[Quantity]]</f>
        <v>647.67999999999995</v>
      </c>
      <c r="B362" s="17">
        <f xml:space="preserve"> Table5[[#This Row],[Revenue]] - Table5[[#This Row],[Total Cost]]</f>
        <v>535.27272727458524</v>
      </c>
      <c r="E362" s="18">
        <v>329</v>
      </c>
      <c r="F362" s="18">
        <v>120.1983471078545</v>
      </c>
      <c r="G362" s="18">
        <v>7.2475359047530219E-13</v>
      </c>
      <c r="H362" s="18">
        <v>1.0654384896229769</v>
      </c>
    </row>
    <row r="363" spans="1:8" x14ac:dyDescent="0.25">
      <c r="A363" s="15">
        <f>Table5[[#This Row],[Unit price]] *Table5[[#This Row],[Quantity]]</f>
        <v>755.76</v>
      </c>
      <c r="B363" s="17">
        <f xml:space="preserve"> Table5[[#This Row],[Revenue]] - Table5[[#This Row],[Total Cost]]</f>
        <v>624.59504132448205</v>
      </c>
      <c r="E363" s="18">
        <v>330</v>
      </c>
      <c r="F363" s="18">
        <v>163.78512396751009</v>
      </c>
      <c r="G363" s="18">
        <v>5.6843418860808015E-13</v>
      </c>
      <c r="H363" s="18">
        <v>0.83563803107684476</v>
      </c>
    </row>
    <row r="364" spans="1:8" x14ac:dyDescent="0.25">
      <c r="A364" s="15">
        <f>Table5[[#This Row],[Unit price]] *Table5[[#This Row],[Quantity]]</f>
        <v>199.58</v>
      </c>
      <c r="B364" s="17">
        <f xml:space="preserve"> Table5[[#This Row],[Revenue]] - Table5[[#This Row],[Total Cost]]</f>
        <v>164.94214876090311</v>
      </c>
      <c r="E364" s="18">
        <v>331</v>
      </c>
      <c r="F364" s="18">
        <v>81.570247934166574</v>
      </c>
      <c r="G364" s="18">
        <v>8.5265128291212022E-13</v>
      </c>
      <c r="H364" s="18">
        <v>1.253457046615267</v>
      </c>
    </row>
    <row r="365" spans="1:8" x14ac:dyDescent="0.25">
      <c r="A365" s="15">
        <f>Table5[[#This Row],[Unit price]] *Table5[[#This Row],[Quantity]]</f>
        <v>439.32</v>
      </c>
      <c r="B365" s="17">
        <f xml:space="preserve"> Table5[[#This Row],[Revenue]] - Table5[[#This Row],[Total Cost]]</f>
        <v>363.07438016654953</v>
      </c>
      <c r="E365" s="18">
        <v>332</v>
      </c>
      <c r="F365" s="18">
        <v>318.26446281102199</v>
      </c>
      <c r="G365" s="18">
        <v>5.6843418860808015E-14</v>
      </c>
      <c r="H365" s="18">
        <v>8.3563803107684478E-2</v>
      </c>
    </row>
    <row r="366" spans="1:8" x14ac:dyDescent="0.25">
      <c r="A366" s="15">
        <f>Table5[[#This Row],[Unit price]] *Table5[[#This Row],[Quantity]]</f>
        <v>164.96</v>
      </c>
      <c r="B366" s="17">
        <f xml:space="preserve"> Table5[[#This Row],[Revenue]] - Table5[[#This Row],[Total Cost]]</f>
        <v>136.33057851286992</v>
      </c>
      <c r="E366" s="18">
        <v>333</v>
      </c>
      <c r="F366" s="18">
        <v>38.809917355505625</v>
      </c>
      <c r="G366" s="18">
        <v>9.8765440270653926E-13</v>
      </c>
      <c r="H366" s="18">
        <v>1.4519210789960177</v>
      </c>
    </row>
    <row r="367" spans="1:8" x14ac:dyDescent="0.25">
      <c r="A367" s="15">
        <f>Table5[[#This Row],[Unit price]] *Table5[[#This Row],[Quantity]]</f>
        <v>326.72000000000003</v>
      </c>
      <c r="B367" s="17">
        <f xml:space="preserve"> Table5[[#This Row],[Revenue]] - Table5[[#This Row],[Total Cost]]</f>
        <v>270.0165289265571</v>
      </c>
      <c r="E367" s="18">
        <v>334</v>
      </c>
      <c r="F367" s="18">
        <v>60.743801653102494</v>
      </c>
      <c r="G367" s="18">
        <v>9.1660012913052924E-13</v>
      </c>
      <c r="H367" s="18">
        <v>1.3474663251114121</v>
      </c>
    </row>
    <row r="368" spans="1:8" x14ac:dyDescent="0.25">
      <c r="A368" s="15">
        <f>Table5[[#This Row],[Unit price]] *Table5[[#This Row],[Quantity]]</f>
        <v>461.88</v>
      </c>
      <c r="B368" s="17">
        <f xml:space="preserve"> Table5[[#This Row],[Revenue]] - Table5[[#This Row],[Total Cost]]</f>
        <v>381.71900826578781</v>
      </c>
      <c r="E368" s="18">
        <v>335</v>
      </c>
      <c r="F368" s="18">
        <v>117.56198347148171</v>
      </c>
      <c r="G368" s="18">
        <v>7.3896444519050419E-13</v>
      </c>
      <c r="H368" s="18">
        <v>1.0863294403998982</v>
      </c>
    </row>
    <row r="369" spans="1:8" x14ac:dyDescent="0.25">
      <c r="A369" s="15">
        <f>Table5[[#This Row],[Unit price]] *Table5[[#This Row],[Quantity]]</f>
        <v>263.76</v>
      </c>
      <c r="B369" s="17">
        <f xml:space="preserve"> Table5[[#This Row],[Revenue]] - Table5[[#This Row],[Total Cost]]</f>
        <v>217.9834710751368</v>
      </c>
      <c r="E369" s="18">
        <v>336</v>
      </c>
      <c r="F369" s="18">
        <v>568.26446281189055</v>
      </c>
      <c r="G369" s="18">
        <v>-6.8212102632969618E-13</v>
      </c>
      <c r="H369" s="18">
        <v>-1.0027656372922138</v>
      </c>
    </row>
    <row r="370" spans="1:8" x14ac:dyDescent="0.25">
      <c r="A370" s="15">
        <f>Table5[[#This Row],[Unit price]] *Table5[[#This Row],[Quantity]]</f>
        <v>143.6</v>
      </c>
      <c r="B370" s="17">
        <f xml:space="preserve"> Table5[[#This Row],[Revenue]] - Table5[[#This Row],[Total Cost]]</f>
        <v>118.67768595082515</v>
      </c>
      <c r="E370" s="18">
        <v>337</v>
      </c>
      <c r="F370" s="18">
        <v>287.35537190182367</v>
      </c>
      <c r="G370" s="18">
        <v>2.2737367544323206E-13</v>
      </c>
      <c r="H370" s="18">
        <v>0.33425521243073791</v>
      </c>
    </row>
    <row r="371" spans="1:8" x14ac:dyDescent="0.25">
      <c r="A371" s="15">
        <f>Table5[[#This Row],[Unit price]] *Table5[[#This Row],[Quantity]]</f>
        <v>193.5</v>
      </c>
      <c r="B371" s="17">
        <f xml:space="preserve"> Table5[[#This Row],[Revenue]] - Table5[[#This Row],[Total Cost]]</f>
        <v>159.91735537245592</v>
      </c>
      <c r="E371" s="18">
        <v>338</v>
      </c>
      <c r="F371" s="18">
        <v>118.14049586817792</v>
      </c>
      <c r="G371" s="18">
        <v>7.3896444519050419E-13</v>
      </c>
      <c r="H371" s="18">
        <v>1.0863294403998982</v>
      </c>
    </row>
    <row r="372" spans="1:8" x14ac:dyDescent="0.25">
      <c r="A372" s="15">
        <f>Table5[[#This Row],[Unit price]] *Table5[[#This Row],[Quantity]]</f>
        <v>183.82000000000002</v>
      </c>
      <c r="B372" s="17">
        <f xml:space="preserve"> Table5[[#This Row],[Revenue]] - Table5[[#This Row],[Total Cost]]</f>
        <v>151.91735537242818</v>
      </c>
      <c r="E372" s="18">
        <v>339</v>
      </c>
      <c r="F372" s="18">
        <v>318.49586776970045</v>
      </c>
      <c r="G372" s="18">
        <v>1.1368683772161603E-13</v>
      </c>
      <c r="H372" s="18">
        <v>0.16712760621536896</v>
      </c>
    </row>
    <row r="373" spans="1:8" x14ac:dyDescent="0.25">
      <c r="A373" s="15">
        <f>Table5[[#This Row],[Unit price]] *Table5[[#This Row],[Quantity]]</f>
        <v>121.92</v>
      </c>
      <c r="B373" s="17">
        <f xml:space="preserve"> Table5[[#This Row],[Revenue]] - Table5[[#This Row],[Total Cost]]</f>
        <v>100.76033057886215</v>
      </c>
      <c r="E373" s="18">
        <v>340</v>
      </c>
      <c r="F373" s="18">
        <v>119.23140495909082</v>
      </c>
      <c r="G373" s="18">
        <v>7.2475359047530219E-13</v>
      </c>
      <c r="H373" s="18">
        <v>1.0654384896229769</v>
      </c>
    </row>
    <row r="374" spans="1:8" x14ac:dyDescent="0.25">
      <c r="A374" s="15">
        <f>Table5[[#This Row],[Unit price]] *Table5[[#This Row],[Quantity]]</f>
        <v>420.65999999999997</v>
      </c>
      <c r="B374" s="17">
        <f xml:space="preserve"> Table5[[#This Row],[Revenue]] - Table5[[#This Row],[Total Cost]]</f>
        <v>347.65289256319016</v>
      </c>
      <c r="E374" s="18">
        <v>341</v>
      </c>
      <c r="F374" s="18">
        <v>323.79338843087589</v>
      </c>
      <c r="G374" s="18">
        <v>5.6843418860808015E-14</v>
      </c>
      <c r="H374" s="18">
        <v>8.3563803107684478E-2</v>
      </c>
    </row>
    <row r="375" spans="1:8" x14ac:dyDescent="0.25">
      <c r="A375" s="15">
        <f>Table5[[#This Row],[Unit price]] *Table5[[#This Row],[Quantity]]</f>
        <v>252.48</v>
      </c>
      <c r="B375" s="17">
        <f xml:space="preserve"> Table5[[#This Row],[Revenue]] - Table5[[#This Row],[Total Cost]]</f>
        <v>208.66115702551767</v>
      </c>
      <c r="E375" s="18">
        <v>342</v>
      </c>
      <c r="F375" s="18">
        <v>444.87603305939581</v>
      </c>
      <c r="G375" s="18">
        <v>-3.4106051316484809E-13</v>
      </c>
      <c r="H375" s="18">
        <v>-0.5013828186461069</v>
      </c>
    </row>
    <row r="376" spans="1:8" x14ac:dyDescent="0.25">
      <c r="A376" s="15">
        <f>Table5[[#This Row],[Unit price]] *Table5[[#This Row],[Quantity]]</f>
        <v>335.45000000000005</v>
      </c>
      <c r="B376" s="17">
        <f xml:space="preserve"> Table5[[#This Row],[Revenue]] - Table5[[#This Row],[Total Cost]]</f>
        <v>277.23140495964003</v>
      </c>
      <c r="E376" s="18">
        <v>343</v>
      </c>
      <c r="F376" s="18">
        <v>400.95041322453233</v>
      </c>
      <c r="G376" s="18">
        <v>-1.1368683772161603E-13</v>
      </c>
      <c r="H376" s="18">
        <v>-0.16712760621536896</v>
      </c>
    </row>
    <row r="377" spans="1:8" x14ac:dyDescent="0.25">
      <c r="A377" s="15">
        <f>Table5[[#This Row],[Unit price]] *Table5[[#This Row],[Quantity]]</f>
        <v>483.5</v>
      </c>
      <c r="B377" s="17">
        <f xml:space="preserve"> Table5[[#This Row],[Revenue]] - Table5[[#This Row],[Total Cost]]</f>
        <v>399.58677686089112</v>
      </c>
      <c r="E377" s="18">
        <v>344</v>
      </c>
      <c r="F377" s="18">
        <v>110.70247933922647</v>
      </c>
      <c r="G377" s="18">
        <v>7.531752999057062E-13</v>
      </c>
      <c r="H377" s="18">
        <v>1.1072203911768193</v>
      </c>
    </row>
    <row r="378" spans="1:8" x14ac:dyDescent="0.25">
      <c r="A378" s="15">
        <f>Table5[[#This Row],[Unit price]] *Table5[[#This Row],[Quantity]]</f>
        <v>318.42</v>
      </c>
      <c r="B378" s="17">
        <f xml:space="preserve"> Table5[[#This Row],[Revenue]] - Table5[[#This Row],[Total Cost]]</f>
        <v>263.15702479430189</v>
      </c>
      <c r="E378" s="18">
        <v>345</v>
      </c>
      <c r="F378" s="18">
        <v>579.6446281011863</v>
      </c>
      <c r="G378" s="18">
        <v>-6.8212102632969618E-13</v>
      </c>
      <c r="H378" s="18">
        <v>-1.0027656372922138</v>
      </c>
    </row>
    <row r="379" spans="1:8" x14ac:dyDescent="0.25">
      <c r="A379" s="15">
        <f>Table5[[#This Row],[Unit price]] *Table5[[#This Row],[Quantity]]</f>
        <v>668.43</v>
      </c>
      <c r="B379" s="17">
        <f xml:space="preserve"> Table5[[#This Row],[Revenue]] - Table5[[#This Row],[Total Cost]]</f>
        <v>552.42148760522321</v>
      </c>
      <c r="E379" s="18">
        <v>346</v>
      </c>
      <c r="F379" s="18">
        <v>59.462809917560854</v>
      </c>
      <c r="G379" s="18">
        <v>9.1660012913052924E-13</v>
      </c>
      <c r="H379" s="18">
        <v>1.3474663251114121</v>
      </c>
    </row>
    <row r="380" spans="1:8" x14ac:dyDescent="0.25">
      <c r="A380" s="15">
        <f>Table5[[#This Row],[Unit price]] *Table5[[#This Row],[Quantity]]</f>
        <v>387.92</v>
      </c>
      <c r="B380" s="17">
        <f xml:space="preserve"> Table5[[#This Row],[Revenue]] - Table5[[#This Row],[Total Cost]]</f>
        <v>320.59504132342687</v>
      </c>
      <c r="E380" s="18">
        <v>347</v>
      </c>
      <c r="F380" s="18">
        <v>590.08264463014814</v>
      </c>
      <c r="G380" s="18">
        <v>-7.9580786405131221E-13</v>
      </c>
      <c r="H380" s="18">
        <v>-1.1698932435075826</v>
      </c>
    </row>
    <row r="381" spans="1:8" x14ac:dyDescent="0.25">
      <c r="A381" s="15">
        <f>Table5[[#This Row],[Unit price]] *Table5[[#This Row],[Quantity]]</f>
        <v>94.6</v>
      </c>
      <c r="B381" s="17">
        <f xml:space="preserve"> Table5[[#This Row],[Revenue]] - Table5[[#This Row],[Total Cost]]</f>
        <v>78.181818182089557</v>
      </c>
      <c r="E381" s="18">
        <v>348</v>
      </c>
      <c r="F381" s="18">
        <v>150.52892562035657</v>
      </c>
      <c r="G381" s="18">
        <v>6.2527760746888816E-13</v>
      </c>
      <c r="H381" s="18">
        <v>0.91920183418452917</v>
      </c>
    </row>
    <row r="382" spans="1:8" x14ac:dyDescent="0.25">
      <c r="A382" s="15">
        <f>Table5[[#This Row],[Unit price]] *Table5[[#This Row],[Quantity]]</f>
        <v>329.32</v>
      </c>
      <c r="B382" s="17">
        <f xml:space="preserve"> Table5[[#This Row],[Revenue]] - Table5[[#This Row],[Total Cost]]</f>
        <v>272.16528925714306</v>
      </c>
      <c r="E382" s="18">
        <v>349</v>
      </c>
      <c r="F382" s="18">
        <v>111.57024793427081</v>
      </c>
      <c r="G382" s="18">
        <v>7.531752999057062E-13</v>
      </c>
      <c r="H382" s="18">
        <v>1.1072203911768193</v>
      </c>
    </row>
    <row r="383" spans="1:8" x14ac:dyDescent="0.25">
      <c r="A383" s="15">
        <f>Table5[[#This Row],[Unit price]] *Table5[[#This Row],[Quantity]]</f>
        <v>53.22</v>
      </c>
      <c r="B383" s="17">
        <f xml:space="preserve"> Table5[[#This Row],[Revenue]] - Table5[[#This Row],[Total Cost]]</f>
        <v>43.983471074532837</v>
      </c>
      <c r="E383" s="18">
        <v>350</v>
      </c>
      <c r="F383" s="18">
        <v>820.66115702764341</v>
      </c>
      <c r="G383" s="18">
        <v>-1.4779288903810084E-12</v>
      </c>
      <c r="H383" s="18">
        <v>-2.1726588807997964</v>
      </c>
    </row>
    <row r="384" spans="1:8" x14ac:dyDescent="0.25">
      <c r="A384" s="15">
        <f>Table5[[#This Row],[Unit price]] *Table5[[#This Row],[Quantity]]</f>
        <v>498.45</v>
      </c>
      <c r="B384" s="17">
        <f xml:space="preserve"> Table5[[#This Row],[Revenue]] - Table5[[#This Row],[Total Cost]]</f>
        <v>411.94214876176045</v>
      </c>
      <c r="E384" s="18">
        <v>351</v>
      </c>
      <c r="F384" s="18">
        <v>299.03305785227747</v>
      </c>
      <c r="G384" s="18">
        <v>1.7053025658242404E-13</v>
      </c>
      <c r="H384" s="18">
        <v>0.25069140932305345</v>
      </c>
    </row>
    <row r="385" spans="1:8" x14ac:dyDescent="0.25">
      <c r="A385" s="15">
        <f>Table5[[#This Row],[Unit price]] *Table5[[#This Row],[Quantity]]</f>
        <v>299.56</v>
      </c>
      <c r="B385" s="17">
        <f xml:space="preserve"> Table5[[#This Row],[Revenue]] - Table5[[#This Row],[Total Cost]]</f>
        <v>247.57024793474363</v>
      </c>
      <c r="E385" s="18">
        <v>352</v>
      </c>
      <c r="F385" s="18">
        <v>316.61983471184271</v>
      </c>
      <c r="G385" s="18">
        <v>5.6843418860808015E-14</v>
      </c>
      <c r="H385" s="18">
        <v>8.3563803107684478E-2</v>
      </c>
    </row>
    <row r="386" spans="1:8" x14ac:dyDescent="0.25">
      <c r="A386" s="15">
        <f>Table5[[#This Row],[Unit price]] *Table5[[#This Row],[Quantity]]</f>
        <v>204.7</v>
      </c>
      <c r="B386" s="17">
        <f xml:space="preserve"> Table5[[#This Row],[Revenue]] - Table5[[#This Row],[Total Cost]]</f>
        <v>169.17355371959547</v>
      </c>
      <c r="E386" s="18">
        <v>353</v>
      </c>
      <c r="F386" s="18">
        <v>200.82644628168836</v>
      </c>
      <c r="G386" s="18">
        <v>4.5474735088646412E-13</v>
      </c>
      <c r="H386" s="18">
        <v>0.66851042486147583</v>
      </c>
    </row>
    <row r="387" spans="1:8" x14ac:dyDescent="0.25">
      <c r="A387" s="15">
        <f>Table5[[#This Row],[Unit price]] *Table5[[#This Row],[Quantity]]</f>
        <v>75.819999999999993</v>
      </c>
      <c r="B387" s="17">
        <f xml:space="preserve"> Table5[[#This Row],[Revenue]] - Table5[[#This Row],[Total Cost]]</f>
        <v>62.661157025010887</v>
      </c>
      <c r="E387" s="18">
        <v>354</v>
      </c>
      <c r="F387" s="18">
        <v>24.991735537275801</v>
      </c>
      <c r="G387" s="18">
        <v>1.0302869668521453E-12</v>
      </c>
      <c r="H387" s="18">
        <v>1.5145939313267811</v>
      </c>
    </row>
    <row r="388" spans="1:8" x14ac:dyDescent="0.25">
      <c r="A388" s="15">
        <f>Table5[[#This Row],[Unit price]] *Table5[[#This Row],[Quantity]]</f>
        <v>280.62</v>
      </c>
      <c r="B388" s="17">
        <f xml:space="preserve"> Table5[[#This Row],[Revenue]] - Table5[[#This Row],[Total Cost]]</f>
        <v>231.91735537270583</v>
      </c>
      <c r="E388" s="18">
        <v>355</v>
      </c>
      <c r="F388" s="18">
        <v>294.67768595143593</v>
      </c>
      <c r="G388" s="18">
        <v>1.1368683772161603E-13</v>
      </c>
      <c r="H388" s="18">
        <v>0.16712760621536896</v>
      </c>
    </row>
    <row r="389" spans="1:8" x14ac:dyDescent="0.25">
      <c r="A389" s="15">
        <f>Table5[[#This Row],[Unit price]] *Table5[[#This Row],[Quantity]]</f>
        <v>323.2</v>
      </c>
      <c r="B389" s="17">
        <f xml:space="preserve"> Table5[[#This Row],[Revenue]] - Table5[[#This Row],[Total Cost]]</f>
        <v>267.10743801745605</v>
      </c>
      <c r="E389" s="18">
        <v>356</v>
      </c>
      <c r="F389" s="18">
        <v>310.33057851347371</v>
      </c>
      <c r="G389" s="18">
        <v>1.7053025658242404E-13</v>
      </c>
      <c r="H389" s="18">
        <v>0.25069140932305345</v>
      </c>
    </row>
    <row r="390" spans="1:8" x14ac:dyDescent="0.25">
      <c r="A390" s="15">
        <f>Table5[[#This Row],[Unit price]] *Table5[[#This Row],[Quantity]]</f>
        <v>486.63</v>
      </c>
      <c r="B390" s="17">
        <f xml:space="preserve"> Table5[[#This Row],[Revenue]] - Table5[[#This Row],[Total Cost]]</f>
        <v>402.17355372040424</v>
      </c>
      <c r="E390" s="18">
        <v>357</v>
      </c>
      <c r="F390" s="18">
        <v>788.76033058125154</v>
      </c>
      <c r="G390" s="18">
        <v>-1.3642420526593924E-12</v>
      </c>
      <c r="H390" s="18">
        <v>-2.0055312745844276</v>
      </c>
    </row>
    <row r="391" spans="1:8" x14ac:dyDescent="0.25">
      <c r="A391" s="15">
        <f>Table5[[#This Row],[Unit price]] *Table5[[#This Row],[Quantity]]</f>
        <v>127.53999999999999</v>
      </c>
      <c r="B391" s="17">
        <f xml:space="preserve"> Table5[[#This Row],[Revenue]] - Table5[[#This Row],[Total Cost]]</f>
        <v>105.40495867805181</v>
      </c>
      <c r="E391" s="18">
        <v>358</v>
      </c>
      <c r="F391" s="18">
        <v>68.181818182053959</v>
      </c>
      <c r="G391" s="18">
        <v>8.9528384705772623E-13</v>
      </c>
      <c r="H391" s="18">
        <v>1.3161298989460304</v>
      </c>
    </row>
    <row r="392" spans="1:8" x14ac:dyDescent="0.25">
      <c r="A392" s="15">
        <f>Table5[[#This Row],[Unit price]] *Table5[[#This Row],[Quantity]]</f>
        <v>241.44</v>
      </c>
      <c r="B392" s="17">
        <f xml:space="preserve"> Table5[[#This Row],[Revenue]] - Table5[[#This Row],[Total Cost]]</f>
        <v>199.53719008333724</v>
      </c>
      <c r="E392" s="18">
        <v>359</v>
      </c>
      <c r="F392" s="18">
        <v>61.958677686164563</v>
      </c>
      <c r="G392" s="18">
        <v>9.0949470177292824E-13</v>
      </c>
      <c r="H392" s="18">
        <v>1.3370208497229517</v>
      </c>
    </row>
    <row r="393" spans="1:8" x14ac:dyDescent="0.25">
      <c r="A393" s="15">
        <f>Table5[[#This Row],[Unit price]] *Table5[[#This Row],[Quantity]]</f>
        <v>379.5</v>
      </c>
      <c r="B393" s="17">
        <f xml:space="preserve"> Table5[[#This Row],[Revenue]] - Table5[[#This Row],[Total Cost]]</f>
        <v>313.63636363745229</v>
      </c>
      <c r="E393" s="18">
        <v>360</v>
      </c>
      <c r="F393" s="18">
        <v>535.2727272745858</v>
      </c>
      <c r="G393" s="18">
        <v>-5.6843418860808015E-13</v>
      </c>
      <c r="H393" s="18">
        <v>-0.83563803107684476</v>
      </c>
    </row>
    <row r="394" spans="1:8" x14ac:dyDescent="0.25">
      <c r="A394" s="15">
        <f>Table5[[#This Row],[Unit price]] *Table5[[#This Row],[Quantity]]</f>
        <v>76.819999999999993</v>
      </c>
      <c r="B394" s="17">
        <f xml:space="preserve"> Table5[[#This Row],[Revenue]] - Table5[[#This Row],[Total Cost]]</f>
        <v>63.487603306005489</v>
      </c>
      <c r="E394" s="18">
        <v>361</v>
      </c>
      <c r="F394" s="18">
        <v>624.59504132448285</v>
      </c>
      <c r="G394" s="18">
        <v>-7.9580786405131221E-13</v>
      </c>
      <c r="H394" s="18">
        <v>-1.1698932435075826</v>
      </c>
    </row>
    <row r="395" spans="1:8" x14ac:dyDescent="0.25">
      <c r="A395" s="15">
        <f>Table5[[#This Row],[Unit price]] *Table5[[#This Row],[Quantity]]</f>
        <v>522.6</v>
      </c>
      <c r="B395" s="17">
        <f xml:space="preserve"> Table5[[#This Row],[Revenue]] - Table5[[#This Row],[Total Cost]]</f>
        <v>431.90082644778016</v>
      </c>
      <c r="E395" s="18">
        <v>362</v>
      </c>
      <c r="F395" s="18">
        <v>164.94214876090254</v>
      </c>
      <c r="G395" s="18">
        <v>5.6843418860808015E-13</v>
      </c>
      <c r="H395" s="18">
        <v>0.83563803107684476</v>
      </c>
    </row>
    <row r="396" spans="1:8" x14ac:dyDescent="0.25">
      <c r="A396" s="15">
        <f>Table5[[#This Row],[Unit price]] *Table5[[#This Row],[Quantity]]</f>
        <v>79.739999999999995</v>
      </c>
      <c r="B396" s="17">
        <f xml:space="preserve"> Table5[[#This Row],[Revenue]] - Table5[[#This Row],[Total Cost]]</f>
        <v>65.90082644650974</v>
      </c>
      <c r="E396" s="18">
        <v>363</v>
      </c>
      <c r="F396" s="18">
        <v>363.07438016654953</v>
      </c>
      <c r="G396" s="18">
        <v>0</v>
      </c>
      <c r="H396" s="18">
        <v>0</v>
      </c>
    </row>
    <row r="397" spans="1:8" x14ac:dyDescent="0.25">
      <c r="A397" s="15">
        <f>Table5[[#This Row],[Unit price]] *Table5[[#This Row],[Quantity]]</f>
        <v>387.5</v>
      </c>
      <c r="B397" s="17">
        <f xml:space="preserve"> Table5[[#This Row],[Revenue]] - Table5[[#This Row],[Total Cost]]</f>
        <v>320.24793388540911</v>
      </c>
      <c r="E397" s="18">
        <v>364</v>
      </c>
      <c r="F397" s="18">
        <v>136.33057851286924</v>
      </c>
      <c r="G397" s="18">
        <v>6.8212102632969618E-13</v>
      </c>
      <c r="H397" s="18">
        <v>1.0027656372922138</v>
      </c>
    </row>
    <row r="398" spans="1:8" x14ac:dyDescent="0.25">
      <c r="A398" s="15">
        <f>Table5[[#This Row],[Unit price]] *Table5[[#This Row],[Quantity]]</f>
        <v>271.35000000000002</v>
      </c>
      <c r="B398" s="17">
        <f xml:space="preserve"> Table5[[#This Row],[Revenue]] - Table5[[#This Row],[Total Cost]]</f>
        <v>224.25619834788586</v>
      </c>
      <c r="E398" s="18">
        <v>365</v>
      </c>
      <c r="F398" s="18">
        <v>270.01652892655682</v>
      </c>
      <c r="G398" s="18">
        <v>2.8421709430404007E-13</v>
      </c>
      <c r="H398" s="18">
        <v>0.41781901553842238</v>
      </c>
    </row>
    <row r="399" spans="1:8" x14ac:dyDescent="0.25">
      <c r="A399" s="15">
        <f>Table5[[#This Row],[Unit price]] *Table5[[#This Row],[Quantity]]</f>
        <v>122.31</v>
      </c>
      <c r="B399" s="17">
        <f xml:space="preserve"> Table5[[#This Row],[Revenue]] - Table5[[#This Row],[Total Cost]]</f>
        <v>101.08264462845004</v>
      </c>
      <c r="E399" s="18">
        <v>366</v>
      </c>
      <c r="F399" s="18">
        <v>381.71900826578792</v>
      </c>
      <c r="G399" s="18">
        <v>-1.1368683772161603E-13</v>
      </c>
      <c r="H399" s="18">
        <v>-0.16712760621536896</v>
      </c>
    </row>
    <row r="400" spans="1:8" x14ac:dyDescent="0.25">
      <c r="A400" s="15">
        <f>Table5[[#This Row],[Unit price]] *Table5[[#This Row],[Quantity]]</f>
        <v>246.36</v>
      </c>
      <c r="B400" s="17">
        <f xml:space="preserve"> Table5[[#This Row],[Revenue]] - Table5[[#This Row],[Total Cost]]</f>
        <v>203.60330578583071</v>
      </c>
      <c r="E400" s="18">
        <v>367</v>
      </c>
      <c r="F400" s="18">
        <v>217.98347107513638</v>
      </c>
      <c r="G400" s="18">
        <v>4.2632564145606011E-13</v>
      </c>
      <c r="H400" s="18">
        <v>0.62672852330763351</v>
      </c>
    </row>
    <row r="401" spans="1:8" x14ac:dyDescent="0.25">
      <c r="A401" s="15">
        <f>Table5[[#This Row],[Unit price]] *Table5[[#This Row],[Quantity]]</f>
        <v>173.16</v>
      </c>
      <c r="B401" s="17">
        <f xml:space="preserve"> Table5[[#This Row],[Revenue]] - Table5[[#This Row],[Total Cost]]</f>
        <v>143.10743801702566</v>
      </c>
      <c r="E401" s="18">
        <v>368</v>
      </c>
      <c r="F401" s="18">
        <v>118.67768595082443</v>
      </c>
      <c r="G401" s="18">
        <v>7.2475359047530219E-13</v>
      </c>
      <c r="H401" s="18">
        <v>1.0654384896229769</v>
      </c>
    </row>
    <row r="402" spans="1:8" x14ac:dyDescent="0.25">
      <c r="A402" s="15">
        <f>Table5[[#This Row],[Unit price]] *Table5[[#This Row],[Quantity]]</f>
        <v>236.57999999999998</v>
      </c>
      <c r="B402" s="17">
        <f xml:space="preserve"> Table5[[#This Row],[Revenue]] - Table5[[#This Row],[Total Cost]]</f>
        <v>195.52066115770344</v>
      </c>
      <c r="E402" s="18">
        <v>369</v>
      </c>
      <c r="F402" s="18">
        <v>159.91735537245532</v>
      </c>
      <c r="G402" s="18">
        <v>5.9685589803848416E-13</v>
      </c>
      <c r="H402" s="18">
        <v>0.87741993263068696</v>
      </c>
    </row>
    <row r="403" spans="1:8" x14ac:dyDescent="0.25">
      <c r="A403" s="15">
        <f>Table5[[#This Row],[Unit price]] *Table5[[#This Row],[Quantity]]</f>
        <v>184.88</v>
      </c>
      <c r="B403" s="17">
        <f xml:space="preserve"> Table5[[#This Row],[Revenue]] - Table5[[#This Row],[Total Cost]]</f>
        <v>152.79338843028242</v>
      </c>
      <c r="E403" s="18">
        <v>370</v>
      </c>
      <c r="F403" s="18">
        <v>151.91735537242752</v>
      </c>
      <c r="G403" s="18">
        <v>6.5369931689929217E-13</v>
      </c>
      <c r="H403" s="18">
        <v>0.96098373573837148</v>
      </c>
    </row>
    <row r="404" spans="1:8" x14ac:dyDescent="0.25">
      <c r="A404" s="15">
        <f>Table5[[#This Row],[Unit price]] *Table5[[#This Row],[Quantity]]</f>
        <v>13.98</v>
      </c>
      <c r="B404" s="17">
        <f xml:space="preserve"> Table5[[#This Row],[Revenue]] - Table5[[#This Row],[Total Cost]]</f>
        <v>11.553719008304567</v>
      </c>
      <c r="E404" s="18">
        <v>371</v>
      </c>
      <c r="F404" s="18">
        <v>100.76033057886136</v>
      </c>
      <c r="G404" s="18">
        <v>7.9580786405131221E-13</v>
      </c>
      <c r="H404" s="18">
        <v>1.1698932435075826</v>
      </c>
    </row>
    <row r="405" spans="1:8" x14ac:dyDescent="0.25">
      <c r="A405" s="15">
        <f>Table5[[#This Row],[Unit price]] *Table5[[#This Row],[Quantity]]</f>
        <v>198.75</v>
      </c>
      <c r="B405" s="17">
        <f xml:space="preserve"> Table5[[#This Row],[Revenue]] - Table5[[#This Row],[Total Cost]]</f>
        <v>164.25619834767758</v>
      </c>
      <c r="E405" s="18">
        <v>372</v>
      </c>
      <c r="F405" s="18">
        <v>347.65289256319022</v>
      </c>
      <c r="G405" s="18">
        <v>-5.6843418860808015E-14</v>
      </c>
      <c r="H405" s="18">
        <v>-8.3563803107684478E-2</v>
      </c>
    </row>
    <row r="406" spans="1:8" x14ac:dyDescent="0.25">
      <c r="A406" s="15">
        <f>Table5[[#This Row],[Unit price]] *Table5[[#This Row],[Quantity]]</f>
        <v>684.53000000000009</v>
      </c>
      <c r="B406" s="17">
        <f xml:space="preserve"> Table5[[#This Row],[Revenue]] - Table5[[#This Row],[Total Cost]]</f>
        <v>565.72727272923646</v>
      </c>
      <c r="E406" s="18">
        <v>373</v>
      </c>
      <c r="F406" s="18">
        <v>208.66115702551721</v>
      </c>
      <c r="G406" s="18">
        <v>4.5474735088646412E-13</v>
      </c>
      <c r="H406" s="18">
        <v>0.66851042486147583</v>
      </c>
    </row>
    <row r="407" spans="1:8" x14ac:dyDescent="0.25">
      <c r="A407" s="15">
        <f>Table5[[#This Row],[Unit price]] *Table5[[#This Row],[Quantity]]</f>
        <v>269.04000000000002</v>
      </c>
      <c r="B407" s="17">
        <f xml:space="preserve"> Table5[[#This Row],[Revenue]] - Table5[[#This Row],[Total Cost]]</f>
        <v>222.34710743878833</v>
      </c>
      <c r="E407" s="18">
        <v>374</v>
      </c>
      <c r="F407" s="18">
        <v>277.2314049596398</v>
      </c>
      <c r="G407" s="18">
        <v>2.2737367544323206E-13</v>
      </c>
      <c r="H407" s="18">
        <v>0.33425521243073791</v>
      </c>
    </row>
    <row r="408" spans="1:8" x14ac:dyDescent="0.25">
      <c r="A408" s="15">
        <f>Table5[[#This Row],[Unit price]] *Table5[[#This Row],[Quantity]]</f>
        <v>68.949999999999989</v>
      </c>
      <c r="B408" s="17">
        <f xml:space="preserve"> Table5[[#This Row],[Revenue]] - Table5[[#This Row],[Total Cost]]</f>
        <v>56.983471074577949</v>
      </c>
      <c r="E408" s="18">
        <v>375</v>
      </c>
      <c r="F408" s="18">
        <v>399.58677686089129</v>
      </c>
      <c r="G408" s="18">
        <v>-1.7053025658242404E-13</v>
      </c>
      <c r="H408" s="18">
        <v>-0.25069140932305345</v>
      </c>
    </row>
    <row r="409" spans="1:8" x14ac:dyDescent="0.25">
      <c r="A409" s="15">
        <f>Table5[[#This Row],[Unit price]] *Table5[[#This Row],[Quantity]]</f>
        <v>274.83999999999997</v>
      </c>
      <c r="B409" s="17">
        <f xml:space="preserve"> Table5[[#This Row],[Revenue]] - Table5[[#This Row],[Total Cost]]</f>
        <v>227.140495868557</v>
      </c>
      <c r="E409" s="18">
        <v>376</v>
      </c>
      <c r="F409" s="18">
        <v>263.15702479430161</v>
      </c>
      <c r="G409" s="18">
        <v>2.8421709430404007E-13</v>
      </c>
      <c r="H409" s="18">
        <v>0.41781901553842238</v>
      </c>
    </row>
    <row r="410" spans="1:8" x14ac:dyDescent="0.25">
      <c r="A410" s="15">
        <f>Table5[[#This Row],[Unit price]] *Table5[[#This Row],[Quantity]]</f>
        <v>226.12</v>
      </c>
      <c r="B410" s="17">
        <f xml:space="preserve"> Table5[[#This Row],[Revenue]] - Table5[[#This Row],[Total Cost]]</f>
        <v>186.8760330584999</v>
      </c>
      <c r="E410" s="18">
        <v>377</v>
      </c>
      <c r="F410" s="18">
        <v>552.42148760522389</v>
      </c>
      <c r="G410" s="18">
        <v>-6.8212102632969618E-13</v>
      </c>
      <c r="H410" s="18">
        <v>-1.0027656372922138</v>
      </c>
    </row>
    <row r="411" spans="1:8" x14ac:dyDescent="0.25">
      <c r="A411" s="15">
        <f>Table5[[#This Row],[Unit price]] *Table5[[#This Row],[Quantity]]</f>
        <v>119.1</v>
      </c>
      <c r="B411" s="17">
        <f xml:space="preserve"> Table5[[#This Row],[Revenue]] - Table5[[#This Row],[Total Cost]]</f>
        <v>98.429752066457354</v>
      </c>
      <c r="E411" s="18">
        <v>378</v>
      </c>
      <c r="F411" s="18">
        <v>320.59504132342681</v>
      </c>
      <c r="G411" s="18">
        <v>5.6843418860808015E-14</v>
      </c>
      <c r="H411" s="18">
        <v>8.3563803107684478E-2</v>
      </c>
    </row>
    <row r="412" spans="1:8" x14ac:dyDescent="0.25">
      <c r="A412" s="15">
        <f>Table5[[#This Row],[Unit price]] *Table5[[#This Row],[Quantity]]</f>
        <v>342.1</v>
      </c>
      <c r="B412" s="17">
        <f xml:space="preserve"> Table5[[#This Row],[Revenue]] - Table5[[#This Row],[Total Cost]]</f>
        <v>282.72727272825409</v>
      </c>
      <c r="E412" s="18">
        <v>379</v>
      </c>
      <c r="F412" s="18">
        <v>78.181818182088691</v>
      </c>
      <c r="G412" s="18">
        <v>8.6686213762732223E-13</v>
      </c>
      <c r="H412" s="18">
        <v>1.2743479973921883</v>
      </c>
    </row>
    <row r="413" spans="1:8" x14ac:dyDescent="0.25">
      <c r="A413" s="15">
        <f>Table5[[#This Row],[Unit price]] *Table5[[#This Row],[Quantity]]</f>
        <v>43.74</v>
      </c>
      <c r="B413" s="17">
        <f xml:space="preserve"> Table5[[#This Row],[Revenue]] - Table5[[#This Row],[Total Cost]]</f>
        <v>36.148760330703993</v>
      </c>
      <c r="E413" s="18">
        <v>380</v>
      </c>
      <c r="F413" s="18">
        <v>272.16528925714283</v>
      </c>
      <c r="G413" s="18">
        <v>2.2737367544323206E-13</v>
      </c>
      <c r="H413" s="18">
        <v>0.33425521243073791</v>
      </c>
    </row>
    <row r="414" spans="1:8" x14ac:dyDescent="0.25">
      <c r="A414" s="15">
        <f>Table5[[#This Row],[Unit price]] *Table5[[#This Row],[Quantity]]</f>
        <v>104.85</v>
      </c>
      <c r="B414" s="17">
        <f xml:space="preserve"> Table5[[#This Row],[Revenue]] - Table5[[#This Row],[Total Cost]]</f>
        <v>86.652892562284251</v>
      </c>
      <c r="E414" s="18">
        <v>381</v>
      </c>
      <c r="F414" s="18">
        <v>43.983471074531863</v>
      </c>
      <c r="G414" s="18">
        <v>9.7344354799133725E-13</v>
      </c>
      <c r="H414" s="18">
        <v>1.4310301282190967</v>
      </c>
    </row>
    <row r="415" spans="1:8" x14ac:dyDescent="0.25">
      <c r="A415" s="15">
        <f>Table5[[#This Row],[Unit price]] *Table5[[#This Row],[Quantity]]</f>
        <v>77.52</v>
      </c>
      <c r="B415" s="17">
        <f xml:space="preserve"> Table5[[#This Row],[Revenue]] - Table5[[#This Row],[Total Cost]]</f>
        <v>64.066115702701723</v>
      </c>
      <c r="E415" s="18">
        <v>382</v>
      </c>
      <c r="F415" s="18">
        <v>411.94214876176068</v>
      </c>
      <c r="G415" s="18">
        <v>-2.2737367544323206E-13</v>
      </c>
      <c r="H415" s="18">
        <v>-0.33425521243073791</v>
      </c>
    </row>
    <row r="416" spans="1:8" x14ac:dyDescent="0.25">
      <c r="A416" s="15">
        <f>Table5[[#This Row],[Unit price]] *Table5[[#This Row],[Quantity]]</f>
        <v>407.44</v>
      </c>
      <c r="B416" s="17">
        <f xml:space="preserve"> Table5[[#This Row],[Revenue]] - Table5[[#This Row],[Total Cost]]</f>
        <v>336.72727272844156</v>
      </c>
      <c r="E416" s="18">
        <v>383</v>
      </c>
      <c r="F416" s="18">
        <v>247.57024793474332</v>
      </c>
      <c r="G416" s="18">
        <v>3.1263880373444408E-13</v>
      </c>
      <c r="H416" s="18">
        <v>0.45960091709226458</v>
      </c>
    </row>
    <row r="417" spans="1:8" x14ac:dyDescent="0.25">
      <c r="A417" s="15">
        <f>Table5[[#This Row],[Unit price]] *Table5[[#This Row],[Quantity]]</f>
        <v>96.11</v>
      </c>
      <c r="B417" s="17">
        <f xml:space="preserve"> Table5[[#This Row],[Revenue]] - Table5[[#This Row],[Total Cost]]</f>
        <v>79.429752066391416</v>
      </c>
      <c r="E417" s="18">
        <v>384</v>
      </c>
      <c r="F417" s="18">
        <v>169.17355371959491</v>
      </c>
      <c r="G417" s="18">
        <v>5.6843418860808015E-13</v>
      </c>
      <c r="H417" s="18">
        <v>0.83563803107684476</v>
      </c>
    </row>
    <row r="418" spans="1:8" x14ac:dyDescent="0.25">
      <c r="A418" s="15">
        <f>Table5[[#This Row],[Unit price]] *Table5[[#This Row],[Quantity]]</f>
        <v>181.52</v>
      </c>
      <c r="B418" s="17">
        <f xml:space="preserve"> Table5[[#This Row],[Revenue]] - Table5[[#This Row],[Total Cost]]</f>
        <v>150.01652892614055</v>
      </c>
      <c r="E418" s="18">
        <v>385</v>
      </c>
      <c r="F418" s="18">
        <v>62.661157025009977</v>
      </c>
      <c r="G418" s="18">
        <v>9.0949470177292824E-13</v>
      </c>
      <c r="H418" s="18">
        <v>1.3370208497229517</v>
      </c>
    </row>
    <row r="419" spans="1:8" x14ac:dyDescent="0.25">
      <c r="A419" s="15">
        <f>Table5[[#This Row],[Unit price]] *Table5[[#This Row],[Quantity]]</f>
        <v>81.510000000000005</v>
      </c>
      <c r="B419" s="17">
        <f xml:space="preserve"> Table5[[#This Row],[Revenue]] - Table5[[#This Row],[Total Cost]]</f>
        <v>67.363636363870199</v>
      </c>
      <c r="E419" s="18">
        <v>386</v>
      </c>
      <c r="F419" s="18">
        <v>231.91735537270546</v>
      </c>
      <c r="G419" s="18">
        <v>3.694822225952521E-13</v>
      </c>
      <c r="H419" s="18">
        <v>0.5431647201999491</v>
      </c>
    </row>
    <row r="420" spans="1:8" x14ac:dyDescent="0.25">
      <c r="A420" s="15">
        <f>Table5[[#This Row],[Unit price]] *Table5[[#This Row],[Quantity]]</f>
        <v>114.44</v>
      </c>
      <c r="B420" s="17">
        <f xml:space="preserve"> Table5[[#This Row],[Revenue]] - Table5[[#This Row],[Total Cost]]</f>
        <v>94.578512397022507</v>
      </c>
      <c r="E420" s="18">
        <v>387</v>
      </c>
      <c r="F420" s="18">
        <v>267.10743801745582</v>
      </c>
      <c r="G420" s="18">
        <v>2.2737367544323206E-13</v>
      </c>
      <c r="H420" s="18">
        <v>0.33425521243073791</v>
      </c>
    </row>
    <row r="421" spans="1:8" x14ac:dyDescent="0.25">
      <c r="A421" s="15">
        <f>Table5[[#This Row],[Unit price]] *Table5[[#This Row],[Quantity]]</f>
        <v>176.54</v>
      </c>
      <c r="B421" s="17">
        <f xml:space="preserve"> Table5[[#This Row],[Revenue]] - Table5[[#This Row],[Total Cost]]</f>
        <v>145.90082644678742</v>
      </c>
      <c r="E421" s="18">
        <v>388</v>
      </c>
      <c r="F421" s="18">
        <v>402.17355372040436</v>
      </c>
      <c r="G421" s="18">
        <v>-1.1368683772161603E-13</v>
      </c>
      <c r="H421" s="18">
        <v>-0.16712760621536896</v>
      </c>
    </row>
    <row r="422" spans="1:8" x14ac:dyDescent="0.25">
      <c r="A422" s="15">
        <f>Table5[[#This Row],[Unit price]] *Table5[[#This Row],[Quantity]]</f>
        <v>115.80000000000001</v>
      </c>
      <c r="B422" s="17">
        <f xml:space="preserve"> Table5[[#This Row],[Revenue]] - Table5[[#This Row],[Total Cost]]</f>
        <v>95.70247933917517</v>
      </c>
      <c r="E422" s="18">
        <v>389</v>
      </c>
      <c r="F422" s="18">
        <v>105.40495867805105</v>
      </c>
      <c r="G422" s="18">
        <v>7.673861546209082E-13</v>
      </c>
      <c r="H422" s="18">
        <v>1.1281113419537403</v>
      </c>
    </row>
    <row r="423" spans="1:8" x14ac:dyDescent="0.25">
      <c r="A423" s="15">
        <f>Table5[[#This Row],[Unit price]] *Table5[[#This Row],[Quantity]]</f>
        <v>252.14999999999998</v>
      </c>
      <c r="B423" s="17">
        <f xml:space="preserve"> Table5[[#This Row],[Revenue]] - Table5[[#This Row],[Total Cost]]</f>
        <v>208.38842975278942</v>
      </c>
      <c r="E423" s="18">
        <v>390</v>
      </c>
      <c r="F423" s="18">
        <v>199.53719008333675</v>
      </c>
      <c r="G423" s="18">
        <v>4.8316906031686813E-13</v>
      </c>
      <c r="H423" s="18">
        <v>0.71029232641531803</v>
      </c>
    </row>
    <row r="424" spans="1:8" x14ac:dyDescent="0.25">
      <c r="A424" s="15">
        <f>Table5[[#This Row],[Unit price]] *Table5[[#This Row],[Quantity]]</f>
        <v>972.09999999999991</v>
      </c>
      <c r="B424" s="17">
        <f xml:space="preserve"> Table5[[#This Row],[Revenue]] - Table5[[#This Row],[Total Cost]]</f>
        <v>803.38842975485466</v>
      </c>
      <c r="E424" s="18">
        <v>391</v>
      </c>
      <c r="F424" s="18">
        <v>313.63636363745218</v>
      </c>
      <c r="G424" s="18">
        <v>1.1368683772161603E-13</v>
      </c>
      <c r="H424" s="18">
        <v>0.16712760621536896</v>
      </c>
    </row>
    <row r="425" spans="1:8" x14ac:dyDescent="0.25">
      <c r="A425" s="15">
        <f>Table5[[#This Row],[Unit price]] *Table5[[#This Row],[Quantity]]</f>
        <v>203.36</v>
      </c>
      <c r="B425" s="17">
        <f xml:space="preserve"> Table5[[#This Row],[Revenue]] - Table5[[#This Row],[Total Cost]]</f>
        <v>168.06611570306274</v>
      </c>
      <c r="E425" s="18">
        <v>392</v>
      </c>
      <c r="F425" s="18">
        <v>63.48760330600458</v>
      </c>
      <c r="G425" s="18">
        <v>9.0949470177292824E-13</v>
      </c>
      <c r="H425" s="18">
        <v>1.3370208497229517</v>
      </c>
    </row>
    <row r="426" spans="1:8" x14ac:dyDescent="0.25">
      <c r="A426" s="15">
        <f>Table5[[#This Row],[Unit price]] *Table5[[#This Row],[Quantity]]</f>
        <v>16.28</v>
      </c>
      <c r="B426" s="17">
        <f xml:space="preserve"> Table5[[#This Row],[Revenue]] - Table5[[#This Row],[Total Cost]]</f>
        <v>13.454545454592157</v>
      </c>
      <c r="E426" s="18">
        <v>393</v>
      </c>
      <c r="F426" s="18">
        <v>431.90082644778045</v>
      </c>
      <c r="G426" s="18">
        <v>-2.8421709430404007E-13</v>
      </c>
      <c r="H426" s="18">
        <v>-0.41781901553842238</v>
      </c>
    </row>
    <row r="427" spans="1:8" x14ac:dyDescent="0.25">
      <c r="A427" s="15">
        <f>Table5[[#This Row],[Unit price]] *Table5[[#This Row],[Quantity]]</f>
        <v>365.49</v>
      </c>
      <c r="B427" s="17">
        <f xml:space="preserve"> Table5[[#This Row],[Revenue]] - Table5[[#This Row],[Total Cost]]</f>
        <v>302.05785124071792</v>
      </c>
      <c r="E427" s="18">
        <v>394</v>
      </c>
      <c r="F427" s="18">
        <v>65.90082644650883</v>
      </c>
      <c r="G427" s="18">
        <v>9.0949470177292824E-13</v>
      </c>
      <c r="H427" s="18">
        <v>1.3370208497229517</v>
      </c>
    </row>
    <row r="428" spans="1:8" x14ac:dyDescent="0.25">
      <c r="A428" s="15">
        <f>Table5[[#This Row],[Unit price]] *Table5[[#This Row],[Quantity]]</f>
        <v>372.19</v>
      </c>
      <c r="B428" s="17">
        <f xml:space="preserve"> Table5[[#This Row],[Revenue]] - Table5[[#This Row],[Total Cost]]</f>
        <v>307.59504132338174</v>
      </c>
      <c r="E428" s="18">
        <v>395</v>
      </c>
      <c r="F428" s="18">
        <v>320.247933885409</v>
      </c>
      <c r="G428" s="18">
        <v>1.1368683772161603E-13</v>
      </c>
      <c r="H428" s="18">
        <v>0.16712760621536896</v>
      </c>
    </row>
    <row r="429" spans="1:8" x14ac:dyDescent="0.25">
      <c r="A429" s="15">
        <f>Table5[[#This Row],[Unit price]] *Table5[[#This Row],[Quantity]]</f>
        <v>62.61</v>
      </c>
      <c r="B429" s="17">
        <f xml:space="preserve"> Table5[[#This Row],[Revenue]] - Table5[[#This Row],[Total Cost]]</f>
        <v>51.743801653072168</v>
      </c>
      <c r="E429" s="18">
        <v>396</v>
      </c>
      <c r="F429" s="18">
        <v>224.25619834788546</v>
      </c>
      <c r="G429" s="18">
        <v>3.979039320256561E-13</v>
      </c>
      <c r="H429" s="18">
        <v>0.58494662175379131</v>
      </c>
    </row>
    <row r="430" spans="1:8" x14ac:dyDescent="0.25">
      <c r="A430" s="15">
        <f>Table5[[#This Row],[Unit price]] *Table5[[#This Row],[Quantity]]</f>
        <v>336.34999999999997</v>
      </c>
      <c r="B430" s="17">
        <f xml:space="preserve"> Table5[[#This Row],[Revenue]] - Table5[[#This Row],[Total Cost]]</f>
        <v>277.97520661253509</v>
      </c>
      <c r="E430" s="18">
        <v>397</v>
      </c>
      <c r="F430" s="18">
        <v>101.08264462844926</v>
      </c>
      <c r="G430" s="18">
        <v>7.815970093361102E-13</v>
      </c>
      <c r="H430" s="18">
        <v>1.1490022927306616</v>
      </c>
    </row>
    <row r="431" spans="1:8" x14ac:dyDescent="0.25">
      <c r="A431" s="15">
        <f>Table5[[#This Row],[Unit price]] *Table5[[#This Row],[Quantity]]</f>
        <v>906.5</v>
      </c>
      <c r="B431" s="17">
        <f xml:space="preserve"> Table5[[#This Row],[Revenue]] - Table5[[#This Row],[Total Cost]]</f>
        <v>749.17355372160864</v>
      </c>
      <c r="E431" s="18">
        <v>398</v>
      </c>
      <c r="F431" s="18">
        <v>203.60330578583023</v>
      </c>
      <c r="G431" s="18">
        <v>4.8316906031686813E-13</v>
      </c>
      <c r="H431" s="18">
        <v>0.71029232641531803</v>
      </c>
    </row>
    <row r="432" spans="1:8" x14ac:dyDescent="0.25">
      <c r="A432" s="15">
        <f>Table5[[#This Row],[Unit price]] *Table5[[#This Row],[Quantity]]</f>
        <v>138.16</v>
      </c>
      <c r="B432" s="17">
        <f xml:space="preserve"> Table5[[#This Row],[Revenue]] - Table5[[#This Row],[Total Cost]]</f>
        <v>114.18181818221451</v>
      </c>
      <c r="E432" s="18">
        <v>399</v>
      </c>
      <c r="F432" s="18">
        <v>143.107438017025</v>
      </c>
      <c r="G432" s="18">
        <v>6.5369931689929217E-13</v>
      </c>
      <c r="H432" s="18">
        <v>0.96098373573837148</v>
      </c>
    </row>
    <row r="433" spans="1:8" x14ac:dyDescent="0.25">
      <c r="A433" s="15">
        <f>Table5[[#This Row],[Unit price]] *Table5[[#This Row],[Quantity]]</f>
        <v>86.54</v>
      </c>
      <c r="B433" s="17">
        <f xml:space="preserve"> Table5[[#This Row],[Revenue]] - Table5[[#This Row],[Total Cost]]</f>
        <v>71.520661157273054</v>
      </c>
      <c r="E433" s="18">
        <v>400</v>
      </c>
      <c r="F433" s="18">
        <v>195.52066115770296</v>
      </c>
      <c r="G433" s="18">
        <v>4.8316906031686813E-13</v>
      </c>
      <c r="H433" s="18">
        <v>0.71029232641531803</v>
      </c>
    </row>
    <row r="434" spans="1:8" x14ac:dyDescent="0.25">
      <c r="A434" s="15">
        <f>Table5[[#This Row],[Unit price]] *Table5[[#This Row],[Quantity]]</f>
        <v>140.76</v>
      </c>
      <c r="B434" s="17">
        <f xml:space="preserve"> Table5[[#This Row],[Revenue]] - Table5[[#This Row],[Total Cost]]</f>
        <v>116.33057851280049</v>
      </c>
      <c r="E434" s="18">
        <v>401</v>
      </c>
      <c r="F434" s="18">
        <v>152.79338843028179</v>
      </c>
      <c r="G434" s="18">
        <v>6.2527760746888816E-13</v>
      </c>
      <c r="H434" s="18">
        <v>0.91920183418452917</v>
      </c>
    </row>
    <row r="435" spans="1:8" x14ac:dyDescent="0.25">
      <c r="A435" s="15">
        <f>Table5[[#This Row],[Unit price]] *Table5[[#This Row],[Quantity]]</f>
        <v>668.78000000000009</v>
      </c>
      <c r="B435" s="17">
        <f xml:space="preserve"> Table5[[#This Row],[Revenue]] - Table5[[#This Row],[Total Cost]]</f>
        <v>552.71074380357152</v>
      </c>
      <c r="E435" s="18">
        <v>402</v>
      </c>
      <c r="F435" s="18">
        <v>11.553719008303496</v>
      </c>
      <c r="G435" s="18">
        <v>1.071143174158351E-12</v>
      </c>
      <c r="H435" s="18">
        <v>1.5746554148104293</v>
      </c>
    </row>
    <row r="436" spans="1:8" x14ac:dyDescent="0.25">
      <c r="A436" s="15">
        <f>Table5[[#This Row],[Unit price]] *Table5[[#This Row],[Quantity]]</f>
        <v>47.44</v>
      </c>
      <c r="B436" s="17">
        <f xml:space="preserve"> Table5[[#This Row],[Revenue]] - Table5[[#This Row],[Total Cost]]</f>
        <v>39.20661157038402</v>
      </c>
      <c r="E436" s="18">
        <v>403</v>
      </c>
      <c r="F436" s="18">
        <v>164.25619834767699</v>
      </c>
      <c r="G436" s="18">
        <v>5.9685589803848416E-13</v>
      </c>
      <c r="H436" s="18">
        <v>0.87741993263068696</v>
      </c>
    </row>
    <row r="437" spans="1:8" x14ac:dyDescent="0.25">
      <c r="A437" s="15">
        <f>Table5[[#This Row],[Unit price]] *Table5[[#This Row],[Quantity]]</f>
        <v>893.16</v>
      </c>
      <c r="B437" s="17">
        <f xml:space="preserve"> Table5[[#This Row],[Revenue]] - Table5[[#This Row],[Total Cost]]</f>
        <v>738.14876033314067</v>
      </c>
      <c r="E437" s="18">
        <v>404</v>
      </c>
      <c r="F437" s="18">
        <v>565.72727272923714</v>
      </c>
      <c r="G437" s="18">
        <v>-6.8212102632969618E-13</v>
      </c>
      <c r="H437" s="18">
        <v>-1.0027656372922138</v>
      </c>
    </row>
    <row r="438" spans="1:8" x14ac:dyDescent="0.25">
      <c r="A438" s="15">
        <f>Table5[[#This Row],[Unit price]] *Table5[[#This Row],[Quantity]]</f>
        <v>331.72</v>
      </c>
      <c r="B438" s="17">
        <f xml:space="preserve"> Table5[[#This Row],[Revenue]] - Table5[[#This Row],[Total Cost]]</f>
        <v>274.14876033153013</v>
      </c>
      <c r="E438" s="18">
        <v>405</v>
      </c>
      <c r="F438" s="18">
        <v>222.34710743878793</v>
      </c>
      <c r="G438" s="18">
        <v>3.979039320256561E-13</v>
      </c>
      <c r="H438" s="18">
        <v>0.58494662175379131</v>
      </c>
    </row>
    <row r="439" spans="1:8" x14ac:dyDescent="0.25">
      <c r="A439" s="15">
        <f>Table5[[#This Row],[Unit price]] *Table5[[#This Row],[Quantity]]</f>
        <v>203.94</v>
      </c>
      <c r="B439" s="17">
        <f xml:space="preserve"> Table5[[#This Row],[Revenue]] - Table5[[#This Row],[Total Cost]]</f>
        <v>168.54545454603959</v>
      </c>
      <c r="E439" s="18">
        <v>406</v>
      </c>
      <c r="F439" s="18">
        <v>56.983471074577025</v>
      </c>
      <c r="G439" s="18">
        <v>9.2370555648813024E-13</v>
      </c>
      <c r="H439" s="18">
        <v>1.3579118004998727</v>
      </c>
    </row>
    <row r="440" spans="1:8" x14ac:dyDescent="0.25">
      <c r="A440" s="15">
        <f>Table5[[#This Row],[Unit price]] *Table5[[#This Row],[Quantity]]</f>
        <v>68.16</v>
      </c>
      <c r="B440" s="17">
        <f xml:space="preserve"> Table5[[#This Row],[Revenue]] - Table5[[#This Row],[Total Cost]]</f>
        <v>56.330578512592218</v>
      </c>
      <c r="E440" s="18">
        <v>407</v>
      </c>
      <c r="F440" s="18">
        <v>227.1404958685566</v>
      </c>
      <c r="G440" s="18">
        <v>3.979039320256561E-13</v>
      </c>
      <c r="H440" s="18">
        <v>0.58494662175379131</v>
      </c>
    </row>
    <row r="441" spans="1:8" x14ac:dyDescent="0.25">
      <c r="A441" s="15">
        <f>Table5[[#This Row],[Unit price]] *Table5[[#This Row],[Quantity]]</f>
        <v>326.88</v>
      </c>
      <c r="B441" s="17">
        <f xml:space="preserve"> Table5[[#This Row],[Revenue]] - Table5[[#This Row],[Total Cost]]</f>
        <v>270.1487603315162</v>
      </c>
      <c r="E441" s="18">
        <v>408</v>
      </c>
      <c r="F441" s="18">
        <v>186.87603305849939</v>
      </c>
      <c r="G441" s="18">
        <v>5.1159076974727213E-13</v>
      </c>
      <c r="H441" s="18">
        <v>0.75207422796916024</v>
      </c>
    </row>
    <row r="442" spans="1:8" x14ac:dyDescent="0.25">
      <c r="A442" s="15">
        <f>Table5[[#This Row],[Unit price]] *Table5[[#This Row],[Quantity]]</f>
        <v>87.2</v>
      </c>
      <c r="B442" s="17">
        <f xml:space="preserve"> Table5[[#This Row],[Revenue]] - Table5[[#This Row],[Total Cost]]</f>
        <v>72.066115702729491</v>
      </c>
      <c r="E442" s="18">
        <v>409</v>
      </c>
      <c r="F442" s="18">
        <v>98.429752066456558</v>
      </c>
      <c r="G442" s="18">
        <v>7.9580786405131221E-13</v>
      </c>
      <c r="H442" s="18">
        <v>1.1698932435075826</v>
      </c>
    </row>
    <row r="443" spans="1:8" x14ac:dyDescent="0.25">
      <c r="A443" s="15">
        <f>Table5[[#This Row],[Unit price]] *Table5[[#This Row],[Quantity]]</f>
        <v>707.44</v>
      </c>
      <c r="B443" s="17">
        <f xml:space="preserve"> Table5[[#This Row],[Revenue]] - Table5[[#This Row],[Total Cost]]</f>
        <v>584.66115702682282</v>
      </c>
      <c r="E443" s="18">
        <v>410</v>
      </c>
      <c r="F443" s="18">
        <v>282.72727272825387</v>
      </c>
      <c r="G443" s="18">
        <v>2.2737367544323206E-13</v>
      </c>
      <c r="H443" s="18">
        <v>0.33425521243073791</v>
      </c>
    </row>
    <row r="444" spans="1:8" x14ac:dyDescent="0.25">
      <c r="A444" s="15">
        <f>Table5[[#This Row],[Unit price]] *Table5[[#This Row],[Quantity]]</f>
        <v>802.89</v>
      </c>
      <c r="B444" s="17">
        <f xml:space="preserve"> Table5[[#This Row],[Revenue]] - Table5[[#This Row],[Total Cost]]</f>
        <v>663.5454545477578</v>
      </c>
      <c r="E444" s="18">
        <v>411</v>
      </c>
      <c r="F444" s="18">
        <v>36.148760330702999</v>
      </c>
      <c r="G444" s="18">
        <v>9.9475983006414026E-13</v>
      </c>
      <c r="H444" s="18">
        <v>1.4623665543844784</v>
      </c>
    </row>
    <row r="445" spans="1:8" x14ac:dyDescent="0.25">
      <c r="A445" s="15">
        <f>Table5[[#This Row],[Unit price]] *Table5[[#This Row],[Quantity]]</f>
        <v>12.78</v>
      </c>
      <c r="B445" s="17">
        <f xml:space="preserve"> Table5[[#This Row],[Revenue]] - Table5[[#This Row],[Total Cost]]</f>
        <v>10.561983471111041</v>
      </c>
      <c r="E445" s="18">
        <v>412</v>
      </c>
      <c r="F445" s="18">
        <v>86.652892562283412</v>
      </c>
      <c r="G445" s="18">
        <v>8.3844042819691822E-13</v>
      </c>
      <c r="H445" s="18">
        <v>1.232566095838346</v>
      </c>
    </row>
    <row r="446" spans="1:8" x14ac:dyDescent="0.25">
      <c r="A446" s="15">
        <f>Table5[[#This Row],[Unit price]] *Table5[[#This Row],[Quantity]]</f>
        <v>133.70000000000002</v>
      </c>
      <c r="B446" s="17">
        <f xml:space="preserve"> Table5[[#This Row],[Revenue]] - Table5[[#This Row],[Total Cost]]</f>
        <v>110.4958677689786</v>
      </c>
      <c r="E446" s="18">
        <v>413</v>
      </c>
      <c r="F446" s="18">
        <v>64.066115702700813</v>
      </c>
      <c r="G446" s="18">
        <v>9.0949470177292824E-13</v>
      </c>
      <c r="H446" s="18">
        <v>1.3370208497229517</v>
      </c>
    </row>
    <row r="447" spans="1:8" x14ac:dyDescent="0.25">
      <c r="A447" s="15">
        <f>Table5[[#This Row],[Unit price]] *Table5[[#This Row],[Quantity]]</f>
        <v>19.149999999999999</v>
      </c>
      <c r="B447" s="17">
        <f xml:space="preserve"> Table5[[#This Row],[Revenue]] - Table5[[#This Row],[Total Cost]]</f>
        <v>15.826446281046669</v>
      </c>
      <c r="E447" s="18">
        <v>414</v>
      </c>
      <c r="F447" s="18">
        <v>336.72727272844145</v>
      </c>
      <c r="G447" s="18">
        <v>1.1368683772161603E-13</v>
      </c>
      <c r="H447" s="18">
        <v>0.16712760621536896</v>
      </c>
    </row>
    <row r="448" spans="1:8" x14ac:dyDescent="0.25">
      <c r="A448" s="15">
        <f>Table5[[#This Row],[Unit price]] *Table5[[#This Row],[Quantity]]</f>
        <v>276.60000000000002</v>
      </c>
      <c r="B448" s="17">
        <f xml:space="preserve"> Table5[[#This Row],[Revenue]] - Table5[[#This Row],[Total Cost]]</f>
        <v>228.59504132310755</v>
      </c>
      <c r="E448" s="18">
        <v>415</v>
      </c>
      <c r="F448" s="18">
        <v>79.429752066390549</v>
      </c>
      <c r="G448" s="18">
        <v>8.6686213762732223E-13</v>
      </c>
      <c r="H448" s="18">
        <v>1.2743479973921883</v>
      </c>
    </row>
    <row r="449" spans="1:8" x14ac:dyDescent="0.25">
      <c r="A449" s="15">
        <f>Table5[[#This Row],[Unit price]] *Table5[[#This Row],[Quantity]]</f>
        <v>137.22</v>
      </c>
      <c r="B449" s="17">
        <f xml:space="preserve"> Table5[[#This Row],[Revenue]] - Table5[[#This Row],[Total Cost]]</f>
        <v>113.40495867807959</v>
      </c>
      <c r="E449" s="18">
        <v>416</v>
      </c>
      <c r="F449" s="18">
        <v>150.01652892613993</v>
      </c>
      <c r="G449" s="18">
        <v>6.2527760746888816E-13</v>
      </c>
      <c r="H449" s="18">
        <v>0.91920183418452917</v>
      </c>
    </row>
    <row r="450" spans="1:8" x14ac:dyDescent="0.25">
      <c r="A450" s="15">
        <f>Table5[[#This Row],[Unit price]] *Table5[[#This Row],[Quantity]]</f>
        <v>27.07</v>
      </c>
      <c r="B450" s="17">
        <f xml:space="preserve"> Table5[[#This Row],[Revenue]] - Table5[[#This Row],[Total Cost]]</f>
        <v>22.371900826523934</v>
      </c>
      <c r="E450" s="18">
        <v>417</v>
      </c>
      <c r="F450" s="18">
        <v>67.363636363869304</v>
      </c>
      <c r="G450" s="18">
        <v>8.9528384705772623E-13</v>
      </c>
      <c r="H450" s="18">
        <v>1.3161298989460304</v>
      </c>
    </row>
    <row r="451" spans="1:8" x14ac:dyDescent="0.25">
      <c r="A451" s="15">
        <f>Table5[[#This Row],[Unit price]] *Table5[[#This Row],[Quantity]]</f>
        <v>39.119999999999997</v>
      </c>
      <c r="B451" s="17">
        <f xml:space="preserve"> Table5[[#This Row],[Revenue]] - Table5[[#This Row],[Total Cost]]</f>
        <v>32.330578512508914</v>
      </c>
      <c r="E451" s="18">
        <v>418</v>
      </c>
      <c r="F451" s="18">
        <v>94.578512397021697</v>
      </c>
      <c r="G451" s="18">
        <v>8.1001871876651421E-13</v>
      </c>
      <c r="H451" s="18">
        <v>1.1907841942845037</v>
      </c>
    </row>
    <row r="452" spans="1:8" x14ac:dyDescent="0.25">
      <c r="A452" s="15">
        <f>Table5[[#This Row],[Unit price]] *Table5[[#This Row],[Quantity]]</f>
        <v>448.26</v>
      </c>
      <c r="B452" s="17">
        <f xml:space="preserve"> Table5[[#This Row],[Revenue]] - Table5[[#This Row],[Total Cost]]</f>
        <v>370.46280991864126</v>
      </c>
      <c r="E452" s="18">
        <v>419</v>
      </c>
      <c r="F452" s="18">
        <v>145.90082644678677</v>
      </c>
      <c r="G452" s="18">
        <v>6.5369931689929217E-13</v>
      </c>
      <c r="H452" s="18">
        <v>0.96098373573837148</v>
      </c>
    </row>
    <row r="453" spans="1:8" x14ac:dyDescent="0.25">
      <c r="A453" s="15">
        <f>Table5[[#This Row],[Unit price]] *Table5[[#This Row],[Quantity]]</f>
        <v>132.06</v>
      </c>
      <c r="B453" s="17">
        <f xml:space="preserve"> Table5[[#This Row],[Revenue]] - Table5[[#This Row],[Total Cost]]</f>
        <v>109.14049586814744</v>
      </c>
      <c r="E453" s="18">
        <v>420</v>
      </c>
      <c r="F453" s="18">
        <v>95.702479339174374</v>
      </c>
      <c r="G453" s="18">
        <v>7.9580786405131221E-13</v>
      </c>
      <c r="H453" s="18">
        <v>1.1698932435075826</v>
      </c>
    </row>
    <row r="454" spans="1:8" x14ac:dyDescent="0.25">
      <c r="A454" s="15">
        <f>Table5[[#This Row],[Unit price]] *Table5[[#This Row],[Quantity]]</f>
        <v>318.05</v>
      </c>
      <c r="B454" s="17">
        <f xml:space="preserve"> Table5[[#This Row],[Revenue]] - Table5[[#This Row],[Total Cost]]</f>
        <v>262.85123967033388</v>
      </c>
      <c r="E454" s="18">
        <v>421</v>
      </c>
      <c r="F454" s="18">
        <v>208.38842975278899</v>
      </c>
      <c r="G454" s="18">
        <v>4.2632564145606011E-13</v>
      </c>
      <c r="H454" s="18">
        <v>0.62672852330763351</v>
      </c>
    </row>
    <row r="455" spans="1:8" x14ac:dyDescent="0.25">
      <c r="A455" s="15">
        <f>Table5[[#This Row],[Unit price]] *Table5[[#This Row],[Quantity]]</f>
        <v>25</v>
      </c>
      <c r="B455" s="17">
        <f xml:space="preserve"> Table5[[#This Row],[Revenue]] - Table5[[#This Row],[Total Cost]]</f>
        <v>20.661157024865105</v>
      </c>
      <c r="E455" s="18">
        <v>422</v>
      </c>
      <c r="F455" s="18">
        <v>803.38842975485602</v>
      </c>
      <c r="G455" s="18">
        <v>-1.3642420526593924E-12</v>
      </c>
      <c r="H455" s="18">
        <v>-2.0055312745844276</v>
      </c>
    </row>
    <row r="456" spans="1:8" x14ac:dyDescent="0.25">
      <c r="A456" s="15">
        <f>Table5[[#This Row],[Unit price]] *Table5[[#This Row],[Quantity]]</f>
        <v>83.08</v>
      </c>
      <c r="B456" s="17">
        <f xml:space="preserve"> Table5[[#This Row],[Revenue]] - Table5[[#This Row],[Total Cost]]</f>
        <v>68.661157025031713</v>
      </c>
      <c r="E456" s="18">
        <v>423</v>
      </c>
      <c r="F456" s="18">
        <v>168.06611570306214</v>
      </c>
      <c r="G456" s="18">
        <v>5.9685589803848416E-13</v>
      </c>
      <c r="H456" s="18">
        <v>0.87741993263068696</v>
      </c>
    </row>
    <row r="457" spans="1:8" x14ac:dyDescent="0.25">
      <c r="A457" s="15">
        <f>Table5[[#This Row],[Unit price]] *Table5[[#This Row],[Quantity]]</f>
        <v>147.79999999999998</v>
      </c>
      <c r="B457" s="17">
        <f xml:space="preserve"> Table5[[#This Row],[Revenue]] - Table5[[#This Row],[Total Cost]]</f>
        <v>122.14876033100249</v>
      </c>
      <c r="E457" s="18">
        <v>424</v>
      </c>
      <c r="F457" s="18">
        <v>13.454545454591091</v>
      </c>
      <c r="G457" s="18">
        <v>1.0658141036401503E-12</v>
      </c>
      <c r="H457" s="18">
        <v>1.5668213082690838</v>
      </c>
    </row>
    <row r="458" spans="1:8" x14ac:dyDescent="0.25">
      <c r="A458" s="15">
        <f>Table5[[#This Row],[Unit price]] *Table5[[#This Row],[Quantity]]</f>
        <v>696.6</v>
      </c>
      <c r="B458" s="17">
        <f xml:space="preserve"> Table5[[#This Row],[Revenue]] - Table5[[#This Row],[Total Cost]]</f>
        <v>575.70247934084136</v>
      </c>
      <c r="E458" s="18">
        <v>425</v>
      </c>
      <c r="F458" s="18">
        <v>302.0578512407177</v>
      </c>
      <c r="G458" s="18">
        <v>2.2737367544323206E-13</v>
      </c>
      <c r="H458" s="18">
        <v>0.33425521243073791</v>
      </c>
    </row>
    <row r="459" spans="1:8" x14ac:dyDescent="0.25">
      <c r="A459" s="15">
        <f>Table5[[#This Row],[Unit price]] *Table5[[#This Row],[Quantity]]</f>
        <v>793.9</v>
      </c>
      <c r="B459" s="17">
        <f xml:space="preserve"> Table5[[#This Row],[Revenue]] - Table5[[#This Row],[Total Cost]]</f>
        <v>656.11570248161627</v>
      </c>
      <c r="E459" s="18">
        <v>426</v>
      </c>
      <c r="F459" s="18">
        <v>307.59504132338157</v>
      </c>
      <c r="G459" s="18">
        <v>1.7053025658242404E-13</v>
      </c>
      <c r="H459" s="18">
        <v>0.25069140932305345</v>
      </c>
    </row>
    <row r="460" spans="1:8" x14ac:dyDescent="0.25">
      <c r="A460" s="15">
        <f>Table5[[#This Row],[Unit price]] *Table5[[#This Row],[Quantity]]</f>
        <v>465.7</v>
      </c>
      <c r="B460" s="17">
        <f xml:space="preserve"> Table5[[#This Row],[Revenue]] - Table5[[#This Row],[Total Cost]]</f>
        <v>384.87603305918719</v>
      </c>
      <c r="E460" s="18">
        <v>427</v>
      </c>
      <c r="F460" s="18">
        <v>51.743801653071223</v>
      </c>
      <c r="G460" s="18">
        <v>9.4502183856093325E-13</v>
      </c>
      <c r="H460" s="18">
        <v>1.3892482266652544</v>
      </c>
    </row>
    <row r="461" spans="1:8" x14ac:dyDescent="0.25">
      <c r="A461" s="15">
        <f>Table5[[#This Row],[Unit price]] *Table5[[#This Row],[Quantity]]</f>
        <v>35.89</v>
      </c>
      <c r="B461" s="17">
        <f xml:space="preserve"> Table5[[#This Row],[Revenue]] - Table5[[#This Row],[Total Cost]]</f>
        <v>29.661157024896347</v>
      </c>
      <c r="E461" s="18">
        <v>428</v>
      </c>
      <c r="F461" s="18">
        <v>277.97520661253486</v>
      </c>
      <c r="G461" s="18">
        <v>2.2737367544323206E-13</v>
      </c>
      <c r="H461" s="18">
        <v>0.33425521243073791</v>
      </c>
    </row>
    <row r="462" spans="1:8" x14ac:dyDescent="0.25">
      <c r="A462" s="15">
        <f>Table5[[#This Row],[Unit price]] *Table5[[#This Row],[Quantity]]</f>
        <v>202.60000000000002</v>
      </c>
      <c r="B462" s="17">
        <f xml:space="preserve"> Table5[[#This Row],[Revenue]] - Table5[[#This Row],[Total Cost]]</f>
        <v>167.43801652950683</v>
      </c>
      <c r="E462" s="18">
        <v>429</v>
      </c>
      <c r="F462" s="18">
        <v>749.17355372160989</v>
      </c>
      <c r="G462" s="18">
        <v>-1.2505552149377763E-12</v>
      </c>
      <c r="H462" s="18">
        <v>-1.8384036683690583</v>
      </c>
    </row>
    <row r="463" spans="1:8" x14ac:dyDescent="0.25">
      <c r="A463" s="15">
        <f>Table5[[#This Row],[Unit price]] *Table5[[#This Row],[Quantity]]</f>
        <v>730.5</v>
      </c>
      <c r="B463" s="17">
        <f xml:space="preserve"> Table5[[#This Row],[Revenue]] - Table5[[#This Row],[Total Cost]]</f>
        <v>603.71900826655838</v>
      </c>
      <c r="E463" s="18">
        <v>430</v>
      </c>
      <c r="F463" s="18">
        <v>114.18181818221376</v>
      </c>
      <c r="G463" s="18">
        <v>7.531752999057062E-13</v>
      </c>
      <c r="H463" s="18">
        <v>1.1072203911768193</v>
      </c>
    </row>
    <row r="464" spans="1:8" x14ac:dyDescent="0.25">
      <c r="A464" s="15">
        <f>Table5[[#This Row],[Unit price]] *Table5[[#This Row],[Quantity]]</f>
        <v>295.8</v>
      </c>
      <c r="B464" s="17">
        <f xml:space="preserve"> Table5[[#This Row],[Revenue]] - Table5[[#This Row],[Total Cost]]</f>
        <v>244.46280991820393</v>
      </c>
      <c r="E464" s="18">
        <v>431</v>
      </c>
      <c r="F464" s="18">
        <v>71.520661157272173</v>
      </c>
      <c r="G464" s="18">
        <v>8.8107299234252423E-13</v>
      </c>
      <c r="H464" s="18">
        <v>1.2952389481691093</v>
      </c>
    </row>
    <row r="465" spans="1:8" x14ac:dyDescent="0.25">
      <c r="A465" s="15">
        <f>Table5[[#This Row],[Unit price]] *Table5[[#This Row],[Quantity]]</f>
        <v>22.62</v>
      </c>
      <c r="B465" s="17">
        <f xml:space="preserve"> Table5[[#This Row],[Revenue]] - Table5[[#This Row],[Total Cost]]</f>
        <v>18.694214876097949</v>
      </c>
      <c r="E465" s="18">
        <v>432</v>
      </c>
      <c r="F465" s="18">
        <v>116.33057851279975</v>
      </c>
      <c r="G465" s="18">
        <v>7.3896444519050419E-13</v>
      </c>
      <c r="H465" s="18">
        <v>1.0863294403998982</v>
      </c>
    </row>
    <row r="466" spans="1:8" x14ac:dyDescent="0.25">
      <c r="A466" s="15">
        <f>Table5[[#This Row],[Unit price]] *Table5[[#This Row],[Quantity]]</f>
        <v>256.70000000000005</v>
      </c>
      <c r="B466" s="17">
        <f xml:space="preserve"> Table5[[#This Row],[Revenue]] - Table5[[#This Row],[Total Cost]]</f>
        <v>212.14876033131495</v>
      </c>
      <c r="E466" s="18">
        <v>433</v>
      </c>
      <c r="F466" s="18">
        <v>552.71074380357209</v>
      </c>
      <c r="G466" s="18">
        <v>-5.6843418860808015E-13</v>
      </c>
      <c r="H466" s="18">
        <v>-0.83563803107684476</v>
      </c>
    </row>
    <row r="467" spans="1:8" x14ac:dyDescent="0.25">
      <c r="A467" s="15">
        <f>Table5[[#This Row],[Unit price]] *Table5[[#This Row],[Quantity]]</f>
        <v>545.5</v>
      </c>
      <c r="B467" s="17">
        <f xml:space="preserve"> Table5[[#This Row],[Revenue]] - Table5[[#This Row],[Total Cost]]</f>
        <v>450.82644628255662</v>
      </c>
      <c r="E467" s="18">
        <v>434</v>
      </c>
      <c r="F467" s="18">
        <v>39.206611570383039</v>
      </c>
      <c r="G467" s="18">
        <v>9.8054897534893826E-13</v>
      </c>
      <c r="H467" s="18">
        <v>1.4414756036075571</v>
      </c>
    </row>
    <row r="468" spans="1:8" x14ac:dyDescent="0.25">
      <c r="A468" s="15">
        <f>Table5[[#This Row],[Unit price]] *Table5[[#This Row],[Quantity]]</f>
        <v>260.05</v>
      </c>
      <c r="B468" s="17">
        <f xml:space="preserve"> Table5[[#This Row],[Revenue]] - Table5[[#This Row],[Total Cost]]</f>
        <v>214.91735537264682</v>
      </c>
      <c r="E468" s="18">
        <v>435</v>
      </c>
      <c r="F468" s="18">
        <v>738.14876033314181</v>
      </c>
      <c r="G468" s="18">
        <v>-1.1368683772161603E-12</v>
      </c>
      <c r="H468" s="18">
        <v>-1.6712760621536895</v>
      </c>
    </row>
    <row r="469" spans="1:8" x14ac:dyDescent="0.25">
      <c r="A469" s="15">
        <f>Table5[[#This Row],[Unit price]] *Table5[[#This Row],[Quantity]]</f>
        <v>222.12</v>
      </c>
      <c r="B469" s="17">
        <f xml:space="preserve"> Table5[[#This Row],[Revenue]] - Table5[[#This Row],[Total Cost]]</f>
        <v>183.57024793452149</v>
      </c>
      <c r="E469" s="18">
        <v>436</v>
      </c>
      <c r="F469" s="18">
        <v>274.14876033152984</v>
      </c>
      <c r="G469" s="18">
        <v>2.8421709430404007E-13</v>
      </c>
      <c r="H469" s="18">
        <v>0.41781901553842238</v>
      </c>
    </row>
    <row r="470" spans="1:8" x14ac:dyDescent="0.25">
      <c r="A470" s="15">
        <f>Table5[[#This Row],[Unit price]] *Table5[[#This Row],[Quantity]]</f>
        <v>21.58</v>
      </c>
      <c r="B470" s="17">
        <f xml:space="preserve"> Table5[[#This Row],[Revenue]] - Table5[[#This Row],[Total Cost]]</f>
        <v>17.834710743863557</v>
      </c>
      <c r="E470" s="18">
        <v>437</v>
      </c>
      <c r="F470" s="18">
        <v>168.545454546039</v>
      </c>
      <c r="G470" s="18">
        <v>5.9685589803848416E-13</v>
      </c>
      <c r="H470" s="18">
        <v>0.87741993263068696</v>
      </c>
    </row>
    <row r="471" spans="1:8" x14ac:dyDescent="0.25">
      <c r="A471" s="15">
        <f>Table5[[#This Row],[Unit price]] *Table5[[#This Row],[Quantity]]</f>
        <v>98.84</v>
      </c>
      <c r="B471" s="17">
        <f xml:space="preserve"> Table5[[#This Row],[Revenue]] - Table5[[#This Row],[Total Cost]]</f>
        <v>81.685950413506674</v>
      </c>
      <c r="E471" s="18">
        <v>438</v>
      </c>
      <c r="F471" s="18">
        <v>56.330578512591288</v>
      </c>
      <c r="G471" s="18">
        <v>9.3081098384573124E-13</v>
      </c>
      <c r="H471" s="18">
        <v>1.3683572758883333</v>
      </c>
    </row>
    <row r="472" spans="1:8" x14ac:dyDescent="0.25">
      <c r="A472" s="15">
        <f>Table5[[#This Row],[Unit price]] *Table5[[#This Row],[Quantity]]</f>
        <v>502.62</v>
      </c>
      <c r="B472" s="17">
        <f xml:space="preserve"> Table5[[#This Row],[Revenue]] - Table5[[#This Row],[Total Cost]]</f>
        <v>415.38842975350798</v>
      </c>
      <c r="E472" s="18">
        <v>439</v>
      </c>
      <c r="F472" s="18">
        <v>270.14876033151597</v>
      </c>
      <c r="G472" s="18">
        <v>2.2737367544323206E-13</v>
      </c>
      <c r="H472" s="18">
        <v>0.33425521243073791</v>
      </c>
    </row>
    <row r="473" spans="1:8" x14ac:dyDescent="0.25">
      <c r="A473" s="15">
        <f>Table5[[#This Row],[Unit price]] *Table5[[#This Row],[Quantity]]</f>
        <v>160.19999999999999</v>
      </c>
      <c r="B473" s="17">
        <f xml:space="preserve"> Table5[[#This Row],[Revenue]] - Table5[[#This Row],[Total Cost]]</f>
        <v>132.39669421533557</v>
      </c>
      <c r="E473" s="18">
        <v>440</v>
      </c>
      <c r="F473" s="18">
        <v>72.066115702728609</v>
      </c>
      <c r="G473" s="18">
        <v>8.8107299234252423E-13</v>
      </c>
      <c r="H473" s="18">
        <v>1.2952389481691093</v>
      </c>
    </row>
    <row r="474" spans="1:8" x14ac:dyDescent="0.25">
      <c r="A474" s="15">
        <f>Table5[[#This Row],[Unit price]] *Table5[[#This Row],[Quantity]]</f>
        <v>431.3</v>
      </c>
      <c r="B474" s="17">
        <f xml:space="preserve"> Table5[[#This Row],[Revenue]] - Table5[[#This Row],[Total Cost]]</f>
        <v>356.44628099297279</v>
      </c>
      <c r="E474" s="18">
        <v>441</v>
      </c>
      <c r="F474" s="18">
        <v>584.6611570268235</v>
      </c>
      <c r="G474" s="18">
        <v>-6.8212102632969618E-13</v>
      </c>
      <c r="H474" s="18">
        <v>-1.0027656372922138</v>
      </c>
    </row>
    <row r="475" spans="1:8" x14ac:dyDescent="0.25">
      <c r="A475" s="15">
        <f>Table5[[#This Row],[Unit price]] *Table5[[#This Row],[Quantity]]</f>
        <v>580.55999999999995</v>
      </c>
      <c r="B475" s="17">
        <f xml:space="preserve"> Table5[[#This Row],[Revenue]] - Table5[[#This Row],[Total Cost]]</f>
        <v>479.80165289422735</v>
      </c>
      <c r="E475" s="18">
        <v>442</v>
      </c>
      <c r="F475" s="18">
        <v>663.54545454775871</v>
      </c>
      <c r="G475" s="18">
        <v>-9.0949470177292824E-13</v>
      </c>
      <c r="H475" s="18">
        <v>-1.3370208497229517</v>
      </c>
    </row>
    <row r="476" spans="1:8" x14ac:dyDescent="0.25">
      <c r="A476" s="15">
        <f>Table5[[#This Row],[Unit price]] *Table5[[#This Row],[Quantity]]</f>
        <v>322.2</v>
      </c>
      <c r="B476" s="17">
        <f xml:space="preserve"> Table5[[#This Row],[Revenue]] - Table5[[#This Row],[Total Cost]]</f>
        <v>266.28099173646149</v>
      </c>
      <c r="E476" s="18">
        <v>443</v>
      </c>
      <c r="F476" s="18">
        <v>10.561983471109967</v>
      </c>
      <c r="G476" s="18">
        <v>1.0746958878371515E-12</v>
      </c>
      <c r="H476" s="18">
        <v>1.5798781525046597</v>
      </c>
    </row>
    <row r="477" spans="1:8" x14ac:dyDescent="0.25">
      <c r="A477" s="15">
        <f>Table5[[#This Row],[Unit price]] *Table5[[#This Row],[Quantity]]</f>
        <v>195.54000000000002</v>
      </c>
      <c r="B477" s="17">
        <f xml:space="preserve"> Table5[[#This Row],[Revenue]] - Table5[[#This Row],[Total Cost]]</f>
        <v>161.60330578568494</v>
      </c>
      <c r="E477" s="18">
        <v>444</v>
      </c>
      <c r="F477" s="18">
        <v>110.49586776897783</v>
      </c>
      <c r="G477" s="18">
        <v>7.673861546209082E-13</v>
      </c>
      <c r="H477" s="18">
        <v>1.1281113419537403</v>
      </c>
    </row>
    <row r="478" spans="1:8" x14ac:dyDescent="0.25">
      <c r="A478" s="15">
        <f>Table5[[#This Row],[Unit price]] *Table5[[#This Row],[Quantity]]</f>
        <v>166.29999999999998</v>
      </c>
      <c r="B478" s="17">
        <f xml:space="preserve"> Table5[[#This Row],[Revenue]] - Table5[[#This Row],[Total Cost]]</f>
        <v>137.43801652940266</v>
      </c>
      <c r="E478" s="18">
        <v>445</v>
      </c>
      <c r="F478" s="18">
        <v>15.826446281045611</v>
      </c>
      <c r="G478" s="18">
        <v>1.0587086762825493E-12</v>
      </c>
      <c r="H478" s="18">
        <v>1.5563758328806234</v>
      </c>
    </row>
    <row r="479" spans="1:8" x14ac:dyDescent="0.25">
      <c r="A479" s="15">
        <f>Table5[[#This Row],[Unit price]] *Table5[[#This Row],[Quantity]]</f>
        <v>336.28</v>
      </c>
      <c r="B479" s="17">
        <f xml:space="preserve"> Table5[[#This Row],[Revenue]] - Table5[[#This Row],[Total Cost]]</f>
        <v>277.91735537286547</v>
      </c>
      <c r="E479" s="18">
        <v>446</v>
      </c>
      <c r="F479" s="18">
        <v>228.59504132310715</v>
      </c>
      <c r="G479" s="18">
        <v>3.979039320256561E-13</v>
      </c>
      <c r="H479" s="18">
        <v>0.58494662175379131</v>
      </c>
    </row>
    <row r="480" spans="1:8" x14ac:dyDescent="0.25">
      <c r="A480" s="15">
        <f>Table5[[#This Row],[Unit price]] *Table5[[#This Row],[Quantity]]</f>
        <v>343.7</v>
      </c>
      <c r="B480" s="17">
        <f xml:space="preserve"> Table5[[#This Row],[Revenue]] - Table5[[#This Row],[Total Cost]]</f>
        <v>284.04958677784543</v>
      </c>
      <c r="E480" s="18">
        <v>447</v>
      </c>
      <c r="F480" s="18">
        <v>113.40495867807884</v>
      </c>
      <c r="G480" s="18">
        <v>7.531752999057062E-13</v>
      </c>
      <c r="H480" s="18">
        <v>1.1072203911768193</v>
      </c>
    </row>
    <row r="481" spans="1:8" x14ac:dyDescent="0.25">
      <c r="A481" s="15">
        <f>Table5[[#This Row],[Unit price]] *Table5[[#This Row],[Quantity]]</f>
        <v>38.6</v>
      </c>
      <c r="B481" s="17">
        <f xml:space="preserve"> Table5[[#This Row],[Revenue]] - Table5[[#This Row],[Total Cost]]</f>
        <v>31.900826446391722</v>
      </c>
      <c r="E481" s="18">
        <v>448</v>
      </c>
      <c r="F481" s="18">
        <v>22.3719008265229</v>
      </c>
      <c r="G481" s="18">
        <v>1.0338396805309458E-12</v>
      </c>
      <c r="H481" s="18">
        <v>1.5198166690210113</v>
      </c>
    </row>
    <row r="482" spans="1:8" x14ac:dyDescent="0.25">
      <c r="A482" s="15">
        <f>Table5[[#This Row],[Unit price]] *Table5[[#This Row],[Quantity]]</f>
        <v>527.76</v>
      </c>
      <c r="B482" s="17">
        <f xml:space="preserve"> Table5[[#This Row],[Revenue]] - Table5[[#This Row],[Total Cost]]</f>
        <v>436.16528925771229</v>
      </c>
      <c r="E482" s="18">
        <v>449</v>
      </c>
      <c r="F482" s="18">
        <v>32.330578512507905</v>
      </c>
      <c r="G482" s="18">
        <v>1.0089706847793423E-12</v>
      </c>
      <c r="H482" s="18">
        <v>1.4832575051613994</v>
      </c>
    </row>
    <row r="483" spans="1:8" x14ac:dyDescent="0.25">
      <c r="A483" s="15">
        <f>Table5[[#This Row],[Unit price]] *Table5[[#This Row],[Quantity]]</f>
        <v>328</v>
      </c>
      <c r="B483" s="17">
        <f xml:space="preserve"> Table5[[#This Row],[Revenue]] - Table5[[#This Row],[Total Cost]]</f>
        <v>271.07438016623018</v>
      </c>
      <c r="E483" s="18">
        <v>450</v>
      </c>
      <c r="F483" s="18">
        <v>370.46280991864137</v>
      </c>
      <c r="G483" s="18">
        <v>-1.1368683772161603E-13</v>
      </c>
      <c r="H483" s="18">
        <v>-0.16712760621536896</v>
      </c>
    </row>
    <row r="484" spans="1:8" x14ac:dyDescent="0.25">
      <c r="A484" s="15">
        <f>Table5[[#This Row],[Unit price]] *Table5[[#This Row],[Quantity]]</f>
        <v>185.7</v>
      </c>
      <c r="B484" s="17">
        <f xml:space="preserve"> Table5[[#This Row],[Revenue]] - Table5[[#This Row],[Total Cost]]</f>
        <v>153.47107438069798</v>
      </c>
      <c r="E484" s="18">
        <v>451</v>
      </c>
      <c r="F484" s="18">
        <v>109.14049586814667</v>
      </c>
      <c r="G484" s="18">
        <v>7.673861546209082E-13</v>
      </c>
      <c r="H484" s="18">
        <v>1.1281113419537403</v>
      </c>
    </row>
    <row r="485" spans="1:8" x14ac:dyDescent="0.25">
      <c r="A485" s="15">
        <f>Table5[[#This Row],[Unit price]] *Table5[[#This Row],[Quantity]]</f>
        <v>603.80000000000007</v>
      </c>
      <c r="B485" s="17">
        <f xml:space="preserve"> Table5[[#This Row],[Revenue]] - Table5[[#This Row],[Total Cost]]</f>
        <v>499.00826446454209</v>
      </c>
      <c r="E485" s="18">
        <v>452</v>
      </c>
      <c r="F485" s="18">
        <v>262.8512396703336</v>
      </c>
      <c r="G485" s="18">
        <v>2.8421709430404007E-13</v>
      </c>
      <c r="H485" s="18">
        <v>0.41781901553842238</v>
      </c>
    </row>
    <row r="486" spans="1:8" x14ac:dyDescent="0.25">
      <c r="A486" s="15">
        <f>Table5[[#This Row],[Unit price]] *Table5[[#This Row],[Quantity]]</f>
        <v>369.79999999999995</v>
      </c>
      <c r="B486" s="17">
        <f xml:space="preserve"> Table5[[#This Row],[Revenue]] - Table5[[#This Row],[Total Cost]]</f>
        <v>305.61983471180463</v>
      </c>
      <c r="E486" s="18">
        <v>453</v>
      </c>
      <c r="F486" s="18">
        <v>20.66115702486406</v>
      </c>
      <c r="G486" s="18">
        <v>1.0444978215673473E-12</v>
      </c>
      <c r="H486" s="18">
        <v>1.5354848821037022</v>
      </c>
    </row>
    <row r="487" spans="1:8" x14ac:dyDescent="0.25">
      <c r="A487" s="15">
        <f>Table5[[#This Row],[Unit price]] *Table5[[#This Row],[Quantity]]</f>
        <v>197.96</v>
      </c>
      <c r="B487" s="17">
        <f xml:space="preserve"> Table5[[#This Row],[Revenue]] - Table5[[#This Row],[Total Cost]]</f>
        <v>163.60330578569184</v>
      </c>
      <c r="E487" s="18">
        <v>454</v>
      </c>
      <c r="F487" s="18">
        <v>68.661157025030818</v>
      </c>
      <c r="G487" s="18">
        <v>8.9528384705772623E-13</v>
      </c>
      <c r="H487" s="18">
        <v>1.3161298989460304</v>
      </c>
    </row>
    <row r="488" spans="1:8" x14ac:dyDescent="0.25">
      <c r="A488" s="15">
        <f>Table5[[#This Row],[Unit price]] *Table5[[#This Row],[Quantity]]</f>
        <v>410.90000000000003</v>
      </c>
      <c r="B488" s="17">
        <f xml:space="preserve"> Table5[[#This Row],[Revenue]] - Table5[[#This Row],[Total Cost]]</f>
        <v>339.5867768606829</v>
      </c>
      <c r="E488" s="18">
        <v>455</v>
      </c>
      <c r="F488" s="18">
        <v>122.14876033100177</v>
      </c>
      <c r="G488" s="18">
        <v>7.2475359047530219E-13</v>
      </c>
      <c r="H488" s="18">
        <v>1.0654384896229769</v>
      </c>
    </row>
    <row r="489" spans="1:8" x14ac:dyDescent="0.25">
      <c r="A489" s="15">
        <f>Table5[[#This Row],[Unit price]] *Table5[[#This Row],[Quantity]]</f>
        <v>148.6</v>
      </c>
      <c r="B489" s="17">
        <f xml:space="preserve"> Table5[[#This Row],[Revenue]] - Table5[[#This Row],[Total Cost]]</f>
        <v>122.80991735579818</v>
      </c>
      <c r="E489" s="18">
        <v>456</v>
      </c>
      <c r="F489" s="18">
        <v>575.70247934084205</v>
      </c>
      <c r="G489" s="18">
        <v>-6.8212102632969618E-13</v>
      </c>
      <c r="H489" s="18">
        <v>-1.0027656372922138</v>
      </c>
    </row>
    <row r="490" spans="1:8" x14ac:dyDescent="0.25">
      <c r="A490" s="15">
        <f>Table5[[#This Row],[Unit price]] *Table5[[#This Row],[Quantity]]</f>
        <v>22.96</v>
      </c>
      <c r="B490" s="17">
        <f xml:space="preserve"> Table5[[#This Row],[Revenue]] - Table5[[#This Row],[Total Cost]]</f>
        <v>18.975206611636114</v>
      </c>
      <c r="E490" s="18">
        <v>457</v>
      </c>
      <c r="F490" s="18">
        <v>656.11570248161718</v>
      </c>
      <c r="G490" s="18">
        <v>-9.0949470177292824E-13</v>
      </c>
      <c r="H490" s="18">
        <v>-1.3370208497229517</v>
      </c>
    </row>
    <row r="491" spans="1:8" x14ac:dyDescent="0.25">
      <c r="A491" s="15">
        <f>Table5[[#This Row],[Unit price]] *Table5[[#This Row],[Quantity]]</f>
        <v>699.12000000000012</v>
      </c>
      <c r="B491" s="17">
        <f xml:space="preserve"> Table5[[#This Row],[Revenue]] - Table5[[#This Row],[Total Cost]]</f>
        <v>577.7851239689478</v>
      </c>
      <c r="E491" s="18">
        <v>458</v>
      </c>
      <c r="F491" s="18">
        <v>384.87603305918731</v>
      </c>
      <c r="G491" s="18">
        <v>-1.1368683772161603E-13</v>
      </c>
      <c r="H491" s="18">
        <v>-0.16712760621536896</v>
      </c>
    </row>
    <row r="492" spans="1:8" x14ac:dyDescent="0.25">
      <c r="A492" s="15">
        <f>Table5[[#This Row],[Unit price]] *Table5[[#This Row],[Quantity]]</f>
        <v>69.400000000000006</v>
      </c>
      <c r="B492" s="17">
        <f xml:space="preserve"> Table5[[#This Row],[Revenue]] - Table5[[#This Row],[Total Cost]]</f>
        <v>57.355371901025535</v>
      </c>
      <c r="E492" s="18">
        <v>459</v>
      </c>
      <c r="F492" s="18">
        <v>29.661157024895331</v>
      </c>
      <c r="G492" s="18">
        <v>1.0160761121369433E-12</v>
      </c>
      <c r="H492" s="18">
        <v>1.4937029805498601</v>
      </c>
    </row>
    <row r="493" spans="1:8" x14ac:dyDescent="0.25">
      <c r="A493" s="15">
        <f>Table5[[#This Row],[Unit price]] *Table5[[#This Row],[Quantity]]</f>
        <v>196.6</v>
      </c>
      <c r="B493" s="17">
        <f xml:space="preserve"> Table5[[#This Row],[Revenue]] - Table5[[#This Row],[Total Cost]]</f>
        <v>162.47933884353918</v>
      </c>
      <c r="E493" s="18">
        <v>460</v>
      </c>
      <c r="F493" s="18">
        <v>167.43801652950626</v>
      </c>
      <c r="G493" s="18">
        <v>5.6843418860808015E-13</v>
      </c>
      <c r="H493" s="18">
        <v>0.83563803107684476</v>
      </c>
    </row>
    <row r="494" spans="1:8" x14ac:dyDescent="0.25">
      <c r="A494" s="15">
        <f>Table5[[#This Row],[Unit price]] *Table5[[#This Row],[Quantity]]</f>
        <v>202.56</v>
      </c>
      <c r="B494" s="17">
        <f xml:space="preserve"> Table5[[#This Row],[Revenue]] - Table5[[#This Row],[Total Cost]]</f>
        <v>167.40495867826704</v>
      </c>
      <c r="E494" s="18">
        <v>461</v>
      </c>
      <c r="F494" s="18">
        <v>603.71900826655917</v>
      </c>
      <c r="G494" s="18">
        <v>-7.9580786405131221E-13</v>
      </c>
      <c r="H494" s="18">
        <v>-1.1698932435075826</v>
      </c>
    </row>
    <row r="495" spans="1:8" x14ac:dyDescent="0.25">
      <c r="A495" s="15">
        <f>Table5[[#This Row],[Unit price]] *Table5[[#This Row],[Quantity]]</f>
        <v>121.19999999999999</v>
      </c>
      <c r="B495" s="17">
        <f xml:space="preserve"> Table5[[#This Row],[Revenue]] - Table5[[#This Row],[Total Cost]]</f>
        <v>100.16528925654602</v>
      </c>
      <c r="E495" s="18">
        <v>462</v>
      </c>
      <c r="F495" s="18">
        <v>244.46280991820359</v>
      </c>
      <c r="G495" s="18">
        <v>3.4106051316484809E-13</v>
      </c>
      <c r="H495" s="18">
        <v>0.5013828186461069</v>
      </c>
    </row>
    <row r="496" spans="1:8" x14ac:dyDescent="0.25">
      <c r="A496" s="15">
        <f>Table5[[#This Row],[Unit price]] *Table5[[#This Row],[Quantity]]</f>
        <v>199.78</v>
      </c>
      <c r="B496" s="17">
        <f xml:space="preserve"> Table5[[#This Row],[Revenue]] - Table5[[#This Row],[Total Cost]]</f>
        <v>165.10743801710203</v>
      </c>
      <c r="E496" s="18">
        <v>463</v>
      </c>
      <c r="F496" s="18">
        <v>18.694214876096897</v>
      </c>
      <c r="G496" s="18">
        <v>1.0516032489249483E-12</v>
      </c>
      <c r="H496" s="18">
        <v>1.5459303574921628</v>
      </c>
    </row>
    <row r="497" spans="1:8" x14ac:dyDescent="0.25">
      <c r="A497" s="15">
        <f>Table5[[#This Row],[Unit price]] *Table5[[#This Row],[Quantity]]</f>
        <v>607.36</v>
      </c>
      <c r="B497" s="17">
        <f xml:space="preserve"> Table5[[#This Row],[Revenue]] - Table5[[#This Row],[Total Cost]]</f>
        <v>501.95041322488282</v>
      </c>
      <c r="E497" s="18">
        <v>464</v>
      </c>
      <c r="F497" s="18">
        <v>212.14876033131449</v>
      </c>
      <c r="G497" s="18">
        <v>4.5474735088646412E-13</v>
      </c>
      <c r="H497" s="18">
        <v>0.66851042486147583</v>
      </c>
    </row>
    <row r="498" spans="1:8" x14ac:dyDescent="0.25">
      <c r="A498" s="15">
        <f>Table5[[#This Row],[Unit price]] *Table5[[#This Row],[Quantity]]</f>
        <v>126.44</v>
      </c>
      <c r="B498" s="17">
        <f xml:space="preserve"> Table5[[#This Row],[Revenue]] - Table5[[#This Row],[Total Cost]]</f>
        <v>104.49586776895775</v>
      </c>
      <c r="E498" s="18">
        <v>465</v>
      </c>
      <c r="F498" s="18">
        <v>450.82644628255696</v>
      </c>
      <c r="G498" s="18">
        <v>-3.4106051316484809E-13</v>
      </c>
      <c r="H498" s="18">
        <v>-0.5013828186461069</v>
      </c>
    </row>
    <row r="499" spans="1:8" x14ac:dyDescent="0.25">
      <c r="A499" s="15">
        <f>Table5[[#This Row],[Unit price]] *Table5[[#This Row],[Quantity]]</f>
        <v>541.43999999999994</v>
      </c>
      <c r="B499" s="17">
        <f xml:space="preserve"> Table5[[#This Row],[Revenue]] - Table5[[#This Row],[Total Cost]]</f>
        <v>447.47107438171844</v>
      </c>
      <c r="E499" s="18">
        <v>466</v>
      </c>
      <c r="F499" s="18">
        <v>214.9173553726464</v>
      </c>
      <c r="G499" s="18">
        <v>4.2632564145606011E-13</v>
      </c>
      <c r="H499" s="18">
        <v>0.62672852330763351</v>
      </c>
    </row>
    <row r="500" spans="1:8" x14ac:dyDescent="0.25">
      <c r="A500" s="15">
        <f>Table5[[#This Row],[Unit price]] *Table5[[#This Row],[Quantity]]</f>
        <v>98.13</v>
      </c>
      <c r="B500" s="17">
        <f xml:space="preserve"> Table5[[#This Row],[Revenue]] - Table5[[#This Row],[Total Cost]]</f>
        <v>81.099173554000515</v>
      </c>
      <c r="E500" s="18">
        <v>467</v>
      </c>
      <c r="F500" s="18">
        <v>183.57024793452095</v>
      </c>
      <c r="G500" s="18">
        <v>5.4001247917767614E-13</v>
      </c>
      <c r="H500" s="18">
        <v>0.79385612952300255</v>
      </c>
    </row>
    <row r="501" spans="1:8" x14ac:dyDescent="0.25">
      <c r="A501" s="15">
        <f>Table5[[#This Row],[Unit price]] *Table5[[#This Row],[Quantity]]</f>
        <v>412.16</v>
      </c>
      <c r="B501" s="17">
        <f xml:space="preserve"> Table5[[#This Row],[Revenue]] - Table5[[#This Row],[Total Cost]]</f>
        <v>340.62809917473612</v>
      </c>
      <c r="E501" s="18">
        <v>468</v>
      </c>
      <c r="F501" s="18">
        <v>17.834710743862505</v>
      </c>
      <c r="G501" s="18">
        <v>1.0516032489249483E-12</v>
      </c>
      <c r="H501" s="18">
        <v>1.5459303574921628</v>
      </c>
    </row>
    <row r="502" spans="1:8" x14ac:dyDescent="0.25">
      <c r="A502" s="15">
        <f>Table5[[#This Row],[Unit price]] *Table5[[#This Row],[Quantity]]</f>
        <v>73.97</v>
      </c>
      <c r="B502" s="17">
        <f xml:space="preserve"> Table5[[#This Row],[Revenue]] - Table5[[#This Row],[Total Cost]]</f>
        <v>61.13223140517087</v>
      </c>
      <c r="E502" s="18">
        <v>469</v>
      </c>
      <c r="F502" s="18">
        <v>81.685950413505836</v>
      </c>
      <c r="G502" s="18">
        <v>8.3844042819691822E-13</v>
      </c>
      <c r="H502" s="18">
        <v>1.232566095838346</v>
      </c>
    </row>
    <row r="503" spans="1:8" x14ac:dyDescent="0.25">
      <c r="A503" s="15">
        <f>Table5[[#This Row],[Unit price]] *Table5[[#This Row],[Quantity]]</f>
        <v>31.9</v>
      </c>
      <c r="B503" s="17">
        <f xml:space="preserve"> Table5[[#This Row],[Revenue]] - Table5[[#This Row],[Total Cost]]</f>
        <v>26.363636363727874</v>
      </c>
      <c r="E503" s="18">
        <v>470</v>
      </c>
      <c r="F503" s="18">
        <v>415.38842975350815</v>
      </c>
      <c r="G503" s="18">
        <v>-1.7053025658242404E-13</v>
      </c>
      <c r="H503" s="18">
        <v>-0.25069140932305345</v>
      </c>
    </row>
    <row r="504" spans="1:8" x14ac:dyDescent="0.25">
      <c r="A504" s="15">
        <f>Table5[[#This Row],[Unit price]] *Table5[[#This Row],[Quantity]]</f>
        <v>138.80000000000001</v>
      </c>
      <c r="B504" s="17">
        <f xml:space="preserve"> Table5[[#This Row],[Revenue]] - Table5[[#This Row],[Total Cost]]</f>
        <v>114.71074380205107</v>
      </c>
      <c r="E504" s="18">
        <v>471</v>
      </c>
      <c r="F504" s="18">
        <v>132.39669421533489</v>
      </c>
      <c r="G504" s="18">
        <v>6.8212102632969618E-13</v>
      </c>
      <c r="H504" s="18">
        <v>1.0027656372922138</v>
      </c>
    </row>
    <row r="505" spans="1:8" x14ac:dyDescent="0.25">
      <c r="A505" s="15">
        <f>Table5[[#This Row],[Unit price]] *Table5[[#This Row],[Quantity]]</f>
        <v>186.62</v>
      </c>
      <c r="B505" s="17">
        <f xml:space="preserve"> Table5[[#This Row],[Revenue]] - Table5[[#This Row],[Total Cost]]</f>
        <v>154.23140495921302</v>
      </c>
      <c r="E505" s="18">
        <v>472</v>
      </c>
      <c r="F505" s="18">
        <v>356.44628099297279</v>
      </c>
      <c r="G505" s="18">
        <v>0</v>
      </c>
      <c r="H505" s="18">
        <v>0</v>
      </c>
    </row>
    <row r="506" spans="1:8" x14ac:dyDescent="0.25">
      <c r="A506" s="15">
        <f>Table5[[#This Row],[Unit price]] *Table5[[#This Row],[Quantity]]</f>
        <v>88.45</v>
      </c>
      <c r="B506" s="17">
        <f xml:space="preserve"> Table5[[#This Row],[Revenue]] - Table5[[#This Row],[Total Cost]]</f>
        <v>73.099173553972747</v>
      </c>
      <c r="E506" s="18">
        <v>473</v>
      </c>
      <c r="F506" s="18">
        <v>479.8016528942278</v>
      </c>
      <c r="G506" s="18">
        <v>-4.5474735088646412E-13</v>
      </c>
      <c r="H506" s="18">
        <v>-0.66851042486147583</v>
      </c>
    </row>
    <row r="507" spans="1:8" x14ac:dyDescent="0.25">
      <c r="A507" s="15">
        <f>Table5[[#This Row],[Unit price]] *Table5[[#This Row],[Quantity]]</f>
        <v>193.44</v>
      </c>
      <c r="B507" s="17">
        <f xml:space="preserve"> Table5[[#This Row],[Revenue]] - Table5[[#This Row],[Total Cost]]</f>
        <v>159.86776859559623</v>
      </c>
      <c r="E507" s="18">
        <v>474</v>
      </c>
      <c r="F507" s="18">
        <v>266.28099173646115</v>
      </c>
      <c r="G507" s="18">
        <v>3.4106051316484809E-13</v>
      </c>
      <c r="H507" s="18">
        <v>0.5013828186461069</v>
      </c>
    </row>
    <row r="508" spans="1:8" x14ac:dyDescent="0.25">
      <c r="A508" s="15">
        <f>Table5[[#This Row],[Unit price]] *Table5[[#This Row],[Quantity]]</f>
        <v>145.5</v>
      </c>
      <c r="B508" s="17">
        <f xml:space="preserve"> Table5[[#This Row],[Revenue]] - Table5[[#This Row],[Total Cost]]</f>
        <v>120.24793388471491</v>
      </c>
      <c r="E508" s="18">
        <v>475</v>
      </c>
      <c r="F508" s="18">
        <v>161.60330578568431</v>
      </c>
      <c r="G508" s="18">
        <v>6.2527760746888816E-13</v>
      </c>
      <c r="H508" s="18">
        <v>0.91920183418452917</v>
      </c>
    </row>
    <row r="509" spans="1:8" x14ac:dyDescent="0.25">
      <c r="A509" s="15">
        <f>Table5[[#This Row],[Unit price]] *Table5[[#This Row],[Quantity]]</f>
        <v>504.29999999999995</v>
      </c>
      <c r="B509" s="17">
        <f xml:space="preserve"> Table5[[#This Row],[Revenue]] - Table5[[#This Row],[Total Cost]]</f>
        <v>416.77685950557884</v>
      </c>
      <c r="E509" s="18">
        <v>476</v>
      </c>
      <c r="F509" s="18">
        <v>137.43801652940198</v>
      </c>
      <c r="G509" s="18">
        <v>6.8212102632969618E-13</v>
      </c>
      <c r="H509" s="18">
        <v>1.0027656372922138</v>
      </c>
    </row>
    <row r="510" spans="1:8" x14ac:dyDescent="0.25">
      <c r="A510" s="15">
        <f>Table5[[#This Row],[Unit price]] *Table5[[#This Row],[Quantity]]</f>
        <v>306.45</v>
      </c>
      <c r="B510" s="17">
        <f xml:space="preserve"> Table5[[#This Row],[Revenue]] - Table5[[#This Row],[Total Cost]]</f>
        <v>253.26446281079646</v>
      </c>
      <c r="E510" s="18">
        <v>477</v>
      </c>
      <c r="F510" s="18">
        <v>277.91735537286525</v>
      </c>
      <c r="G510" s="18">
        <v>2.2737367544323206E-13</v>
      </c>
      <c r="H510" s="18">
        <v>0.33425521243073791</v>
      </c>
    </row>
    <row r="511" spans="1:8" x14ac:dyDescent="0.25">
      <c r="A511" s="15">
        <f>Table5[[#This Row],[Unit price]] *Table5[[#This Row],[Quantity]]</f>
        <v>95.699999999999989</v>
      </c>
      <c r="B511" s="17">
        <f xml:space="preserve"> Table5[[#This Row],[Revenue]] - Table5[[#This Row],[Total Cost]]</f>
        <v>79.090909091183619</v>
      </c>
      <c r="E511" s="18">
        <v>478</v>
      </c>
      <c r="F511" s="18">
        <v>284.04958677784521</v>
      </c>
      <c r="G511" s="18">
        <v>2.2737367544323206E-13</v>
      </c>
      <c r="H511" s="18">
        <v>0.33425521243073791</v>
      </c>
    </row>
    <row r="512" spans="1:8" x14ac:dyDescent="0.25">
      <c r="A512" s="15">
        <f>Table5[[#This Row],[Unit price]] *Table5[[#This Row],[Quantity]]</f>
        <v>635.17999999999995</v>
      </c>
      <c r="B512" s="17">
        <f xml:space="preserve"> Table5[[#This Row],[Revenue]] - Table5[[#This Row],[Total Cost]]</f>
        <v>524.94214876215267</v>
      </c>
      <c r="E512" s="18">
        <v>479</v>
      </c>
      <c r="F512" s="18">
        <v>31.900826446390717</v>
      </c>
      <c r="G512" s="18">
        <v>1.0054179711005418E-12</v>
      </c>
      <c r="H512" s="18">
        <v>1.4780347674671692</v>
      </c>
    </row>
    <row r="513" spans="1:8" x14ac:dyDescent="0.25">
      <c r="A513" s="15">
        <f>Table5[[#This Row],[Unit price]] *Table5[[#This Row],[Quantity]]</f>
        <v>214.54999999999998</v>
      </c>
      <c r="B513" s="17">
        <f xml:space="preserve"> Table5[[#This Row],[Revenue]] - Table5[[#This Row],[Total Cost]]</f>
        <v>177.31404958739233</v>
      </c>
      <c r="E513" s="18">
        <v>480</v>
      </c>
      <c r="F513" s="18">
        <v>436.16528925771263</v>
      </c>
      <c r="G513" s="18">
        <v>-3.4106051316484809E-13</v>
      </c>
      <c r="H513" s="18">
        <v>-0.5013828186461069</v>
      </c>
    </row>
    <row r="514" spans="1:8" x14ac:dyDescent="0.25">
      <c r="A514" s="15">
        <f>Table5[[#This Row],[Unit price]] *Table5[[#This Row],[Quantity]]</f>
        <v>379.96000000000004</v>
      </c>
      <c r="B514" s="17">
        <f xml:space="preserve"> Table5[[#This Row],[Revenue]] - Table5[[#This Row],[Total Cost]]</f>
        <v>314.01652892670984</v>
      </c>
      <c r="E514" s="18">
        <v>481</v>
      </c>
      <c r="F514" s="18">
        <v>271.07438016622996</v>
      </c>
      <c r="G514" s="18">
        <v>2.2737367544323206E-13</v>
      </c>
      <c r="H514" s="18">
        <v>0.33425521243073791</v>
      </c>
    </row>
    <row r="515" spans="1:8" x14ac:dyDescent="0.25">
      <c r="A515" s="15">
        <f>Table5[[#This Row],[Unit price]] *Table5[[#This Row],[Quantity]]</f>
        <v>696.85</v>
      </c>
      <c r="B515" s="17">
        <f xml:space="preserve"> Table5[[#This Row],[Revenue]] - Table5[[#This Row],[Total Cost]]</f>
        <v>575.90909091108995</v>
      </c>
      <c r="E515" s="18">
        <v>482</v>
      </c>
      <c r="F515" s="18">
        <v>153.47107438069736</v>
      </c>
      <c r="G515" s="18">
        <v>6.2527760746888816E-13</v>
      </c>
      <c r="H515" s="18">
        <v>0.91920183418452917</v>
      </c>
    </row>
    <row r="516" spans="1:8" x14ac:dyDescent="0.25">
      <c r="A516" s="15">
        <f>Table5[[#This Row],[Unit price]] *Table5[[#This Row],[Quantity]]</f>
        <v>408.73</v>
      </c>
      <c r="B516" s="17">
        <f xml:space="preserve"> Table5[[#This Row],[Revenue]] - Table5[[#This Row],[Total Cost]]</f>
        <v>337.79338843092461</v>
      </c>
      <c r="E516" s="18">
        <v>483</v>
      </c>
      <c r="F516" s="18">
        <v>499.00826446454255</v>
      </c>
      <c r="G516" s="18">
        <v>-4.5474735088646412E-13</v>
      </c>
      <c r="H516" s="18">
        <v>-0.66851042486147583</v>
      </c>
    </row>
    <row r="517" spans="1:8" x14ac:dyDescent="0.25">
      <c r="A517" s="15">
        <f>Table5[[#This Row],[Unit price]] *Table5[[#This Row],[Quantity]]</f>
        <v>51.47</v>
      </c>
      <c r="B517" s="17">
        <f xml:space="preserve"> Table5[[#This Row],[Revenue]] - Table5[[#This Row],[Total Cost]]</f>
        <v>42.537190082792279</v>
      </c>
      <c r="E517" s="18">
        <v>484</v>
      </c>
      <c r="F517" s="18">
        <v>305.6198347118044</v>
      </c>
      <c r="G517" s="18">
        <v>2.2737367544323206E-13</v>
      </c>
      <c r="H517" s="18">
        <v>0.33425521243073791</v>
      </c>
    </row>
    <row r="518" spans="1:8" x14ac:dyDescent="0.25">
      <c r="A518" s="15">
        <f>Table5[[#This Row],[Unit price]] *Table5[[#This Row],[Quantity]]</f>
        <v>274.3</v>
      </c>
      <c r="B518" s="17">
        <f xml:space="preserve"> Table5[[#This Row],[Revenue]] - Table5[[#This Row],[Total Cost]]</f>
        <v>226.69421487681996</v>
      </c>
      <c r="E518" s="18">
        <v>485</v>
      </c>
      <c r="F518" s="18">
        <v>163.60330578569128</v>
      </c>
      <c r="G518" s="18">
        <v>5.6843418860808015E-13</v>
      </c>
      <c r="H518" s="18">
        <v>0.83563803107684476</v>
      </c>
    </row>
    <row r="519" spans="1:8" x14ac:dyDescent="0.25">
      <c r="A519" s="15">
        <f>Table5[[#This Row],[Unit price]] *Table5[[#This Row],[Quantity]]</f>
        <v>196.95</v>
      </c>
      <c r="B519" s="17">
        <f xml:space="preserve"> Table5[[#This Row],[Revenue]] - Table5[[#This Row],[Total Cost]]</f>
        <v>162.76859504188729</v>
      </c>
      <c r="E519" s="18">
        <v>486</v>
      </c>
      <c r="F519" s="18">
        <v>339.5867768606829</v>
      </c>
      <c r="G519" s="18">
        <v>0</v>
      </c>
      <c r="H519" s="18">
        <v>0</v>
      </c>
    </row>
    <row r="520" spans="1:8" x14ac:dyDescent="0.25">
      <c r="A520" s="15">
        <f>Table5[[#This Row],[Unit price]] *Table5[[#This Row],[Quantity]]</f>
        <v>69.459999999999994</v>
      </c>
      <c r="B520" s="17">
        <f xml:space="preserve"> Table5[[#This Row],[Revenue]] - Table5[[#This Row],[Total Cost]]</f>
        <v>57.404958677885205</v>
      </c>
      <c r="E520" s="18">
        <v>487</v>
      </c>
      <c r="F520" s="18">
        <v>122.80991735579747</v>
      </c>
      <c r="G520" s="18">
        <v>7.1054273576010019E-13</v>
      </c>
      <c r="H520" s="18">
        <v>1.0445475388460559</v>
      </c>
    </row>
    <row r="521" spans="1:8" x14ac:dyDescent="0.25">
      <c r="A521" s="15">
        <f>Table5[[#This Row],[Unit price]] *Table5[[#This Row],[Quantity]]</f>
        <v>359.6</v>
      </c>
      <c r="B521" s="17">
        <f xml:space="preserve"> Table5[[#This Row],[Revenue]] - Table5[[#This Row],[Total Cost]]</f>
        <v>297.19008264565969</v>
      </c>
      <c r="E521" s="18">
        <v>488</v>
      </c>
      <c r="F521" s="18">
        <v>18.975206611635066</v>
      </c>
      <c r="G521" s="18">
        <v>1.0480505352461478E-12</v>
      </c>
      <c r="H521" s="18">
        <v>1.5407076197979326</v>
      </c>
    </row>
    <row r="522" spans="1:8" x14ac:dyDescent="0.25">
      <c r="A522" s="15">
        <f>Table5[[#This Row],[Unit price]] *Table5[[#This Row],[Quantity]]</f>
        <v>137.13</v>
      </c>
      <c r="B522" s="17">
        <f xml:space="preserve"> Table5[[#This Row],[Revenue]] - Table5[[#This Row],[Total Cost]]</f>
        <v>113.33057851279007</v>
      </c>
      <c r="E522" s="18">
        <v>489</v>
      </c>
      <c r="F522" s="18">
        <v>577.78512396894848</v>
      </c>
      <c r="G522" s="18">
        <v>-6.8212102632969618E-13</v>
      </c>
      <c r="H522" s="18">
        <v>-1.0027656372922138</v>
      </c>
    </row>
    <row r="523" spans="1:8" x14ac:dyDescent="0.25">
      <c r="A523" s="15">
        <f>Table5[[#This Row],[Unit price]] *Table5[[#This Row],[Quantity]]</f>
        <v>499.02</v>
      </c>
      <c r="B523" s="17">
        <f xml:space="preserve"> Table5[[#This Row],[Revenue]] - Table5[[#This Row],[Total Cost]]</f>
        <v>412.41322314192735</v>
      </c>
      <c r="E523" s="18">
        <v>490</v>
      </c>
      <c r="F523" s="18">
        <v>57.355371901024611</v>
      </c>
      <c r="G523" s="18">
        <v>9.2370555648813024E-13</v>
      </c>
      <c r="H523" s="18">
        <v>1.3579118004998727</v>
      </c>
    </row>
    <row r="524" spans="1:8" x14ac:dyDescent="0.25">
      <c r="A524" s="15">
        <f>Table5[[#This Row],[Unit price]] *Table5[[#This Row],[Quantity]]</f>
        <v>224.64</v>
      </c>
      <c r="B524" s="17">
        <f xml:space="preserve"> Table5[[#This Row],[Revenue]] - Table5[[#This Row],[Total Cost]]</f>
        <v>185.65289256262787</v>
      </c>
      <c r="E524" s="18">
        <v>491</v>
      </c>
      <c r="F524" s="18">
        <v>162.47933884353859</v>
      </c>
      <c r="G524" s="18">
        <v>5.9685589803848416E-13</v>
      </c>
      <c r="H524" s="18">
        <v>0.87741993263068696</v>
      </c>
    </row>
    <row r="525" spans="1:8" x14ac:dyDescent="0.25">
      <c r="A525" s="15">
        <f>Table5[[#This Row],[Unit price]] *Table5[[#This Row],[Quantity]]</f>
        <v>125.74</v>
      </c>
      <c r="B525" s="17">
        <f xml:space="preserve"> Table5[[#This Row],[Revenue]] - Table5[[#This Row],[Total Cost]]</f>
        <v>103.91735537226153</v>
      </c>
      <c r="E525" s="18">
        <v>492</v>
      </c>
      <c r="F525" s="18">
        <v>167.40495867826644</v>
      </c>
      <c r="G525" s="18">
        <v>5.9685589803848416E-13</v>
      </c>
      <c r="H525" s="18">
        <v>0.87741993263068696</v>
      </c>
    </row>
    <row r="526" spans="1:8" x14ac:dyDescent="0.25">
      <c r="A526" s="15">
        <f>Table5[[#This Row],[Unit price]] *Table5[[#This Row],[Quantity]]</f>
        <v>490.26</v>
      </c>
      <c r="B526" s="17">
        <f xml:space="preserve"> Table5[[#This Row],[Revenue]] - Table5[[#This Row],[Total Cost]]</f>
        <v>405.17355372041465</v>
      </c>
      <c r="E526" s="18">
        <v>493</v>
      </c>
      <c r="F526" s="18">
        <v>100.16528925654522</v>
      </c>
      <c r="G526" s="18">
        <v>7.9580786405131221E-13</v>
      </c>
      <c r="H526" s="18">
        <v>1.1698932435075826</v>
      </c>
    </row>
    <row r="527" spans="1:8" x14ac:dyDescent="0.25">
      <c r="A527" s="15">
        <f>Table5[[#This Row],[Unit price]] *Table5[[#This Row],[Quantity]]</f>
        <v>457.04999999999995</v>
      </c>
      <c r="B527" s="17">
        <f xml:space="preserve"> Table5[[#This Row],[Revenue]] - Table5[[#This Row],[Total Cost]]</f>
        <v>377.72727272858378</v>
      </c>
      <c r="E527" s="18">
        <v>494</v>
      </c>
      <c r="F527" s="18">
        <v>165.10743801710143</v>
      </c>
      <c r="G527" s="18">
        <v>5.9685589803848416E-13</v>
      </c>
      <c r="H527" s="18">
        <v>0.87741993263068696</v>
      </c>
    </row>
    <row r="528" spans="1:8" x14ac:dyDescent="0.25">
      <c r="A528" s="15">
        <f>Table5[[#This Row],[Unit price]] *Table5[[#This Row],[Quantity]]</f>
        <v>156.84</v>
      </c>
      <c r="B528" s="17">
        <f xml:space="preserve"> Table5[[#This Row],[Revenue]] - Table5[[#This Row],[Total Cost]]</f>
        <v>129.61983471119373</v>
      </c>
      <c r="E528" s="18">
        <v>495</v>
      </c>
      <c r="F528" s="18">
        <v>501.95041322488328</v>
      </c>
      <c r="G528" s="18">
        <v>-4.5474735088646412E-13</v>
      </c>
      <c r="H528" s="18">
        <v>-0.66851042486147583</v>
      </c>
    </row>
    <row r="529" spans="1:8" x14ac:dyDescent="0.25">
      <c r="A529" s="15">
        <f>Table5[[#This Row],[Unit price]] *Table5[[#This Row],[Quantity]]</f>
        <v>119.72</v>
      </c>
      <c r="B529" s="17">
        <f xml:space="preserve"> Table5[[#This Row],[Revenue]] - Table5[[#This Row],[Total Cost]]</f>
        <v>98.942148760674016</v>
      </c>
      <c r="E529" s="18">
        <v>496</v>
      </c>
      <c r="F529" s="18">
        <v>104.49586776895697</v>
      </c>
      <c r="G529" s="18">
        <v>7.815970093361102E-13</v>
      </c>
      <c r="H529" s="18">
        <v>1.1490022927306616</v>
      </c>
    </row>
    <row r="530" spans="1:8" x14ac:dyDescent="0.25">
      <c r="A530" s="15">
        <f>Table5[[#This Row],[Unit price]] *Table5[[#This Row],[Quantity]]</f>
        <v>543.6</v>
      </c>
      <c r="B530" s="17">
        <f xml:space="preserve"> Table5[[#This Row],[Revenue]] - Table5[[#This Row],[Total Cost]]</f>
        <v>449.25619834866689</v>
      </c>
      <c r="E530" s="18">
        <v>497</v>
      </c>
      <c r="F530" s="18">
        <v>447.47107438171872</v>
      </c>
      <c r="G530" s="18">
        <v>-2.8421709430404007E-13</v>
      </c>
      <c r="H530" s="18">
        <v>-0.41781901553842238</v>
      </c>
    </row>
    <row r="531" spans="1:8" x14ac:dyDescent="0.25">
      <c r="A531" s="15">
        <f>Table5[[#This Row],[Unit price]] *Table5[[#This Row],[Quantity]]</f>
        <v>882.81000000000006</v>
      </c>
      <c r="B531" s="17">
        <f xml:space="preserve"> Table5[[#This Row],[Revenue]] - Table5[[#This Row],[Total Cost]]</f>
        <v>729.59504132484653</v>
      </c>
      <c r="E531" s="18">
        <v>498</v>
      </c>
      <c r="F531" s="18">
        <v>81.099173553999648</v>
      </c>
      <c r="G531" s="18">
        <v>8.6686213762732223E-13</v>
      </c>
      <c r="H531" s="18">
        <v>1.2743479973921883</v>
      </c>
    </row>
    <row r="532" spans="1:8" x14ac:dyDescent="0.25">
      <c r="A532" s="15">
        <f>Table5[[#This Row],[Unit price]] *Table5[[#This Row],[Quantity]]</f>
        <v>152.57999999999998</v>
      </c>
      <c r="B532" s="17">
        <f xml:space="preserve"> Table5[[#This Row],[Revenue]] - Table5[[#This Row],[Total Cost]]</f>
        <v>126.09917355415669</v>
      </c>
      <c r="E532" s="18">
        <v>499</v>
      </c>
      <c r="F532" s="18">
        <v>340.62809917473601</v>
      </c>
      <c r="G532" s="18">
        <v>1.1368683772161603E-13</v>
      </c>
      <c r="H532" s="18">
        <v>0.16712760621536896</v>
      </c>
    </row>
    <row r="533" spans="1:8" x14ac:dyDescent="0.25">
      <c r="A533" s="15">
        <f>Table5[[#This Row],[Unit price]] *Table5[[#This Row],[Quantity]]</f>
        <v>693.44</v>
      </c>
      <c r="B533" s="17">
        <f xml:space="preserve"> Table5[[#This Row],[Revenue]] - Table5[[#This Row],[Total Cost]]</f>
        <v>573.09090909289841</v>
      </c>
      <c r="E533" s="18">
        <v>500</v>
      </c>
      <c r="F533" s="18">
        <v>61.132231405169954</v>
      </c>
      <c r="G533" s="18">
        <v>9.1660012913052924E-13</v>
      </c>
      <c r="H533" s="18">
        <v>1.3474663251114121</v>
      </c>
    </row>
    <row r="534" spans="1:8" x14ac:dyDescent="0.25">
      <c r="A534" s="15">
        <f>Table5[[#This Row],[Unit price]] *Table5[[#This Row],[Quantity]]</f>
        <v>229.5</v>
      </c>
      <c r="B534" s="17">
        <f xml:space="preserve"> Table5[[#This Row],[Revenue]] - Table5[[#This Row],[Total Cost]]</f>
        <v>189.66942148826166</v>
      </c>
      <c r="E534" s="18">
        <v>501</v>
      </c>
      <c r="F534" s="18">
        <v>26.363636363726847</v>
      </c>
      <c r="G534" s="18">
        <v>1.0267342531733448E-12</v>
      </c>
      <c r="H534" s="18">
        <v>1.5093711936325509</v>
      </c>
    </row>
    <row r="535" spans="1:8" x14ac:dyDescent="0.25">
      <c r="A535" s="15">
        <f>Table5[[#This Row],[Unit price]] *Table5[[#This Row],[Quantity]]</f>
        <v>146.79</v>
      </c>
      <c r="B535" s="17">
        <f xml:space="preserve"> Table5[[#This Row],[Revenue]] - Table5[[#This Row],[Total Cost]]</f>
        <v>121.31404958719794</v>
      </c>
      <c r="E535" s="18">
        <v>502</v>
      </c>
      <c r="F535" s="18">
        <v>114.71074380205033</v>
      </c>
      <c r="G535" s="18">
        <v>7.3896444519050419E-13</v>
      </c>
      <c r="H535" s="18">
        <v>1.0863294403998982</v>
      </c>
    </row>
    <row r="536" spans="1:8" x14ac:dyDescent="0.25">
      <c r="A536" s="15">
        <f>Table5[[#This Row],[Unit price]] *Table5[[#This Row],[Quantity]]</f>
        <v>141.6</v>
      </c>
      <c r="B536" s="17">
        <f xml:space="preserve"> Table5[[#This Row],[Revenue]] - Table5[[#This Row],[Total Cost]]</f>
        <v>117.02479338883595</v>
      </c>
      <c r="E536" s="18">
        <v>503</v>
      </c>
      <c r="F536" s="18">
        <v>154.23140495921243</v>
      </c>
      <c r="G536" s="18">
        <v>5.9685589803848416E-13</v>
      </c>
      <c r="H536" s="18">
        <v>0.87741993263068696</v>
      </c>
    </row>
    <row r="537" spans="1:8" x14ac:dyDescent="0.25">
      <c r="A537" s="15">
        <f>Table5[[#This Row],[Unit price]] *Table5[[#This Row],[Quantity]]</f>
        <v>116.69000000000001</v>
      </c>
      <c r="B537" s="17">
        <f xml:space="preserve"> Table5[[#This Row],[Revenue]] - Table5[[#This Row],[Total Cost]]</f>
        <v>96.438016529260381</v>
      </c>
      <c r="E537" s="18">
        <v>504</v>
      </c>
      <c r="F537" s="18">
        <v>73.099173553971866</v>
      </c>
      <c r="G537" s="18">
        <v>8.8107299234252423E-13</v>
      </c>
      <c r="H537" s="18">
        <v>1.2952389481691093</v>
      </c>
    </row>
    <row r="538" spans="1:8" x14ac:dyDescent="0.25">
      <c r="A538" s="15">
        <f>Table5[[#This Row],[Unit price]] *Table5[[#This Row],[Quantity]]</f>
        <v>73.959999999999994</v>
      </c>
      <c r="B538" s="17">
        <f xml:space="preserve"> Table5[[#This Row],[Revenue]] - Table5[[#This Row],[Total Cost]]</f>
        <v>61.123966942360923</v>
      </c>
      <c r="E538" s="18">
        <v>505</v>
      </c>
      <c r="F538" s="18">
        <v>159.86776859559563</v>
      </c>
      <c r="G538" s="18">
        <v>5.9685589803848416E-13</v>
      </c>
      <c r="H538" s="18">
        <v>0.87741993263068696</v>
      </c>
    </row>
    <row r="539" spans="1:8" x14ac:dyDescent="0.25">
      <c r="A539" s="15">
        <f>Table5[[#This Row],[Unit price]] *Table5[[#This Row],[Quantity]]</f>
        <v>97.94</v>
      </c>
      <c r="B539" s="17">
        <f xml:space="preserve"> Table5[[#This Row],[Revenue]] - Table5[[#This Row],[Total Cost]]</f>
        <v>80.942148760611531</v>
      </c>
      <c r="E539" s="18">
        <v>506</v>
      </c>
      <c r="F539" s="18">
        <v>120.24793388471419</v>
      </c>
      <c r="G539" s="18">
        <v>7.2475359047530219E-13</v>
      </c>
      <c r="H539" s="18">
        <v>1.0654384896229769</v>
      </c>
    </row>
    <row r="540" spans="1:8" x14ac:dyDescent="0.25">
      <c r="A540" s="15">
        <f>Table5[[#This Row],[Unit price]] *Table5[[#This Row],[Quantity]]</f>
        <v>292.2</v>
      </c>
      <c r="B540" s="17">
        <f xml:space="preserve"> Table5[[#This Row],[Revenue]] - Table5[[#This Row],[Total Cost]]</f>
        <v>241.48760330662333</v>
      </c>
      <c r="E540" s="18">
        <v>507</v>
      </c>
      <c r="F540" s="18">
        <v>416.77685950557907</v>
      </c>
      <c r="G540" s="18">
        <v>-2.2737367544323206E-13</v>
      </c>
      <c r="H540" s="18">
        <v>-0.33425521243073791</v>
      </c>
    </row>
    <row r="541" spans="1:8" x14ac:dyDescent="0.25">
      <c r="A541" s="15">
        <f>Table5[[#This Row],[Unit price]] *Table5[[#This Row],[Quantity]]</f>
        <v>524.88</v>
      </c>
      <c r="B541" s="17">
        <f xml:space="preserve"> Table5[[#This Row],[Revenue]] - Table5[[#This Row],[Total Cost]]</f>
        <v>433.78512396844786</v>
      </c>
      <c r="E541" s="18">
        <v>508</v>
      </c>
      <c r="F541" s="18">
        <v>253.26446281079615</v>
      </c>
      <c r="G541" s="18">
        <v>3.1263880373444408E-13</v>
      </c>
      <c r="H541" s="18">
        <v>0.45960091709226458</v>
      </c>
    </row>
    <row r="542" spans="1:8" x14ac:dyDescent="0.25">
      <c r="A542" s="15">
        <f>Table5[[#This Row],[Unit price]] *Table5[[#This Row],[Quantity]]</f>
        <v>92.039999999999992</v>
      </c>
      <c r="B542" s="17">
        <f xml:space="preserve"> Table5[[#This Row],[Revenue]] - Table5[[#This Row],[Total Cost]]</f>
        <v>76.06611570274336</v>
      </c>
      <c r="E542" s="18">
        <v>509</v>
      </c>
      <c r="F542" s="18">
        <v>79.090909091182752</v>
      </c>
      <c r="G542" s="18">
        <v>8.6686213762732223E-13</v>
      </c>
      <c r="H542" s="18">
        <v>1.2743479973921883</v>
      </c>
    </row>
    <row r="543" spans="1:8" x14ac:dyDescent="0.25">
      <c r="A543" s="15">
        <f>Table5[[#This Row],[Unit price]] *Table5[[#This Row],[Quantity]]</f>
        <v>75.88</v>
      </c>
      <c r="B543" s="17">
        <f xml:space="preserve"> Table5[[#This Row],[Revenue]] - Table5[[#This Row],[Total Cost]]</f>
        <v>62.710743801870564</v>
      </c>
      <c r="E543" s="18">
        <v>510</v>
      </c>
      <c r="F543" s="18">
        <v>524.94214876215324</v>
      </c>
      <c r="G543" s="18">
        <v>-5.6843418860808015E-13</v>
      </c>
      <c r="H543" s="18">
        <v>-0.83563803107684476</v>
      </c>
    </row>
    <row r="544" spans="1:8" x14ac:dyDescent="0.25">
      <c r="A544" s="15">
        <f>Table5[[#This Row],[Unit price]] *Table5[[#This Row],[Quantity]]</f>
        <v>80.72</v>
      </c>
      <c r="B544" s="17">
        <f xml:space="preserve"> Table5[[#This Row],[Revenue]] - Table5[[#This Row],[Total Cost]]</f>
        <v>66.710743801884448</v>
      </c>
      <c r="E544" s="18">
        <v>511</v>
      </c>
      <c r="F544" s="18">
        <v>177.31404958739176</v>
      </c>
      <c r="G544" s="18">
        <v>5.6843418860808015E-13</v>
      </c>
      <c r="H544" s="18">
        <v>0.83563803107684476</v>
      </c>
    </row>
    <row r="545" spans="1:8" x14ac:dyDescent="0.25">
      <c r="A545" s="15">
        <f>Table5[[#This Row],[Unit price]] *Table5[[#This Row],[Quantity]]</f>
        <v>112.62</v>
      </c>
      <c r="B545" s="17">
        <f xml:space="preserve"> Table5[[#This Row],[Revenue]] - Table5[[#This Row],[Total Cost]]</f>
        <v>93.074380165612325</v>
      </c>
      <c r="E545" s="18">
        <v>512</v>
      </c>
      <c r="F545" s="18">
        <v>314.01652892670973</v>
      </c>
      <c r="G545" s="18">
        <v>1.1368683772161603E-13</v>
      </c>
      <c r="H545" s="18">
        <v>0.16712760621536896</v>
      </c>
    </row>
    <row r="546" spans="1:8" x14ac:dyDescent="0.25">
      <c r="A546" s="15">
        <f>Table5[[#This Row],[Unit price]] *Table5[[#This Row],[Quantity]]</f>
        <v>71.2</v>
      </c>
      <c r="B546" s="17">
        <f xml:space="preserve"> Table5[[#This Row],[Revenue]] - Table5[[#This Row],[Total Cost]]</f>
        <v>58.842975206815822</v>
      </c>
      <c r="E546" s="18">
        <v>513</v>
      </c>
      <c r="F546" s="18">
        <v>575.90909091109063</v>
      </c>
      <c r="G546" s="18">
        <v>-6.8212102632969618E-13</v>
      </c>
      <c r="H546" s="18">
        <v>-1.0027656372922138</v>
      </c>
    </row>
    <row r="547" spans="1:8" x14ac:dyDescent="0.25">
      <c r="A547" s="15">
        <f>Table5[[#This Row],[Unit price]] *Table5[[#This Row],[Quantity]]</f>
        <v>155.24</v>
      </c>
      <c r="B547" s="17">
        <f xml:space="preserve"> Table5[[#This Row],[Revenue]] - Table5[[#This Row],[Total Cost]]</f>
        <v>128.29752066160236</v>
      </c>
      <c r="E547" s="18">
        <v>514</v>
      </c>
      <c r="F547" s="18">
        <v>337.79338843092455</v>
      </c>
      <c r="G547" s="18">
        <v>5.6843418860808015E-14</v>
      </c>
      <c r="H547" s="18">
        <v>8.3563803107684478E-2</v>
      </c>
    </row>
    <row r="548" spans="1:8" x14ac:dyDescent="0.25">
      <c r="A548" s="15">
        <f>Table5[[#This Row],[Unit price]] *Table5[[#This Row],[Quantity]]</f>
        <v>294.20000000000005</v>
      </c>
      <c r="B548" s="17">
        <f xml:space="preserve"> Table5[[#This Row],[Revenue]] - Table5[[#This Row],[Total Cost]]</f>
        <v>243.14049586861259</v>
      </c>
      <c r="E548" s="18">
        <v>515</v>
      </c>
      <c r="F548" s="18">
        <v>42.537190082791305</v>
      </c>
      <c r="G548" s="18">
        <v>9.7344354799133725E-13</v>
      </c>
      <c r="H548" s="18">
        <v>1.4310301282190967</v>
      </c>
    </row>
    <row r="549" spans="1:8" x14ac:dyDescent="0.25">
      <c r="A549" s="15">
        <f>Table5[[#This Row],[Unit price]] *Table5[[#This Row],[Quantity]]</f>
        <v>548.55000000000007</v>
      </c>
      <c r="B549" s="17">
        <f xml:space="preserve"> Table5[[#This Row],[Revenue]] - Table5[[#This Row],[Total Cost]]</f>
        <v>453.34710743959022</v>
      </c>
      <c r="E549" s="18">
        <v>516</v>
      </c>
      <c r="F549" s="18">
        <v>226.69421487681956</v>
      </c>
      <c r="G549" s="18">
        <v>3.979039320256561E-13</v>
      </c>
      <c r="H549" s="18">
        <v>0.58494662175379131</v>
      </c>
    </row>
    <row r="550" spans="1:8" x14ac:dyDescent="0.25">
      <c r="A550" s="15">
        <f>Table5[[#This Row],[Unit price]] *Table5[[#This Row],[Quantity]]</f>
        <v>257.7</v>
      </c>
      <c r="B550" s="17">
        <f xml:space="preserve"> Table5[[#This Row],[Revenue]] - Table5[[#This Row],[Total Cost]]</f>
        <v>212.97520661230948</v>
      </c>
      <c r="E550" s="18">
        <v>517</v>
      </c>
      <c r="F550" s="18">
        <v>162.7685950418867</v>
      </c>
      <c r="G550" s="18">
        <v>5.9685589803848416E-13</v>
      </c>
      <c r="H550" s="18">
        <v>0.87741993263068696</v>
      </c>
    </row>
    <row r="551" spans="1:8" x14ac:dyDescent="0.25">
      <c r="A551" s="15">
        <f>Table5[[#This Row],[Unit price]] *Table5[[#This Row],[Quantity]]</f>
        <v>396.36</v>
      </c>
      <c r="B551" s="17">
        <f xml:space="preserve"> Table5[[#This Row],[Revenue]] - Table5[[#This Row],[Total Cost]]</f>
        <v>327.57024793502131</v>
      </c>
      <c r="E551" s="18">
        <v>518</v>
      </c>
      <c r="F551" s="18">
        <v>57.404958677884274</v>
      </c>
      <c r="G551" s="18">
        <v>9.3081098384573124E-13</v>
      </c>
      <c r="H551" s="18">
        <v>1.3683572758883333</v>
      </c>
    </row>
    <row r="552" spans="1:8" x14ac:dyDescent="0.25">
      <c r="A552" s="15">
        <f>Table5[[#This Row],[Unit price]] *Table5[[#This Row],[Quantity]]</f>
        <v>171.81</v>
      </c>
      <c r="B552" s="17">
        <f xml:space="preserve"> Table5[[#This Row],[Revenue]] - Table5[[#This Row],[Total Cost]]</f>
        <v>141.99173553768296</v>
      </c>
      <c r="E552" s="18">
        <v>519</v>
      </c>
      <c r="F552" s="18">
        <v>297.19008264565957</v>
      </c>
      <c r="G552" s="18">
        <v>1.1368683772161603E-13</v>
      </c>
      <c r="H552" s="18">
        <v>0.16712760621536896</v>
      </c>
    </row>
    <row r="553" spans="1:8" x14ac:dyDescent="0.25">
      <c r="A553" s="15">
        <f>Table5[[#This Row],[Unit price]] *Table5[[#This Row],[Quantity]]</f>
        <v>488.79</v>
      </c>
      <c r="B553" s="17">
        <f xml:space="preserve"> Table5[[#This Row],[Revenue]] - Table5[[#This Row],[Total Cost]]</f>
        <v>403.95867768735263</v>
      </c>
      <c r="E553" s="18">
        <v>520</v>
      </c>
      <c r="F553" s="18">
        <v>113.33057851278932</v>
      </c>
      <c r="G553" s="18">
        <v>7.531752999057062E-13</v>
      </c>
      <c r="H553" s="18">
        <v>1.1072203911768193</v>
      </c>
    </row>
    <row r="554" spans="1:8" x14ac:dyDescent="0.25">
      <c r="A554" s="15">
        <f>Table5[[#This Row],[Unit price]] *Table5[[#This Row],[Quantity]]</f>
        <v>524.16</v>
      </c>
      <c r="B554" s="17">
        <f xml:space="preserve"> Table5[[#This Row],[Revenue]] - Table5[[#This Row],[Total Cost]]</f>
        <v>433.19008264613171</v>
      </c>
      <c r="E554" s="18">
        <v>521</v>
      </c>
      <c r="F554" s="18">
        <v>412.41322314192757</v>
      </c>
      <c r="G554" s="18">
        <v>-2.2737367544323206E-13</v>
      </c>
      <c r="H554" s="18">
        <v>-0.33425521243073791</v>
      </c>
    </row>
    <row r="555" spans="1:8" x14ac:dyDescent="0.25">
      <c r="A555" s="15">
        <f>Table5[[#This Row],[Unit price]] *Table5[[#This Row],[Quantity]]</f>
        <v>133.26</v>
      </c>
      <c r="B555" s="17">
        <f xml:space="preserve"> Table5[[#This Row],[Revenue]] - Table5[[#This Row],[Total Cost]]</f>
        <v>110.13223140534095</v>
      </c>
      <c r="E555" s="18">
        <v>522</v>
      </c>
      <c r="F555" s="18">
        <v>185.65289256262736</v>
      </c>
      <c r="G555" s="18">
        <v>5.1159076974727213E-13</v>
      </c>
      <c r="H555" s="18">
        <v>0.75207422796916024</v>
      </c>
    </row>
    <row r="556" spans="1:8" x14ac:dyDescent="0.25">
      <c r="A556" s="15">
        <f>Table5[[#This Row],[Unit price]] *Table5[[#This Row],[Quantity]]</f>
        <v>135.24</v>
      </c>
      <c r="B556" s="17">
        <f xml:space="preserve"> Table5[[#This Row],[Revenue]] - Table5[[#This Row],[Total Cost]]</f>
        <v>111.76859504171028</v>
      </c>
      <c r="E556" s="18">
        <v>523</v>
      </c>
      <c r="F556" s="18">
        <v>103.91735537226074</v>
      </c>
      <c r="G556" s="18">
        <v>7.815970093361102E-13</v>
      </c>
      <c r="H556" s="18">
        <v>1.1490022927306616</v>
      </c>
    </row>
    <row r="557" spans="1:8" x14ac:dyDescent="0.25">
      <c r="A557" s="15">
        <f>Table5[[#This Row],[Unit price]] *Table5[[#This Row],[Quantity]]</f>
        <v>112.44</v>
      </c>
      <c r="B557" s="17">
        <f xml:space="preserve"> Table5[[#This Row],[Revenue]] - Table5[[#This Row],[Total Cost]]</f>
        <v>92.925619835033302</v>
      </c>
      <c r="E557" s="18">
        <v>524</v>
      </c>
      <c r="F557" s="18">
        <v>405.17355372041482</v>
      </c>
      <c r="G557" s="18">
        <v>-1.7053025658242404E-13</v>
      </c>
      <c r="H557" s="18">
        <v>-0.25069140932305345</v>
      </c>
    </row>
    <row r="558" spans="1:8" x14ac:dyDescent="0.25">
      <c r="A558" s="15">
        <f>Table5[[#This Row],[Unit price]] *Table5[[#This Row],[Quantity]]</f>
        <v>144.08000000000001</v>
      </c>
      <c r="B558" s="17">
        <f xml:space="preserve"> Table5[[#This Row],[Revenue]] - Table5[[#This Row],[Total Cost]]</f>
        <v>119.07438016570259</v>
      </c>
      <c r="E558" s="18">
        <v>525</v>
      </c>
      <c r="F558" s="18">
        <v>377.7272727285839</v>
      </c>
      <c r="G558" s="18">
        <v>-1.1368683772161603E-13</v>
      </c>
      <c r="H558" s="18">
        <v>-0.16712760621536896</v>
      </c>
    </row>
    <row r="559" spans="1:8" x14ac:dyDescent="0.25">
      <c r="A559" s="15">
        <f>Table5[[#This Row],[Unit price]] *Table5[[#This Row],[Quantity]]</f>
        <v>985.19999999999993</v>
      </c>
      <c r="B559" s="17">
        <f xml:space="preserve"> Table5[[#This Row],[Revenue]] - Table5[[#This Row],[Total Cost]]</f>
        <v>814.214876035884</v>
      </c>
      <c r="E559" s="18">
        <v>526</v>
      </c>
      <c r="F559" s="18">
        <v>129.61983471119302</v>
      </c>
      <c r="G559" s="18">
        <v>7.1054273576010019E-13</v>
      </c>
      <c r="H559" s="18">
        <v>1.0445475388460559</v>
      </c>
    </row>
    <row r="560" spans="1:8" x14ac:dyDescent="0.25">
      <c r="A560" s="15">
        <f>Table5[[#This Row],[Unit price]] *Table5[[#This Row],[Quantity]]</f>
        <v>249.95999999999998</v>
      </c>
      <c r="B560" s="17">
        <f xml:space="preserve"> Table5[[#This Row],[Revenue]] - Table5[[#This Row],[Total Cost]]</f>
        <v>206.57851239741126</v>
      </c>
      <c r="E560" s="18">
        <v>527</v>
      </c>
      <c r="F560" s="18">
        <v>98.94214876067322</v>
      </c>
      <c r="G560" s="18">
        <v>7.9580786405131221E-13</v>
      </c>
      <c r="H560" s="18">
        <v>1.1698932435075826</v>
      </c>
    </row>
    <row r="561" spans="1:8" x14ac:dyDescent="0.25">
      <c r="A561" s="15">
        <f>Table5[[#This Row],[Unit price]] *Table5[[#This Row],[Quantity]]</f>
        <v>217.26</v>
      </c>
      <c r="B561" s="17">
        <f xml:space="preserve"> Table5[[#This Row],[Revenue]] - Table5[[#This Row],[Total Cost]]</f>
        <v>179.5537190088877</v>
      </c>
      <c r="E561" s="18">
        <v>528</v>
      </c>
      <c r="F561" s="18">
        <v>449.25619834866723</v>
      </c>
      <c r="G561" s="18">
        <v>-3.4106051316484809E-13</v>
      </c>
      <c r="H561" s="18">
        <v>-0.5013828186461069</v>
      </c>
    </row>
    <row r="562" spans="1:8" x14ac:dyDescent="0.25">
      <c r="A562" s="15">
        <f>Table5[[#This Row],[Unit price]] *Table5[[#This Row],[Quantity]]</f>
        <v>194.21999999999997</v>
      </c>
      <c r="B562" s="17">
        <f xml:space="preserve"> Table5[[#This Row],[Revenue]] - Table5[[#This Row],[Total Cost]]</f>
        <v>160.51239669477201</v>
      </c>
      <c r="E562" s="18">
        <v>529</v>
      </c>
      <c r="F562" s="18">
        <v>729.59504132484778</v>
      </c>
      <c r="G562" s="18">
        <v>-1.2505552149377763E-12</v>
      </c>
      <c r="H562" s="18">
        <v>-1.8384036683690583</v>
      </c>
    </row>
    <row r="563" spans="1:8" x14ac:dyDescent="0.25">
      <c r="A563" s="15">
        <f>Table5[[#This Row],[Unit price]] *Table5[[#This Row],[Quantity]]</f>
        <v>892</v>
      </c>
      <c r="B563" s="17">
        <f xml:space="preserve"> Table5[[#This Row],[Revenue]] - Table5[[#This Row],[Total Cost]]</f>
        <v>737.19008264718696</v>
      </c>
      <c r="E563" s="18">
        <v>530</v>
      </c>
      <c r="F563" s="18">
        <v>126.09917355415598</v>
      </c>
      <c r="G563" s="18">
        <v>7.1054273576010019E-13</v>
      </c>
      <c r="H563" s="18">
        <v>1.0445475388460559</v>
      </c>
    </row>
    <row r="564" spans="1:8" x14ac:dyDescent="0.25">
      <c r="A564" s="15">
        <f>Table5[[#This Row],[Unit price]] *Table5[[#This Row],[Quantity]]</f>
        <v>339.36</v>
      </c>
      <c r="B564" s="17">
        <f xml:space="preserve"> Table5[[#This Row],[Revenue]] - Table5[[#This Row],[Total Cost]]</f>
        <v>280.4628099183289</v>
      </c>
      <c r="E564" s="18">
        <v>531</v>
      </c>
      <c r="F564" s="18">
        <v>573.0909090928991</v>
      </c>
      <c r="G564" s="18">
        <v>-6.8212102632969618E-13</v>
      </c>
      <c r="H564" s="18">
        <v>-1.0027656372922138</v>
      </c>
    </row>
    <row r="565" spans="1:8" x14ac:dyDescent="0.25">
      <c r="A565" s="15">
        <f>Table5[[#This Row],[Unit price]] *Table5[[#This Row],[Quantity]]</f>
        <v>447.06000000000006</v>
      </c>
      <c r="B565" s="17">
        <f xml:space="preserve"> Table5[[#This Row],[Revenue]] - Table5[[#This Row],[Total Cost]]</f>
        <v>369.47107438144781</v>
      </c>
      <c r="E565" s="18">
        <v>532</v>
      </c>
      <c r="F565" s="18">
        <v>189.66942148826115</v>
      </c>
      <c r="G565" s="18">
        <v>5.1159076974727213E-13</v>
      </c>
      <c r="H565" s="18">
        <v>0.75207422796916024</v>
      </c>
    </row>
    <row r="566" spans="1:8" x14ac:dyDescent="0.25">
      <c r="A566" s="15">
        <f>Table5[[#This Row],[Unit price]] *Table5[[#This Row],[Quantity]]</f>
        <v>198.5</v>
      </c>
      <c r="B566" s="17">
        <f xml:space="preserve"> Table5[[#This Row],[Revenue]] - Table5[[#This Row],[Total Cost]]</f>
        <v>164.04958677742894</v>
      </c>
      <c r="E566" s="18">
        <v>533</v>
      </c>
      <c r="F566" s="18">
        <v>121.31404958719722</v>
      </c>
      <c r="G566" s="18">
        <v>7.2475359047530219E-13</v>
      </c>
      <c r="H566" s="18">
        <v>1.0654384896229769</v>
      </c>
    </row>
    <row r="567" spans="1:8" x14ac:dyDescent="0.25">
      <c r="A567" s="15">
        <f>Table5[[#This Row],[Unit price]] *Table5[[#This Row],[Quantity]]</f>
        <v>812.09999999999991</v>
      </c>
      <c r="B567" s="17">
        <f xml:space="preserve"> Table5[[#This Row],[Revenue]] - Table5[[#This Row],[Total Cost]]</f>
        <v>671.15702479571803</v>
      </c>
      <c r="E567" s="18">
        <v>534</v>
      </c>
      <c r="F567" s="18">
        <v>117.02479338883521</v>
      </c>
      <c r="G567" s="18">
        <v>7.3896444519050419E-13</v>
      </c>
      <c r="H567" s="18">
        <v>1.0863294403998982</v>
      </c>
    </row>
    <row r="568" spans="1:8" x14ac:dyDescent="0.25">
      <c r="A568" s="15">
        <f>Table5[[#This Row],[Unit price]] *Table5[[#This Row],[Quantity]]</f>
        <v>493.29999999999995</v>
      </c>
      <c r="B568" s="17">
        <f xml:space="preserve"> Table5[[#This Row],[Revenue]] - Table5[[#This Row],[Total Cost]]</f>
        <v>407.68595041463823</v>
      </c>
      <c r="E568" s="18">
        <v>535</v>
      </c>
      <c r="F568" s="18">
        <v>96.438016529259571</v>
      </c>
      <c r="G568" s="18">
        <v>8.1001871876651421E-13</v>
      </c>
      <c r="H568" s="18">
        <v>1.1907841942845037</v>
      </c>
    </row>
    <row r="569" spans="1:8" x14ac:dyDescent="0.25">
      <c r="A569" s="15">
        <f>Table5[[#This Row],[Unit price]] *Table5[[#This Row],[Quantity]]</f>
        <v>591.66</v>
      </c>
      <c r="B569" s="17">
        <f xml:space="preserve"> Table5[[#This Row],[Revenue]] - Table5[[#This Row],[Total Cost]]</f>
        <v>488.97520661326752</v>
      </c>
      <c r="E569" s="18">
        <v>536</v>
      </c>
      <c r="F569" s="18">
        <v>61.123966942360006</v>
      </c>
      <c r="G569" s="18">
        <v>9.1660012913052924E-13</v>
      </c>
      <c r="H569" s="18">
        <v>1.3474663251114121</v>
      </c>
    </row>
    <row r="570" spans="1:8" x14ac:dyDescent="0.25">
      <c r="A570" s="15">
        <f>Table5[[#This Row],[Unit price]] *Table5[[#This Row],[Quantity]]</f>
        <v>559.02</v>
      </c>
      <c r="B570" s="17">
        <f xml:space="preserve"> Table5[[#This Row],[Revenue]] - Table5[[#This Row],[Total Cost]]</f>
        <v>462.00000000160361</v>
      </c>
      <c r="E570" s="18">
        <v>537</v>
      </c>
      <c r="F570" s="18">
        <v>80.942148760610678</v>
      </c>
      <c r="G570" s="18">
        <v>8.5265128291212022E-13</v>
      </c>
      <c r="H570" s="18">
        <v>1.253457046615267</v>
      </c>
    </row>
    <row r="571" spans="1:8" x14ac:dyDescent="0.25">
      <c r="A571" s="15">
        <f>Table5[[#This Row],[Unit price]] *Table5[[#This Row],[Quantity]]</f>
        <v>517.86</v>
      </c>
      <c r="B571" s="17">
        <f xml:space="preserve"> Table5[[#This Row],[Revenue]] - Table5[[#This Row],[Total Cost]]</f>
        <v>427.98347107586574</v>
      </c>
      <c r="E571" s="18">
        <v>538</v>
      </c>
      <c r="F571" s="18">
        <v>241.48760330662299</v>
      </c>
      <c r="G571" s="18">
        <v>3.4106051316484809E-13</v>
      </c>
      <c r="H571" s="18">
        <v>0.5013828186461069</v>
      </c>
    </row>
    <row r="572" spans="1:8" x14ac:dyDescent="0.25">
      <c r="A572" s="15">
        <f>Table5[[#This Row],[Unit price]] *Table5[[#This Row],[Quantity]]</f>
        <v>410.20000000000005</v>
      </c>
      <c r="B572" s="17">
        <f xml:space="preserve"> Table5[[#This Row],[Revenue]] - Table5[[#This Row],[Total Cost]]</f>
        <v>339.00826446398668</v>
      </c>
      <c r="E572" s="18">
        <v>539</v>
      </c>
      <c r="F572" s="18">
        <v>433.78512396844815</v>
      </c>
      <c r="G572" s="18">
        <v>-2.8421709430404007E-13</v>
      </c>
      <c r="H572" s="18">
        <v>-0.41781901553842238</v>
      </c>
    </row>
    <row r="573" spans="1:8" x14ac:dyDescent="0.25">
      <c r="A573" s="15">
        <f>Table5[[#This Row],[Unit price]] *Table5[[#This Row],[Quantity]]</f>
        <v>266.70000000000005</v>
      </c>
      <c r="B573" s="17">
        <f xml:space="preserve"> Table5[[#This Row],[Revenue]] - Table5[[#This Row],[Total Cost]]</f>
        <v>220.41322314126097</v>
      </c>
      <c r="E573" s="18">
        <v>540</v>
      </c>
      <c r="F573" s="18">
        <v>76.066115702742493</v>
      </c>
      <c r="G573" s="18">
        <v>8.6686213762732223E-13</v>
      </c>
      <c r="H573" s="18">
        <v>1.2743479973921883</v>
      </c>
    </row>
    <row r="574" spans="1:8" x14ac:dyDescent="0.25">
      <c r="A574" s="15">
        <f>Table5[[#This Row],[Unit price]] *Table5[[#This Row],[Quantity]]</f>
        <v>70.910000000000011</v>
      </c>
      <c r="B574" s="17">
        <f xml:space="preserve"> Table5[[#This Row],[Revenue]] - Table5[[#This Row],[Total Cost]]</f>
        <v>58.603305785327393</v>
      </c>
      <c r="E574" s="18">
        <v>541</v>
      </c>
      <c r="F574" s="18">
        <v>62.710743801869654</v>
      </c>
      <c r="G574" s="18">
        <v>9.0949470177292824E-13</v>
      </c>
      <c r="H574" s="18">
        <v>1.3370208497229517</v>
      </c>
    </row>
    <row r="575" spans="1:8" x14ac:dyDescent="0.25">
      <c r="A575" s="15">
        <f>Table5[[#This Row],[Unit price]] *Table5[[#This Row],[Quantity]]</f>
        <v>144.78</v>
      </c>
      <c r="B575" s="17">
        <f xml:space="preserve"> Table5[[#This Row],[Revenue]] - Table5[[#This Row],[Total Cost]]</f>
        <v>119.65289256239879</v>
      </c>
      <c r="E575" s="18">
        <v>542</v>
      </c>
      <c r="F575" s="18">
        <v>66.710743801883552</v>
      </c>
      <c r="G575" s="18">
        <v>8.9528384705772623E-13</v>
      </c>
      <c r="H575" s="18">
        <v>1.3161298989460304</v>
      </c>
    </row>
    <row r="576" spans="1:8" x14ac:dyDescent="0.25">
      <c r="A576" s="15">
        <f>Table5[[#This Row],[Unit price]] *Table5[[#This Row],[Quantity]]</f>
        <v>429.54999999999995</v>
      </c>
      <c r="B576" s="17">
        <f xml:space="preserve"> Table5[[#This Row],[Revenue]] - Table5[[#This Row],[Total Cost]]</f>
        <v>355.00000000123219</v>
      </c>
      <c r="E576" s="18">
        <v>543</v>
      </c>
      <c r="F576" s="18">
        <v>93.074380165611515</v>
      </c>
      <c r="G576" s="18">
        <v>8.1001871876651421E-13</v>
      </c>
      <c r="H576" s="18">
        <v>1.1907841942845037</v>
      </c>
    </row>
    <row r="577" spans="1:8" x14ac:dyDescent="0.25">
      <c r="A577" s="15">
        <f>Table5[[#This Row],[Unit price]] *Table5[[#This Row],[Quantity]]</f>
        <v>569.17000000000007</v>
      </c>
      <c r="B577" s="17">
        <f xml:space="preserve"> Table5[[#This Row],[Revenue]] - Table5[[#This Row],[Total Cost]]</f>
        <v>470.38842975369892</v>
      </c>
      <c r="E577" s="18">
        <v>544</v>
      </c>
      <c r="F577" s="18">
        <v>58.842975206814899</v>
      </c>
      <c r="G577" s="18">
        <v>9.2370555648813024E-13</v>
      </c>
      <c r="H577" s="18">
        <v>1.3579118004998727</v>
      </c>
    </row>
    <row r="578" spans="1:8" x14ac:dyDescent="0.25">
      <c r="A578" s="15">
        <f>Table5[[#This Row],[Unit price]] *Table5[[#This Row],[Quantity]]</f>
        <v>241.2</v>
      </c>
      <c r="B578" s="17">
        <f xml:space="preserve"> Table5[[#This Row],[Revenue]] - Table5[[#This Row],[Total Cost]]</f>
        <v>199.33884297589853</v>
      </c>
      <c r="E578" s="18">
        <v>545</v>
      </c>
      <c r="F578" s="18">
        <v>128.29752066160165</v>
      </c>
      <c r="G578" s="18">
        <v>7.1054273576010019E-13</v>
      </c>
      <c r="H578" s="18">
        <v>1.0445475388460559</v>
      </c>
    </row>
    <row r="579" spans="1:8" x14ac:dyDescent="0.25">
      <c r="A579" s="15">
        <f>Table5[[#This Row],[Unit price]] *Table5[[#This Row],[Quantity]]</f>
        <v>127.08</v>
      </c>
      <c r="B579" s="17">
        <f xml:space="preserve"> Table5[[#This Row],[Revenue]] - Table5[[#This Row],[Total Cost]]</f>
        <v>105.02479338879431</v>
      </c>
      <c r="E579" s="18">
        <v>546</v>
      </c>
      <c r="F579" s="18">
        <v>243.14049586861225</v>
      </c>
      <c r="G579" s="18">
        <v>3.4106051316484809E-13</v>
      </c>
      <c r="H579" s="18">
        <v>0.5013828186461069</v>
      </c>
    </row>
    <row r="580" spans="1:8" x14ac:dyDescent="0.25">
      <c r="A580" s="15">
        <f>Table5[[#This Row],[Unit price]] *Table5[[#This Row],[Quantity]]</f>
        <v>257.08</v>
      </c>
      <c r="B580" s="17">
        <f xml:space="preserve"> Table5[[#This Row],[Revenue]] - Table5[[#This Row],[Total Cost]]</f>
        <v>212.46280991809283</v>
      </c>
      <c r="E580" s="18">
        <v>547</v>
      </c>
      <c r="F580" s="18">
        <v>453.34710743959056</v>
      </c>
      <c r="G580" s="18">
        <v>-3.4106051316484809E-13</v>
      </c>
      <c r="H580" s="18">
        <v>-0.5013828186461069</v>
      </c>
    </row>
    <row r="581" spans="1:8" x14ac:dyDescent="0.25">
      <c r="A581" s="15">
        <f>Table5[[#This Row],[Unit price]] *Table5[[#This Row],[Quantity]]</f>
        <v>139.02000000000001</v>
      </c>
      <c r="B581" s="17">
        <f xml:space="preserve"> Table5[[#This Row],[Revenue]] - Table5[[#This Row],[Total Cost]]</f>
        <v>114.89256198386988</v>
      </c>
      <c r="E581" s="18">
        <v>548</v>
      </c>
      <c r="F581" s="18">
        <v>212.97520661230905</v>
      </c>
      <c r="G581" s="18">
        <v>4.2632564145606011E-13</v>
      </c>
      <c r="H581" s="18">
        <v>0.62672852330763351</v>
      </c>
    </row>
    <row r="582" spans="1:8" x14ac:dyDescent="0.25">
      <c r="A582" s="15">
        <f>Table5[[#This Row],[Unit price]] *Table5[[#This Row],[Quantity]]</f>
        <v>81.66</v>
      </c>
      <c r="B582" s="17">
        <f xml:space="preserve"> Table5[[#This Row],[Revenue]] - Table5[[#This Row],[Total Cost]]</f>
        <v>67.487603306019381</v>
      </c>
      <c r="E582" s="18">
        <v>549</v>
      </c>
      <c r="F582" s="18">
        <v>327.57024793502126</v>
      </c>
      <c r="G582" s="18">
        <v>5.6843418860808015E-14</v>
      </c>
      <c r="H582" s="18">
        <v>8.3563803107684478E-2</v>
      </c>
    </row>
    <row r="583" spans="1:8" x14ac:dyDescent="0.25">
      <c r="A583" s="15">
        <f>Table5[[#This Row],[Unit price]] *Table5[[#This Row],[Quantity]]</f>
        <v>310.72000000000003</v>
      </c>
      <c r="B583" s="17">
        <f xml:space="preserve"> Table5[[#This Row],[Revenue]] - Table5[[#This Row],[Total Cost]]</f>
        <v>256.79338843064346</v>
      </c>
      <c r="E583" s="18">
        <v>550</v>
      </c>
      <c r="F583" s="18">
        <v>141.9917355376823</v>
      </c>
      <c r="G583" s="18">
        <v>6.5369931689929217E-13</v>
      </c>
      <c r="H583" s="18">
        <v>0.96098373573837148</v>
      </c>
    </row>
    <row r="584" spans="1:8" x14ac:dyDescent="0.25">
      <c r="A584" s="15">
        <f>Table5[[#This Row],[Unit price]] *Table5[[#This Row],[Quantity]]</f>
        <v>185.96</v>
      </c>
      <c r="B584" s="17">
        <f xml:space="preserve"> Table5[[#This Row],[Revenue]] - Table5[[#This Row],[Total Cost]]</f>
        <v>153.68595041375661</v>
      </c>
      <c r="E584" s="18">
        <v>551</v>
      </c>
      <c r="F584" s="18">
        <v>403.95867768735275</v>
      </c>
      <c r="G584" s="18">
        <v>-1.1368683772161603E-13</v>
      </c>
      <c r="H584" s="18">
        <v>-0.16712760621536896</v>
      </c>
    </row>
    <row r="585" spans="1:8" x14ac:dyDescent="0.25">
      <c r="A585" s="15">
        <f>Table5[[#This Row],[Unit price]] *Table5[[#This Row],[Quantity]]</f>
        <v>72.319999999999993</v>
      </c>
      <c r="B585" s="17">
        <f xml:space="preserve"> Table5[[#This Row],[Revenue]] - Table5[[#This Row],[Total Cost]]</f>
        <v>59.768595041529771</v>
      </c>
      <c r="E585" s="18">
        <v>552</v>
      </c>
      <c r="F585" s="18">
        <v>433.19008264613194</v>
      </c>
      <c r="G585" s="18">
        <v>-2.2737367544323206E-13</v>
      </c>
      <c r="H585" s="18">
        <v>-0.33425521243073791</v>
      </c>
    </row>
    <row r="586" spans="1:8" x14ac:dyDescent="0.25">
      <c r="A586" s="15">
        <f>Table5[[#This Row],[Unit price]] *Table5[[#This Row],[Quantity]]</f>
        <v>189.18</v>
      </c>
      <c r="B586" s="17">
        <f xml:space="preserve"> Table5[[#This Row],[Revenue]] - Table5[[#This Row],[Total Cost]]</f>
        <v>156.34710743855922</v>
      </c>
      <c r="E586" s="18">
        <v>553</v>
      </c>
      <c r="F586" s="18">
        <v>110.13223140534019</v>
      </c>
      <c r="G586" s="18">
        <v>7.531752999057062E-13</v>
      </c>
      <c r="H586" s="18">
        <v>1.1072203911768193</v>
      </c>
    </row>
    <row r="587" spans="1:8" x14ac:dyDescent="0.25">
      <c r="A587" s="15">
        <f>Table5[[#This Row],[Unit price]] *Table5[[#This Row],[Quantity]]</f>
        <v>206.84</v>
      </c>
      <c r="B587" s="17">
        <f xml:space="preserve"> Table5[[#This Row],[Revenue]] - Table5[[#This Row],[Total Cost]]</f>
        <v>170.94214876092394</v>
      </c>
      <c r="E587" s="18">
        <v>554</v>
      </c>
      <c r="F587" s="18">
        <v>111.76859504170953</v>
      </c>
      <c r="G587" s="18">
        <v>7.531752999057062E-13</v>
      </c>
      <c r="H587" s="18">
        <v>1.1072203911768193</v>
      </c>
    </row>
    <row r="588" spans="1:8" x14ac:dyDescent="0.25">
      <c r="A588" s="15">
        <f>Table5[[#This Row],[Unit price]] *Table5[[#This Row],[Quantity]]</f>
        <v>157.02000000000001</v>
      </c>
      <c r="B588" s="17">
        <f xml:space="preserve"> Table5[[#This Row],[Revenue]] - Table5[[#This Row],[Total Cost]]</f>
        <v>129.76859504177276</v>
      </c>
      <c r="E588" s="18">
        <v>555</v>
      </c>
      <c r="F588" s="18">
        <v>92.925619835032478</v>
      </c>
      <c r="G588" s="18">
        <v>8.2422957348171622E-13</v>
      </c>
      <c r="H588" s="18">
        <v>1.2116751450614249</v>
      </c>
    </row>
    <row r="589" spans="1:8" x14ac:dyDescent="0.25">
      <c r="A589" s="15">
        <f>Table5[[#This Row],[Unit price]] *Table5[[#This Row],[Quantity]]</f>
        <v>215.3</v>
      </c>
      <c r="B589" s="17">
        <f xml:space="preserve"> Table5[[#This Row],[Revenue]] - Table5[[#This Row],[Total Cost]]</f>
        <v>177.93388429813831</v>
      </c>
      <c r="E589" s="18">
        <v>556</v>
      </c>
      <c r="F589" s="18">
        <v>119.07438016570185</v>
      </c>
      <c r="G589" s="18">
        <v>7.3896444519050419E-13</v>
      </c>
      <c r="H589" s="18">
        <v>1.0863294403998982</v>
      </c>
    </row>
    <row r="590" spans="1:8" x14ac:dyDescent="0.25">
      <c r="A590" s="15">
        <f>Table5[[#This Row],[Unit price]] *Table5[[#This Row],[Quantity]]</f>
        <v>596.1</v>
      </c>
      <c r="B590" s="17">
        <f xml:space="preserve"> Table5[[#This Row],[Revenue]] - Table5[[#This Row],[Total Cost]]</f>
        <v>492.64462810088355</v>
      </c>
      <c r="E590" s="18">
        <v>557</v>
      </c>
      <c r="F590" s="18">
        <v>814.21487603588548</v>
      </c>
      <c r="G590" s="18">
        <v>-1.4779288903810084E-12</v>
      </c>
      <c r="H590" s="18">
        <v>-2.1726588807997964</v>
      </c>
    </row>
    <row r="591" spans="1:8" x14ac:dyDescent="0.25">
      <c r="A591" s="15">
        <f>Table5[[#This Row],[Unit price]] *Table5[[#This Row],[Quantity]]</f>
        <v>73.099999999999994</v>
      </c>
      <c r="B591" s="17">
        <f xml:space="preserve"> Table5[[#This Row],[Revenue]] - Table5[[#This Row],[Total Cost]]</f>
        <v>60.413223140705561</v>
      </c>
      <c r="E591" s="18">
        <v>558</v>
      </c>
      <c r="F591" s="18">
        <v>206.5785123974108</v>
      </c>
      <c r="G591" s="18">
        <v>4.5474735088646412E-13</v>
      </c>
      <c r="H591" s="18">
        <v>0.66851042486147583</v>
      </c>
    </row>
    <row r="592" spans="1:8" x14ac:dyDescent="0.25">
      <c r="A592" s="15">
        <f>Table5[[#This Row],[Unit price]] *Table5[[#This Row],[Quantity]]</f>
        <v>279.18</v>
      </c>
      <c r="B592" s="17">
        <f xml:space="preserve"> Table5[[#This Row],[Revenue]] - Table5[[#This Row],[Total Cost]]</f>
        <v>230.72727272807361</v>
      </c>
      <c r="E592" s="18">
        <v>559</v>
      </c>
      <c r="F592" s="18">
        <v>179.55371900888716</v>
      </c>
      <c r="G592" s="18">
        <v>5.4001247917767614E-13</v>
      </c>
      <c r="H592" s="18">
        <v>0.79385612952300255</v>
      </c>
    </row>
    <row r="593" spans="1:8" x14ac:dyDescent="0.25">
      <c r="A593" s="15">
        <f>Table5[[#This Row],[Unit price]] *Table5[[#This Row],[Quantity]]</f>
        <v>169.67999999999998</v>
      </c>
      <c r="B593" s="17">
        <f xml:space="preserve"> Table5[[#This Row],[Revenue]] - Table5[[#This Row],[Total Cost]]</f>
        <v>140.23140495916442</v>
      </c>
      <c r="E593" s="18">
        <v>560</v>
      </c>
      <c r="F593" s="18">
        <v>160.51239669477141</v>
      </c>
      <c r="G593" s="18">
        <v>5.9685589803848416E-13</v>
      </c>
      <c r="H593" s="18">
        <v>0.87741993263068696</v>
      </c>
    </row>
    <row r="594" spans="1:8" x14ac:dyDescent="0.25">
      <c r="A594" s="15">
        <f>Table5[[#This Row],[Unit price]] *Table5[[#This Row],[Quantity]]</f>
        <v>45.58</v>
      </c>
      <c r="B594" s="17">
        <f xml:space="preserve"> Table5[[#This Row],[Revenue]] - Table5[[#This Row],[Total Cost]]</f>
        <v>37.669421487734056</v>
      </c>
      <c r="E594" s="18">
        <v>561</v>
      </c>
      <c r="F594" s="18">
        <v>737.19008264718809</v>
      </c>
      <c r="G594" s="18">
        <v>-1.1368683772161603E-12</v>
      </c>
      <c r="H594" s="18">
        <v>-1.6712760621536895</v>
      </c>
    </row>
    <row r="595" spans="1:8" x14ac:dyDescent="0.25">
      <c r="A595" s="15">
        <f>Table5[[#This Row],[Unit price]] *Table5[[#This Row],[Quantity]]</f>
        <v>225.60000000000002</v>
      </c>
      <c r="B595" s="17">
        <f xml:space="preserve"> Table5[[#This Row],[Revenue]] - Table5[[#This Row],[Total Cost]]</f>
        <v>186.44628099238273</v>
      </c>
      <c r="E595" s="18">
        <v>562</v>
      </c>
      <c r="F595" s="18">
        <v>280.46280991832862</v>
      </c>
      <c r="G595" s="18">
        <v>2.8421709430404007E-13</v>
      </c>
      <c r="H595" s="18">
        <v>0.41781901553842238</v>
      </c>
    </row>
    <row r="596" spans="1:8" x14ac:dyDescent="0.25">
      <c r="A596" s="15">
        <f>Table5[[#This Row],[Unit price]] *Table5[[#This Row],[Quantity]]</f>
        <v>290.39999999999998</v>
      </c>
      <c r="B596" s="17">
        <f xml:space="preserve"> Table5[[#This Row],[Revenue]] - Table5[[#This Row],[Total Cost]]</f>
        <v>240.00000000083304</v>
      </c>
      <c r="E596" s="18">
        <v>563</v>
      </c>
      <c r="F596" s="18">
        <v>369.47107438144792</v>
      </c>
      <c r="G596" s="18">
        <v>-1.1368683772161603E-13</v>
      </c>
      <c r="H596" s="18">
        <v>-0.16712760621536896</v>
      </c>
    </row>
    <row r="597" spans="1:8" x14ac:dyDescent="0.25">
      <c r="A597" s="15">
        <f>Table5[[#This Row],[Unit price]] *Table5[[#This Row],[Quantity]]</f>
        <v>44.46</v>
      </c>
      <c r="B597" s="17">
        <f xml:space="preserve"> Table5[[#This Row],[Revenue]] - Table5[[#This Row],[Total Cost]]</f>
        <v>36.7438016530201</v>
      </c>
      <c r="E597" s="18">
        <v>564</v>
      </c>
      <c r="F597" s="18">
        <v>164.04958677742835</v>
      </c>
      <c r="G597" s="18">
        <v>5.9685589803848416E-13</v>
      </c>
      <c r="H597" s="18">
        <v>0.87741993263068696</v>
      </c>
    </row>
    <row r="598" spans="1:8" x14ac:dyDescent="0.25">
      <c r="A598" s="15">
        <f>Table5[[#This Row],[Unit price]] *Table5[[#This Row],[Quantity]]</f>
        <v>156.60000000000002</v>
      </c>
      <c r="B598" s="17">
        <f xml:space="preserve"> Table5[[#This Row],[Revenue]] - Table5[[#This Row],[Total Cost]]</f>
        <v>129.42148760375503</v>
      </c>
      <c r="E598" s="18">
        <v>565</v>
      </c>
      <c r="F598" s="18">
        <v>671.15702479571894</v>
      </c>
      <c r="G598" s="18">
        <v>-9.0949470177292824E-13</v>
      </c>
      <c r="H598" s="18">
        <v>-1.3370208497229517</v>
      </c>
    </row>
    <row r="599" spans="1:8" x14ac:dyDescent="0.25">
      <c r="A599" s="15">
        <f>Table5[[#This Row],[Unit price]] *Table5[[#This Row],[Quantity]]</f>
        <v>419.93999999999994</v>
      </c>
      <c r="B599" s="17">
        <f xml:space="preserve"> Table5[[#This Row],[Revenue]] - Table5[[#This Row],[Total Cost]]</f>
        <v>347.05785124087402</v>
      </c>
      <c r="E599" s="18">
        <v>566</v>
      </c>
      <c r="F599" s="18">
        <v>407.68595041463834</v>
      </c>
      <c r="G599" s="18">
        <v>-1.1368683772161603E-13</v>
      </c>
      <c r="H599" s="18">
        <v>-0.16712760621536896</v>
      </c>
    </row>
    <row r="600" spans="1:8" x14ac:dyDescent="0.25">
      <c r="A600" s="15">
        <f>Table5[[#This Row],[Unit price]] *Table5[[#This Row],[Quantity]]</f>
        <v>184.25</v>
      </c>
      <c r="B600" s="17">
        <f xml:space="preserve"> Table5[[#This Row],[Revenue]] - Table5[[#This Row],[Total Cost]]</f>
        <v>152.27272727325584</v>
      </c>
      <c r="E600" s="18">
        <v>567</v>
      </c>
      <c r="F600" s="18">
        <v>488.97520661326791</v>
      </c>
      <c r="G600" s="18">
        <v>-3.979039320256561E-13</v>
      </c>
      <c r="H600" s="18">
        <v>-0.58494662175379131</v>
      </c>
    </row>
    <row r="601" spans="1:8" x14ac:dyDescent="0.25">
      <c r="A601" s="15">
        <f>Table5[[#This Row],[Unit price]] *Table5[[#This Row],[Quantity]]</f>
        <v>140.63999999999999</v>
      </c>
      <c r="B601" s="17">
        <f xml:space="preserve"> Table5[[#This Row],[Revenue]] - Table5[[#This Row],[Total Cost]]</f>
        <v>116.23140495908112</v>
      </c>
      <c r="E601" s="18">
        <v>568</v>
      </c>
      <c r="F601" s="18">
        <v>462.00000000160401</v>
      </c>
      <c r="G601" s="18">
        <v>-3.979039320256561E-13</v>
      </c>
      <c r="H601" s="18">
        <v>-0.58494662175379131</v>
      </c>
    </row>
    <row r="602" spans="1:8" x14ac:dyDescent="0.25">
      <c r="A602" s="15">
        <f>Table5[[#This Row],[Unit price]] *Table5[[#This Row],[Quantity]]</f>
        <v>83.08</v>
      </c>
      <c r="B602" s="17">
        <f xml:space="preserve"> Table5[[#This Row],[Revenue]] - Table5[[#This Row],[Total Cost]]</f>
        <v>68.661157025031713</v>
      </c>
      <c r="E602" s="18">
        <v>569</v>
      </c>
      <c r="F602" s="18">
        <v>427.98347107586596</v>
      </c>
      <c r="G602" s="18">
        <v>-2.2737367544323206E-13</v>
      </c>
      <c r="H602" s="18">
        <v>-0.33425521243073791</v>
      </c>
    </row>
    <row r="603" spans="1:8" x14ac:dyDescent="0.25">
      <c r="A603" s="15">
        <f>Table5[[#This Row],[Unit price]] *Table5[[#This Row],[Quantity]]</f>
        <v>64.989999999999995</v>
      </c>
      <c r="B603" s="17">
        <f xml:space="preserve"> Table5[[#This Row],[Revenue]] - Table5[[#This Row],[Total Cost]]</f>
        <v>53.710743801839321</v>
      </c>
      <c r="E603" s="18">
        <v>570</v>
      </c>
      <c r="F603" s="18">
        <v>339.00826446398662</v>
      </c>
      <c r="G603" s="18">
        <v>5.6843418860808015E-14</v>
      </c>
      <c r="H603" s="18">
        <v>8.3563803107684478E-2</v>
      </c>
    </row>
    <row r="604" spans="1:8" x14ac:dyDescent="0.25">
      <c r="A604" s="15">
        <f>Table5[[#This Row],[Unit price]] *Table5[[#This Row],[Quantity]]</f>
        <v>775.6</v>
      </c>
      <c r="B604" s="17">
        <f xml:space="preserve"> Table5[[#This Row],[Revenue]] - Table5[[#This Row],[Total Cost]]</f>
        <v>640.991735539415</v>
      </c>
      <c r="E604" s="18">
        <v>571</v>
      </c>
      <c r="F604" s="18">
        <v>220.41322314126057</v>
      </c>
      <c r="G604" s="18">
        <v>3.979039320256561E-13</v>
      </c>
      <c r="H604" s="18">
        <v>0.58494662175379131</v>
      </c>
    </row>
    <row r="605" spans="1:8" x14ac:dyDescent="0.25">
      <c r="A605" s="15">
        <f>Table5[[#This Row],[Unit price]] *Table5[[#This Row],[Quantity]]</f>
        <v>327.06</v>
      </c>
      <c r="B605" s="17">
        <f xml:space="preserve"> Table5[[#This Row],[Revenue]] - Table5[[#This Row],[Total Cost]]</f>
        <v>270.29752066209528</v>
      </c>
      <c r="E605" s="18">
        <v>572</v>
      </c>
      <c r="F605" s="18">
        <v>58.603305785326469</v>
      </c>
      <c r="G605" s="18">
        <v>9.2370555648813024E-13</v>
      </c>
      <c r="H605" s="18">
        <v>1.3579118004998727</v>
      </c>
    </row>
    <row r="606" spans="1:8" x14ac:dyDescent="0.25">
      <c r="A606" s="15">
        <f>Table5[[#This Row],[Unit price]] *Table5[[#This Row],[Quantity]]</f>
        <v>363.23</v>
      </c>
      <c r="B606" s="17">
        <f xml:space="preserve"> Table5[[#This Row],[Revenue]] - Table5[[#This Row],[Total Cost]]</f>
        <v>300.19008264567009</v>
      </c>
      <c r="E606" s="18">
        <v>573</v>
      </c>
      <c r="F606" s="18">
        <v>119.65289256239807</v>
      </c>
      <c r="G606" s="18">
        <v>7.2475359047530219E-13</v>
      </c>
      <c r="H606" s="18">
        <v>1.0654384896229769</v>
      </c>
    </row>
    <row r="607" spans="1:8" x14ac:dyDescent="0.25">
      <c r="A607" s="15">
        <f>Table5[[#This Row],[Unit price]] *Table5[[#This Row],[Quantity]]</f>
        <v>127</v>
      </c>
      <c r="B607" s="17">
        <f xml:space="preserve"> Table5[[#This Row],[Revenue]] - Table5[[#This Row],[Total Cost]]</f>
        <v>104.95867768631473</v>
      </c>
      <c r="E607" s="18">
        <v>574</v>
      </c>
      <c r="F607" s="18">
        <v>355.00000000123225</v>
      </c>
      <c r="G607" s="18">
        <v>-5.6843418860808015E-14</v>
      </c>
      <c r="H607" s="18">
        <v>-8.3563803107684478E-2</v>
      </c>
    </row>
    <row r="608" spans="1:8" x14ac:dyDescent="0.25">
      <c r="A608" s="15">
        <f>Table5[[#This Row],[Unit price]] *Table5[[#This Row],[Quantity]]</f>
        <v>375.55</v>
      </c>
      <c r="B608" s="17">
        <f xml:space="preserve"> Table5[[#This Row],[Revenue]] - Table5[[#This Row],[Total Cost]]</f>
        <v>310.37190082752363</v>
      </c>
      <c r="E608" s="18">
        <v>575</v>
      </c>
      <c r="F608" s="18">
        <v>470.38842975369937</v>
      </c>
      <c r="G608" s="18">
        <v>-4.5474735088646412E-13</v>
      </c>
      <c r="H608" s="18">
        <v>-0.66851042486147583</v>
      </c>
    </row>
    <row r="609" spans="1:8" x14ac:dyDescent="0.25">
      <c r="A609" s="15">
        <f>Table5[[#This Row],[Unit price]] *Table5[[#This Row],[Quantity]]</f>
        <v>199.16</v>
      </c>
      <c r="B609" s="17">
        <f xml:space="preserve"> Table5[[#This Row],[Revenue]] - Table5[[#This Row],[Total Cost]]</f>
        <v>164.59504132288538</v>
      </c>
      <c r="E609" s="18">
        <v>576</v>
      </c>
      <c r="F609" s="18">
        <v>199.33884297589805</v>
      </c>
      <c r="G609" s="18">
        <v>4.8316906031686813E-13</v>
      </c>
      <c r="H609" s="18">
        <v>0.71029232641531803</v>
      </c>
    </row>
    <row r="610" spans="1:8" x14ac:dyDescent="0.25">
      <c r="A610" s="15">
        <f>Table5[[#This Row],[Unit price]] *Table5[[#This Row],[Quantity]]</f>
        <v>30.61</v>
      </c>
      <c r="B610" s="17">
        <f xml:space="preserve"> Table5[[#This Row],[Revenue]] - Table5[[#This Row],[Total Cost]]</f>
        <v>25.297520661244835</v>
      </c>
      <c r="E610" s="18">
        <v>577</v>
      </c>
      <c r="F610" s="18">
        <v>105.02479338879353</v>
      </c>
      <c r="G610" s="18">
        <v>7.815970093361102E-13</v>
      </c>
      <c r="H610" s="18">
        <v>1.1490022927306616</v>
      </c>
    </row>
    <row r="611" spans="1:8" x14ac:dyDescent="0.25">
      <c r="A611" s="15">
        <f>Table5[[#This Row],[Unit price]] *Table5[[#This Row],[Quantity]]</f>
        <v>115.78</v>
      </c>
      <c r="B611" s="17">
        <f xml:space="preserve"> Table5[[#This Row],[Revenue]] - Table5[[#This Row],[Total Cost]]</f>
        <v>95.685950413555275</v>
      </c>
      <c r="E611" s="18">
        <v>578</v>
      </c>
      <c r="F611" s="18">
        <v>212.4628099180924</v>
      </c>
      <c r="G611" s="18">
        <v>4.2632564145606011E-13</v>
      </c>
      <c r="H611" s="18">
        <v>0.62672852330763351</v>
      </c>
    </row>
    <row r="612" spans="1:8" x14ac:dyDescent="0.25">
      <c r="A612" s="15">
        <f>Table5[[#This Row],[Unit price]] *Table5[[#This Row],[Quantity]]</f>
        <v>28.96</v>
      </c>
      <c r="B612" s="17">
        <f xml:space="preserve"> Table5[[#This Row],[Revenue]] - Table5[[#This Row],[Total Cost]]</f>
        <v>23.93388429760374</v>
      </c>
      <c r="E612" s="18">
        <v>579</v>
      </c>
      <c r="F612" s="18">
        <v>114.89256198386914</v>
      </c>
      <c r="G612" s="18">
        <v>7.3896444519050419E-13</v>
      </c>
      <c r="H612" s="18">
        <v>1.0863294403998982</v>
      </c>
    </row>
    <row r="613" spans="1:8" x14ac:dyDescent="0.25">
      <c r="A613" s="15">
        <f>Table5[[#This Row],[Unit price]] *Table5[[#This Row],[Quantity]]</f>
        <v>890.73</v>
      </c>
      <c r="B613" s="17">
        <f xml:space="preserve"> Table5[[#This Row],[Revenue]] - Table5[[#This Row],[Total Cost]]</f>
        <v>736.14049587032378</v>
      </c>
      <c r="E613" s="18">
        <v>580</v>
      </c>
      <c r="F613" s="18">
        <v>67.487603306018485</v>
      </c>
      <c r="G613" s="18">
        <v>8.9528384705772623E-13</v>
      </c>
      <c r="H613" s="18">
        <v>1.3161298989460304</v>
      </c>
    </row>
    <row r="614" spans="1:8" x14ac:dyDescent="0.25">
      <c r="A614" s="15">
        <f>Table5[[#This Row],[Unit price]] *Table5[[#This Row],[Quantity]]</f>
        <v>279.65999999999997</v>
      </c>
      <c r="B614" s="17">
        <f xml:space="preserve"> Table5[[#This Row],[Revenue]] - Table5[[#This Row],[Total Cost]]</f>
        <v>231.12396694295097</v>
      </c>
      <c r="E614" s="18">
        <v>581</v>
      </c>
      <c r="F614" s="18">
        <v>256.79338843064318</v>
      </c>
      <c r="G614" s="18">
        <v>2.8421709430404007E-13</v>
      </c>
      <c r="H614" s="18">
        <v>0.41781901553842238</v>
      </c>
    </row>
    <row r="615" spans="1:8" x14ac:dyDescent="0.25">
      <c r="A615" s="15">
        <f>Table5[[#This Row],[Unit price]] *Table5[[#This Row],[Quantity]]</f>
        <v>80.930000000000007</v>
      </c>
      <c r="B615" s="17">
        <f xml:space="preserve"> Table5[[#This Row],[Revenue]] - Table5[[#This Row],[Total Cost]]</f>
        <v>66.884297520893327</v>
      </c>
      <c r="E615" s="18">
        <v>582</v>
      </c>
      <c r="F615" s="18">
        <v>153.68595041375599</v>
      </c>
      <c r="G615" s="18">
        <v>6.2527760746888816E-13</v>
      </c>
      <c r="H615" s="18">
        <v>0.91920183418452917</v>
      </c>
    </row>
    <row r="616" spans="1:8" x14ac:dyDescent="0.25">
      <c r="A616" s="15">
        <f>Table5[[#This Row],[Unit price]] *Table5[[#This Row],[Quantity]]</f>
        <v>674.5</v>
      </c>
      <c r="B616" s="17">
        <f xml:space="preserve"> Table5[[#This Row],[Revenue]] - Table5[[#This Row],[Total Cost]]</f>
        <v>557.43801653086052</v>
      </c>
      <c r="E616" s="18">
        <v>583</v>
      </c>
      <c r="F616" s="18">
        <v>59.768595041528854</v>
      </c>
      <c r="G616" s="18">
        <v>9.1660012913052924E-13</v>
      </c>
      <c r="H616" s="18">
        <v>1.3474663251114121</v>
      </c>
    </row>
    <row r="617" spans="1:8" x14ac:dyDescent="0.25">
      <c r="A617" s="15">
        <f>Table5[[#This Row],[Unit price]] *Table5[[#This Row],[Quantity]]</f>
        <v>348.48</v>
      </c>
      <c r="B617" s="17">
        <f xml:space="preserve"> Table5[[#This Row],[Revenue]] - Table5[[#This Row],[Total Cost]]</f>
        <v>288.00000000099971</v>
      </c>
      <c r="E617" s="18">
        <v>584</v>
      </c>
      <c r="F617" s="18">
        <v>156.34710743855862</v>
      </c>
      <c r="G617" s="18">
        <v>5.9685589803848416E-13</v>
      </c>
      <c r="H617" s="18">
        <v>0.87741993263068696</v>
      </c>
    </row>
    <row r="618" spans="1:8" x14ac:dyDescent="0.25">
      <c r="A618" s="15">
        <f>Table5[[#This Row],[Unit price]] *Table5[[#This Row],[Quantity]]</f>
        <v>435.59999999999997</v>
      </c>
      <c r="B618" s="17">
        <f xml:space="preserve"> Table5[[#This Row],[Revenue]] - Table5[[#This Row],[Total Cost]]</f>
        <v>360.00000000124953</v>
      </c>
      <c r="E618" s="18">
        <v>585</v>
      </c>
      <c r="F618" s="18">
        <v>170.94214876092337</v>
      </c>
      <c r="G618" s="18">
        <v>5.6843418860808015E-13</v>
      </c>
      <c r="H618" s="18">
        <v>0.83563803107684476</v>
      </c>
    </row>
    <row r="619" spans="1:8" x14ac:dyDescent="0.25">
      <c r="A619" s="15">
        <f>Table5[[#This Row],[Unit price]] *Table5[[#This Row],[Quantity]]</f>
        <v>439.54999999999995</v>
      </c>
      <c r="B619" s="17">
        <f xml:space="preserve"> Table5[[#This Row],[Revenue]] - Table5[[#This Row],[Total Cost]]</f>
        <v>363.26446281117825</v>
      </c>
      <c r="E619" s="18">
        <v>586</v>
      </c>
      <c r="F619" s="18">
        <v>129.76859504177207</v>
      </c>
      <c r="G619" s="18">
        <v>6.8212102632969618E-13</v>
      </c>
      <c r="H619" s="18">
        <v>1.0027656372922138</v>
      </c>
    </row>
    <row r="620" spans="1:8" x14ac:dyDescent="0.25">
      <c r="A620" s="15">
        <f>Table5[[#This Row],[Unit price]] *Table5[[#This Row],[Quantity]]</f>
        <v>591.18000000000006</v>
      </c>
      <c r="B620" s="17">
        <f xml:space="preserve"> Table5[[#This Row],[Revenue]] - Table5[[#This Row],[Total Cost]]</f>
        <v>488.57851239839016</v>
      </c>
      <c r="E620" s="18">
        <v>587</v>
      </c>
      <c r="F620" s="18">
        <v>177.93388429813774</v>
      </c>
      <c r="G620" s="18">
        <v>5.6843418860808015E-13</v>
      </c>
      <c r="H620" s="18">
        <v>0.83563803107684476</v>
      </c>
    </row>
    <row r="621" spans="1:8" x14ac:dyDescent="0.25">
      <c r="A621" s="15">
        <f>Table5[[#This Row],[Unit price]] *Table5[[#This Row],[Quantity]]</f>
        <v>260.76</v>
      </c>
      <c r="B621" s="17">
        <f xml:space="preserve"> Table5[[#This Row],[Revenue]] - Table5[[#This Row],[Total Cost]]</f>
        <v>215.50413223215298</v>
      </c>
      <c r="E621" s="18">
        <v>588</v>
      </c>
      <c r="F621" s="18">
        <v>492.64462810088401</v>
      </c>
      <c r="G621" s="18">
        <v>-4.5474735088646412E-13</v>
      </c>
      <c r="H621" s="18">
        <v>-0.66851042486147583</v>
      </c>
    </row>
    <row r="622" spans="1:8" x14ac:dyDescent="0.25">
      <c r="A622" s="15">
        <f>Table5[[#This Row],[Unit price]] *Table5[[#This Row],[Quantity]]</f>
        <v>215.04000000000002</v>
      </c>
      <c r="B622" s="17">
        <f xml:space="preserve"> Table5[[#This Row],[Revenue]] - Table5[[#This Row],[Total Cost]]</f>
        <v>177.71900826507971</v>
      </c>
      <c r="E622" s="18">
        <v>589</v>
      </c>
      <c r="F622" s="18">
        <v>60.413223140704645</v>
      </c>
      <c r="G622" s="18">
        <v>9.1660012913052924E-13</v>
      </c>
      <c r="H622" s="18">
        <v>1.3474663251114121</v>
      </c>
    </row>
    <row r="623" spans="1:8" x14ac:dyDescent="0.25">
      <c r="A623" s="15">
        <f>Table5[[#This Row],[Unit price]] *Table5[[#This Row],[Quantity]]</f>
        <v>91.61</v>
      </c>
      <c r="B623" s="17">
        <f xml:space="preserve"> Table5[[#This Row],[Revenue]] - Table5[[#This Row],[Total Cost]]</f>
        <v>75.710743801915697</v>
      </c>
      <c r="E623" s="18">
        <v>590</v>
      </c>
      <c r="F623" s="18">
        <v>230.72727272807322</v>
      </c>
      <c r="G623" s="18">
        <v>3.979039320256561E-13</v>
      </c>
      <c r="H623" s="18">
        <v>0.58494662175379131</v>
      </c>
    </row>
    <row r="624" spans="1:8" x14ac:dyDescent="0.25">
      <c r="A624" s="15">
        <f>Table5[[#This Row],[Unit price]] *Table5[[#This Row],[Quantity]]</f>
        <v>662.13</v>
      </c>
      <c r="B624" s="17">
        <f xml:space="preserve"> Table5[[#This Row],[Revenue]] - Table5[[#This Row],[Total Cost]]</f>
        <v>547.21487603495723</v>
      </c>
      <c r="E624" s="18">
        <v>591</v>
      </c>
      <c r="F624" s="18">
        <v>140.23140495916377</v>
      </c>
      <c r="G624" s="18">
        <v>6.5369931689929217E-13</v>
      </c>
      <c r="H624" s="18">
        <v>0.96098373573837148</v>
      </c>
    </row>
    <row r="625" spans="1:8" x14ac:dyDescent="0.25">
      <c r="A625" s="15">
        <f>Table5[[#This Row],[Unit price]] *Table5[[#This Row],[Quantity]]</f>
        <v>832.5</v>
      </c>
      <c r="B625" s="17">
        <f xml:space="preserve"> Table5[[#This Row],[Revenue]] - Table5[[#This Row],[Total Cost]]</f>
        <v>688.01652892800803</v>
      </c>
      <c r="E625" s="18">
        <v>592</v>
      </c>
      <c r="F625" s="18">
        <v>37.669421487733068</v>
      </c>
      <c r="G625" s="18">
        <v>9.8765440270653926E-13</v>
      </c>
      <c r="H625" s="18">
        <v>1.4519210789960177</v>
      </c>
    </row>
    <row r="626" spans="1:8" x14ac:dyDescent="0.25">
      <c r="A626" s="15">
        <f>Table5[[#This Row],[Unit price]] *Table5[[#This Row],[Quantity]]</f>
        <v>91.35</v>
      </c>
      <c r="B626" s="17">
        <f xml:space="preserve"> Table5[[#This Row],[Revenue]] - Table5[[#This Row],[Total Cost]]</f>
        <v>75.495867768857096</v>
      </c>
      <c r="E626" s="18">
        <v>593</v>
      </c>
      <c r="F626" s="18">
        <v>186.44628099238221</v>
      </c>
      <c r="G626" s="18">
        <v>5.1159076974727213E-13</v>
      </c>
      <c r="H626" s="18">
        <v>0.75207422796916024</v>
      </c>
    </row>
    <row r="627" spans="1:8" x14ac:dyDescent="0.25">
      <c r="A627" s="15">
        <f>Table5[[#This Row],[Unit price]] *Table5[[#This Row],[Quantity]]</f>
        <v>157.76</v>
      </c>
      <c r="B627" s="17">
        <f xml:space="preserve"> Table5[[#This Row],[Revenue]] - Table5[[#This Row],[Total Cost]]</f>
        <v>130.38016528970874</v>
      </c>
      <c r="E627" s="18">
        <v>594</v>
      </c>
      <c r="F627" s="18">
        <v>240.0000000008327</v>
      </c>
      <c r="G627" s="18">
        <v>3.4106051316484809E-13</v>
      </c>
      <c r="H627" s="18">
        <v>0.5013828186461069</v>
      </c>
    </row>
    <row r="628" spans="1:8" x14ac:dyDescent="0.25">
      <c r="A628" s="15">
        <f>Table5[[#This Row],[Unit price]] *Table5[[#This Row],[Quantity]]</f>
        <v>121.74</v>
      </c>
      <c r="B628" s="17">
        <f xml:space="preserve"> Table5[[#This Row],[Revenue]] - Table5[[#This Row],[Total Cost]]</f>
        <v>100.61157024828312</v>
      </c>
      <c r="E628" s="18">
        <v>595</v>
      </c>
      <c r="F628" s="18">
        <v>36.743801653019112</v>
      </c>
      <c r="G628" s="18">
        <v>9.8765440270653926E-13</v>
      </c>
      <c r="H628" s="18">
        <v>1.4519210789960177</v>
      </c>
    </row>
    <row r="629" spans="1:8" x14ac:dyDescent="0.25">
      <c r="A629" s="15">
        <f>Table5[[#This Row],[Unit price]] *Table5[[#This Row],[Quantity]]</f>
        <v>825.8</v>
      </c>
      <c r="B629" s="17">
        <f xml:space="preserve"> Table5[[#This Row],[Revenue]] - Table5[[#This Row],[Total Cost]]</f>
        <v>682.47933884534405</v>
      </c>
      <c r="E629" s="18">
        <v>596</v>
      </c>
      <c r="F629" s="18">
        <v>129.42148760375434</v>
      </c>
      <c r="G629" s="18">
        <v>6.8212102632969618E-13</v>
      </c>
      <c r="H629" s="18">
        <v>1.0027656372922138</v>
      </c>
    </row>
    <row r="630" spans="1:8" x14ac:dyDescent="0.25">
      <c r="A630" s="15">
        <f>Table5[[#This Row],[Unit price]] *Table5[[#This Row],[Quantity]]</f>
        <v>159.89999999999998</v>
      </c>
      <c r="B630" s="17">
        <f xml:space="preserve"> Table5[[#This Row],[Revenue]] - Table5[[#This Row],[Total Cost]]</f>
        <v>132.14876033103718</v>
      </c>
      <c r="E630" s="18">
        <v>597</v>
      </c>
      <c r="F630" s="18">
        <v>347.05785124087402</v>
      </c>
      <c r="G630" s="18">
        <v>0</v>
      </c>
      <c r="H630" s="18">
        <v>0</v>
      </c>
    </row>
    <row r="631" spans="1:8" x14ac:dyDescent="0.25">
      <c r="A631" s="15">
        <f>Table5[[#This Row],[Unit price]] *Table5[[#This Row],[Quantity]]</f>
        <v>12.09</v>
      </c>
      <c r="B631" s="17">
        <f xml:space="preserve"> Table5[[#This Row],[Revenue]] - Table5[[#This Row],[Total Cost]]</f>
        <v>9.9917355372247645</v>
      </c>
      <c r="E631" s="18">
        <v>598</v>
      </c>
      <c r="F631" s="18">
        <v>152.27272727325519</v>
      </c>
      <c r="G631" s="18">
        <v>6.5369931689929217E-13</v>
      </c>
      <c r="H631" s="18">
        <v>0.96098373573837148</v>
      </c>
    </row>
    <row r="632" spans="1:8" x14ac:dyDescent="0.25">
      <c r="A632" s="15">
        <f>Table5[[#This Row],[Unit price]] *Table5[[#This Row],[Quantity]]</f>
        <v>641.9</v>
      </c>
      <c r="B632" s="17">
        <f xml:space="preserve"> Table5[[#This Row],[Revenue]] - Table5[[#This Row],[Total Cost]]</f>
        <v>530.49586777043646</v>
      </c>
      <c r="E632" s="18">
        <v>599</v>
      </c>
      <c r="F632" s="18">
        <v>116.23140495908038</v>
      </c>
      <c r="G632" s="18">
        <v>7.3896444519050419E-13</v>
      </c>
      <c r="H632" s="18">
        <v>1.0863294403998982</v>
      </c>
    </row>
    <row r="633" spans="1:8" x14ac:dyDescent="0.25">
      <c r="A633" s="15">
        <f>Table5[[#This Row],[Unit price]] *Table5[[#This Row],[Quantity]]</f>
        <v>234.93</v>
      </c>
      <c r="B633" s="17">
        <f xml:space="preserve"> Table5[[#This Row],[Revenue]] - Table5[[#This Row],[Total Cost]]</f>
        <v>194.15702479406238</v>
      </c>
      <c r="E633" s="18">
        <v>600</v>
      </c>
      <c r="F633" s="18">
        <v>68.661157025030818</v>
      </c>
      <c r="G633" s="18">
        <v>8.9528384705772623E-13</v>
      </c>
      <c r="H633" s="18">
        <v>1.3161298989460304</v>
      </c>
    </row>
    <row r="634" spans="1:8" x14ac:dyDescent="0.25">
      <c r="A634" s="15">
        <f>Table5[[#This Row],[Unit price]] *Table5[[#This Row],[Quantity]]</f>
        <v>167.54</v>
      </c>
      <c r="B634" s="17">
        <f xml:space="preserve"> Table5[[#This Row],[Revenue]] - Table5[[#This Row],[Total Cost]]</f>
        <v>138.46280991783598</v>
      </c>
      <c r="E634" s="18">
        <v>601</v>
      </c>
      <c r="F634" s="18">
        <v>53.710743801838383</v>
      </c>
      <c r="G634" s="18">
        <v>9.3791641120333225E-13</v>
      </c>
      <c r="H634" s="18">
        <v>1.3788027512767937</v>
      </c>
    </row>
    <row r="635" spans="1:8" x14ac:dyDescent="0.25">
      <c r="A635" s="15">
        <f>Table5[[#This Row],[Unit price]] *Table5[[#This Row],[Quantity]]</f>
        <v>299.10000000000002</v>
      </c>
      <c r="B635" s="17">
        <f xml:space="preserve"> Table5[[#This Row],[Revenue]] - Table5[[#This Row],[Total Cost]]</f>
        <v>247.19008264548614</v>
      </c>
      <c r="E635" s="18">
        <v>602</v>
      </c>
      <c r="F635" s="18">
        <v>640.99173553941591</v>
      </c>
      <c r="G635" s="18">
        <v>-9.0949470177292824E-13</v>
      </c>
      <c r="H635" s="18">
        <v>-1.3370208497229517</v>
      </c>
    </row>
    <row r="636" spans="1:8" x14ac:dyDescent="0.25">
      <c r="A636" s="15">
        <f>Table5[[#This Row],[Unit price]] *Table5[[#This Row],[Quantity]]</f>
        <v>239.73</v>
      </c>
      <c r="B636" s="17">
        <f xml:space="preserve"> Table5[[#This Row],[Revenue]] - Table5[[#This Row],[Total Cost]]</f>
        <v>198.12396694283646</v>
      </c>
      <c r="E636" s="18">
        <v>603</v>
      </c>
      <c r="F636" s="18">
        <v>270.29752066209505</v>
      </c>
      <c r="G636" s="18">
        <v>2.2737367544323206E-13</v>
      </c>
      <c r="H636" s="18">
        <v>0.33425521243073791</v>
      </c>
    </row>
    <row r="637" spans="1:8" x14ac:dyDescent="0.25">
      <c r="A637" s="15">
        <f>Table5[[#This Row],[Unit price]] *Table5[[#This Row],[Quantity]]</f>
        <v>664.7</v>
      </c>
      <c r="B637" s="17">
        <f xml:space="preserve"> Table5[[#This Row],[Revenue]] - Table5[[#This Row],[Total Cost]]</f>
        <v>549.33884297711347</v>
      </c>
      <c r="E637" s="18">
        <v>604</v>
      </c>
      <c r="F637" s="18">
        <v>300.19008264566992</v>
      </c>
      <c r="G637" s="18">
        <v>1.7053025658242404E-13</v>
      </c>
      <c r="H637" s="18">
        <v>0.25069140932305345</v>
      </c>
    </row>
    <row r="638" spans="1:8" x14ac:dyDescent="0.25">
      <c r="A638" s="15">
        <f>Table5[[#This Row],[Unit price]] *Table5[[#This Row],[Quantity]]</f>
        <v>202.65</v>
      </c>
      <c r="B638" s="17">
        <f xml:space="preserve"> Table5[[#This Row],[Revenue]] - Table5[[#This Row],[Total Cost]]</f>
        <v>167.47933884355655</v>
      </c>
      <c r="E638" s="18">
        <v>605</v>
      </c>
      <c r="F638" s="18">
        <v>104.95867768631396</v>
      </c>
      <c r="G638" s="18">
        <v>7.673861546209082E-13</v>
      </c>
      <c r="H638" s="18">
        <v>1.1281113419537403</v>
      </c>
    </row>
    <row r="639" spans="1:8" x14ac:dyDescent="0.25">
      <c r="A639" s="15">
        <f>Table5[[#This Row],[Unit price]] *Table5[[#This Row],[Quantity]]</f>
        <v>46.2</v>
      </c>
      <c r="B639" s="17">
        <f xml:space="preserve"> Table5[[#This Row],[Revenue]] - Table5[[#This Row],[Total Cost]]</f>
        <v>38.181818181950717</v>
      </c>
      <c r="E639" s="18">
        <v>606</v>
      </c>
      <c r="F639" s="18">
        <v>310.37190082752352</v>
      </c>
      <c r="G639" s="18">
        <v>1.1368683772161603E-13</v>
      </c>
      <c r="H639" s="18">
        <v>0.16712760621536896</v>
      </c>
    </row>
    <row r="640" spans="1:8" x14ac:dyDescent="0.25">
      <c r="A640" s="15">
        <f>Table5[[#This Row],[Unit price]] *Table5[[#This Row],[Quantity]]</f>
        <v>88.149999999999991</v>
      </c>
      <c r="B640" s="17">
        <f xml:space="preserve"> Table5[[#This Row],[Revenue]] - Table5[[#This Row],[Total Cost]]</f>
        <v>72.851239669674356</v>
      </c>
      <c r="E640" s="18">
        <v>607</v>
      </c>
      <c r="F640" s="18">
        <v>164.59504132288478</v>
      </c>
      <c r="G640" s="18">
        <v>5.9685589803848416E-13</v>
      </c>
      <c r="H640" s="18">
        <v>0.87741993263068696</v>
      </c>
    </row>
    <row r="641" spans="1:8" x14ac:dyDescent="0.25">
      <c r="A641" s="15">
        <f>Table5[[#This Row],[Unit price]] *Table5[[#This Row],[Quantity]]</f>
        <v>157.26</v>
      </c>
      <c r="B641" s="17">
        <f xml:space="preserve"> Table5[[#This Row],[Revenue]] - Table5[[#This Row],[Total Cost]]</f>
        <v>129.96694214921143</v>
      </c>
      <c r="E641" s="18">
        <v>608</v>
      </c>
      <c r="F641" s="18">
        <v>25.297520661243805</v>
      </c>
      <c r="G641" s="18">
        <v>1.0302869668521453E-12</v>
      </c>
      <c r="H641" s="18">
        <v>1.5145939313267811</v>
      </c>
    </row>
    <row r="642" spans="1:8" x14ac:dyDescent="0.25">
      <c r="A642" s="15">
        <f>Table5[[#This Row],[Unit price]] *Table5[[#This Row],[Quantity]]</f>
        <v>296.37</v>
      </c>
      <c r="B642" s="17">
        <f xml:space="preserve"> Table5[[#This Row],[Revenue]] - Table5[[#This Row],[Total Cost]]</f>
        <v>244.93388429837086</v>
      </c>
      <c r="E642" s="18">
        <v>609</v>
      </c>
      <c r="F642" s="18">
        <v>95.685950413554465</v>
      </c>
      <c r="G642" s="18">
        <v>8.1001871876651421E-13</v>
      </c>
      <c r="H642" s="18">
        <v>1.1907841942845037</v>
      </c>
    </row>
    <row r="643" spans="1:8" x14ac:dyDescent="0.25">
      <c r="A643" s="15">
        <f>Table5[[#This Row],[Unit price]] *Table5[[#This Row],[Quantity]]</f>
        <v>708.4</v>
      </c>
      <c r="B643" s="17">
        <f xml:space="preserve"> Table5[[#This Row],[Revenue]] - Table5[[#This Row],[Total Cost]]</f>
        <v>585.45454545657765</v>
      </c>
      <c r="E643" s="18">
        <v>610</v>
      </c>
      <c r="F643" s="18">
        <v>23.933884297602706</v>
      </c>
      <c r="G643" s="18">
        <v>1.0338396805309458E-12</v>
      </c>
      <c r="H643" s="18">
        <v>1.5198166690210113</v>
      </c>
    </row>
    <row r="644" spans="1:8" x14ac:dyDescent="0.25">
      <c r="A644" s="15">
        <f>Table5[[#This Row],[Unit price]] *Table5[[#This Row],[Quantity]]</f>
        <v>111.34</v>
      </c>
      <c r="B644" s="17">
        <f xml:space="preserve"> Table5[[#This Row],[Revenue]] - Table5[[#This Row],[Total Cost]]</f>
        <v>92.016528925939241</v>
      </c>
      <c r="E644" s="18">
        <v>611</v>
      </c>
      <c r="F644" s="18">
        <v>736.14049587032503</v>
      </c>
      <c r="G644" s="18">
        <v>-1.2505552149377763E-12</v>
      </c>
      <c r="H644" s="18">
        <v>-1.8384036683690583</v>
      </c>
    </row>
    <row r="645" spans="1:8" x14ac:dyDescent="0.25">
      <c r="A645" s="15">
        <f>Table5[[#This Row],[Unit price]] *Table5[[#This Row],[Quantity]]</f>
        <v>580.16</v>
      </c>
      <c r="B645" s="17">
        <f xml:space="preserve"> Table5[[#This Row],[Revenue]] - Table5[[#This Row],[Total Cost]]</f>
        <v>479.47107438182957</v>
      </c>
      <c r="E645" s="18">
        <v>612</v>
      </c>
      <c r="F645" s="18">
        <v>231.1239669429506</v>
      </c>
      <c r="G645" s="18">
        <v>3.694822225952521E-13</v>
      </c>
      <c r="H645" s="18">
        <v>0.5431647201999491</v>
      </c>
    </row>
    <row r="646" spans="1:8" x14ac:dyDescent="0.25">
      <c r="A646" s="15">
        <f>Table5[[#This Row],[Unit price]] *Table5[[#This Row],[Quantity]]</f>
        <v>60.25</v>
      </c>
      <c r="B646" s="17">
        <f xml:space="preserve"> Table5[[#This Row],[Revenue]] - Table5[[#This Row],[Total Cost]]</f>
        <v>49.793388429924903</v>
      </c>
      <c r="E646" s="18">
        <v>613</v>
      </c>
      <c r="F646" s="18">
        <v>66.884297520892432</v>
      </c>
      <c r="G646" s="18">
        <v>8.9528384705772623E-13</v>
      </c>
      <c r="H646" s="18">
        <v>1.3161298989460304</v>
      </c>
    </row>
    <row r="647" spans="1:8" x14ac:dyDescent="0.25">
      <c r="A647" s="15">
        <f>Table5[[#This Row],[Unit price]] *Table5[[#This Row],[Quantity]]</f>
        <v>174.24</v>
      </c>
      <c r="B647" s="17">
        <f xml:space="preserve"> Table5[[#This Row],[Revenue]] - Table5[[#This Row],[Total Cost]]</f>
        <v>144.00000000049985</v>
      </c>
      <c r="E647" s="18">
        <v>614</v>
      </c>
      <c r="F647" s="18">
        <v>557.4380165308612</v>
      </c>
      <c r="G647" s="18">
        <v>-6.8212102632969618E-13</v>
      </c>
      <c r="H647" s="18">
        <v>-1.0027656372922138</v>
      </c>
    </row>
    <row r="648" spans="1:8" x14ac:dyDescent="0.25">
      <c r="A648" s="15">
        <f>Table5[[#This Row],[Unit price]] *Table5[[#This Row],[Quantity]]</f>
        <v>421.26</v>
      </c>
      <c r="B648" s="17">
        <f xml:space="preserve"> Table5[[#This Row],[Revenue]] - Table5[[#This Row],[Total Cost]]</f>
        <v>348.14876033178695</v>
      </c>
      <c r="E648" s="18">
        <v>615</v>
      </c>
      <c r="F648" s="18">
        <v>288.00000000099953</v>
      </c>
      <c r="G648" s="18">
        <v>1.7053025658242404E-13</v>
      </c>
      <c r="H648" s="18">
        <v>0.25069140932305345</v>
      </c>
    </row>
    <row r="649" spans="1:8" x14ac:dyDescent="0.25">
      <c r="A649" s="15">
        <f>Table5[[#This Row],[Unit price]] *Table5[[#This Row],[Quantity]]</f>
        <v>33.630000000000003</v>
      </c>
      <c r="B649" s="17">
        <f xml:space="preserve"> Table5[[#This Row],[Revenue]] - Table5[[#This Row],[Total Cost]]</f>
        <v>27.793388429848541</v>
      </c>
      <c r="E649" s="18">
        <v>616</v>
      </c>
      <c r="F649" s="18">
        <v>360.00000000124965</v>
      </c>
      <c r="G649" s="18">
        <v>-1.1368683772161603E-13</v>
      </c>
      <c r="H649" s="18">
        <v>-0.16712760621536896</v>
      </c>
    </row>
    <row r="650" spans="1:8" x14ac:dyDescent="0.25">
      <c r="A650" s="15">
        <f>Table5[[#This Row],[Unit price]] *Table5[[#This Row],[Quantity]]</f>
        <v>30.98</v>
      </c>
      <c r="B650" s="17">
        <f xml:space="preserve"> Table5[[#This Row],[Revenue]] - Table5[[#This Row],[Total Cost]]</f>
        <v>25.603305785212839</v>
      </c>
      <c r="E650" s="18">
        <v>617</v>
      </c>
      <c r="F650" s="18">
        <v>363.2644628111783</v>
      </c>
      <c r="G650" s="18">
        <v>-5.6843418860808015E-14</v>
      </c>
      <c r="H650" s="18">
        <v>-8.3563803107684478E-2</v>
      </c>
    </row>
    <row r="651" spans="1:8" x14ac:dyDescent="0.25">
      <c r="A651" s="15">
        <f>Table5[[#This Row],[Unit price]] *Table5[[#This Row],[Quantity]]</f>
        <v>247.39999999999998</v>
      </c>
      <c r="B651" s="17">
        <f xml:space="preserve"> Table5[[#This Row],[Revenue]] - Table5[[#This Row],[Total Cost]]</f>
        <v>204.46280991806506</v>
      </c>
      <c r="E651" s="18">
        <v>618</v>
      </c>
      <c r="F651" s="18">
        <v>488.57851239839056</v>
      </c>
      <c r="G651" s="18">
        <v>-3.979039320256561E-13</v>
      </c>
      <c r="H651" s="18">
        <v>-0.58494662175379131</v>
      </c>
    </row>
    <row r="652" spans="1:8" x14ac:dyDescent="0.25">
      <c r="A652" s="15">
        <f>Table5[[#This Row],[Unit price]] *Table5[[#This Row],[Quantity]]</f>
        <v>378.29999999999995</v>
      </c>
      <c r="B652" s="17">
        <f xml:space="preserve"> Table5[[#This Row],[Revenue]] - Table5[[#This Row],[Total Cost]]</f>
        <v>312.64462810025873</v>
      </c>
      <c r="E652" s="18">
        <v>619</v>
      </c>
      <c r="F652" s="18">
        <v>215.50413223215256</v>
      </c>
      <c r="G652" s="18">
        <v>4.2632564145606011E-13</v>
      </c>
      <c r="H652" s="18">
        <v>0.62672852330763351</v>
      </c>
    </row>
    <row r="653" spans="1:8" x14ac:dyDescent="0.25">
      <c r="A653" s="15">
        <f>Table5[[#This Row],[Unit price]] *Table5[[#This Row],[Quantity]]</f>
        <v>334.86</v>
      </c>
      <c r="B653" s="17">
        <f xml:space="preserve"> Table5[[#This Row],[Revenue]] - Table5[[#This Row],[Total Cost]]</f>
        <v>276.74380165385315</v>
      </c>
      <c r="E653" s="18">
        <v>620</v>
      </c>
      <c r="F653" s="18">
        <v>177.71900826507917</v>
      </c>
      <c r="G653" s="18">
        <v>5.4001247917767614E-13</v>
      </c>
      <c r="H653" s="18">
        <v>0.79385612952300255</v>
      </c>
    </row>
    <row r="654" spans="1:8" x14ac:dyDescent="0.25">
      <c r="A654" s="15">
        <f>Table5[[#This Row],[Unit price]] *Table5[[#This Row],[Quantity]]</f>
        <v>727.8</v>
      </c>
      <c r="B654" s="17">
        <f xml:space="preserve"> Table5[[#This Row],[Revenue]] - Table5[[#This Row],[Total Cost]]</f>
        <v>601.48760330787286</v>
      </c>
      <c r="E654" s="18">
        <v>621</v>
      </c>
      <c r="F654" s="18">
        <v>75.710743801914816</v>
      </c>
      <c r="G654" s="18">
        <v>8.8107299234252423E-13</v>
      </c>
      <c r="H654" s="18">
        <v>1.2952389481691093</v>
      </c>
    </row>
    <row r="655" spans="1:8" x14ac:dyDescent="0.25">
      <c r="A655" s="15">
        <f>Table5[[#This Row],[Unit price]] *Table5[[#This Row],[Quantity]]</f>
        <v>335.88</v>
      </c>
      <c r="B655" s="17">
        <f xml:space="preserve"> Table5[[#This Row],[Revenue]] - Table5[[#This Row],[Total Cost]]</f>
        <v>277.58677686046764</v>
      </c>
      <c r="E655" s="18">
        <v>622</v>
      </c>
      <c r="F655" s="18">
        <v>547.21487603495791</v>
      </c>
      <c r="G655" s="18">
        <v>-6.8212102632969618E-13</v>
      </c>
      <c r="H655" s="18">
        <v>-1.0027656372922138</v>
      </c>
    </row>
    <row r="656" spans="1:8" x14ac:dyDescent="0.25">
      <c r="A656" s="15">
        <f>Table5[[#This Row],[Unit price]] *Table5[[#This Row],[Quantity]]</f>
        <v>240.72</v>
      </c>
      <c r="B656" s="17">
        <f xml:space="preserve"> Table5[[#This Row],[Revenue]] - Table5[[#This Row],[Total Cost]]</f>
        <v>198.94214876102112</v>
      </c>
      <c r="E656" s="18">
        <v>623</v>
      </c>
      <c r="F656" s="18">
        <v>688.01652892800905</v>
      </c>
      <c r="G656" s="18">
        <v>-1.0231815394945443E-12</v>
      </c>
      <c r="H656" s="18">
        <v>-1.5041484559383205</v>
      </c>
    </row>
    <row r="657" spans="1:8" x14ac:dyDescent="0.25">
      <c r="A657" s="15">
        <f>Table5[[#This Row],[Unit price]] *Table5[[#This Row],[Quantity]]</f>
        <v>47.07</v>
      </c>
      <c r="B657" s="17">
        <f xml:space="preserve"> Table5[[#This Row],[Revenue]] - Table5[[#This Row],[Total Cost]]</f>
        <v>38.900826446416019</v>
      </c>
      <c r="E657" s="18">
        <v>624</v>
      </c>
      <c r="F657" s="18">
        <v>75.495867768856215</v>
      </c>
      <c r="G657" s="18">
        <v>8.8107299234252423E-13</v>
      </c>
      <c r="H657" s="18">
        <v>1.2952389481691093</v>
      </c>
    </row>
    <row r="658" spans="1:8" x14ac:dyDescent="0.25">
      <c r="A658" s="15">
        <f>Table5[[#This Row],[Unit price]] *Table5[[#This Row],[Quantity]]</f>
        <v>99.69</v>
      </c>
      <c r="B658" s="17">
        <f xml:space="preserve"> Table5[[#This Row],[Revenue]] - Table5[[#This Row],[Total Cost]]</f>
        <v>82.388429752352096</v>
      </c>
      <c r="E658" s="18">
        <v>625</v>
      </c>
      <c r="F658" s="18">
        <v>130.38016528970806</v>
      </c>
      <c r="G658" s="18">
        <v>6.8212102632969618E-13</v>
      </c>
      <c r="H658" s="18">
        <v>1.0027656372922138</v>
      </c>
    </row>
    <row r="659" spans="1:8" x14ac:dyDescent="0.25">
      <c r="A659" s="15">
        <f>Table5[[#This Row],[Unit price]] *Table5[[#This Row],[Quantity]]</f>
        <v>264.45000000000005</v>
      </c>
      <c r="B659" s="17">
        <f xml:space="preserve"> Table5[[#This Row],[Revenue]] - Table5[[#This Row],[Total Cost]]</f>
        <v>218.55371900902313</v>
      </c>
      <c r="E659" s="18">
        <v>626</v>
      </c>
      <c r="F659" s="18">
        <v>100.61157024828232</v>
      </c>
      <c r="G659" s="18">
        <v>7.9580786405131221E-13</v>
      </c>
      <c r="H659" s="18">
        <v>1.1698932435075826</v>
      </c>
    </row>
    <row r="660" spans="1:8" x14ac:dyDescent="0.25">
      <c r="A660" s="15">
        <f>Table5[[#This Row],[Unit price]] *Table5[[#This Row],[Quantity]]</f>
        <v>139.65</v>
      </c>
      <c r="B660" s="17">
        <f xml:space="preserve"> Table5[[#This Row],[Revenue]] - Table5[[#This Row],[Total Cost]]</f>
        <v>115.41322314089648</v>
      </c>
      <c r="E660" s="18">
        <v>627</v>
      </c>
      <c r="F660" s="18">
        <v>682.47933884534518</v>
      </c>
      <c r="G660" s="18">
        <v>-1.1368683772161603E-12</v>
      </c>
      <c r="H660" s="18">
        <v>-1.6712760621536895</v>
      </c>
    </row>
    <row r="661" spans="1:8" x14ac:dyDescent="0.25">
      <c r="A661" s="15">
        <f>Table5[[#This Row],[Unit price]] *Table5[[#This Row],[Quantity]]</f>
        <v>55.45</v>
      </c>
      <c r="B661" s="17">
        <f xml:space="preserve"> Table5[[#This Row],[Revenue]] - Table5[[#This Row],[Total Cost]]</f>
        <v>45.826446281150808</v>
      </c>
      <c r="E661" s="18">
        <v>628</v>
      </c>
      <c r="F661" s="18">
        <v>132.1487603310365</v>
      </c>
      <c r="G661" s="18">
        <v>6.8212102632969618E-13</v>
      </c>
      <c r="H661" s="18">
        <v>1.0027656372922138</v>
      </c>
    </row>
    <row r="662" spans="1:8" x14ac:dyDescent="0.25">
      <c r="A662" s="15">
        <f>Table5[[#This Row],[Unit price]] *Table5[[#This Row],[Quantity]]</f>
        <v>128.91</v>
      </c>
      <c r="B662" s="17">
        <f xml:space="preserve"> Table5[[#This Row],[Revenue]] - Table5[[#This Row],[Total Cost]]</f>
        <v>106.53719008301442</v>
      </c>
      <c r="E662" s="18">
        <v>629</v>
      </c>
      <c r="F662" s="18">
        <v>9.991735537223688</v>
      </c>
      <c r="G662" s="18">
        <v>1.0764722446765518E-12</v>
      </c>
      <c r="H662" s="18">
        <v>1.5824895213517747</v>
      </c>
    </row>
    <row r="663" spans="1:8" x14ac:dyDescent="0.25">
      <c r="A663" s="15">
        <f>Table5[[#This Row],[Unit price]] *Table5[[#This Row],[Quantity]]</f>
        <v>119.98</v>
      </c>
      <c r="B663" s="17">
        <f xml:space="preserve"> Table5[[#This Row],[Revenue]] - Table5[[#This Row],[Total Cost]]</f>
        <v>99.157024793732617</v>
      </c>
      <c r="E663" s="18">
        <v>630</v>
      </c>
      <c r="F663" s="18">
        <v>530.49586777043692</v>
      </c>
      <c r="G663" s="18">
        <v>-4.5474735088646412E-13</v>
      </c>
      <c r="H663" s="18">
        <v>-0.66851042486147583</v>
      </c>
    </row>
    <row r="664" spans="1:8" x14ac:dyDescent="0.25">
      <c r="A664" s="15">
        <f>Table5[[#This Row],[Unit price]] *Table5[[#This Row],[Quantity]]</f>
        <v>352.5</v>
      </c>
      <c r="B664" s="17">
        <f xml:space="preserve"> Table5[[#This Row],[Revenue]] - Table5[[#This Row],[Total Cost]]</f>
        <v>291.32231405059798</v>
      </c>
      <c r="E664" s="18">
        <v>631</v>
      </c>
      <c r="F664" s="18">
        <v>194.15702479406187</v>
      </c>
      <c r="G664" s="18">
        <v>5.1159076974727213E-13</v>
      </c>
      <c r="H664" s="18">
        <v>0.75207422796916024</v>
      </c>
    </row>
    <row r="665" spans="1:8" x14ac:dyDescent="0.25">
      <c r="A665" s="15">
        <f>Table5[[#This Row],[Unit price]] *Table5[[#This Row],[Quantity]]</f>
        <v>871</v>
      </c>
      <c r="B665" s="17">
        <f xml:space="preserve"> Table5[[#This Row],[Revenue]] - Table5[[#This Row],[Total Cost]]</f>
        <v>719.83471074630029</v>
      </c>
      <c r="E665" s="18">
        <v>632</v>
      </c>
      <c r="F665" s="18">
        <v>138.4628099178353</v>
      </c>
      <c r="G665" s="18">
        <v>6.8212102632969618E-13</v>
      </c>
      <c r="H665" s="18">
        <v>1.0027656372922138</v>
      </c>
    </row>
    <row r="666" spans="1:8" x14ac:dyDescent="0.25">
      <c r="A666" s="15">
        <f>Table5[[#This Row],[Unit price]] *Table5[[#This Row],[Quantity]]</f>
        <v>197.6</v>
      </c>
      <c r="B666" s="17">
        <f xml:space="preserve"> Table5[[#This Row],[Revenue]] - Table5[[#This Row],[Total Cost]]</f>
        <v>163.30578512453377</v>
      </c>
      <c r="E666" s="18">
        <v>633</v>
      </c>
      <c r="F666" s="18">
        <v>247.1900826454858</v>
      </c>
      <c r="G666" s="18">
        <v>3.4106051316484809E-13</v>
      </c>
      <c r="H666" s="18">
        <v>0.5013828186461069</v>
      </c>
    </row>
    <row r="667" spans="1:8" x14ac:dyDescent="0.25">
      <c r="A667" s="15">
        <f>Table5[[#This Row],[Unit price]] *Table5[[#This Row],[Quantity]]</f>
        <v>194.52</v>
      </c>
      <c r="B667" s="17">
        <f xml:space="preserve"> Table5[[#This Row],[Revenue]] - Table5[[#This Row],[Total Cost]]</f>
        <v>160.76033057907043</v>
      </c>
      <c r="E667" s="18">
        <v>634</v>
      </c>
      <c r="F667" s="18">
        <v>198.12396694283598</v>
      </c>
      <c r="G667" s="18">
        <v>4.8316906031686813E-13</v>
      </c>
      <c r="H667" s="18">
        <v>0.71029232641531803</v>
      </c>
    </row>
    <row r="668" spans="1:8" x14ac:dyDescent="0.25">
      <c r="A668" s="15">
        <f>Table5[[#This Row],[Unit price]] *Table5[[#This Row],[Quantity]]</f>
        <v>173.22</v>
      </c>
      <c r="B668" s="17">
        <f xml:space="preserve"> Table5[[#This Row],[Revenue]] - Table5[[#This Row],[Total Cost]]</f>
        <v>143.15702479388534</v>
      </c>
      <c r="E668" s="18">
        <v>635</v>
      </c>
      <c r="F668" s="18">
        <v>549.33884297711404</v>
      </c>
      <c r="G668" s="18">
        <v>-5.6843418860808015E-13</v>
      </c>
      <c r="H668" s="18">
        <v>-0.83563803107684476</v>
      </c>
    </row>
    <row r="669" spans="1:8" x14ac:dyDescent="0.25">
      <c r="A669" s="15">
        <f>Table5[[#This Row],[Unit price]] *Table5[[#This Row],[Quantity]]</f>
        <v>71.88</v>
      </c>
      <c r="B669" s="17">
        <f xml:space="preserve"> Table5[[#This Row],[Revenue]] - Table5[[#This Row],[Total Cost]]</f>
        <v>59.404958677892147</v>
      </c>
      <c r="E669" s="18">
        <v>636</v>
      </c>
      <c r="F669" s="18">
        <v>167.47933884355598</v>
      </c>
      <c r="G669" s="18">
        <v>5.6843418860808015E-13</v>
      </c>
      <c r="H669" s="18">
        <v>0.83563803107684476</v>
      </c>
    </row>
    <row r="670" spans="1:8" x14ac:dyDescent="0.25">
      <c r="A670" s="15">
        <f>Table5[[#This Row],[Unit price]] *Table5[[#This Row],[Quantity]]</f>
        <v>286.26</v>
      </c>
      <c r="B670" s="17">
        <f xml:space="preserve"> Table5[[#This Row],[Revenue]] - Table5[[#This Row],[Total Cost]]</f>
        <v>236.5785123975154</v>
      </c>
      <c r="E670" s="18">
        <v>637</v>
      </c>
      <c r="F670" s="18">
        <v>38.18181818194973</v>
      </c>
      <c r="G670" s="18">
        <v>9.8765440270653926E-13</v>
      </c>
      <c r="H670" s="18">
        <v>1.4519210789960177</v>
      </c>
    </row>
    <row r="671" spans="1:8" x14ac:dyDescent="0.25">
      <c r="A671" s="15">
        <f>Table5[[#This Row],[Unit price]] *Table5[[#This Row],[Quantity]]</f>
        <v>81.239999999999995</v>
      </c>
      <c r="B671" s="17">
        <f xml:space="preserve"> Table5[[#This Row],[Revenue]] - Table5[[#This Row],[Total Cost]]</f>
        <v>67.140495868001636</v>
      </c>
      <c r="E671" s="18">
        <v>638</v>
      </c>
      <c r="F671" s="18">
        <v>72.851239669673475</v>
      </c>
      <c r="G671" s="18">
        <v>8.8107299234252423E-13</v>
      </c>
      <c r="H671" s="18">
        <v>1.2952389481691093</v>
      </c>
    </row>
    <row r="672" spans="1:8" x14ac:dyDescent="0.25">
      <c r="A672" s="15">
        <f>Table5[[#This Row],[Unit price]] *Table5[[#This Row],[Quantity]]</f>
        <v>560.4</v>
      </c>
      <c r="B672" s="17">
        <f xml:space="preserve"> Table5[[#This Row],[Revenue]] - Table5[[#This Row],[Total Cost]]</f>
        <v>463.1404958693762</v>
      </c>
      <c r="E672" s="18">
        <v>639</v>
      </c>
      <c r="F672" s="18">
        <v>129.96694214921075</v>
      </c>
      <c r="G672" s="18">
        <v>6.8212102632969618E-13</v>
      </c>
      <c r="H672" s="18">
        <v>1.0027656372922138</v>
      </c>
    </row>
    <row r="673" spans="1:8" x14ac:dyDescent="0.25">
      <c r="A673" s="15">
        <f>Table5[[#This Row],[Unit price]] *Table5[[#This Row],[Quantity]]</f>
        <v>186.8</v>
      </c>
      <c r="B673" s="17">
        <f xml:space="preserve"> Table5[[#This Row],[Revenue]] - Table5[[#This Row],[Total Cost]]</f>
        <v>154.38016528979207</v>
      </c>
      <c r="E673" s="18">
        <v>640</v>
      </c>
      <c r="F673" s="18">
        <v>244.93388429837051</v>
      </c>
      <c r="G673" s="18">
        <v>3.4106051316484809E-13</v>
      </c>
      <c r="H673" s="18">
        <v>0.5013828186461069</v>
      </c>
    </row>
    <row r="674" spans="1:8" x14ac:dyDescent="0.25">
      <c r="A674" s="15">
        <f>Table5[[#This Row],[Unit price]] *Table5[[#This Row],[Quantity]]</f>
        <v>220.23</v>
      </c>
      <c r="B674" s="17">
        <f xml:space="preserve"> Table5[[#This Row],[Revenue]] - Table5[[#This Row],[Total Cost]]</f>
        <v>182.00826446344166</v>
      </c>
      <c r="E674" s="18">
        <v>641</v>
      </c>
      <c r="F674" s="18">
        <v>585.45454545657833</v>
      </c>
      <c r="G674" s="18">
        <v>-6.8212102632969618E-13</v>
      </c>
      <c r="H674" s="18">
        <v>-1.0027656372922138</v>
      </c>
    </row>
    <row r="675" spans="1:8" x14ac:dyDescent="0.25">
      <c r="A675" s="15">
        <f>Table5[[#This Row],[Unit price]] *Table5[[#This Row],[Quantity]]</f>
        <v>269.12</v>
      </c>
      <c r="B675" s="17">
        <f xml:space="preserve"> Table5[[#This Row],[Revenue]] - Table5[[#This Row],[Total Cost]]</f>
        <v>222.41322314126788</v>
      </c>
      <c r="E675" s="18">
        <v>642</v>
      </c>
      <c r="F675" s="18">
        <v>92.016528925938417</v>
      </c>
      <c r="G675" s="18">
        <v>8.2422957348171622E-13</v>
      </c>
      <c r="H675" s="18">
        <v>1.2116751450614249</v>
      </c>
    </row>
    <row r="676" spans="1:8" x14ac:dyDescent="0.25">
      <c r="A676" s="15">
        <f>Table5[[#This Row],[Unit price]] *Table5[[#This Row],[Quantity]]</f>
        <v>454.79999999999995</v>
      </c>
      <c r="B676" s="17">
        <f xml:space="preserve"> Table5[[#This Row],[Revenue]] - Table5[[#This Row],[Total Cost]]</f>
        <v>375.86776859634597</v>
      </c>
      <c r="E676" s="18">
        <v>643</v>
      </c>
      <c r="F676" s="18">
        <v>479.47107438182991</v>
      </c>
      <c r="G676" s="18">
        <v>-3.4106051316484809E-13</v>
      </c>
      <c r="H676" s="18">
        <v>-0.5013828186461069</v>
      </c>
    </row>
    <row r="677" spans="1:8" x14ac:dyDescent="0.25">
      <c r="A677" s="15">
        <f>Table5[[#This Row],[Unit price]] *Table5[[#This Row],[Quantity]]</f>
        <v>167.54</v>
      </c>
      <c r="B677" s="17">
        <f xml:space="preserve"> Table5[[#This Row],[Revenue]] - Table5[[#This Row],[Total Cost]]</f>
        <v>138.46280991783598</v>
      </c>
      <c r="E677" s="18">
        <v>644</v>
      </c>
      <c r="F677" s="18">
        <v>49.793388429923951</v>
      </c>
      <c r="G677" s="18">
        <v>9.5212726591853425E-13</v>
      </c>
      <c r="H677" s="18">
        <v>1.399693702053715</v>
      </c>
    </row>
    <row r="678" spans="1:8" x14ac:dyDescent="0.25">
      <c r="A678" s="15">
        <f>Table5[[#This Row],[Unit price]] *Table5[[#This Row],[Quantity]]</f>
        <v>448.56</v>
      </c>
      <c r="B678" s="17">
        <f xml:space="preserve"> Table5[[#This Row],[Revenue]] - Table5[[#This Row],[Total Cost]]</f>
        <v>370.71074380293965</v>
      </c>
      <c r="E678" s="18">
        <v>645</v>
      </c>
      <c r="F678" s="18">
        <v>144.0000000004992</v>
      </c>
      <c r="G678" s="18">
        <v>6.5369931689929217E-13</v>
      </c>
      <c r="H678" s="18">
        <v>0.96098373573837148</v>
      </c>
    </row>
    <row r="679" spans="1:8" x14ac:dyDescent="0.25">
      <c r="A679" s="15">
        <f>Table5[[#This Row],[Unit price]] *Table5[[#This Row],[Quantity]]</f>
        <v>293.88</v>
      </c>
      <c r="B679" s="17">
        <f xml:space="preserve"> Table5[[#This Row],[Revenue]] - Table5[[#This Row],[Total Cost]]</f>
        <v>242.87603305869428</v>
      </c>
      <c r="E679" s="18">
        <v>646</v>
      </c>
      <c r="F679" s="18">
        <v>348.148760331787</v>
      </c>
      <c r="G679" s="18">
        <v>-5.6843418860808015E-14</v>
      </c>
      <c r="H679" s="18">
        <v>-8.3563803107684478E-2</v>
      </c>
    </row>
    <row r="680" spans="1:8" x14ac:dyDescent="0.25">
      <c r="A680" s="15">
        <f>Table5[[#This Row],[Unit price]] *Table5[[#This Row],[Quantity]]</f>
        <v>589.5</v>
      </c>
      <c r="B680" s="17">
        <f xml:space="preserve"> Table5[[#This Row],[Revenue]] - Table5[[#This Row],[Total Cost]]</f>
        <v>487.19008264631918</v>
      </c>
      <c r="E680" s="18">
        <v>647</v>
      </c>
      <c r="F680" s="18">
        <v>27.793388429847521</v>
      </c>
      <c r="G680" s="18">
        <v>1.0196288258157438E-12</v>
      </c>
      <c r="H680" s="18">
        <v>1.4989257182440903</v>
      </c>
    </row>
    <row r="681" spans="1:8" x14ac:dyDescent="0.25">
      <c r="A681" s="15">
        <f>Table5[[#This Row],[Unit price]] *Table5[[#This Row],[Quantity]]</f>
        <v>291</v>
      </c>
      <c r="B681" s="17">
        <f xml:space="preserve"> Table5[[#This Row],[Revenue]] - Table5[[#This Row],[Total Cost]]</f>
        <v>240.49586776942982</v>
      </c>
      <c r="E681" s="18">
        <v>648</v>
      </c>
      <c r="F681" s="18">
        <v>25.603305785211813</v>
      </c>
      <c r="G681" s="18">
        <v>1.0267342531733448E-12</v>
      </c>
      <c r="H681" s="18">
        <v>1.5093711936325509</v>
      </c>
    </row>
    <row r="682" spans="1:8" x14ac:dyDescent="0.25">
      <c r="A682" s="15">
        <f>Table5[[#This Row],[Unit price]] *Table5[[#This Row],[Quantity]]</f>
        <v>39.479999999999997</v>
      </c>
      <c r="B682" s="17">
        <f xml:space="preserve"> Table5[[#This Row],[Revenue]] - Table5[[#This Row],[Total Cost]]</f>
        <v>32.628099173666968</v>
      </c>
      <c r="E682" s="18">
        <v>649</v>
      </c>
      <c r="F682" s="18">
        <v>204.46280991806461</v>
      </c>
      <c r="G682" s="18">
        <v>4.5474735088646412E-13</v>
      </c>
      <c r="H682" s="18">
        <v>0.66851042486147583</v>
      </c>
    </row>
    <row r="683" spans="1:8" x14ac:dyDescent="0.25">
      <c r="A683" s="15">
        <f>Table5[[#This Row],[Unit price]] *Table5[[#This Row],[Quantity]]</f>
        <v>34.81</v>
      </c>
      <c r="B683" s="17">
        <f xml:space="preserve"> Table5[[#This Row],[Revenue]] - Table5[[#This Row],[Total Cost]]</f>
        <v>28.768595041422174</v>
      </c>
      <c r="E683" s="18">
        <v>650</v>
      </c>
      <c r="F683" s="18">
        <v>312.64462810025861</v>
      </c>
      <c r="G683" s="18">
        <v>1.1368683772161603E-13</v>
      </c>
      <c r="H683" s="18">
        <v>0.16712760621536896</v>
      </c>
    </row>
    <row r="684" spans="1:8" x14ac:dyDescent="0.25">
      <c r="A684" s="15">
        <f>Table5[[#This Row],[Unit price]] *Table5[[#This Row],[Quantity]]</f>
        <v>295.92</v>
      </c>
      <c r="B684" s="17">
        <f xml:space="preserve"> Table5[[#This Row],[Revenue]] - Table5[[#This Row],[Total Cost]]</f>
        <v>244.5619834719233</v>
      </c>
      <c r="E684" s="18">
        <v>651</v>
      </c>
      <c r="F684" s="18">
        <v>276.74380165385298</v>
      </c>
      <c r="G684" s="18">
        <v>1.7053025658242404E-13</v>
      </c>
      <c r="H684" s="18">
        <v>0.25069140932305345</v>
      </c>
    </row>
    <row r="685" spans="1:8" x14ac:dyDescent="0.25">
      <c r="A685" s="15">
        <f>Table5[[#This Row],[Unit price]] *Table5[[#This Row],[Quantity]]</f>
        <v>42.96</v>
      </c>
      <c r="B685" s="17">
        <f xml:space="preserve"> Table5[[#This Row],[Revenue]] - Table5[[#This Row],[Total Cost]]</f>
        <v>35.504132231528196</v>
      </c>
      <c r="E685" s="18">
        <v>652</v>
      </c>
      <c r="F685" s="18">
        <v>601.48760330787366</v>
      </c>
      <c r="G685" s="18">
        <v>-7.9580786405131221E-13</v>
      </c>
      <c r="H685" s="18">
        <v>-1.1698932435075826</v>
      </c>
    </row>
    <row r="686" spans="1:8" x14ac:dyDescent="0.25">
      <c r="A686" s="15">
        <f>Table5[[#This Row],[Unit price]] *Table5[[#This Row],[Quantity]]</f>
        <v>138.47999999999999</v>
      </c>
      <c r="B686" s="17">
        <f xml:space="preserve"> Table5[[#This Row],[Revenue]] - Table5[[#This Row],[Total Cost]]</f>
        <v>114.44628099213278</v>
      </c>
      <c r="E686" s="18">
        <v>653</v>
      </c>
      <c r="F686" s="18">
        <v>277.58677686046747</v>
      </c>
      <c r="G686" s="18">
        <v>1.7053025658242404E-13</v>
      </c>
      <c r="H686" s="18">
        <v>0.25069140932305345</v>
      </c>
    </row>
    <row r="687" spans="1:8" x14ac:dyDescent="0.25">
      <c r="A687" s="15">
        <f>Table5[[#This Row],[Unit price]] *Table5[[#This Row],[Quantity]]</f>
        <v>98.2</v>
      </c>
      <c r="B687" s="17">
        <f xml:space="preserve"> Table5[[#This Row],[Revenue]] - Table5[[#This Row],[Total Cost]]</f>
        <v>81.157024793670132</v>
      </c>
      <c r="E687" s="18">
        <v>654</v>
      </c>
      <c r="F687" s="18">
        <v>198.94214876102063</v>
      </c>
      <c r="G687" s="18">
        <v>4.8316906031686813E-13</v>
      </c>
      <c r="H687" s="18">
        <v>0.71029232641531803</v>
      </c>
    </row>
    <row r="688" spans="1:8" x14ac:dyDescent="0.25">
      <c r="A688" s="15">
        <f>Table5[[#This Row],[Unit price]] *Table5[[#This Row],[Quantity]]</f>
        <v>129.66</v>
      </c>
      <c r="B688" s="17">
        <f xml:space="preserve"> Table5[[#This Row],[Revenue]] - Table5[[#This Row],[Total Cost]]</f>
        <v>107.15702479376037</v>
      </c>
      <c r="E688" s="18">
        <v>655</v>
      </c>
      <c r="F688" s="18">
        <v>38.900826446415032</v>
      </c>
      <c r="G688" s="18">
        <v>9.8765440270653926E-13</v>
      </c>
      <c r="H688" s="18">
        <v>1.4519210789960177</v>
      </c>
    </row>
    <row r="689" spans="1:8" x14ac:dyDescent="0.25">
      <c r="A689" s="15">
        <f>Table5[[#This Row],[Unit price]] *Table5[[#This Row],[Quantity]]</f>
        <v>635.6</v>
      </c>
      <c r="B689" s="17">
        <f xml:space="preserve"> Table5[[#This Row],[Revenue]] - Table5[[#This Row],[Total Cost]]</f>
        <v>525.28925620017048</v>
      </c>
      <c r="E689" s="18">
        <v>656</v>
      </c>
      <c r="F689" s="18">
        <v>82.388429752351243</v>
      </c>
      <c r="G689" s="18">
        <v>8.5265128291212022E-13</v>
      </c>
      <c r="H689" s="18">
        <v>1.253457046615267</v>
      </c>
    </row>
    <row r="690" spans="1:8" x14ac:dyDescent="0.25">
      <c r="A690" s="15">
        <f>Table5[[#This Row],[Unit price]] *Table5[[#This Row],[Quantity]]</f>
        <v>145.76</v>
      </c>
      <c r="B690" s="17">
        <f xml:space="preserve"> Table5[[#This Row],[Revenue]] - Table5[[#This Row],[Total Cost]]</f>
        <v>120.4628099177735</v>
      </c>
      <c r="E690" s="18">
        <v>657</v>
      </c>
      <c r="F690" s="18">
        <v>218.5537190090227</v>
      </c>
      <c r="G690" s="18">
        <v>4.2632564145606011E-13</v>
      </c>
      <c r="H690" s="18">
        <v>0.62672852330763351</v>
      </c>
    </row>
    <row r="691" spans="1:8" x14ac:dyDescent="0.25">
      <c r="A691" s="15">
        <f>Table5[[#This Row],[Unit price]] *Table5[[#This Row],[Quantity]]</f>
        <v>201.29999999999998</v>
      </c>
      <c r="B691" s="17">
        <f xml:space="preserve"> Table5[[#This Row],[Revenue]] - Table5[[#This Row],[Total Cost]]</f>
        <v>166.36363636421382</v>
      </c>
      <c r="E691" s="18">
        <v>658</v>
      </c>
      <c r="F691" s="18">
        <v>115.41322314089574</v>
      </c>
      <c r="G691" s="18">
        <v>7.3896444519050419E-13</v>
      </c>
      <c r="H691" s="18">
        <v>1.0863294403998982</v>
      </c>
    </row>
    <row r="692" spans="1:8" x14ac:dyDescent="0.25">
      <c r="A692" s="15">
        <f>Table5[[#This Row],[Unit price]] *Table5[[#This Row],[Quantity]]</f>
        <v>631.71</v>
      </c>
      <c r="B692" s="17">
        <f xml:space="preserve"> Table5[[#This Row],[Revenue]] - Table5[[#This Row],[Total Cost]]</f>
        <v>522.07438016710148</v>
      </c>
      <c r="E692" s="18">
        <v>659</v>
      </c>
      <c r="F692" s="18">
        <v>45.826446281149842</v>
      </c>
      <c r="G692" s="18">
        <v>9.6633812063373625E-13</v>
      </c>
      <c r="H692" s="18">
        <v>1.4205846528306361</v>
      </c>
    </row>
    <row r="693" spans="1:8" x14ac:dyDescent="0.25">
      <c r="A693" s="15">
        <f>Table5[[#This Row],[Unit price]] *Table5[[#This Row],[Quantity]]</f>
        <v>385.28</v>
      </c>
      <c r="B693" s="17">
        <f xml:space="preserve"> Table5[[#This Row],[Revenue]] - Table5[[#This Row],[Total Cost]]</f>
        <v>318.41322314160107</v>
      </c>
      <c r="E693" s="18">
        <v>660</v>
      </c>
      <c r="F693" s="18">
        <v>106.53719008301366</v>
      </c>
      <c r="G693" s="18">
        <v>7.673861546209082E-13</v>
      </c>
      <c r="H693" s="18">
        <v>1.1281113419537403</v>
      </c>
    </row>
    <row r="694" spans="1:8" x14ac:dyDescent="0.25">
      <c r="A694" s="15">
        <f>Table5[[#This Row],[Unit price]] *Table5[[#This Row],[Quantity]]</f>
        <v>486.3</v>
      </c>
      <c r="B694" s="17">
        <f xml:space="preserve"> Table5[[#This Row],[Revenue]] - Table5[[#This Row],[Total Cost]]</f>
        <v>401.90082644767602</v>
      </c>
      <c r="E694" s="18">
        <v>661</v>
      </c>
      <c r="F694" s="18">
        <v>99.157024793731821</v>
      </c>
      <c r="G694" s="18">
        <v>7.9580786405131221E-13</v>
      </c>
      <c r="H694" s="18">
        <v>1.1698932435075826</v>
      </c>
    </row>
    <row r="695" spans="1:8" x14ac:dyDescent="0.25">
      <c r="A695" s="15">
        <f>Table5[[#This Row],[Unit price]] *Table5[[#This Row],[Quantity]]</f>
        <v>513.66</v>
      </c>
      <c r="B695" s="17">
        <f xml:space="preserve"> Table5[[#This Row],[Revenue]] - Table5[[#This Row],[Total Cost]]</f>
        <v>424.51239669568838</v>
      </c>
      <c r="E695" s="18">
        <v>662</v>
      </c>
      <c r="F695" s="18">
        <v>291.32231405059781</v>
      </c>
      <c r="G695" s="18">
        <v>1.7053025658242404E-13</v>
      </c>
      <c r="H695" s="18">
        <v>0.25069140932305345</v>
      </c>
    </row>
    <row r="696" spans="1:8" x14ac:dyDescent="0.25">
      <c r="A696" s="15">
        <f>Table5[[#This Row],[Unit price]] *Table5[[#This Row],[Quantity]]</f>
        <v>473.40000000000003</v>
      </c>
      <c r="B696" s="17">
        <f xml:space="preserve"> Table5[[#This Row],[Revenue]] - Table5[[#This Row],[Total Cost]]</f>
        <v>391.23966942284568</v>
      </c>
      <c r="E696" s="18">
        <v>663</v>
      </c>
      <c r="F696" s="18">
        <v>719.83471074630143</v>
      </c>
      <c r="G696" s="18">
        <v>-1.1368683772161603E-12</v>
      </c>
      <c r="H696" s="18">
        <v>-1.6712760621536895</v>
      </c>
    </row>
    <row r="697" spans="1:8" x14ac:dyDescent="0.25">
      <c r="A697" s="15">
        <f>Table5[[#This Row],[Unit price]] *Table5[[#This Row],[Quantity]]</f>
        <v>436.85</v>
      </c>
      <c r="B697" s="17">
        <f xml:space="preserve"> Table5[[#This Row],[Revenue]] - Table5[[#This Row],[Total Cost]]</f>
        <v>361.03305785249285</v>
      </c>
      <c r="E697" s="18">
        <v>664</v>
      </c>
      <c r="F697" s="18">
        <v>163.3057851245332</v>
      </c>
      <c r="G697" s="18">
        <v>5.6843418860808015E-13</v>
      </c>
      <c r="H697" s="18">
        <v>0.83563803107684476</v>
      </c>
    </row>
    <row r="698" spans="1:8" x14ac:dyDescent="0.25">
      <c r="A698" s="15">
        <f>Table5[[#This Row],[Unit price]] *Table5[[#This Row],[Quantity]]</f>
        <v>108.16</v>
      </c>
      <c r="B698" s="17">
        <f xml:space="preserve"> Table5[[#This Row],[Revenue]] - Table5[[#This Row],[Total Cost]]</f>
        <v>89.388429752376396</v>
      </c>
      <c r="E698" s="18">
        <v>665</v>
      </c>
      <c r="F698" s="18">
        <v>160.76033057906983</v>
      </c>
      <c r="G698" s="18">
        <v>5.9685589803848416E-13</v>
      </c>
      <c r="H698" s="18">
        <v>0.87741993263068696</v>
      </c>
    </row>
    <row r="699" spans="1:8" x14ac:dyDescent="0.25">
      <c r="A699" s="15">
        <f>Table5[[#This Row],[Unit price]] *Table5[[#This Row],[Quantity]]</f>
        <v>248.76</v>
      </c>
      <c r="B699" s="17">
        <f xml:space="preserve"> Table5[[#This Row],[Revenue]] - Table5[[#This Row],[Total Cost]]</f>
        <v>205.58677686021773</v>
      </c>
      <c r="E699" s="18">
        <v>666</v>
      </c>
      <c r="F699" s="18">
        <v>143.15702479388469</v>
      </c>
      <c r="G699" s="18">
        <v>6.5369931689929217E-13</v>
      </c>
      <c r="H699" s="18">
        <v>0.96098373573837148</v>
      </c>
    </row>
    <row r="700" spans="1:8" x14ac:dyDescent="0.25">
      <c r="A700" s="15">
        <f>Table5[[#This Row],[Unit price]] *Table5[[#This Row],[Quantity]]</f>
        <v>626.22</v>
      </c>
      <c r="B700" s="17">
        <f xml:space="preserve"> Table5[[#This Row],[Revenue]] - Table5[[#This Row],[Total Cost]]</f>
        <v>517.53719008444102</v>
      </c>
      <c r="E700" s="18">
        <v>667</v>
      </c>
      <c r="F700" s="18">
        <v>59.404958677891223</v>
      </c>
      <c r="G700" s="18">
        <v>9.2370555648813024E-13</v>
      </c>
      <c r="H700" s="18">
        <v>1.3579118004998727</v>
      </c>
    </row>
    <row r="701" spans="1:8" x14ac:dyDescent="0.25">
      <c r="A701" s="15">
        <f>Table5[[#This Row],[Unit price]] *Table5[[#This Row],[Quantity]]</f>
        <v>975</v>
      </c>
      <c r="B701" s="17">
        <f xml:space="preserve"> Table5[[#This Row],[Revenue]] - Table5[[#This Row],[Total Cost]]</f>
        <v>805.78512396973906</v>
      </c>
      <c r="E701" s="18">
        <v>668</v>
      </c>
      <c r="F701" s="18">
        <v>236.57851239751503</v>
      </c>
      <c r="G701" s="18">
        <v>3.694822225952521E-13</v>
      </c>
      <c r="H701" s="18">
        <v>0.5431647201999491</v>
      </c>
    </row>
    <row r="702" spans="1:8" x14ac:dyDescent="0.25">
      <c r="A702" s="15">
        <f>Table5[[#This Row],[Unit price]] *Table5[[#This Row],[Quantity]]</f>
        <v>483.28</v>
      </c>
      <c r="B702" s="17">
        <f xml:space="preserve"> Table5[[#This Row],[Revenue]] - Table5[[#This Row],[Total Cost]]</f>
        <v>399.40495867907231</v>
      </c>
      <c r="E702" s="18">
        <v>669</v>
      </c>
      <c r="F702" s="18">
        <v>67.140495868000741</v>
      </c>
      <c r="G702" s="18">
        <v>8.9528384705772623E-13</v>
      </c>
      <c r="H702" s="18">
        <v>1.3161298989460304</v>
      </c>
    </row>
    <row r="703" spans="1:8" x14ac:dyDescent="0.25">
      <c r="A703" s="15">
        <f>Table5[[#This Row],[Unit price]] *Table5[[#This Row],[Quantity]]</f>
        <v>96.960000000000008</v>
      </c>
      <c r="B703" s="17">
        <f xml:space="preserve"> Table5[[#This Row],[Revenue]] - Table5[[#This Row],[Total Cost]]</f>
        <v>80.132231405236837</v>
      </c>
      <c r="E703" s="18">
        <v>670</v>
      </c>
      <c r="F703" s="18">
        <v>463.14049586937654</v>
      </c>
      <c r="G703" s="18">
        <v>-3.4106051316484809E-13</v>
      </c>
      <c r="H703" s="18">
        <v>-0.5013828186461069</v>
      </c>
    </row>
    <row r="704" spans="1:8" x14ac:dyDescent="0.25">
      <c r="A704" s="15">
        <f>Table5[[#This Row],[Unit price]] *Table5[[#This Row],[Quantity]]</f>
        <v>197.7</v>
      </c>
      <c r="B704" s="17">
        <f xml:space="preserve"> Table5[[#This Row],[Revenue]] - Table5[[#This Row],[Total Cost]]</f>
        <v>163.38842975263324</v>
      </c>
      <c r="E704" s="18">
        <v>671</v>
      </c>
      <c r="F704" s="18">
        <v>154.38016528979145</v>
      </c>
      <c r="G704" s="18">
        <v>6.2527760746888816E-13</v>
      </c>
      <c r="H704" s="18">
        <v>0.91920183418452917</v>
      </c>
    </row>
    <row r="705" spans="1:8" x14ac:dyDescent="0.25">
      <c r="A705" s="15">
        <f>Table5[[#This Row],[Unit price]] *Table5[[#This Row],[Quantity]]</f>
        <v>724.23</v>
      </c>
      <c r="B705" s="17">
        <f xml:space="preserve"> Table5[[#This Row],[Revenue]] - Table5[[#This Row],[Total Cost]]</f>
        <v>598.53719008472217</v>
      </c>
      <c r="E705" s="18">
        <v>672</v>
      </c>
      <c r="F705" s="18">
        <v>182.00826446344115</v>
      </c>
      <c r="G705" s="18">
        <v>5.1159076974727213E-13</v>
      </c>
      <c r="H705" s="18">
        <v>0.75207422796916024</v>
      </c>
    </row>
    <row r="706" spans="1:8" x14ac:dyDescent="0.25">
      <c r="A706" s="15">
        <f>Table5[[#This Row],[Unit price]] *Table5[[#This Row],[Quantity]]</f>
        <v>795.51</v>
      </c>
      <c r="B706" s="17">
        <f xml:space="preserve"> Table5[[#This Row],[Revenue]] - Table5[[#This Row],[Total Cost]]</f>
        <v>657.44628099401757</v>
      </c>
      <c r="E706" s="18">
        <v>673</v>
      </c>
      <c r="F706" s="18">
        <v>222.41322314126748</v>
      </c>
      <c r="G706" s="18">
        <v>3.979039320256561E-13</v>
      </c>
      <c r="H706" s="18">
        <v>0.58494662175379131</v>
      </c>
    </row>
    <row r="707" spans="1:8" x14ac:dyDescent="0.25">
      <c r="A707" s="15">
        <f>Table5[[#This Row],[Unit price]] *Table5[[#This Row],[Quantity]]</f>
        <v>502.39</v>
      </c>
      <c r="B707" s="17">
        <f xml:space="preserve"> Table5[[#This Row],[Revenue]] - Table5[[#This Row],[Total Cost]]</f>
        <v>415.1983471088792</v>
      </c>
      <c r="E707" s="18">
        <v>674</v>
      </c>
      <c r="F707" s="18">
        <v>375.86776859634608</v>
      </c>
      <c r="G707" s="18">
        <v>-1.1368683772161603E-13</v>
      </c>
      <c r="H707" s="18">
        <v>-0.16712760621536896</v>
      </c>
    </row>
    <row r="708" spans="1:8" x14ac:dyDescent="0.25">
      <c r="A708" s="15">
        <f>Table5[[#This Row],[Unit price]] *Table5[[#This Row],[Quantity]]</f>
        <v>172</v>
      </c>
      <c r="B708" s="17">
        <f xml:space="preserve"> Table5[[#This Row],[Revenue]] - Table5[[#This Row],[Total Cost]]</f>
        <v>142.14876033107191</v>
      </c>
      <c r="E708" s="18">
        <v>675</v>
      </c>
      <c r="F708" s="18">
        <v>138.4628099178353</v>
      </c>
      <c r="G708" s="18">
        <v>6.8212102632969618E-13</v>
      </c>
      <c r="H708" s="18">
        <v>1.0027656372922138</v>
      </c>
    </row>
    <row r="709" spans="1:8" x14ac:dyDescent="0.25">
      <c r="A709" s="15">
        <f>Table5[[#This Row],[Unit price]] *Table5[[#This Row],[Quantity]]</f>
        <v>68.98</v>
      </c>
      <c r="B709" s="17">
        <f xml:space="preserve"> Table5[[#This Row],[Revenue]] - Table5[[#This Row],[Total Cost]]</f>
        <v>57.008264463007805</v>
      </c>
      <c r="E709" s="18">
        <v>676</v>
      </c>
      <c r="F709" s="18">
        <v>370.71074380293976</v>
      </c>
      <c r="G709" s="18">
        <v>-1.1368683772161603E-13</v>
      </c>
      <c r="H709" s="18">
        <v>-0.16712760621536896</v>
      </c>
    </row>
    <row r="710" spans="1:8" x14ac:dyDescent="0.25">
      <c r="A710" s="15">
        <f>Table5[[#This Row],[Unit price]] *Table5[[#This Row],[Quantity]]</f>
        <v>124.96</v>
      </c>
      <c r="B710" s="17">
        <f xml:space="preserve"> Table5[[#This Row],[Revenue]] - Table5[[#This Row],[Total Cost]]</f>
        <v>103.27272727308574</v>
      </c>
      <c r="E710" s="18">
        <v>677</v>
      </c>
      <c r="F710" s="18">
        <v>242.87603305869393</v>
      </c>
      <c r="G710" s="18">
        <v>3.4106051316484809E-13</v>
      </c>
      <c r="H710" s="18">
        <v>0.5013828186461069</v>
      </c>
    </row>
    <row r="711" spans="1:8" x14ac:dyDescent="0.25">
      <c r="A711" s="15">
        <f>Table5[[#This Row],[Unit price]] *Table5[[#This Row],[Quantity]]</f>
        <v>77.099999999999994</v>
      </c>
      <c r="B711" s="17">
        <f xml:space="preserve"> Table5[[#This Row],[Revenue]] - Table5[[#This Row],[Total Cost]]</f>
        <v>63.719008264683978</v>
      </c>
      <c r="E711" s="18">
        <v>678</v>
      </c>
      <c r="F711" s="18">
        <v>487.19008264631964</v>
      </c>
      <c r="G711" s="18">
        <v>-4.5474735088646412E-13</v>
      </c>
      <c r="H711" s="18">
        <v>-0.66851042486147583</v>
      </c>
    </row>
    <row r="712" spans="1:8" x14ac:dyDescent="0.25">
      <c r="A712" s="15">
        <f>Table5[[#This Row],[Unit price]] *Table5[[#This Row],[Quantity]]</f>
        <v>483.72</v>
      </c>
      <c r="B712" s="17">
        <f xml:space="preserve"> Table5[[#This Row],[Revenue]] - Table5[[#This Row],[Total Cost]]</f>
        <v>399.76859504270999</v>
      </c>
      <c r="E712" s="18">
        <v>679</v>
      </c>
      <c r="F712" s="18">
        <v>240.49586776942948</v>
      </c>
      <c r="G712" s="18">
        <v>3.4106051316484809E-13</v>
      </c>
      <c r="H712" s="18">
        <v>0.5013828186461069</v>
      </c>
    </row>
    <row r="713" spans="1:8" x14ac:dyDescent="0.25">
      <c r="A713" s="15">
        <f>Table5[[#This Row],[Unit price]] *Table5[[#This Row],[Quantity]]</f>
        <v>302.12</v>
      </c>
      <c r="B713" s="17">
        <f xml:space="preserve"> Table5[[#This Row],[Revenue]] - Table5[[#This Row],[Total Cost]]</f>
        <v>249.68595041408983</v>
      </c>
      <c r="E713" s="18">
        <v>680</v>
      </c>
      <c r="F713" s="18">
        <v>32.628099173665966</v>
      </c>
      <c r="G713" s="18">
        <v>1.0018652574217413E-12</v>
      </c>
      <c r="H713" s="18">
        <v>1.4728120297729388</v>
      </c>
    </row>
    <row r="714" spans="1:8" x14ac:dyDescent="0.25">
      <c r="A714" s="15">
        <f>Table5[[#This Row],[Unit price]] *Table5[[#This Row],[Quantity]]</f>
        <v>698.67</v>
      </c>
      <c r="B714" s="17">
        <f xml:space="preserve"> Table5[[#This Row],[Revenue]] - Table5[[#This Row],[Total Cost]]</f>
        <v>577.4132231425001</v>
      </c>
      <c r="E714" s="18">
        <v>681</v>
      </c>
      <c r="F714" s="18">
        <v>28.768595041421158</v>
      </c>
      <c r="G714" s="18">
        <v>1.0160761121369433E-12</v>
      </c>
      <c r="H714" s="18">
        <v>1.4937029805498601</v>
      </c>
    </row>
    <row r="715" spans="1:8" x14ac:dyDescent="0.25">
      <c r="A715" s="15">
        <f>Table5[[#This Row],[Unit price]] *Table5[[#This Row],[Quantity]]</f>
        <v>124.64999999999999</v>
      </c>
      <c r="B715" s="17">
        <f xml:space="preserve"> Table5[[#This Row],[Revenue]] - Table5[[#This Row],[Total Cost]]</f>
        <v>103.01652892597741</v>
      </c>
      <c r="E715" s="18">
        <v>682</v>
      </c>
      <c r="F715" s="18">
        <v>244.56198347192296</v>
      </c>
      <c r="G715" s="18">
        <v>3.4106051316484809E-13</v>
      </c>
      <c r="H715" s="18">
        <v>0.5013828186461069</v>
      </c>
    </row>
    <row r="716" spans="1:8" x14ac:dyDescent="0.25">
      <c r="A716" s="15">
        <f>Table5[[#This Row],[Unit price]] *Table5[[#This Row],[Quantity]]</f>
        <v>789.6</v>
      </c>
      <c r="B716" s="17">
        <f xml:space="preserve"> Table5[[#This Row],[Revenue]] - Table5[[#This Row],[Total Cost]]</f>
        <v>652.56198347333952</v>
      </c>
      <c r="E716" s="18">
        <v>683</v>
      </c>
      <c r="F716" s="18">
        <v>35.504132231527201</v>
      </c>
      <c r="G716" s="18">
        <v>9.9475983006414026E-13</v>
      </c>
      <c r="H716" s="18">
        <v>1.4623665543844784</v>
      </c>
    </row>
    <row r="717" spans="1:8" x14ac:dyDescent="0.25">
      <c r="A717" s="15">
        <f>Table5[[#This Row],[Unit price]] *Table5[[#This Row],[Quantity]]</f>
        <v>178.4</v>
      </c>
      <c r="B717" s="17">
        <f xml:space="preserve"> Table5[[#This Row],[Revenue]] - Table5[[#This Row],[Total Cost]]</f>
        <v>147.43801652943739</v>
      </c>
      <c r="E717" s="18">
        <v>684</v>
      </c>
      <c r="F717" s="18">
        <v>114.44628099213203</v>
      </c>
      <c r="G717" s="18">
        <v>7.531752999057062E-13</v>
      </c>
      <c r="H717" s="18">
        <v>1.1072203911768193</v>
      </c>
    </row>
    <row r="718" spans="1:8" x14ac:dyDescent="0.25">
      <c r="A718" s="15">
        <f>Table5[[#This Row],[Unit price]] *Table5[[#This Row],[Quantity]]</f>
        <v>500.21999999999997</v>
      </c>
      <c r="B718" s="17">
        <f xml:space="preserve"> Table5[[#This Row],[Revenue]] - Table5[[#This Row],[Total Cost]]</f>
        <v>413.40495867912091</v>
      </c>
      <c r="E718" s="18">
        <v>685</v>
      </c>
      <c r="F718" s="18">
        <v>81.157024793669279</v>
      </c>
      <c r="G718" s="18">
        <v>8.5265128291212022E-13</v>
      </c>
      <c r="H718" s="18">
        <v>1.253457046615267</v>
      </c>
    </row>
    <row r="719" spans="1:8" x14ac:dyDescent="0.25">
      <c r="A719" s="15">
        <f>Table5[[#This Row],[Unit price]] *Table5[[#This Row],[Quantity]]</f>
        <v>35.82</v>
      </c>
      <c r="B719" s="17">
        <f xml:space="preserve"> Table5[[#This Row],[Revenue]] - Table5[[#This Row],[Total Cost]]</f>
        <v>29.603305785226723</v>
      </c>
      <c r="E719" s="18">
        <v>686</v>
      </c>
      <c r="F719" s="18">
        <v>107.1570247937596</v>
      </c>
      <c r="G719" s="18">
        <v>7.673861546209082E-13</v>
      </c>
      <c r="H719" s="18">
        <v>1.1281113419537403</v>
      </c>
    </row>
    <row r="720" spans="1:8" x14ac:dyDescent="0.25">
      <c r="A720" s="15">
        <f>Table5[[#This Row],[Unit price]] *Table5[[#This Row],[Quantity]]</f>
        <v>136.14000000000001</v>
      </c>
      <c r="B720" s="17">
        <f xml:space="preserve"> Table5[[#This Row],[Revenue]] - Table5[[#This Row],[Total Cost]]</f>
        <v>112.51239669460543</v>
      </c>
      <c r="E720" s="18">
        <v>687</v>
      </c>
      <c r="F720" s="18">
        <v>525.28925620017094</v>
      </c>
      <c r="G720" s="18">
        <v>-4.5474735088646412E-13</v>
      </c>
      <c r="H720" s="18">
        <v>-0.66851042486147583</v>
      </c>
    </row>
    <row r="721" spans="1:8" x14ac:dyDescent="0.25">
      <c r="A721" s="15">
        <f>Table5[[#This Row],[Unit price]] *Table5[[#This Row],[Quantity]]</f>
        <v>104.88</v>
      </c>
      <c r="B721" s="17">
        <f xml:space="preserve"> Table5[[#This Row],[Revenue]] - Table5[[#This Row],[Total Cost]]</f>
        <v>86.677685950714078</v>
      </c>
      <c r="E721" s="18">
        <v>688</v>
      </c>
      <c r="F721" s="18">
        <v>120.46280991777277</v>
      </c>
      <c r="G721" s="18">
        <v>7.2475359047530219E-13</v>
      </c>
      <c r="H721" s="18">
        <v>1.0654384896229769</v>
      </c>
    </row>
    <row r="722" spans="1:8" x14ac:dyDescent="0.25">
      <c r="A722" s="15">
        <f>Table5[[#This Row],[Unit price]] *Table5[[#This Row],[Quantity]]</f>
        <v>178.92</v>
      </c>
      <c r="B722" s="17">
        <f xml:space="preserve"> Table5[[#This Row],[Revenue]] - Table5[[#This Row],[Total Cost]]</f>
        <v>147.86776859555457</v>
      </c>
      <c r="E722" s="18">
        <v>689</v>
      </c>
      <c r="F722" s="18">
        <v>166.36363636421322</v>
      </c>
      <c r="G722" s="18">
        <v>5.9685589803848416E-13</v>
      </c>
      <c r="H722" s="18">
        <v>0.87741993263068696</v>
      </c>
    </row>
    <row r="723" spans="1:8" x14ac:dyDescent="0.25">
      <c r="A723" s="15">
        <f>Table5[[#This Row],[Unit price]] *Table5[[#This Row],[Quantity]]</f>
        <v>815.67</v>
      </c>
      <c r="B723" s="17">
        <f xml:space="preserve"> Table5[[#This Row],[Revenue]] - Table5[[#This Row],[Total Cost]]</f>
        <v>674.10743801886883</v>
      </c>
      <c r="E723" s="18">
        <v>690</v>
      </c>
      <c r="F723" s="18">
        <v>522.07438016710194</v>
      </c>
      <c r="G723" s="18">
        <v>-4.5474735088646412E-13</v>
      </c>
      <c r="H723" s="18">
        <v>-0.66851042486147583</v>
      </c>
    </row>
    <row r="724" spans="1:8" x14ac:dyDescent="0.25">
      <c r="A724" s="15">
        <f>Table5[[#This Row],[Unit price]] *Table5[[#This Row],[Quantity]]</f>
        <v>132.35999999999999</v>
      </c>
      <c r="B724" s="17">
        <f xml:space="preserve"> Table5[[#This Row],[Revenue]] - Table5[[#This Row],[Total Cost]]</f>
        <v>109.3884297524458</v>
      </c>
      <c r="E724" s="18">
        <v>691</v>
      </c>
      <c r="F724" s="18">
        <v>318.41322314160095</v>
      </c>
      <c r="G724" s="18">
        <v>1.1368683772161603E-13</v>
      </c>
      <c r="H724" s="18">
        <v>0.16712760621536896</v>
      </c>
    </row>
    <row r="725" spans="1:8" x14ac:dyDescent="0.25">
      <c r="A725" s="15">
        <f>Table5[[#This Row],[Unit price]] *Table5[[#This Row],[Quantity]]</f>
        <v>257.39000000000004</v>
      </c>
      <c r="B725" s="17">
        <f xml:space="preserve"> Table5[[#This Row],[Revenue]] - Table5[[#This Row],[Total Cost]]</f>
        <v>212.71900826520121</v>
      </c>
      <c r="E725" s="18">
        <v>692</v>
      </c>
      <c r="F725" s="18">
        <v>401.9008264476762</v>
      </c>
      <c r="G725" s="18">
        <v>-1.7053025658242404E-13</v>
      </c>
      <c r="H725" s="18">
        <v>-0.25069140932305345</v>
      </c>
    </row>
    <row r="726" spans="1:8" x14ac:dyDescent="0.25">
      <c r="A726" s="15">
        <f>Table5[[#This Row],[Unit price]] *Table5[[#This Row],[Quantity]]</f>
        <v>93.36</v>
      </c>
      <c r="B726" s="17">
        <f xml:space="preserve"> Table5[[#This Row],[Revenue]] - Table5[[#This Row],[Total Cost]]</f>
        <v>77.157024793656248</v>
      </c>
      <c r="E726" s="18">
        <v>693</v>
      </c>
      <c r="F726" s="18">
        <v>424.51239669568861</v>
      </c>
      <c r="G726" s="18">
        <v>-2.2737367544323206E-13</v>
      </c>
      <c r="H726" s="18">
        <v>-0.33425521243073791</v>
      </c>
    </row>
    <row r="727" spans="1:8" x14ac:dyDescent="0.25">
      <c r="A727" s="15">
        <f>Table5[[#This Row],[Unit price]] *Table5[[#This Row],[Quantity]]</f>
        <v>228</v>
      </c>
      <c r="B727" s="17">
        <f xml:space="preserve"> Table5[[#This Row],[Revenue]] - Table5[[#This Row],[Total Cost]]</f>
        <v>188.42975206676977</v>
      </c>
      <c r="E727" s="18">
        <v>694</v>
      </c>
      <c r="F727" s="18">
        <v>391.23966942284574</v>
      </c>
      <c r="G727" s="18">
        <v>-5.6843418860808015E-14</v>
      </c>
      <c r="H727" s="18">
        <v>-8.3563803107684478E-2</v>
      </c>
    </row>
    <row r="728" spans="1:8" x14ac:dyDescent="0.25">
      <c r="A728" s="15">
        <f>Table5[[#This Row],[Unit price]] *Table5[[#This Row],[Quantity]]</f>
        <v>166.71</v>
      </c>
      <c r="B728" s="17">
        <f xml:space="preserve"> Table5[[#This Row],[Revenue]] - Table5[[#This Row],[Total Cost]]</f>
        <v>137.77685950461048</v>
      </c>
      <c r="E728" s="18">
        <v>695</v>
      </c>
      <c r="F728" s="18">
        <v>361.0330578524929</v>
      </c>
      <c r="G728" s="18">
        <v>-5.6843418860808015E-14</v>
      </c>
      <c r="H728" s="18">
        <v>-8.3563803107684478E-2</v>
      </c>
    </row>
    <row r="729" spans="1:8" x14ac:dyDescent="0.25">
      <c r="A729" s="15">
        <f>Table5[[#This Row],[Unit price]] *Table5[[#This Row],[Quantity]]</f>
        <v>697.4</v>
      </c>
      <c r="B729" s="17">
        <f xml:space="preserve"> Table5[[#This Row],[Revenue]] - Table5[[#This Row],[Total Cost]]</f>
        <v>576.36363636563692</v>
      </c>
      <c r="E729" s="18">
        <v>696</v>
      </c>
      <c r="F729" s="18">
        <v>89.388429752375558</v>
      </c>
      <c r="G729" s="18">
        <v>8.3844042819691822E-13</v>
      </c>
      <c r="H729" s="18">
        <v>1.232566095838346</v>
      </c>
    </row>
    <row r="730" spans="1:8" x14ac:dyDescent="0.25">
      <c r="A730" s="15">
        <f>Table5[[#This Row],[Unit price]] *Table5[[#This Row],[Quantity]]</f>
        <v>389.04</v>
      </c>
      <c r="B730" s="17">
        <f xml:space="preserve"> Table5[[#This Row],[Revenue]] - Table5[[#This Row],[Total Cost]]</f>
        <v>321.52066115814085</v>
      </c>
      <c r="E730" s="18">
        <v>697</v>
      </c>
      <c r="F730" s="18">
        <v>205.58677686021727</v>
      </c>
      <c r="G730" s="18">
        <v>4.5474735088646412E-13</v>
      </c>
      <c r="H730" s="18">
        <v>0.66851042486147583</v>
      </c>
    </row>
    <row r="731" spans="1:8" x14ac:dyDescent="0.25">
      <c r="A731" s="15">
        <f>Table5[[#This Row],[Unit price]] *Table5[[#This Row],[Quantity]]</f>
        <v>365.26</v>
      </c>
      <c r="B731" s="17">
        <f xml:space="preserve"> Table5[[#This Row],[Revenue]] - Table5[[#This Row],[Total Cost]]</f>
        <v>301.86776859608915</v>
      </c>
      <c r="E731" s="18">
        <v>698</v>
      </c>
      <c r="F731" s="18">
        <v>517.53719008444159</v>
      </c>
      <c r="G731" s="18">
        <v>-5.6843418860808015E-13</v>
      </c>
      <c r="H731" s="18">
        <v>-0.83563803107684476</v>
      </c>
    </row>
    <row r="732" spans="1:8" x14ac:dyDescent="0.25">
      <c r="A732" s="15">
        <f>Table5[[#This Row],[Unit price]] *Table5[[#This Row],[Quantity]]</f>
        <v>89.28</v>
      </c>
      <c r="B732" s="17">
        <f xml:space="preserve"> Table5[[#This Row],[Revenue]] - Table5[[#This Row],[Total Cost]]</f>
        <v>73.78512396719826</v>
      </c>
      <c r="E732" s="18">
        <v>699</v>
      </c>
      <c r="F732" s="18">
        <v>805.78512396974054</v>
      </c>
      <c r="G732" s="18">
        <v>-1.4779288903810084E-12</v>
      </c>
      <c r="H732" s="18">
        <v>-2.1726588807997964</v>
      </c>
    </row>
    <row r="733" spans="1:8" x14ac:dyDescent="0.25">
      <c r="A733" s="15">
        <f>Table5[[#This Row],[Unit price]] *Table5[[#This Row],[Quantity]]</f>
        <v>168</v>
      </c>
      <c r="B733" s="17">
        <f xml:space="preserve"> Table5[[#This Row],[Revenue]] - Table5[[#This Row],[Total Cost]]</f>
        <v>138.8429752070935</v>
      </c>
      <c r="E733" s="18">
        <v>700</v>
      </c>
      <c r="F733" s="18">
        <v>399.40495867907248</v>
      </c>
      <c r="G733" s="18">
        <v>-1.7053025658242404E-13</v>
      </c>
      <c r="H733" s="18">
        <v>-0.25069140932305345</v>
      </c>
    </row>
    <row r="734" spans="1:8" x14ac:dyDescent="0.25">
      <c r="A734" s="15">
        <f>Table5[[#This Row],[Unit price]] *Table5[[#This Row],[Quantity]]</f>
        <v>19.7</v>
      </c>
      <c r="B734" s="17">
        <f xml:space="preserve"> Table5[[#This Row],[Revenue]] - Table5[[#This Row],[Total Cost]]</f>
        <v>16.280991735593702</v>
      </c>
      <c r="E734" s="18">
        <v>701</v>
      </c>
      <c r="F734" s="18">
        <v>80.13223140523597</v>
      </c>
      <c r="G734" s="18">
        <v>8.6686213762732223E-13</v>
      </c>
      <c r="H734" s="18">
        <v>1.2743479973921883</v>
      </c>
    </row>
    <row r="735" spans="1:8" x14ac:dyDescent="0.25">
      <c r="A735" s="15">
        <f>Table5[[#This Row],[Unit price]] *Table5[[#This Row],[Quantity]]</f>
        <v>531.16</v>
      </c>
      <c r="B735" s="17">
        <f xml:space="preserve"> Table5[[#This Row],[Revenue]] - Table5[[#This Row],[Total Cost]]</f>
        <v>438.97520661309397</v>
      </c>
      <c r="E735" s="18">
        <v>702</v>
      </c>
      <c r="F735" s="18">
        <v>163.38842975263265</v>
      </c>
      <c r="G735" s="18">
        <v>5.9685589803848416E-13</v>
      </c>
      <c r="H735" s="18">
        <v>0.87741993263068696</v>
      </c>
    </row>
    <row r="736" spans="1:8" x14ac:dyDescent="0.25">
      <c r="A736" s="15">
        <f>Table5[[#This Row],[Unit price]] *Table5[[#This Row],[Quantity]]</f>
        <v>53.72</v>
      </c>
      <c r="B736" s="17">
        <f xml:space="preserve"> Table5[[#This Row],[Revenue]] - Table5[[#This Row],[Total Cost]]</f>
        <v>44.396694215030138</v>
      </c>
      <c r="E736" s="18">
        <v>703</v>
      </c>
      <c r="F736" s="18">
        <v>598.53719008472297</v>
      </c>
      <c r="G736" s="18">
        <v>-7.9580786405131221E-13</v>
      </c>
      <c r="H736" s="18">
        <v>-1.1698932435075826</v>
      </c>
    </row>
    <row r="737" spans="1:8" x14ac:dyDescent="0.25">
      <c r="A737" s="15">
        <f>Table5[[#This Row],[Unit price]] *Table5[[#This Row],[Quantity]]</f>
        <v>819.5</v>
      </c>
      <c r="B737" s="17">
        <f xml:space="preserve"> Table5[[#This Row],[Revenue]] - Table5[[#This Row],[Total Cost]]</f>
        <v>677.27272727507818</v>
      </c>
      <c r="E737" s="18">
        <v>704</v>
      </c>
      <c r="F737" s="18">
        <v>657.44628099401848</v>
      </c>
      <c r="G737" s="18">
        <v>-9.0949470177292824E-13</v>
      </c>
      <c r="H737" s="18">
        <v>-1.3370208497229517</v>
      </c>
    </row>
    <row r="738" spans="1:8" x14ac:dyDescent="0.25">
      <c r="A738" s="15">
        <f>Table5[[#This Row],[Unit price]] *Table5[[#This Row],[Quantity]]</f>
        <v>568.4</v>
      </c>
      <c r="B738" s="17">
        <f xml:space="preserve"> Table5[[#This Row],[Revenue]] - Table5[[#This Row],[Total Cost]]</f>
        <v>469.75206611733302</v>
      </c>
      <c r="E738" s="18">
        <v>705</v>
      </c>
      <c r="F738" s="18">
        <v>415.19834710887937</v>
      </c>
      <c r="G738" s="18">
        <v>-1.7053025658242404E-13</v>
      </c>
      <c r="H738" s="18">
        <v>-0.25069140932305345</v>
      </c>
    </row>
    <row r="739" spans="1:8" x14ac:dyDescent="0.25">
      <c r="A739" s="15">
        <f>Table5[[#This Row],[Unit price]] *Table5[[#This Row],[Quantity]]</f>
        <v>587.6</v>
      </c>
      <c r="B739" s="17">
        <f xml:space="preserve"> Table5[[#This Row],[Revenue]] - Table5[[#This Row],[Total Cost]]</f>
        <v>485.61983471242945</v>
      </c>
      <c r="E739" s="18">
        <v>706</v>
      </c>
      <c r="F739" s="18">
        <v>142.14876033107126</v>
      </c>
      <c r="G739" s="18">
        <v>6.5369931689929217E-13</v>
      </c>
      <c r="H739" s="18">
        <v>0.96098373573837148</v>
      </c>
    </row>
    <row r="740" spans="1:8" x14ac:dyDescent="0.25">
      <c r="A740" s="15">
        <f>Table5[[#This Row],[Unit price]] *Table5[[#This Row],[Quantity]]</f>
        <v>732.48</v>
      </c>
      <c r="B740" s="17">
        <f xml:space="preserve"> Table5[[#This Row],[Revenue]] - Table5[[#This Row],[Total Cost]]</f>
        <v>605.35537190292769</v>
      </c>
      <c r="E740" s="18">
        <v>707</v>
      </c>
      <c r="F740" s="18">
        <v>57.008264463006874</v>
      </c>
      <c r="G740" s="18">
        <v>9.3081098384573124E-13</v>
      </c>
      <c r="H740" s="18">
        <v>1.3683572758883333</v>
      </c>
    </row>
    <row r="741" spans="1:8" x14ac:dyDescent="0.25">
      <c r="A741" s="15">
        <f>Table5[[#This Row],[Unit price]] *Table5[[#This Row],[Quantity]]</f>
        <v>845.64</v>
      </c>
      <c r="B741" s="17">
        <f xml:space="preserve"> Table5[[#This Row],[Revenue]] - Table5[[#This Row],[Total Cost]]</f>
        <v>698.87603306027711</v>
      </c>
      <c r="E741" s="18">
        <v>708</v>
      </c>
      <c r="F741" s="18">
        <v>103.27272727308495</v>
      </c>
      <c r="G741" s="18">
        <v>7.815970093361102E-13</v>
      </c>
      <c r="H741" s="18">
        <v>1.1490022927306616</v>
      </c>
    </row>
    <row r="742" spans="1:8" x14ac:dyDescent="0.25">
      <c r="A742" s="15">
        <f>Table5[[#This Row],[Unit price]] *Table5[[#This Row],[Quantity]]</f>
        <v>389.27</v>
      </c>
      <c r="B742" s="17">
        <f xml:space="preserve"> Table5[[#This Row],[Revenue]] - Table5[[#This Row],[Total Cost]]</f>
        <v>321.71074380276957</v>
      </c>
      <c r="E742" s="18">
        <v>709</v>
      </c>
      <c r="F742" s="18">
        <v>63.719008264683076</v>
      </c>
      <c r="G742" s="18">
        <v>9.0238927441532724E-13</v>
      </c>
      <c r="H742" s="18">
        <v>1.326575374334491</v>
      </c>
    </row>
    <row r="743" spans="1:8" x14ac:dyDescent="0.25">
      <c r="A743" s="15">
        <f>Table5[[#This Row],[Unit price]] *Table5[[#This Row],[Quantity]]</f>
        <v>84.83</v>
      </c>
      <c r="B743" s="17">
        <f xml:space="preserve"> Table5[[#This Row],[Revenue]] - Table5[[#This Row],[Total Cost]]</f>
        <v>70.107438016772278</v>
      </c>
      <c r="E743" s="18">
        <v>710</v>
      </c>
      <c r="F743" s="18">
        <v>399.7685950427101</v>
      </c>
      <c r="G743" s="18">
        <v>-1.1368683772161603E-13</v>
      </c>
      <c r="H743" s="18">
        <v>-0.16712760621536896</v>
      </c>
    </row>
    <row r="744" spans="1:8" x14ac:dyDescent="0.25">
      <c r="A744" s="15">
        <f>Table5[[#This Row],[Unit price]] *Table5[[#This Row],[Quantity]]</f>
        <v>143.26</v>
      </c>
      <c r="B744" s="17">
        <f xml:space="preserve"> Table5[[#This Row],[Revenue]] - Table5[[#This Row],[Total Cost]]</f>
        <v>118.396694215287</v>
      </c>
      <c r="E744" s="18">
        <v>711</v>
      </c>
      <c r="F744" s="18">
        <v>249.68595041408952</v>
      </c>
      <c r="G744" s="18">
        <v>3.1263880373444408E-13</v>
      </c>
      <c r="H744" s="18">
        <v>0.45960091709226458</v>
      </c>
    </row>
    <row r="745" spans="1:8" x14ac:dyDescent="0.25">
      <c r="A745" s="15">
        <f>Table5[[#This Row],[Unit price]] *Table5[[#This Row],[Quantity]]</f>
        <v>75.38</v>
      </c>
      <c r="B745" s="17">
        <f xml:space="preserve"> Table5[[#This Row],[Revenue]] - Table5[[#This Row],[Total Cost]]</f>
        <v>62.297520661373262</v>
      </c>
      <c r="E745" s="18">
        <v>712</v>
      </c>
      <c r="F745" s="18">
        <v>577.41322314250078</v>
      </c>
      <c r="G745" s="18">
        <v>-6.8212102632969618E-13</v>
      </c>
      <c r="H745" s="18">
        <v>-1.0027656372922138</v>
      </c>
    </row>
    <row r="746" spans="1:8" x14ac:dyDescent="0.25">
      <c r="A746" s="15">
        <f>Table5[[#This Row],[Unit price]] *Table5[[#This Row],[Quantity]]</f>
        <v>253.36</v>
      </c>
      <c r="B746" s="17">
        <f xml:space="preserve"> Table5[[#This Row],[Revenue]] - Table5[[#This Row],[Total Cost]]</f>
        <v>209.38842975279294</v>
      </c>
      <c r="E746" s="18">
        <v>713</v>
      </c>
      <c r="F746" s="18">
        <v>103.01652892597663</v>
      </c>
      <c r="G746" s="18">
        <v>7.815970093361102E-13</v>
      </c>
      <c r="H746" s="18">
        <v>1.1490022927306616</v>
      </c>
    </row>
    <row r="747" spans="1:8" x14ac:dyDescent="0.25">
      <c r="A747" s="15">
        <f>Table5[[#This Row],[Unit price]] *Table5[[#This Row],[Quantity]]</f>
        <v>38.42</v>
      </c>
      <c r="B747" s="17">
        <f xml:space="preserve"> Table5[[#This Row],[Revenue]] - Table5[[#This Row],[Total Cost]]</f>
        <v>31.752066115812696</v>
      </c>
      <c r="E747" s="18">
        <v>714</v>
      </c>
      <c r="F747" s="18">
        <v>652.56198347334043</v>
      </c>
      <c r="G747" s="18">
        <v>-9.0949470177292824E-13</v>
      </c>
      <c r="H747" s="18">
        <v>-1.3370208497229517</v>
      </c>
    </row>
    <row r="748" spans="1:8" x14ac:dyDescent="0.25">
      <c r="A748" s="15">
        <f>Table5[[#This Row],[Unit price]] *Table5[[#This Row],[Quantity]]</f>
        <v>652.30000000000007</v>
      </c>
      <c r="B748" s="17">
        <f xml:space="preserve"> Table5[[#This Row],[Revenue]] - Table5[[#This Row],[Total Cost]]</f>
        <v>539.09090909278041</v>
      </c>
      <c r="E748" s="18">
        <v>715</v>
      </c>
      <c r="F748" s="18">
        <v>147.43801652943677</v>
      </c>
      <c r="G748" s="18">
        <v>6.2527760746888816E-13</v>
      </c>
      <c r="H748" s="18">
        <v>0.91920183418452917</v>
      </c>
    </row>
    <row r="749" spans="1:8" x14ac:dyDescent="0.25">
      <c r="A749" s="15">
        <f>Table5[[#This Row],[Unit price]] *Table5[[#This Row],[Quantity]]</f>
        <v>52.65</v>
      </c>
      <c r="B749" s="17">
        <f xml:space="preserve"> Table5[[#This Row],[Revenue]] - Table5[[#This Row],[Total Cost]]</f>
        <v>43.512396694365911</v>
      </c>
      <c r="E749" s="18">
        <v>716</v>
      </c>
      <c r="F749" s="18">
        <v>413.40495867912114</v>
      </c>
      <c r="G749" s="18">
        <v>-2.2737367544323206E-13</v>
      </c>
      <c r="H749" s="18">
        <v>-0.33425521243073791</v>
      </c>
    </row>
    <row r="750" spans="1:8" x14ac:dyDescent="0.25">
      <c r="A750" s="15">
        <f>Table5[[#This Row],[Unit price]] *Table5[[#This Row],[Quantity]]</f>
        <v>110.60999999999999</v>
      </c>
      <c r="B750" s="17">
        <f xml:space="preserve"> Table5[[#This Row],[Revenue]] - Table5[[#This Row],[Total Cost]]</f>
        <v>91.413223140813159</v>
      </c>
      <c r="E750" s="18">
        <v>717</v>
      </c>
      <c r="F750" s="18">
        <v>29.603305785225707</v>
      </c>
      <c r="G750" s="18">
        <v>1.0160761121369433E-12</v>
      </c>
      <c r="H750" s="18">
        <v>1.4937029805498601</v>
      </c>
    </row>
    <row r="751" spans="1:8" x14ac:dyDescent="0.25">
      <c r="A751" s="15">
        <f>Table5[[#This Row],[Unit price]] *Table5[[#This Row],[Quantity]]</f>
        <v>568.61</v>
      </c>
      <c r="B751" s="17">
        <f xml:space="preserve"> Table5[[#This Row],[Revenue]] - Table5[[#This Row],[Total Cost]]</f>
        <v>469.92561983634192</v>
      </c>
      <c r="E751" s="18">
        <v>718</v>
      </c>
      <c r="F751" s="18">
        <v>112.51239669460467</v>
      </c>
      <c r="G751" s="18">
        <v>7.531752999057062E-13</v>
      </c>
      <c r="H751" s="18">
        <v>1.1072203911768193</v>
      </c>
    </row>
    <row r="752" spans="1:8" x14ac:dyDescent="0.25">
      <c r="A752" s="15">
        <f>Table5[[#This Row],[Unit price]] *Table5[[#This Row],[Quantity]]</f>
        <v>89.28</v>
      </c>
      <c r="B752" s="17">
        <f xml:space="preserve"> Table5[[#This Row],[Revenue]] - Table5[[#This Row],[Total Cost]]</f>
        <v>73.78512396719826</v>
      </c>
      <c r="E752" s="18">
        <v>719</v>
      </c>
      <c r="F752" s="18">
        <v>86.677685950713254</v>
      </c>
      <c r="G752" s="18">
        <v>8.2422957348171622E-13</v>
      </c>
      <c r="H752" s="18">
        <v>1.2116751450614249</v>
      </c>
    </row>
    <row r="753" spans="1:8" x14ac:dyDescent="0.25">
      <c r="A753" s="15">
        <f>Table5[[#This Row],[Unit price]] *Table5[[#This Row],[Quantity]]</f>
        <v>136.4</v>
      </c>
      <c r="B753" s="17">
        <f xml:space="preserve"> Table5[[#This Row],[Revenue]] - Table5[[#This Row],[Total Cost]]</f>
        <v>112.72727272766402</v>
      </c>
      <c r="E753" s="18">
        <v>720</v>
      </c>
      <c r="F753" s="18">
        <v>147.86776859555394</v>
      </c>
      <c r="G753" s="18">
        <v>6.2527760746888816E-13</v>
      </c>
      <c r="H753" s="18">
        <v>0.91920183418452917</v>
      </c>
    </row>
    <row r="754" spans="1:8" x14ac:dyDescent="0.25">
      <c r="A754" s="15">
        <f>Table5[[#This Row],[Unit price]] *Table5[[#This Row],[Quantity]]</f>
        <v>174.20000000000002</v>
      </c>
      <c r="B754" s="17">
        <f xml:space="preserve"> Table5[[#This Row],[Revenue]] - Table5[[#This Row],[Total Cost]]</f>
        <v>143.96694214926006</v>
      </c>
      <c r="E754" s="18">
        <v>721</v>
      </c>
      <c r="F754" s="18">
        <v>674.10743801886974</v>
      </c>
      <c r="G754" s="18">
        <v>-9.0949470177292824E-13</v>
      </c>
      <c r="H754" s="18">
        <v>-1.3370208497229517</v>
      </c>
    </row>
    <row r="755" spans="1:8" x14ac:dyDescent="0.25">
      <c r="A755" s="15">
        <f>Table5[[#This Row],[Unit price]] *Table5[[#This Row],[Quantity]]</f>
        <v>366.4</v>
      </c>
      <c r="B755" s="17">
        <f xml:space="preserve"> Table5[[#This Row],[Revenue]] - Table5[[#This Row],[Total Cost]]</f>
        <v>302.80991735642294</v>
      </c>
      <c r="E755" s="18">
        <v>722</v>
      </c>
      <c r="F755" s="18">
        <v>109.38842975244503</v>
      </c>
      <c r="G755" s="18">
        <v>7.673861546209082E-13</v>
      </c>
      <c r="H755" s="18">
        <v>1.1281113419537403</v>
      </c>
    </row>
    <row r="756" spans="1:8" x14ac:dyDescent="0.25">
      <c r="A756" s="15">
        <f>Table5[[#This Row],[Unit price]] *Table5[[#This Row],[Quantity]]</f>
        <v>254.61</v>
      </c>
      <c r="B756" s="17">
        <f xml:space="preserve"> Table5[[#This Row],[Revenue]] - Table5[[#This Row],[Total Cost]]</f>
        <v>210.4214876040362</v>
      </c>
      <c r="E756" s="18">
        <v>723</v>
      </c>
      <c r="F756" s="18">
        <v>212.71900826520078</v>
      </c>
      <c r="G756" s="18">
        <v>4.2632564145606011E-13</v>
      </c>
      <c r="H756" s="18">
        <v>0.62672852330763351</v>
      </c>
    </row>
    <row r="757" spans="1:8" x14ac:dyDescent="0.25">
      <c r="A757" s="15">
        <f>Table5[[#This Row],[Unit price]] *Table5[[#This Row],[Quantity]]</f>
        <v>778.32</v>
      </c>
      <c r="B757" s="17">
        <f xml:space="preserve"> Table5[[#This Row],[Revenue]] - Table5[[#This Row],[Total Cost]]</f>
        <v>643.23966942372044</v>
      </c>
      <c r="E757" s="18">
        <v>724</v>
      </c>
      <c r="F757" s="18">
        <v>77.157024793655381</v>
      </c>
      <c r="G757" s="18">
        <v>8.6686213762732223E-13</v>
      </c>
      <c r="H757" s="18">
        <v>1.2743479973921883</v>
      </c>
    </row>
    <row r="758" spans="1:8" x14ac:dyDescent="0.25">
      <c r="A758" s="15">
        <f>Table5[[#This Row],[Unit price]] *Table5[[#This Row],[Quantity]]</f>
        <v>285.92</v>
      </c>
      <c r="B758" s="17">
        <f xml:space="preserve"> Table5[[#This Row],[Revenue]] - Table5[[#This Row],[Total Cost]]</f>
        <v>236.29752066197725</v>
      </c>
      <c r="E758" s="18">
        <v>725</v>
      </c>
      <c r="F758" s="18">
        <v>188.42975206676925</v>
      </c>
      <c r="G758" s="18">
        <v>5.1159076974727213E-13</v>
      </c>
      <c r="H758" s="18">
        <v>0.75207422796916024</v>
      </c>
    </row>
    <row r="759" spans="1:8" x14ac:dyDescent="0.25">
      <c r="A759" s="15">
        <f>Table5[[#This Row],[Unit price]] *Table5[[#This Row],[Quantity]]</f>
        <v>579.12</v>
      </c>
      <c r="B759" s="17">
        <f xml:space="preserve"> Table5[[#This Row],[Revenue]] - Table5[[#This Row],[Total Cost]]</f>
        <v>478.61157024959516</v>
      </c>
      <c r="E759" s="18">
        <v>726</v>
      </c>
      <c r="F759" s="18">
        <v>137.7768595046098</v>
      </c>
      <c r="G759" s="18">
        <v>6.8212102632969618E-13</v>
      </c>
      <c r="H759" s="18">
        <v>1.0027656372922138</v>
      </c>
    </row>
    <row r="760" spans="1:8" x14ac:dyDescent="0.25">
      <c r="A760" s="15">
        <f>Table5[[#This Row],[Unit price]] *Table5[[#This Row],[Quantity]]</f>
        <v>188.5</v>
      </c>
      <c r="B760" s="17">
        <f xml:space="preserve"> Table5[[#This Row],[Revenue]] - Table5[[#This Row],[Total Cost]]</f>
        <v>155.78512396748289</v>
      </c>
      <c r="E760" s="18">
        <v>727</v>
      </c>
      <c r="F760" s="18">
        <v>576.3636363656376</v>
      </c>
      <c r="G760" s="18">
        <v>-6.8212102632969618E-13</v>
      </c>
      <c r="H760" s="18">
        <v>-1.0027656372922138</v>
      </c>
    </row>
    <row r="761" spans="1:8" x14ac:dyDescent="0.25">
      <c r="A761" s="15">
        <f>Table5[[#This Row],[Unit price]] *Table5[[#This Row],[Quantity]]</f>
        <v>221.56</v>
      </c>
      <c r="B761" s="17">
        <f xml:space="preserve"> Table5[[#This Row],[Revenue]] - Table5[[#This Row],[Total Cost]]</f>
        <v>183.1074380171645</v>
      </c>
      <c r="E761" s="18">
        <v>728</v>
      </c>
      <c r="F761" s="18">
        <v>321.5206611581408</v>
      </c>
      <c r="G761" s="18">
        <v>5.6843418860808015E-14</v>
      </c>
      <c r="H761" s="18">
        <v>8.3563803107684478E-2</v>
      </c>
    </row>
    <row r="762" spans="1:8" x14ac:dyDescent="0.25">
      <c r="A762" s="15">
        <f>Table5[[#This Row],[Unit price]] *Table5[[#This Row],[Quantity]]</f>
        <v>772</v>
      </c>
      <c r="B762" s="17">
        <f xml:space="preserve"> Table5[[#This Row],[Revenue]] - Table5[[#This Row],[Total Cost]]</f>
        <v>638.01652892783443</v>
      </c>
      <c r="E762" s="18">
        <v>729</v>
      </c>
      <c r="F762" s="18">
        <v>301.86776859608892</v>
      </c>
      <c r="G762" s="18">
        <v>2.2737367544323206E-13</v>
      </c>
      <c r="H762" s="18">
        <v>0.33425521243073791</v>
      </c>
    </row>
    <row r="763" spans="1:8" x14ac:dyDescent="0.25">
      <c r="A763" s="15">
        <f>Table5[[#This Row],[Unit price]] *Table5[[#This Row],[Quantity]]</f>
        <v>721.3</v>
      </c>
      <c r="B763" s="17">
        <f xml:space="preserve"> Table5[[#This Row],[Revenue]] - Table5[[#This Row],[Total Cost]]</f>
        <v>596.11570248140799</v>
      </c>
      <c r="E763" s="18">
        <v>730</v>
      </c>
      <c r="F763" s="18">
        <v>73.785123967197393</v>
      </c>
      <c r="G763" s="18">
        <v>8.6686213762732223E-13</v>
      </c>
      <c r="H763" s="18">
        <v>1.2743479973921883</v>
      </c>
    </row>
    <row r="764" spans="1:8" x14ac:dyDescent="0.25">
      <c r="A764" s="15">
        <f>Table5[[#This Row],[Unit price]] *Table5[[#This Row],[Quantity]]</f>
        <v>511.04</v>
      </c>
      <c r="B764" s="17">
        <f xml:space="preserve"> Table5[[#This Row],[Revenue]] - Table5[[#This Row],[Total Cost]]</f>
        <v>422.34710743948256</v>
      </c>
      <c r="E764" s="18">
        <v>731</v>
      </c>
      <c r="F764" s="18">
        <v>138.84297520709285</v>
      </c>
      <c r="G764" s="18">
        <v>6.5369931689929217E-13</v>
      </c>
      <c r="H764" s="18">
        <v>0.96098373573837148</v>
      </c>
    </row>
    <row r="765" spans="1:8" x14ac:dyDescent="0.25">
      <c r="A765" s="15">
        <f>Table5[[#This Row],[Unit price]] *Table5[[#This Row],[Quantity]]</f>
        <v>53.449999999999996</v>
      </c>
      <c r="B765" s="17">
        <f xml:space="preserve"> Table5[[#This Row],[Revenue]] - Table5[[#This Row],[Total Cost]]</f>
        <v>44.173553719161589</v>
      </c>
      <c r="E765" s="18">
        <v>732</v>
      </c>
      <c r="F765" s="18">
        <v>16.280991735592647</v>
      </c>
      <c r="G765" s="18">
        <v>1.0551559626037488E-12</v>
      </c>
      <c r="H765" s="18">
        <v>1.551153095186393</v>
      </c>
    </row>
    <row r="766" spans="1:8" x14ac:dyDescent="0.25">
      <c r="A766" s="15">
        <f>Table5[[#This Row],[Unit price]] *Table5[[#This Row],[Quantity]]</f>
        <v>222</v>
      </c>
      <c r="B766" s="17">
        <f xml:space="preserve"> Table5[[#This Row],[Revenue]] - Table5[[#This Row],[Total Cost]]</f>
        <v>183.47107438080212</v>
      </c>
      <c r="E766" s="18">
        <v>733</v>
      </c>
      <c r="F766" s="18">
        <v>438.9752066130942</v>
      </c>
      <c r="G766" s="18">
        <v>-2.2737367544323206E-13</v>
      </c>
      <c r="H766" s="18">
        <v>-0.33425521243073791</v>
      </c>
    </row>
    <row r="767" spans="1:8" x14ac:dyDescent="0.25">
      <c r="A767" s="15">
        <f>Table5[[#This Row],[Unit price]] *Table5[[#This Row],[Quantity]]</f>
        <v>763.68</v>
      </c>
      <c r="B767" s="17">
        <f xml:space="preserve"> Table5[[#This Row],[Revenue]] - Table5[[#This Row],[Total Cost]]</f>
        <v>631.1404958699593</v>
      </c>
      <c r="E767" s="18">
        <v>734</v>
      </c>
      <c r="F767" s="18">
        <v>44.396694215029171</v>
      </c>
      <c r="G767" s="18">
        <v>9.6633812063373625E-13</v>
      </c>
      <c r="H767" s="18">
        <v>1.4205846528306361</v>
      </c>
    </row>
    <row r="768" spans="1:8" x14ac:dyDescent="0.25">
      <c r="A768" s="15">
        <f>Table5[[#This Row],[Unit price]] *Table5[[#This Row],[Quantity]]</f>
        <v>228.18</v>
      </c>
      <c r="B768" s="17">
        <f xml:space="preserve"> Table5[[#This Row],[Revenue]] - Table5[[#This Row],[Total Cost]]</f>
        <v>188.57851239734879</v>
      </c>
      <c r="E768" s="18">
        <v>735</v>
      </c>
      <c r="F768" s="18">
        <v>677.27272727507921</v>
      </c>
      <c r="G768" s="18">
        <v>-1.0231815394945443E-12</v>
      </c>
      <c r="H768" s="18">
        <v>-1.5041484559383205</v>
      </c>
    </row>
    <row r="769" spans="1:8" x14ac:dyDescent="0.25">
      <c r="A769" s="15">
        <f>Table5[[#This Row],[Unit price]] *Table5[[#This Row],[Quantity]]</f>
        <v>82.14</v>
      </c>
      <c r="B769" s="17">
        <f xml:space="preserve"> Table5[[#This Row],[Revenue]] - Table5[[#This Row],[Total Cost]]</f>
        <v>67.884297520896794</v>
      </c>
      <c r="E769" s="18">
        <v>736</v>
      </c>
      <c r="F769" s="18">
        <v>469.75206611733336</v>
      </c>
      <c r="G769" s="18">
        <v>-3.4106051316484809E-13</v>
      </c>
      <c r="H769" s="18">
        <v>-0.5013828186461069</v>
      </c>
    </row>
    <row r="770" spans="1:8" x14ac:dyDescent="0.25">
      <c r="A770" s="15">
        <f>Table5[[#This Row],[Unit price]] *Table5[[#This Row],[Quantity]]</f>
        <v>382.56</v>
      </c>
      <c r="B770" s="17">
        <f xml:space="preserve"> Table5[[#This Row],[Revenue]] - Table5[[#This Row],[Total Cost]]</f>
        <v>316.1652892572958</v>
      </c>
      <c r="E770" s="18">
        <v>737</v>
      </c>
      <c r="F770" s="18">
        <v>485.61983471242991</v>
      </c>
      <c r="G770" s="18">
        <v>-4.5474735088646412E-13</v>
      </c>
      <c r="H770" s="18">
        <v>-0.66851042486147583</v>
      </c>
    </row>
    <row r="771" spans="1:8" x14ac:dyDescent="0.25">
      <c r="A771" s="15">
        <f>Table5[[#This Row],[Unit price]] *Table5[[#This Row],[Quantity]]</f>
        <v>68.58</v>
      </c>
      <c r="B771" s="17">
        <f xml:space="preserve"> Table5[[#This Row],[Revenue]] - Table5[[#This Row],[Total Cost]]</f>
        <v>56.677685950609956</v>
      </c>
      <c r="E771" s="18">
        <v>738</v>
      </c>
      <c r="F771" s="18">
        <v>605.35537190292848</v>
      </c>
      <c r="G771" s="18">
        <v>-7.9580786405131221E-13</v>
      </c>
      <c r="H771" s="18">
        <v>-1.1698932435075826</v>
      </c>
    </row>
    <row r="772" spans="1:8" x14ac:dyDescent="0.25">
      <c r="A772" s="15">
        <f>Table5[[#This Row],[Unit price]] *Table5[[#This Row],[Quantity]]</f>
        <v>382.16</v>
      </c>
      <c r="B772" s="17">
        <f xml:space="preserve"> Table5[[#This Row],[Revenue]] - Table5[[#This Row],[Total Cost]]</f>
        <v>315.83471074489796</v>
      </c>
      <c r="E772" s="18">
        <v>739</v>
      </c>
      <c r="F772" s="18">
        <v>698.87603306027813</v>
      </c>
      <c r="G772" s="18">
        <v>-1.0231815394945443E-12</v>
      </c>
      <c r="H772" s="18">
        <v>-1.5041484559383205</v>
      </c>
    </row>
    <row r="773" spans="1:8" x14ac:dyDescent="0.25">
      <c r="A773" s="15">
        <f>Table5[[#This Row],[Unit price]] *Table5[[#This Row],[Quantity]]</f>
        <v>601.09</v>
      </c>
      <c r="B773" s="17">
        <f xml:space="preserve"> Table5[[#This Row],[Revenue]] - Table5[[#This Row],[Total Cost]]</f>
        <v>496.76859504304667</v>
      </c>
      <c r="E773" s="18">
        <v>740</v>
      </c>
      <c r="F773" s="18">
        <v>321.71074380276946</v>
      </c>
      <c r="G773" s="18">
        <v>1.1368683772161603E-13</v>
      </c>
      <c r="H773" s="18">
        <v>0.16712760621536896</v>
      </c>
    </row>
    <row r="774" spans="1:8" x14ac:dyDescent="0.25">
      <c r="A774" s="15">
        <f>Table5[[#This Row],[Unit price]] *Table5[[#This Row],[Quantity]]</f>
        <v>475.92999999999995</v>
      </c>
      <c r="B774" s="17">
        <f xml:space="preserve"> Table5[[#This Row],[Revenue]] - Table5[[#This Row],[Total Cost]]</f>
        <v>393.33057851376191</v>
      </c>
      <c r="E774" s="18">
        <v>741</v>
      </c>
      <c r="F774" s="18">
        <v>70.107438016771383</v>
      </c>
      <c r="G774" s="18">
        <v>8.9528384705772623E-13</v>
      </c>
      <c r="H774" s="18">
        <v>1.3161298989460304</v>
      </c>
    </row>
    <row r="775" spans="1:8" x14ac:dyDescent="0.25">
      <c r="A775" s="15">
        <f>Table5[[#This Row],[Unit price]] *Table5[[#This Row],[Quantity]]</f>
        <v>52.42</v>
      </c>
      <c r="B775" s="17">
        <f xml:space="preserve"> Table5[[#This Row],[Revenue]] - Table5[[#This Row],[Total Cost]]</f>
        <v>43.322314049737152</v>
      </c>
      <c r="E775" s="18">
        <v>742</v>
      </c>
      <c r="F775" s="18">
        <v>118.39669421528626</v>
      </c>
      <c r="G775" s="18">
        <v>7.3896444519050419E-13</v>
      </c>
      <c r="H775" s="18">
        <v>1.0863294403998982</v>
      </c>
    </row>
    <row r="776" spans="1:8" x14ac:dyDescent="0.25">
      <c r="A776" s="15">
        <f>Table5[[#This Row],[Unit price]] *Table5[[#This Row],[Quantity]]</f>
        <v>131.30000000000001</v>
      </c>
      <c r="B776" s="17">
        <f xml:space="preserve"> Table5[[#This Row],[Revenue]] - Table5[[#This Row],[Total Cost]]</f>
        <v>108.51239669459154</v>
      </c>
      <c r="E776" s="18">
        <v>743</v>
      </c>
      <c r="F776" s="18">
        <v>62.297520661372353</v>
      </c>
      <c r="G776" s="18">
        <v>9.0949470177292824E-13</v>
      </c>
      <c r="H776" s="18">
        <v>1.3370208497229517</v>
      </c>
    </row>
    <row r="777" spans="1:8" x14ac:dyDescent="0.25">
      <c r="A777" s="15">
        <f>Table5[[#This Row],[Unit price]] *Table5[[#This Row],[Quantity]]</f>
        <v>144.30000000000001</v>
      </c>
      <c r="B777" s="17">
        <f xml:space="preserve"> Table5[[#This Row],[Revenue]] - Table5[[#This Row],[Total Cost]]</f>
        <v>119.2561983475214</v>
      </c>
      <c r="E777" s="18">
        <v>744</v>
      </c>
      <c r="F777" s="18">
        <v>209.38842975279249</v>
      </c>
      <c r="G777" s="18">
        <v>4.5474735088646412E-13</v>
      </c>
      <c r="H777" s="18">
        <v>0.66851042486147583</v>
      </c>
    </row>
    <row r="778" spans="1:8" x14ac:dyDescent="0.25">
      <c r="A778" s="15">
        <f>Table5[[#This Row],[Unit price]] *Table5[[#This Row],[Quantity]]</f>
        <v>457.17</v>
      </c>
      <c r="B778" s="17">
        <f xml:space="preserve"> Table5[[#This Row],[Revenue]] - Table5[[#This Row],[Total Cost]]</f>
        <v>377.82644628230321</v>
      </c>
      <c r="E778" s="18">
        <v>745</v>
      </c>
      <c r="F778" s="18">
        <v>31.752066115811687</v>
      </c>
      <c r="G778" s="18">
        <v>1.0089706847793423E-12</v>
      </c>
      <c r="H778" s="18">
        <v>1.4832575051613994</v>
      </c>
    </row>
    <row r="779" spans="1:8" x14ac:dyDescent="0.25">
      <c r="A779" s="15">
        <f>Table5[[#This Row],[Unit price]] *Table5[[#This Row],[Quantity]]</f>
        <v>93.38</v>
      </c>
      <c r="B779" s="17">
        <f xml:space="preserve"> Table5[[#This Row],[Revenue]] - Table5[[#This Row],[Total Cost]]</f>
        <v>77.173553719276129</v>
      </c>
      <c r="E779" s="18">
        <v>746</v>
      </c>
      <c r="F779" s="18">
        <v>539.09090909278098</v>
      </c>
      <c r="G779" s="18">
        <v>-5.6843418860808015E-13</v>
      </c>
      <c r="H779" s="18">
        <v>-0.83563803107684476</v>
      </c>
    </row>
    <row r="780" spans="1:8" x14ac:dyDescent="0.25">
      <c r="A780" s="15">
        <f>Table5[[#This Row],[Unit price]] *Table5[[#This Row],[Quantity]]</f>
        <v>126.25</v>
      </c>
      <c r="B780" s="17">
        <f xml:space="preserve"> Table5[[#This Row],[Revenue]] - Table5[[#This Row],[Total Cost]]</f>
        <v>104.33884297556878</v>
      </c>
      <c r="E780" s="18">
        <v>747</v>
      </c>
      <c r="F780" s="18">
        <v>43.512396694364938</v>
      </c>
      <c r="G780" s="18">
        <v>9.7344354799133725E-13</v>
      </c>
      <c r="H780" s="18">
        <v>1.4310301282190967</v>
      </c>
    </row>
    <row r="781" spans="1:8" x14ac:dyDescent="0.25">
      <c r="A781" s="15">
        <f>Table5[[#This Row],[Unit price]] *Table5[[#This Row],[Quantity]]</f>
        <v>790.83</v>
      </c>
      <c r="B781" s="17">
        <f xml:space="preserve"> Table5[[#This Row],[Revenue]] - Table5[[#This Row],[Total Cost]]</f>
        <v>653.57851239896286</v>
      </c>
      <c r="E781" s="18">
        <v>748</v>
      </c>
      <c r="F781" s="18">
        <v>91.413223140812335</v>
      </c>
      <c r="G781" s="18">
        <v>8.2422957348171622E-13</v>
      </c>
      <c r="H781" s="18">
        <v>1.2116751450614249</v>
      </c>
    </row>
    <row r="782" spans="1:8" x14ac:dyDescent="0.25">
      <c r="A782" s="15">
        <f>Table5[[#This Row],[Unit price]] *Table5[[#This Row],[Quantity]]</f>
        <v>174.4</v>
      </c>
      <c r="B782" s="17">
        <f xml:space="preserve"> Table5[[#This Row],[Revenue]] - Table5[[#This Row],[Total Cost]]</f>
        <v>144.13223140545898</v>
      </c>
      <c r="E782" s="18">
        <v>749</v>
      </c>
      <c r="F782" s="18">
        <v>469.92561983634232</v>
      </c>
      <c r="G782" s="18">
        <v>-3.979039320256561E-13</v>
      </c>
      <c r="H782" s="18">
        <v>-0.58494662175379131</v>
      </c>
    </row>
    <row r="783" spans="1:8" x14ac:dyDescent="0.25">
      <c r="A783" s="15">
        <f>Table5[[#This Row],[Unit price]] *Table5[[#This Row],[Quantity]]</f>
        <v>379.04</v>
      </c>
      <c r="B783" s="17">
        <f xml:space="preserve"> Table5[[#This Row],[Revenue]] - Table5[[#This Row],[Total Cost]]</f>
        <v>313.2561983481948</v>
      </c>
      <c r="E783" s="18">
        <v>750</v>
      </c>
      <c r="F783" s="18">
        <v>73.785123967197393</v>
      </c>
      <c r="G783" s="18">
        <v>8.6686213762732223E-13</v>
      </c>
      <c r="H783" s="18">
        <v>1.2743479973921883</v>
      </c>
    </row>
    <row r="784" spans="1:8" x14ac:dyDescent="0.25">
      <c r="A784" s="15">
        <f>Table5[[#This Row],[Unit price]] *Table5[[#This Row],[Quantity]]</f>
        <v>30.62</v>
      </c>
      <c r="B784" s="17">
        <f xml:space="preserve"> Table5[[#This Row],[Revenue]] - Table5[[#This Row],[Total Cost]]</f>
        <v>25.305785124054783</v>
      </c>
      <c r="E784" s="18">
        <v>751</v>
      </c>
      <c r="F784" s="18">
        <v>112.72727272766326</v>
      </c>
      <c r="G784" s="18">
        <v>7.531752999057062E-13</v>
      </c>
      <c r="H784" s="18">
        <v>1.1072203911768193</v>
      </c>
    </row>
    <row r="785" spans="1:8" x14ac:dyDescent="0.25">
      <c r="A785" s="15">
        <f>Table5[[#This Row],[Unit price]] *Table5[[#This Row],[Quantity]]</f>
        <v>352.08</v>
      </c>
      <c r="B785" s="17">
        <f xml:space="preserve"> Table5[[#This Row],[Revenue]] - Table5[[#This Row],[Total Cost]]</f>
        <v>290.97520661258022</v>
      </c>
      <c r="E785" s="18">
        <v>752</v>
      </c>
      <c r="F785" s="18">
        <v>143.96694214925941</v>
      </c>
      <c r="G785" s="18">
        <v>6.5369931689929217E-13</v>
      </c>
      <c r="H785" s="18">
        <v>0.96098373573837148</v>
      </c>
    </row>
    <row r="786" spans="1:8" x14ac:dyDescent="0.25">
      <c r="A786" s="15">
        <f>Table5[[#This Row],[Unit price]] *Table5[[#This Row],[Quantity]]</f>
        <v>50.8</v>
      </c>
      <c r="B786" s="17">
        <f xml:space="preserve"> Table5[[#This Row],[Revenue]] - Table5[[#This Row],[Total Cost]]</f>
        <v>41.983471074525895</v>
      </c>
      <c r="E786" s="18">
        <v>753</v>
      </c>
      <c r="F786" s="18">
        <v>302.80991735642283</v>
      </c>
      <c r="G786" s="18">
        <v>1.1368683772161603E-13</v>
      </c>
      <c r="H786" s="18">
        <v>0.16712760621536896</v>
      </c>
    </row>
    <row r="787" spans="1:8" x14ac:dyDescent="0.25">
      <c r="A787" s="15">
        <f>Table5[[#This Row],[Unit price]] *Table5[[#This Row],[Quantity]]</f>
        <v>522.05999999999995</v>
      </c>
      <c r="B787" s="17">
        <f xml:space="preserve"> Table5[[#This Row],[Revenue]] - Table5[[#This Row],[Total Cost]]</f>
        <v>431.45454545604304</v>
      </c>
      <c r="E787" s="18">
        <v>754</v>
      </c>
      <c r="F787" s="18">
        <v>210.42148760403575</v>
      </c>
      <c r="G787" s="18">
        <v>4.5474735088646412E-13</v>
      </c>
      <c r="H787" s="18">
        <v>0.66851042486147583</v>
      </c>
    </row>
    <row r="788" spans="1:8" x14ac:dyDescent="0.25">
      <c r="A788" s="15">
        <f>Table5[[#This Row],[Unit price]] *Table5[[#This Row],[Quantity]]</f>
        <v>575.12</v>
      </c>
      <c r="B788" s="17">
        <f xml:space="preserve"> Table5[[#This Row],[Revenue]] - Table5[[#This Row],[Total Cost]]</f>
        <v>475.30578512561681</v>
      </c>
      <c r="E788" s="18">
        <v>755</v>
      </c>
      <c r="F788" s="18">
        <v>643.23966942372124</v>
      </c>
      <c r="G788" s="18">
        <v>-7.9580786405131221E-13</v>
      </c>
      <c r="H788" s="18">
        <v>-1.1698932435075826</v>
      </c>
    </row>
    <row r="789" spans="1:8" x14ac:dyDescent="0.25">
      <c r="A789" s="15">
        <f>Table5[[#This Row],[Unit price]] *Table5[[#This Row],[Quantity]]</f>
        <v>54.95</v>
      </c>
      <c r="B789" s="17">
        <f xml:space="preserve"> Table5[[#This Row],[Revenue]] - Table5[[#This Row],[Total Cost]]</f>
        <v>45.4132231406535</v>
      </c>
      <c r="E789" s="18">
        <v>756</v>
      </c>
      <c r="F789" s="18">
        <v>236.29752066197688</v>
      </c>
      <c r="G789" s="18">
        <v>3.694822225952521E-13</v>
      </c>
      <c r="H789" s="18">
        <v>0.5431647201999491</v>
      </c>
    </row>
    <row r="790" spans="1:8" x14ac:dyDescent="0.25">
      <c r="A790" s="15">
        <f>Table5[[#This Row],[Unit price]] *Table5[[#This Row],[Quantity]]</f>
        <v>181.41</v>
      </c>
      <c r="B790" s="17">
        <f xml:space="preserve"> Table5[[#This Row],[Revenue]] - Table5[[#This Row],[Total Cost]]</f>
        <v>149.92561983523115</v>
      </c>
      <c r="E790" s="18">
        <v>757</v>
      </c>
      <c r="F790" s="18">
        <v>478.61157024959562</v>
      </c>
      <c r="G790" s="18">
        <v>-4.5474735088646412E-13</v>
      </c>
      <c r="H790" s="18">
        <v>-0.66851042486147583</v>
      </c>
    </row>
    <row r="791" spans="1:8" x14ac:dyDescent="0.25">
      <c r="A791" s="15">
        <f>Table5[[#This Row],[Unit price]] *Table5[[#This Row],[Quantity]]</f>
        <v>412.37</v>
      </c>
      <c r="B791" s="17">
        <f xml:space="preserve"> Table5[[#This Row],[Revenue]] - Table5[[#This Row],[Total Cost]]</f>
        <v>340.80165289374497</v>
      </c>
      <c r="E791" s="18">
        <v>758</v>
      </c>
      <c r="F791" s="18">
        <v>155.78512396748226</v>
      </c>
      <c r="G791" s="18">
        <v>6.2527760746888816E-13</v>
      </c>
      <c r="H791" s="18">
        <v>0.91920183418452917</v>
      </c>
    </row>
    <row r="792" spans="1:8" x14ac:dyDescent="0.25">
      <c r="A792" s="15">
        <f>Table5[[#This Row],[Unit price]] *Table5[[#This Row],[Quantity]]</f>
        <v>46.41</v>
      </c>
      <c r="B792" s="17">
        <f xml:space="preserve"> Table5[[#This Row],[Revenue]] - Table5[[#This Row],[Total Cost]]</f>
        <v>38.355371900959582</v>
      </c>
      <c r="E792" s="18">
        <v>759</v>
      </c>
      <c r="F792" s="18">
        <v>183.10743801716399</v>
      </c>
      <c r="G792" s="18">
        <v>5.1159076974727213E-13</v>
      </c>
      <c r="H792" s="18">
        <v>0.75207422796916024</v>
      </c>
    </row>
    <row r="793" spans="1:8" x14ac:dyDescent="0.25">
      <c r="A793" s="15">
        <f>Table5[[#This Row],[Unit price]] *Table5[[#This Row],[Quantity]]</f>
        <v>274.2</v>
      </c>
      <c r="B793" s="17">
        <f xml:space="preserve"> Table5[[#This Row],[Revenue]] - Table5[[#This Row],[Total Cost]]</f>
        <v>226.61157024872045</v>
      </c>
      <c r="E793" s="18">
        <v>760</v>
      </c>
      <c r="F793" s="18">
        <v>638.01652892783534</v>
      </c>
      <c r="G793" s="18">
        <v>-9.0949470177292824E-13</v>
      </c>
      <c r="H793" s="18">
        <v>-1.3370208497229517</v>
      </c>
    </row>
    <row r="794" spans="1:8" x14ac:dyDescent="0.25">
      <c r="A794" s="15">
        <f>Table5[[#This Row],[Unit price]] *Table5[[#This Row],[Quantity]]</f>
        <v>973.7</v>
      </c>
      <c r="B794" s="17">
        <f xml:space="preserve"> Table5[[#This Row],[Revenue]] - Table5[[#This Row],[Total Cost]]</f>
        <v>804.71074380444611</v>
      </c>
      <c r="E794" s="18">
        <v>761</v>
      </c>
      <c r="F794" s="18">
        <v>596.11570248140868</v>
      </c>
      <c r="G794" s="18">
        <v>-6.8212102632969618E-13</v>
      </c>
      <c r="H794" s="18">
        <v>-1.0027656372922138</v>
      </c>
    </row>
    <row r="795" spans="1:8" x14ac:dyDescent="0.25">
      <c r="A795" s="15">
        <f>Table5[[#This Row],[Unit price]] *Table5[[#This Row],[Quantity]]</f>
        <v>648.19999999999993</v>
      </c>
      <c r="B795" s="17">
        <f xml:space="preserve"> Table5[[#This Row],[Revenue]] - Table5[[#This Row],[Total Cost]]</f>
        <v>535.70247934070244</v>
      </c>
      <c r="E795" s="18">
        <v>762</v>
      </c>
      <c r="F795" s="18">
        <v>422.34710743948278</v>
      </c>
      <c r="G795" s="18">
        <v>-2.2737367544323206E-13</v>
      </c>
      <c r="H795" s="18">
        <v>-0.33425521243073791</v>
      </c>
    </row>
    <row r="796" spans="1:8" x14ac:dyDescent="0.25">
      <c r="A796" s="15">
        <f>Table5[[#This Row],[Unit price]] *Table5[[#This Row],[Quantity]]</f>
        <v>93.22</v>
      </c>
      <c r="B796" s="17">
        <f xml:space="preserve"> Table5[[#This Row],[Revenue]] - Table5[[#This Row],[Total Cost]]</f>
        <v>77.041322314317</v>
      </c>
      <c r="E796" s="18">
        <v>763</v>
      </c>
      <c r="F796" s="18">
        <v>44.173553719160623</v>
      </c>
      <c r="G796" s="18">
        <v>9.6633812063373625E-13</v>
      </c>
      <c r="H796" s="18">
        <v>1.4205846528306361</v>
      </c>
    </row>
    <row r="797" spans="1:8" x14ac:dyDescent="0.25">
      <c r="A797" s="15">
        <f>Table5[[#This Row],[Unit price]] *Table5[[#This Row],[Quantity]]</f>
        <v>54.36</v>
      </c>
      <c r="B797" s="17">
        <f xml:space="preserve"> Table5[[#This Row],[Revenue]] - Table5[[#This Row],[Total Cost]]</f>
        <v>44.92561983486668</v>
      </c>
      <c r="E797" s="18">
        <v>764</v>
      </c>
      <c r="F797" s="18">
        <v>183.47107438080161</v>
      </c>
      <c r="G797" s="18">
        <v>5.1159076974727213E-13</v>
      </c>
      <c r="H797" s="18">
        <v>0.75207422796916024</v>
      </c>
    </row>
    <row r="798" spans="1:8" x14ac:dyDescent="0.25">
      <c r="A798" s="15">
        <f>Table5[[#This Row],[Unit price]] *Table5[[#This Row],[Quantity]]</f>
        <v>60.87</v>
      </c>
      <c r="B798" s="17">
        <f xml:space="preserve"> Table5[[#This Row],[Revenue]] - Table5[[#This Row],[Total Cost]]</f>
        <v>50.305785124141558</v>
      </c>
      <c r="E798" s="18">
        <v>765</v>
      </c>
      <c r="F798" s="18">
        <v>631.1404958699602</v>
      </c>
      <c r="G798" s="18">
        <v>-9.0949470177292824E-13</v>
      </c>
      <c r="H798" s="18">
        <v>-1.3370208497229517</v>
      </c>
    </row>
    <row r="799" spans="1:8" x14ac:dyDescent="0.25">
      <c r="A799" s="15">
        <f>Table5[[#This Row],[Unit price]] *Table5[[#This Row],[Quantity]]</f>
        <v>244.89999999999998</v>
      </c>
      <c r="B799" s="17">
        <f xml:space="preserve"> Table5[[#This Row],[Revenue]] - Table5[[#This Row],[Total Cost]]</f>
        <v>202.39669421557855</v>
      </c>
      <c r="E799" s="18">
        <v>766</v>
      </c>
      <c r="F799" s="18">
        <v>188.57851239734828</v>
      </c>
      <c r="G799" s="18">
        <v>5.1159076974727213E-13</v>
      </c>
      <c r="H799" s="18">
        <v>0.75207422796916024</v>
      </c>
    </row>
    <row r="800" spans="1:8" x14ac:dyDescent="0.25">
      <c r="A800" s="15">
        <f>Table5[[#This Row],[Unit price]] *Table5[[#This Row],[Quantity]]</f>
        <v>92.78</v>
      </c>
      <c r="B800" s="17">
        <f xml:space="preserve"> Table5[[#This Row],[Revenue]] - Table5[[#This Row],[Total Cost]]</f>
        <v>76.677685950679376</v>
      </c>
      <c r="E800" s="18">
        <v>767</v>
      </c>
      <c r="F800" s="18">
        <v>67.884297520895899</v>
      </c>
      <c r="G800" s="18">
        <v>8.9528384705772623E-13</v>
      </c>
      <c r="H800" s="18">
        <v>1.3161298989460304</v>
      </c>
    </row>
    <row r="801" spans="1:8" x14ac:dyDescent="0.25">
      <c r="A801" s="15">
        <f>Table5[[#This Row],[Unit price]] *Table5[[#This Row],[Quantity]]</f>
        <v>433.45</v>
      </c>
      <c r="B801" s="17">
        <f xml:space="preserve"> Table5[[#This Row],[Revenue]] - Table5[[#This Row],[Total Cost]]</f>
        <v>358.22314049711122</v>
      </c>
      <c r="E801" s="18">
        <v>768</v>
      </c>
      <c r="F801" s="18">
        <v>316.16528925729563</v>
      </c>
      <c r="G801" s="18">
        <v>1.7053025658242404E-13</v>
      </c>
      <c r="H801" s="18">
        <v>0.25069140932305345</v>
      </c>
    </row>
    <row r="802" spans="1:8" x14ac:dyDescent="0.25">
      <c r="A802" s="15">
        <f>Table5[[#This Row],[Unit price]] *Table5[[#This Row],[Quantity]]</f>
        <v>138.06</v>
      </c>
      <c r="B802" s="17">
        <f xml:space="preserve"> Table5[[#This Row],[Revenue]] - Table5[[#This Row],[Total Cost]]</f>
        <v>114.09917355411505</v>
      </c>
      <c r="E802" s="18">
        <v>769</v>
      </c>
      <c r="F802" s="18">
        <v>56.677685950609025</v>
      </c>
      <c r="G802" s="18">
        <v>9.3081098384573124E-13</v>
      </c>
      <c r="H802" s="18">
        <v>1.3683572758883333</v>
      </c>
    </row>
    <row r="803" spans="1:8" x14ac:dyDescent="0.25">
      <c r="A803" s="15">
        <f>Table5[[#This Row],[Unit price]] *Table5[[#This Row],[Quantity]]</f>
        <v>241.6</v>
      </c>
      <c r="B803" s="17">
        <f xml:space="preserve"> Table5[[#This Row],[Revenue]] - Table5[[#This Row],[Total Cost]]</f>
        <v>199.66942148829636</v>
      </c>
      <c r="E803" s="18">
        <v>770</v>
      </c>
      <c r="F803" s="18">
        <v>315.83471074489785</v>
      </c>
      <c r="G803" s="18">
        <v>1.1368683772161603E-13</v>
      </c>
      <c r="H803" s="18">
        <v>0.16712760621536896</v>
      </c>
    </row>
    <row r="804" spans="1:8" x14ac:dyDescent="0.25">
      <c r="A804" s="15">
        <f>Table5[[#This Row],[Unit price]] *Table5[[#This Row],[Quantity]]</f>
        <v>471.73</v>
      </c>
      <c r="B804" s="17">
        <f xml:space="preserve"> Table5[[#This Row],[Revenue]] - Table5[[#This Row],[Total Cost]]</f>
        <v>389.85950413358466</v>
      </c>
      <c r="E804" s="18">
        <v>771</v>
      </c>
      <c r="F804" s="18">
        <v>496.76859504304718</v>
      </c>
      <c r="G804" s="18">
        <v>-5.1159076974727213E-13</v>
      </c>
      <c r="H804" s="18">
        <v>-0.75207422796916024</v>
      </c>
    </row>
    <row r="805" spans="1:8" x14ac:dyDescent="0.25">
      <c r="A805" s="15">
        <f>Table5[[#This Row],[Unit price]] *Table5[[#This Row],[Quantity]]</f>
        <v>440.64</v>
      </c>
      <c r="B805" s="17">
        <f xml:space="preserve"> Table5[[#This Row],[Revenue]] - Table5[[#This Row],[Total Cost]]</f>
        <v>364.1652892574624</v>
      </c>
      <c r="E805" s="18">
        <v>772</v>
      </c>
      <c r="F805" s="18">
        <v>393.33057851376202</v>
      </c>
      <c r="G805" s="18">
        <v>-1.1368683772161603E-13</v>
      </c>
      <c r="H805" s="18">
        <v>-0.16712760621536896</v>
      </c>
    </row>
    <row r="806" spans="1:8" x14ac:dyDescent="0.25">
      <c r="A806" s="15">
        <f>Table5[[#This Row],[Unit price]] *Table5[[#This Row],[Quantity]]</f>
        <v>680.31000000000006</v>
      </c>
      <c r="B806" s="17">
        <f xml:space="preserve"> Table5[[#This Row],[Revenue]] - Table5[[#This Row],[Total Cost]]</f>
        <v>562.23966942343918</v>
      </c>
      <c r="E806" s="18">
        <v>773</v>
      </c>
      <c r="F806" s="18">
        <v>43.322314049736185</v>
      </c>
      <c r="G806" s="18">
        <v>9.6633812063373625E-13</v>
      </c>
      <c r="H806" s="18">
        <v>1.4205846528306361</v>
      </c>
    </row>
    <row r="807" spans="1:8" x14ac:dyDescent="0.25">
      <c r="A807" s="15">
        <f>Table5[[#This Row],[Unit price]] *Table5[[#This Row],[Quantity]]</f>
        <v>309.88</v>
      </c>
      <c r="B807" s="17">
        <f xml:space="preserve"> Table5[[#This Row],[Revenue]] - Table5[[#This Row],[Total Cost]]</f>
        <v>256.09917355460794</v>
      </c>
      <c r="E807" s="18">
        <v>774</v>
      </c>
      <c r="F807" s="18">
        <v>108.51239669459078</v>
      </c>
      <c r="G807" s="18">
        <v>7.673861546209082E-13</v>
      </c>
      <c r="H807" s="18">
        <v>1.1281113419537403</v>
      </c>
    </row>
    <row r="808" spans="1:8" x14ac:dyDescent="0.25">
      <c r="A808" s="15">
        <f>Table5[[#This Row],[Unit price]] *Table5[[#This Row],[Quantity]]</f>
        <v>186.36</v>
      </c>
      <c r="B808" s="17">
        <f xml:space="preserve"> Table5[[#This Row],[Revenue]] - Table5[[#This Row],[Total Cost]]</f>
        <v>154.01652892615445</v>
      </c>
      <c r="E808" s="18">
        <v>775</v>
      </c>
      <c r="F808" s="18">
        <v>119.25619834752067</v>
      </c>
      <c r="G808" s="18">
        <v>7.3896444519050419E-13</v>
      </c>
      <c r="H808" s="18">
        <v>1.0863294403998982</v>
      </c>
    </row>
    <row r="809" spans="1:8" x14ac:dyDescent="0.25">
      <c r="A809" s="15">
        <f>Table5[[#This Row],[Unit price]] *Table5[[#This Row],[Quantity]]</f>
        <v>200.92</v>
      </c>
      <c r="B809" s="17">
        <f xml:space="preserve"> Table5[[#This Row],[Revenue]] - Table5[[#This Row],[Total Cost]]</f>
        <v>166.04958677743588</v>
      </c>
      <c r="E809" s="18">
        <v>776</v>
      </c>
      <c r="F809" s="18">
        <v>377.82644628230332</v>
      </c>
      <c r="G809" s="18">
        <v>-1.1368683772161603E-13</v>
      </c>
      <c r="H809" s="18">
        <v>-0.16712760621536896</v>
      </c>
    </row>
    <row r="810" spans="1:8" x14ac:dyDescent="0.25">
      <c r="A810" s="15">
        <f>Table5[[#This Row],[Unit price]] *Table5[[#This Row],[Quantity]]</f>
        <v>17.75</v>
      </c>
      <c r="B810" s="17">
        <f xml:space="preserve"> Table5[[#This Row],[Revenue]] - Table5[[#This Row],[Total Cost]]</f>
        <v>14.669421487654224</v>
      </c>
      <c r="E810" s="18">
        <v>777</v>
      </c>
      <c r="F810" s="18">
        <v>77.173553719275276</v>
      </c>
      <c r="G810" s="18">
        <v>8.5265128291212022E-13</v>
      </c>
      <c r="H810" s="18">
        <v>1.253457046615267</v>
      </c>
    </row>
    <row r="811" spans="1:8" x14ac:dyDescent="0.25">
      <c r="A811" s="15">
        <f>Table5[[#This Row],[Unit price]] *Table5[[#This Row],[Quantity]]</f>
        <v>621.79999999999995</v>
      </c>
      <c r="B811" s="17">
        <f xml:space="preserve"> Table5[[#This Row],[Revenue]] - Table5[[#This Row],[Total Cost]]</f>
        <v>513.88429752244485</v>
      </c>
      <c r="E811" s="18">
        <v>778</v>
      </c>
      <c r="F811" s="18">
        <v>104.338842975568</v>
      </c>
      <c r="G811" s="18">
        <v>7.815970093361102E-13</v>
      </c>
      <c r="H811" s="18">
        <v>1.1490022927306616</v>
      </c>
    </row>
    <row r="812" spans="1:8" x14ac:dyDescent="0.25">
      <c r="A812" s="15">
        <f>Table5[[#This Row],[Unit price]] *Table5[[#This Row],[Quantity]]</f>
        <v>86</v>
      </c>
      <c r="B812" s="17">
        <f xml:space="preserve"> Table5[[#This Row],[Revenue]] - Table5[[#This Row],[Total Cost]]</f>
        <v>71.074380165535956</v>
      </c>
      <c r="E812" s="18">
        <v>779</v>
      </c>
      <c r="F812" s="18">
        <v>653.57851239896377</v>
      </c>
      <c r="G812" s="18">
        <v>-9.0949470177292824E-13</v>
      </c>
      <c r="H812" s="18">
        <v>-1.3370208497229517</v>
      </c>
    </row>
    <row r="813" spans="1:8" x14ac:dyDescent="0.25">
      <c r="A813" s="15">
        <f>Table5[[#This Row],[Unit price]] *Table5[[#This Row],[Quantity]]</f>
        <v>402.59999999999997</v>
      </c>
      <c r="B813" s="17">
        <f xml:space="preserve"> Table5[[#This Row],[Revenue]] - Table5[[#This Row],[Total Cost]]</f>
        <v>332.72727272842764</v>
      </c>
      <c r="E813" s="18">
        <v>780</v>
      </c>
      <c r="F813" s="18">
        <v>144.13223140545833</v>
      </c>
      <c r="G813" s="18">
        <v>6.5369931689929217E-13</v>
      </c>
      <c r="H813" s="18">
        <v>0.96098373573837148</v>
      </c>
    </row>
    <row r="814" spans="1:8" x14ac:dyDescent="0.25">
      <c r="A814" s="15">
        <f>Table5[[#This Row],[Unit price]] *Table5[[#This Row],[Quantity]]</f>
        <v>324.85000000000002</v>
      </c>
      <c r="B814" s="17">
        <f xml:space="preserve"> Table5[[#This Row],[Revenue]] - Table5[[#This Row],[Total Cost]]</f>
        <v>268.4710743810972</v>
      </c>
      <c r="E814" s="18">
        <v>781</v>
      </c>
      <c r="F814" s="18">
        <v>313.25619834819463</v>
      </c>
      <c r="G814" s="18">
        <v>1.7053025658242404E-13</v>
      </c>
      <c r="H814" s="18">
        <v>0.25069140932305345</v>
      </c>
    </row>
    <row r="815" spans="1:8" x14ac:dyDescent="0.25">
      <c r="A815" s="15">
        <f>Table5[[#This Row],[Unit price]] *Table5[[#This Row],[Quantity]]</f>
        <v>95.15</v>
      </c>
      <c r="B815" s="17">
        <f xml:space="preserve"> Table5[[#This Row],[Revenue]] - Table5[[#This Row],[Total Cost]]</f>
        <v>78.636363636636588</v>
      </c>
      <c r="E815" s="18">
        <v>782</v>
      </c>
      <c r="F815" s="18">
        <v>25.305785124053752</v>
      </c>
      <c r="G815" s="18">
        <v>1.0302869668521453E-12</v>
      </c>
      <c r="H815" s="18">
        <v>1.5145939313267811</v>
      </c>
    </row>
    <row r="816" spans="1:8" x14ac:dyDescent="0.25">
      <c r="A816" s="15">
        <f>Table5[[#This Row],[Unit price]] *Table5[[#This Row],[Quantity]]</f>
        <v>388.96</v>
      </c>
      <c r="B816" s="17">
        <f xml:space="preserve"> Table5[[#This Row],[Revenue]] - Table5[[#This Row],[Total Cost]]</f>
        <v>321.45454545566122</v>
      </c>
      <c r="E816" s="18">
        <v>783</v>
      </c>
      <c r="F816" s="18">
        <v>290.97520661258</v>
      </c>
      <c r="G816" s="18">
        <v>2.2737367544323206E-13</v>
      </c>
      <c r="H816" s="18">
        <v>0.33425521243073791</v>
      </c>
    </row>
    <row r="817" spans="1:8" x14ac:dyDescent="0.25">
      <c r="A817" s="15">
        <f>Table5[[#This Row],[Unit price]] *Table5[[#This Row],[Quantity]]</f>
        <v>425.68</v>
      </c>
      <c r="B817" s="17">
        <f xml:space="preserve"> Table5[[#This Row],[Revenue]] - Table5[[#This Row],[Total Cost]]</f>
        <v>351.80165289378311</v>
      </c>
      <c r="E817" s="18">
        <v>784</v>
      </c>
      <c r="F817" s="18">
        <v>41.983471074524914</v>
      </c>
      <c r="G817" s="18">
        <v>9.8054897534893826E-13</v>
      </c>
      <c r="H817" s="18">
        <v>1.4414756036075571</v>
      </c>
    </row>
    <row r="818" spans="1:8" x14ac:dyDescent="0.25">
      <c r="A818" s="15">
        <f>Table5[[#This Row],[Unit price]] *Table5[[#This Row],[Quantity]]</f>
        <v>318.08</v>
      </c>
      <c r="B818" s="17">
        <f xml:space="preserve"> Table5[[#This Row],[Revenue]] - Table5[[#This Row],[Total Cost]]</f>
        <v>262.87603305876371</v>
      </c>
      <c r="E818" s="18">
        <v>785</v>
      </c>
      <c r="F818" s="18">
        <v>431.45454545604332</v>
      </c>
      <c r="G818" s="18">
        <v>-2.8421709430404007E-13</v>
      </c>
      <c r="H818" s="18">
        <v>-0.41781901553842238</v>
      </c>
    </row>
    <row r="819" spans="1:8" x14ac:dyDescent="0.25">
      <c r="A819" s="15">
        <f>Table5[[#This Row],[Unit price]] *Table5[[#This Row],[Quantity]]</f>
        <v>271.04000000000002</v>
      </c>
      <c r="B819" s="17">
        <f xml:space="preserve"> Table5[[#This Row],[Revenue]] - Table5[[#This Row],[Total Cost]]</f>
        <v>224.00000000077753</v>
      </c>
      <c r="E819" s="18">
        <v>786</v>
      </c>
      <c r="F819" s="18">
        <v>475.30578512561715</v>
      </c>
      <c r="G819" s="18">
        <v>-3.4106051316484809E-13</v>
      </c>
      <c r="H819" s="18">
        <v>-0.5013828186461069</v>
      </c>
    </row>
    <row r="820" spans="1:8" x14ac:dyDescent="0.25">
      <c r="A820" s="15">
        <f>Table5[[#This Row],[Unit price]] *Table5[[#This Row],[Quantity]]</f>
        <v>384.64</v>
      </c>
      <c r="B820" s="17">
        <f xml:space="preserve"> Table5[[#This Row],[Revenue]] - Table5[[#This Row],[Total Cost]]</f>
        <v>317.88429752176455</v>
      </c>
      <c r="E820" s="18">
        <v>787</v>
      </c>
      <c r="F820" s="18">
        <v>45.413223140652541</v>
      </c>
      <c r="G820" s="18">
        <v>9.5923269327613525E-13</v>
      </c>
      <c r="H820" s="18">
        <v>1.4101391774421754</v>
      </c>
    </row>
    <row r="821" spans="1:8" x14ac:dyDescent="0.25">
      <c r="A821" s="15">
        <f>Table5[[#This Row],[Unit price]] *Table5[[#This Row],[Quantity]]</f>
        <v>235.79999999999998</v>
      </c>
      <c r="B821" s="17">
        <f xml:space="preserve"> Table5[[#This Row],[Revenue]] - Table5[[#This Row],[Total Cost]]</f>
        <v>194.87603305852767</v>
      </c>
      <c r="E821" s="18">
        <v>788</v>
      </c>
      <c r="F821" s="18">
        <v>149.92561983523052</v>
      </c>
      <c r="G821" s="18">
        <v>6.2527760746888816E-13</v>
      </c>
      <c r="H821" s="18">
        <v>0.91920183418452917</v>
      </c>
    </row>
    <row r="822" spans="1:8" x14ac:dyDescent="0.25">
      <c r="A822" s="15">
        <f>Table5[[#This Row],[Unit price]] *Table5[[#This Row],[Quantity]]</f>
        <v>211.56</v>
      </c>
      <c r="B822" s="17">
        <f xml:space="preserve"> Table5[[#This Row],[Revenue]] - Table5[[#This Row],[Total Cost]]</f>
        <v>174.84297520721847</v>
      </c>
      <c r="E822" s="18">
        <v>789</v>
      </c>
      <c r="F822" s="18">
        <v>340.80165289374486</v>
      </c>
      <c r="G822" s="18">
        <v>1.1368683772161603E-13</v>
      </c>
      <c r="H822" s="18">
        <v>0.16712760621536896</v>
      </c>
    </row>
    <row r="823" spans="1:8" x14ac:dyDescent="0.25">
      <c r="A823" s="15">
        <f>Table5[[#This Row],[Unit price]] *Table5[[#This Row],[Quantity]]</f>
        <v>95.36</v>
      </c>
      <c r="B823" s="17">
        <f xml:space="preserve"> Table5[[#This Row],[Revenue]] - Table5[[#This Row],[Total Cost]]</f>
        <v>78.809917355645453</v>
      </c>
      <c r="E823" s="18">
        <v>790</v>
      </c>
      <c r="F823" s="18">
        <v>38.355371900958595</v>
      </c>
      <c r="G823" s="18">
        <v>9.8765440270653926E-13</v>
      </c>
      <c r="H823" s="18">
        <v>1.4519210789960177</v>
      </c>
    </row>
    <row r="824" spans="1:8" x14ac:dyDescent="0.25">
      <c r="A824" s="15">
        <f>Table5[[#This Row],[Unit price]] *Table5[[#This Row],[Quantity]]</f>
        <v>10.17</v>
      </c>
      <c r="B824" s="17">
        <f xml:space="preserve"> Table5[[#This Row],[Revenue]] - Table5[[#This Row],[Total Cost]]</f>
        <v>8.4049586777151255</v>
      </c>
      <c r="E824" s="18">
        <v>791</v>
      </c>
      <c r="F824" s="18">
        <v>226.61157024872008</v>
      </c>
      <c r="G824" s="18">
        <v>3.694822225952521E-13</v>
      </c>
      <c r="H824" s="18">
        <v>0.5431647201999491</v>
      </c>
    </row>
    <row r="825" spans="1:8" x14ac:dyDescent="0.25">
      <c r="A825" s="15">
        <f>Table5[[#This Row],[Unit price]] *Table5[[#This Row],[Quantity]]</f>
        <v>206.13</v>
      </c>
      <c r="B825" s="17">
        <f xml:space="preserve"> Table5[[#This Row],[Revenue]] - Table5[[#This Row],[Total Cost]]</f>
        <v>170.35537190141775</v>
      </c>
      <c r="E825" s="18">
        <v>792</v>
      </c>
      <c r="F825" s="18">
        <v>804.71074380444759</v>
      </c>
      <c r="G825" s="18">
        <v>-1.4779288903810084E-12</v>
      </c>
      <c r="H825" s="18">
        <v>-2.1726588807997964</v>
      </c>
    </row>
    <row r="826" spans="1:8" x14ac:dyDescent="0.25">
      <c r="A826" s="15">
        <f>Table5[[#This Row],[Unit price]] *Table5[[#This Row],[Quantity]]</f>
        <v>420.56</v>
      </c>
      <c r="B826" s="17">
        <f xml:space="preserve"> Table5[[#This Row],[Revenue]] - Table5[[#This Row],[Total Cost]]</f>
        <v>347.57024793509072</v>
      </c>
      <c r="E826" s="18">
        <v>793</v>
      </c>
      <c r="F826" s="18">
        <v>535.70247934070289</v>
      </c>
      <c r="G826" s="18">
        <v>-4.5474735088646412E-13</v>
      </c>
      <c r="H826" s="18">
        <v>-0.66851042486147583</v>
      </c>
    </row>
    <row r="827" spans="1:8" x14ac:dyDescent="0.25">
      <c r="A827" s="15">
        <f>Table5[[#This Row],[Unit price]] *Table5[[#This Row],[Quantity]]</f>
        <v>88.04</v>
      </c>
      <c r="B827" s="17">
        <f xml:space="preserve"> Table5[[#This Row],[Revenue]] - Table5[[#This Row],[Total Cost]]</f>
        <v>72.760330578764965</v>
      </c>
      <c r="E827" s="18">
        <v>794</v>
      </c>
      <c r="F827" s="18">
        <v>77.041322314316133</v>
      </c>
      <c r="G827" s="18">
        <v>8.6686213762732223E-13</v>
      </c>
      <c r="H827" s="18">
        <v>1.2743479973921883</v>
      </c>
    </row>
    <row r="828" spans="1:8" x14ac:dyDescent="0.25">
      <c r="A828" s="15">
        <f>Table5[[#This Row],[Unit price]] *Table5[[#This Row],[Quantity]]</f>
        <v>648.99</v>
      </c>
      <c r="B828" s="17">
        <f xml:space="preserve"> Table5[[#This Row],[Revenue]] - Table5[[#This Row],[Total Cost]]</f>
        <v>536.35537190268815</v>
      </c>
      <c r="E828" s="18">
        <v>795</v>
      </c>
      <c r="F828" s="18">
        <v>44.925619834865721</v>
      </c>
      <c r="G828" s="18">
        <v>9.5923269327613525E-13</v>
      </c>
      <c r="H828" s="18">
        <v>1.4101391774421754</v>
      </c>
    </row>
    <row r="829" spans="1:8" x14ac:dyDescent="0.25">
      <c r="A829" s="15">
        <f>Table5[[#This Row],[Unit price]] *Table5[[#This Row],[Quantity]]</f>
        <v>123.84</v>
      </c>
      <c r="B829" s="17">
        <f xml:space="preserve"> Table5[[#This Row],[Revenue]] - Table5[[#This Row],[Total Cost]]</f>
        <v>102.34710743837178</v>
      </c>
      <c r="E829" s="18">
        <v>796</v>
      </c>
      <c r="F829" s="18">
        <v>50.305785124140606</v>
      </c>
      <c r="G829" s="18">
        <v>9.5212726591853425E-13</v>
      </c>
      <c r="H829" s="18">
        <v>1.399693702053715</v>
      </c>
    </row>
    <row r="830" spans="1:8" x14ac:dyDescent="0.25">
      <c r="A830" s="15">
        <f>Table5[[#This Row],[Unit price]] *Table5[[#This Row],[Quantity]]</f>
        <v>649.5</v>
      </c>
      <c r="B830" s="17">
        <f xml:space="preserve"> Table5[[#This Row],[Revenue]] - Table5[[#This Row],[Total Cost]]</f>
        <v>536.77685950599539</v>
      </c>
      <c r="E830" s="18">
        <v>797</v>
      </c>
      <c r="F830" s="18">
        <v>202.39669421557809</v>
      </c>
      <c r="G830" s="18">
        <v>4.5474735088646412E-13</v>
      </c>
      <c r="H830" s="18">
        <v>0.66851042486147583</v>
      </c>
    </row>
    <row r="831" spans="1:8" x14ac:dyDescent="0.25">
      <c r="A831" s="15">
        <f>Table5[[#This Row],[Unit price]] *Table5[[#This Row],[Quantity]]</f>
        <v>742.2</v>
      </c>
      <c r="B831" s="17">
        <f xml:space="preserve"> Table5[[#This Row],[Revenue]] - Table5[[#This Row],[Total Cost]]</f>
        <v>613.38842975419527</v>
      </c>
      <c r="E831" s="18">
        <v>798</v>
      </c>
      <c r="F831" s="18">
        <v>76.677685950678509</v>
      </c>
      <c r="G831" s="18">
        <v>8.6686213762732223E-13</v>
      </c>
      <c r="H831" s="18">
        <v>1.2743479973921883</v>
      </c>
    </row>
    <row r="832" spans="1:8" x14ac:dyDescent="0.25">
      <c r="A832" s="15">
        <f>Table5[[#This Row],[Unit price]] *Table5[[#This Row],[Quantity]]</f>
        <v>84.48</v>
      </c>
      <c r="B832" s="17">
        <f xml:space="preserve"> Table5[[#This Row],[Revenue]] - Table5[[#This Row],[Total Cost]]</f>
        <v>69.818181818424165</v>
      </c>
      <c r="E832" s="18">
        <v>799</v>
      </c>
      <c r="F832" s="18">
        <v>358.22314049711122</v>
      </c>
      <c r="G832" s="18">
        <v>0</v>
      </c>
      <c r="H832" s="18">
        <v>0</v>
      </c>
    </row>
    <row r="833" spans="1:8" x14ac:dyDescent="0.25">
      <c r="A833" s="15">
        <f>Table5[[#This Row],[Unit price]] *Table5[[#This Row],[Quantity]]</f>
        <v>250.28</v>
      </c>
      <c r="B833" s="17">
        <f xml:space="preserve"> Table5[[#This Row],[Revenue]] - Table5[[#This Row],[Total Cost]]</f>
        <v>206.84297520732954</v>
      </c>
      <c r="E833" s="18">
        <v>800</v>
      </c>
      <c r="F833" s="18">
        <v>114.09917355411432</v>
      </c>
      <c r="G833" s="18">
        <v>7.3896444519050419E-13</v>
      </c>
      <c r="H833" s="18">
        <v>1.0863294403998982</v>
      </c>
    </row>
    <row r="834" spans="1:8" x14ac:dyDescent="0.25">
      <c r="A834" s="15">
        <f>Table5[[#This Row],[Unit price]] *Table5[[#This Row],[Quantity]]</f>
        <v>94.8</v>
      </c>
      <c r="B834" s="17">
        <f xml:space="preserve"> Table5[[#This Row],[Revenue]] - Table5[[#This Row],[Total Cost]]</f>
        <v>78.347107438288475</v>
      </c>
      <c r="E834" s="18">
        <v>801</v>
      </c>
      <c r="F834" s="18">
        <v>199.66942148829588</v>
      </c>
      <c r="G834" s="18">
        <v>4.8316906031686813E-13</v>
      </c>
      <c r="H834" s="18">
        <v>0.71029232641531803</v>
      </c>
    </row>
    <row r="835" spans="1:8" x14ac:dyDescent="0.25">
      <c r="A835" s="15">
        <f>Table5[[#This Row],[Unit price]] *Table5[[#This Row],[Quantity]]</f>
        <v>91.3</v>
      </c>
      <c r="B835" s="17">
        <f xml:space="preserve"> Table5[[#This Row],[Revenue]] - Table5[[#This Row],[Total Cost]]</f>
        <v>75.454545454807359</v>
      </c>
      <c r="E835" s="18">
        <v>802</v>
      </c>
      <c r="F835" s="18">
        <v>389.85950413358478</v>
      </c>
      <c r="G835" s="18">
        <v>-1.1368683772161603E-13</v>
      </c>
      <c r="H835" s="18">
        <v>-0.16712760621536896</v>
      </c>
    </row>
    <row r="836" spans="1:8" x14ac:dyDescent="0.25">
      <c r="A836" s="15">
        <f>Table5[[#This Row],[Unit price]] *Table5[[#This Row],[Quantity]]</f>
        <v>285.10999999999996</v>
      </c>
      <c r="B836" s="17">
        <f xml:space="preserve"> Table5[[#This Row],[Revenue]] - Table5[[#This Row],[Total Cost]]</f>
        <v>235.62809917437158</v>
      </c>
      <c r="E836" s="18">
        <v>803</v>
      </c>
      <c r="F836" s="18">
        <v>364.1652892574624</v>
      </c>
      <c r="G836" s="18">
        <v>0</v>
      </c>
      <c r="H836" s="18">
        <v>0</v>
      </c>
    </row>
    <row r="837" spans="1:8" x14ac:dyDescent="0.25">
      <c r="A837" s="15">
        <f>Table5[[#This Row],[Unit price]] *Table5[[#This Row],[Quantity]]</f>
        <v>52.38</v>
      </c>
      <c r="B837" s="17">
        <f xml:space="preserve"> Table5[[#This Row],[Revenue]] - Table5[[#This Row],[Total Cost]]</f>
        <v>43.28925619849737</v>
      </c>
      <c r="E837" s="18">
        <v>804</v>
      </c>
      <c r="F837" s="18">
        <v>562.23966942343986</v>
      </c>
      <c r="G837" s="18">
        <v>-6.8212102632969618E-13</v>
      </c>
      <c r="H837" s="18">
        <v>-1.0027656372922138</v>
      </c>
    </row>
    <row r="838" spans="1:8" x14ac:dyDescent="0.25">
      <c r="A838" s="15">
        <f>Table5[[#This Row],[Unit price]] *Table5[[#This Row],[Quantity]]</f>
        <v>192.7</v>
      </c>
      <c r="B838" s="17">
        <f xml:space="preserve"> Table5[[#This Row],[Revenue]] - Table5[[#This Row],[Total Cost]]</f>
        <v>159.25619834766022</v>
      </c>
      <c r="E838" s="18">
        <v>805</v>
      </c>
      <c r="F838" s="18">
        <v>256.09917355460766</v>
      </c>
      <c r="G838" s="18">
        <v>2.8421709430404007E-13</v>
      </c>
      <c r="H838" s="18">
        <v>0.41781901553842238</v>
      </c>
    </row>
    <row r="839" spans="1:8" x14ac:dyDescent="0.25">
      <c r="A839" s="15">
        <f>Table5[[#This Row],[Unit price]] *Table5[[#This Row],[Quantity]]</f>
        <v>267.78000000000003</v>
      </c>
      <c r="B839" s="17">
        <f xml:space="preserve"> Table5[[#This Row],[Revenue]] - Table5[[#This Row],[Total Cost]]</f>
        <v>221.30578512473514</v>
      </c>
      <c r="E839" s="18">
        <v>806</v>
      </c>
      <c r="F839" s="18">
        <v>154.01652892615382</v>
      </c>
      <c r="G839" s="18">
        <v>6.2527760746888816E-13</v>
      </c>
      <c r="H839" s="18">
        <v>0.91920183418452917</v>
      </c>
    </row>
    <row r="840" spans="1:8" x14ac:dyDescent="0.25">
      <c r="A840" s="15">
        <f>Table5[[#This Row],[Unit price]] *Table5[[#This Row],[Quantity]]</f>
        <v>558.69999999999993</v>
      </c>
      <c r="B840" s="17">
        <f xml:space="preserve"> Table5[[#This Row],[Revenue]] - Table5[[#This Row],[Total Cost]]</f>
        <v>461.7355371916853</v>
      </c>
      <c r="E840" s="18">
        <v>807</v>
      </c>
      <c r="F840" s="18">
        <v>166.04958677743528</v>
      </c>
      <c r="G840" s="18">
        <v>5.9685589803848416E-13</v>
      </c>
      <c r="H840" s="18">
        <v>0.87741993263068696</v>
      </c>
    </row>
    <row r="841" spans="1:8" x14ac:dyDescent="0.25">
      <c r="A841" s="15">
        <f>Table5[[#This Row],[Unit price]] *Table5[[#This Row],[Quantity]]</f>
        <v>175.32</v>
      </c>
      <c r="B841" s="17">
        <f xml:space="preserve"> Table5[[#This Row],[Revenue]] - Table5[[#This Row],[Total Cost]]</f>
        <v>144.89256198397402</v>
      </c>
      <c r="E841" s="18">
        <v>808</v>
      </c>
      <c r="F841" s="18">
        <v>14.669421487653162</v>
      </c>
      <c r="G841" s="18">
        <v>1.0622613899613498E-12</v>
      </c>
      <c r="H841" s="18">
        <v>1.5615985705748536</v>
      </c>
    </row>
    <row r="842" spans="1:8" x14ac:dyDescent="0.25">
      <c r="A842" s="15">
        <f>Table5[[#This Row],[Unit price]] *Table5[[#This Row],[Quantity]]</f>
        <v>155.82</v>
      </c>
      <c r="B842" s="17">
        <f xml:space="preserve"> Table5[[#This Row],[Revenue]] - Table5[[#This Row],[Total Cost]]</f>
        <v>128.77685950457922</v>
      </c>
      <c r="E842" s="18">
        <v>809</v>
      </c>
      <c r="F842" s="18">
        <v>513.88429752244531</v>
      </c>
      <c r="G842" s="18">
        <v>-4.5474735088646412E-13</v>
      </c>
      <c r="H842" s="18">
        <v>-0.66851042486147583</v>
      </c>
    </row>
    <row r="843" spans="1:8" x14ac:dyDescent="0.25">
      <c r="A843" s="15">
        <f>Table5[[#This Row],[Unit price]] *Table5[[#This Row],[Quantity]]</f>
        <v>60.3</v>
      </c>
      <c r="B843" s="17">
        <f xml:space="preserve"> Table5[[#This Row],[Revenue]] - Table5[[#This Row],[Total Cost]]</f>
        <v>49.834710743974632</v>
      </c>
      <c r="E843" s="18">
        <v>810</v>
      </c>
      <c r="F843" s="18">
        <v>71.074380165535075</v>
      </c>
      <c r="G843" s="18">
        <v>8.8107299234252423E-13</v>
      </c>
      <c r="H843" s="18">
        <v>1.2952389481691093</v>
      </c>
    </row>
    <row r="844" spans="1:8" x14ac:dyDescent="0.25">
      <c r="A844" s="15">
        <f>Table5[[#This Row],[Unit price]] *Table5[[#This Row],[Quantity]]</f>
        <v>78.94</v>
      </c>
      <c r="B844" s="17">
        <f xml:space="preserve"> Table5[[#This Row],[Revenue]] - Table5[[#This Row],[Total Cost]]</f>
        <v>65.239669421714055</v>
      </c>
      <c r="E844" s="18">
        <v>811</v>
      </c>
      <c r="F844" s="18">
        <v>332.72727272842758</v>
      </c>
      <c r="G844" s="18">
        <v>5.6843418860808015E-14</v>
      </c>
      <c r="H844" s="18">
        <v>8.3563803107684478E-2</v>
      </c>
    </row>
    <row r="845" spans="1:8" x14ac:dyDescent="0.25">
      <c r="A845" s="15">
        <f>Table5[[#This Row],[Unit price]] *Table5[[#This Row],[Quantity]]</f>
        <v>29.74</v>
      </c>
      <c r="B845" s="17">
        <f xml:space="preserve"> Table5[[#This Row],[Revenue]] - Table5[[#This Row],[Total Cost]]</f>
        <v>24.578512396779526</v>
      </c>
      <c r="E845" s="18">
        <v>812</v>
      </c>
      <c r="F845" s="18">
        <v>268.47107438109697</v>
      </c>
      <c r="G845" s="18">
        <v>2.2737367544323206E-13</v>
      </c>
      <c r="H845" s="18">
        <v>0.33425521243073791</v>
      </c>
    </row>
    <row r="846" spans="1:8" x14ac:dyDescent="0.25">
      <c r="A846" s="15">
        <f>Table5[[#This Row],[Unit price]] *Table5[[#This Row],[Quantity]]</f>
        <v>21.32</v>
      </c>
      <c r="B846" s="17">
        <f xml:space="preserve"> Table5[[#This Row],[Revenue]] - Table5[[#This Row],[Total Cost]]</f>
        <v>17.619834710804962</v>
      </c>
      <c r="E846" s="18">
        <v>813</v>
      </c>
      <c r="F846" s="18">
        <v>78.636363636635735</v>
      </c>
      <c r="G846" s="18">
        <v>8.5265128291212022E-13</v>
      </c>
      <c r="H846" s="18">
        <v>1.253457046615267</v>
      </c>
    </row>
    <row r="847" spans="1:8" x14ac:dyDescent="0.25">
      <c r="A847" s="15">
        <f>Table5[[#This Row],[Unit price]] *Table5[[#This Row],[Quantity]]</f>
        <v>281.34000000000003</v>
      </c>
      <c r="B847" s="17">
        <f xml:space="preserve"> Table5[[#This Row],[Revenue]] - Table5[[#This Row],[Total Cost]]</f>
        <v>232.51239669502198</v>
      </c>
      <c r="E847" s="18">
        <v>814</v>
      </c>
      <c r="F847" s="18">
        <v>321.4545454556611</v>
      </c>
      <c r="G847" s="18">
        <v>1.1368683772161603E-13</v>
      </c>
      <c r="H847" s="18">
        <v>0.16712760621536896</v>
      </c>
    </row>
    <row r="848" spans="1:8" x14ac:dyDescent="0.25">
      <c r="A848" s="15">
        <f>Table5[[#This Row],[Unit price]] *Table5[[#This Row],[Quantity]]</f>
        <v>73.260000000000005</v>
      </c>
      <c r="B848" s="17">
        <f xml:space="preserve"> Table5[[#This Row],[Revenue]] - Table5[[#This Row],[Total Cost]]</f>
        <v>60.545454545664711</v>
      </c>
      <c r="E848" s="18">
        <v>815</v>
      </c>
      <c r="F848" s="18">
        <v>351.80165289378317</v>
      </c>
      <c r="G848" s="18">
        <v>-5.6843418860808015E-14</v>
      </c>
      <c r="H848" s="18">
        <v>-8.3563803107684478E-2</v>
      </c>
    </row>
    <row r="849" spans="1:8" x14ac:dyDescent="0.25">
      <c r="A849" s="15">
        <f>Table5[[#This Row],[Unit price]] *Table5[[#This Row],[Quantity]]</f>
        <v>22.38</v>
      </c>
      <c r="B849" s="17">
        <f xml:space="preserve"> Table5[[#This Row],[Revenue]] - Table5[[#This Row],[Total Cost]]</f>
        <v>18.495867768659242</v>
      </c>
      <c r="E849" s="18">
        <v>816</v>
      </c>
      <c r="F849" s="18">
        <v>262.87603305876337</v>
      </c>
      <c r="G849" s="18">
        <v>3.4106051316484809E-13</v>
      </c>
      <c r="H849" s="18">
        <v>0.5013828186461069</v>
      </c>
    </row>
    <row r="850" spans="1:8" x14ac:dyDescent="0.25">
      <c r="A850" s="15">
        <f>Table5[[#This Row],[Unit price]] *Table5[[#This Row],[Quantity]]</f>
        <v>655.92</v>
      </c>
      <c r="B850" s="17">
        <f xml:space="preserve"> Table5[[#This Row],[Revenue]] - Table5[[#This Row],[Total Cost]]</f>
        <v>542.08264462998079</v>
      </c>
      <c r="E850" s="18">
        <v>817</v>
      </c>
      <c r="F850" s="18">
        <v>224.00000000077713</v>
      </c>
      <c r="G850" s="18">
        <v>3.979039320256561E-13</v>
      </c>
      <c r="H850" s="18">
        <v>0.58494662175379131</v>
      </c>
    </row>
    <row r="851" spans="1:8" x14ac:dyDescent="0.25">
      <c r="A851" s="15">
        <f>Table5[[#This Row],[Unit price]] *Table5[[#This Row],[Quantity]]</f>
        <v>594.59999999999991</v>
      </c>
      <c r="B851" s="17">
        <f xml:space="preserve"> Table5[[#This Row],[Revenue]] - Table5[[#This Row],[Total Cost]]</f>
        <v>491.4049586793916</v>
      </c>
      <c r="E851" s="18">
        <v>818</v>
      </c>
      <c r="F851" s="18">
        <v>317.88429752176444</v>
      </c>
      <c r="G851" s="18">
        <v>1.1368683772161603E-13</v>
      </c>
      <c r="H851" s="18">
        <v>0.16712760621536896</v>
      </c>
    </row>
    <row r="852" spans="1:8" x14ac:dyDescent="0.25">
      <c r="A852" s="15">
        <f>Table5[[#This Row],[Unit price]] *Table5[[#This Row],[Quantity]]</f>
        <v>74.099999999999994</v>
      </c>
      <c r="B852" s="17">
        <f xml:space="preserve"> Table5[[#This Row],[Revenue]] - Table5[[#This Row],[Total Cost]]</f>
        <v>61.239669421700171</v>
      </c>
      <c r="E852" s="18">
        <v>819</v>
      </c>
      <c r="F852" s="18">
        <v>194.87603305852716</v>
      </c>
      <c r="G852" s="18">
        <v>5.1159076974727213E-13</v>
      </c>
      <c r="H852" s="18">
        <v>0.75207422796916024</v>
      </c>
    </row>
    <row r="853" spans="1:8" x14ac:dyDescent="0.25">
      <c r="A853" s="15">
        <f>Table5[[#This Row],[Unit price]] *Table5[[#This Row],[Quantity]]</f>
        <v>196.96</v>
      </c>
      <c r="B853" s="17">
        <f xml:space="preserve"> Table5[[#This Row],[Revenue]] - Table5[[#This Row],[Total Cost]]</f>
        <v>162.77685950469726</v>
      </c>
      <c r="E853" s="18">
        <v>820</v>
      </c>
      <c r="F853" s="18">
        <v>174.8429752072179</v>
      </c>
      <c r="G853" s="18">
        <v>5.6843418860808015E-13</v>
      </c>
      <c r="H853" s="18">
        <v>0.83563803107684476</v>
      </c>
    </row>
    <row r="854" spans="1:8" x14ac:dyDescent="0.25">
      <c r="A854" s="15">
        <f>Table5[[#This Row],[Unit price]] *Table5[[#This Row],[Quantity]]</f>
        <v>372.33</v>
      </c>
      <c r="B854" s="17">
        <f xml:space="preserve"> Table5[[#This Row],[Revenue]] - Table5[[#This Row],[Total Cost]]</f>
        <v>307.71074380272097</v>
      </c>
      <c r="E854" s="18">
        <v>821</v>
      </c>
      <c r="F854" s="18">
        <v>78.8099173556446</v>
      </c>
      <c r="G854" s="18">
        <v>8.5265128291212022E-13</v>
      </c>
      <c r="H854" s="18">
        <v>1.253457046615267</v>
      </c>
    </row>
    <row r="855" spans="1:8" x14ac:dyDescent="0.25">
      <c r="A855" s="15">
        <f>Table5[[#This Row],[Unit price]] *Table5[[#This Row],[Quantity]]</f>
        <v>527.9</v>
      </c>
      <c r="B855" s="17">
        <f xml:space="preserve"> Table5[[#This Row],[Revenue]] - Table5[[#This Row],[Total Cost]]</f>
        <v>436.28099173705152</v>
      </c>
      <c r="E855" s="18">
        <v>822</v>
      </c>
      <c r="F855" s="18">
        <v>8.4049586777140437</v>
      </c>
      <c r="G855" s="18">
        <v>1.0818013151947525E-12</v>
      </c>
      <c r="H855" s="18">
        <v>1.5903236278931201</v>
      </c>
    </row>
    <row r="856" spans="1:8" x14ac:dyDescent="0.25">
      <c r="A856" s="15">
        <f>Table5[[#This Row],[Unit price]] *Table5[[#This Row],[Quantity]]</f>
        <v>479.75</v>
      </c>
      <c r="B856" s="17">
        <f xml:space="preserve"> Table5[[#This Row],[Revenue]] - Table5[[#This Row],[Total Cost]]</f>
        <v>396.48760330716135</v>
      </c>
      <c r="E856" s="18">
        <v>823</v>
      </c>
      <c r="F856" s="18">
        <v>170.35537190141719</v>
      </c>
      <c r="G856" s="18">
        <v>5.6843418860808015E-13</v>
      </c>
      <c r="H856" s="18">
        <v>0.83563803107684476</v>
      </c>
    </row>
    <row r="857" spans="1:8" x14ac:dyDescent="0.25">
      <c r="A857" s="15">
        <f>Table5[[#This Row],[Unit price]] *Table5[[#This Row],[Quantity]]</f>
        <v>328.59</v>
      </c>
      <c r="B857" s="17">
        <f xml:space="preserve"> Table5[[#This Row],[Revenue]] - Table5[[#This Row],[Total Cost]]</f>
        <v>271.561983472017</v>
      </c>
      <c r="E857" s="18">
        <v>824</v>
      </c>
      <c r="F857" s="18">
        <v>347.57024793509072</v>
      </c>
      <c r="G857" s="18">
        <v>0</v>
      </c>
      <c r="H857" s="18">
        <v>0</v>
      </c>
    </row>
    <row r="858" spans="1:8" x14ac:dyDescent="0.25">
      <c r="A858" s="15">
        <f>Table5[[#This Row],[Unit price]] *Table5[[#This Row],[Quantity]]</f>
        <v>168.96</v>
      </c>
      <c r="B858" s="17">
        <f xml:space="preserve"> Table5[[#This Row],[Revenue]] - Table5[[#This Row],[Total Cost]]</f>
        <v>139.63636363684833</v>
      </c>
      <c r="E858" s="18">
        <v>825</v>
      </c>
      <c r="F858" s="18">
        <v>72.760330578764083</v>
      </c>
      <c r="G858" s="18">
        <v>8.8107299234252423E-13</v>
      </c>
      <c r="H858" s="18">
        <v>1.2952389481691093</v>
      </c>
    </row>
    <row r="859" spans="1:8" x14ac:dyDescent="0.25">
      <c r="A859" s="15">
        <f>Table5[[#This Row],[Unit price]] *Table5[[#This Row],[Quantity]]</f>
        <v>113.24</v>
      </c>
      <c r="B859" s="17">
        <f xml:space="preserve"> Table5[[#This Row],[Revenue]] - Table5[[#This Row],[Total Cost]]</f>
        <v>93.586776859828973</v>
      </c>
      <c r="E859" s="18">
        <v>826</v>
      </c>
      <c r="F859" s="18">
        <v>536.35537190268872</v>
      </c>
      <c r="G859" s="18">
        <v>-5.6843418860808015E-13</v>
      </c>
      <c r="H859" s="18">
        <v>-0.83563803107684476</v>
      </c>
    </row>
    <row r="860" spans="1:8" x14ac:dyDescent="0.25">
      <c r="A860" s="15">
        <f>Table5[[#This Row],[Unit price]] *Table5[[#This Row],[Quantity]]</f>
        <v>345.54</v>
      </c>
      <c r="B860" s="17">
        <f xml:space="preserve"> Table5[[#This Row],[Revenue]] - Table5[[#This Row],[Total Cost]]</f>
        <v>285.57024793487557</v>
      </c>
      <c r="E860" s="18">
        <v>827</v>
      </c>
      <c r="F860" s="18">
        <v>102.347107438371</v>
      </c>
      <c r="G860" s="18">
        <v>7.815970093361102E-13</v>
      </c>
      <c r="H860" s="18">
        <v>1.1490022927306616</v>
      </c>
    </row>
    <row r="861" spans="1:8" x14ac:dyDescent="0.25">
      <c r="A861" s="15">
        <f>Table5[[#This Row],[Unit price]] *Table5[[#This Row],[Quantity]]</f>
        <v>428.67</v>
      </c>
      <c r="B861" s="17">
        <f xml:space="preserve"> Table5[[#This Row],[Revenue]] - Table5[[#This Row],[Total Cost]]</f>
        <v>354.272727273957</v>
      </c>
      <c r="E861" s="18">
        <v>828</v>
      </c>
      <c r="F861" s="18">
        <v>536.77685950599596</v>
      </c>
      <c r="G861" s="18">
        <v>-5.6843418860808015E-13</v>
      </c>
      <c r="H861" s="18">
        <v>-0.83563803107684476</v>
      </c>
    </row>
    <row r="862" spans="1:8" x14ac:dyDescent="0.25">
      <c r="A862" s="15">
        <f>Table5[[#This Row],[Unit price]] *Table5[[#This Row],[Quantity]]</f>
        <v>86.27</v>
      </c>
      <c r="B862" s="17">
        <f xml:space="preserve"> Table5[[#This Row],[Revenue]] - Table5[[#This Row],[Total Cost]]</f>
        <v>71.297520661404505</v>
      </c>
      <c r="E862" s="18">
        <v>829</v>
      </c>
      <c r="F862" s="18">
        <v>613.38842975419607</v>
      </c>
      <c r="G862" s="18">
        <v>-7.9580786405131221E-13</v>
      </c>
      <c r="H862" s="18">
        <v>-1.1698932435075826</v>
      </c>
    </row>
    <row r="863" spans="1:8" x14ac:dyDescent="0.25">
      <c r="A863" s="15">
        <f>Table5[[#This Row],[Unit price]] *Table5[[#This Row],[Quantity]]</f>
        <v>25.52</v>
      </c>
      <c r="B863" s="17">
        <f xml:space="preserve"> Table5[[#This Row],[Revenue]] - Table5[[#This Row],[Total Cost]]</f>
        <v>21.090909090982301</v>
      </c>
      <c r="E863" s="18">
        <v>830</v>
      </c>
      <c r="F863" s="18">
        <v>69.818181818423284</v>
      </c>
      <c r="G863" s="18">
        <v>8.8107299234252423E-13</v>
      </c>
      <c r="H863" s="18">
        <v>1.2952389481691093</v>
      </c>
    </row>
    <row r="864" spans="1:8" x14ac:dyDescent="0.25">
      <c r="A864" s="15">
        <f>Table5[[#This Row],[Unit price]] *Table5[[#This Row],[Quantity]]</f>
        <v>101.52</v>
      </c>
      <c r="B864" s="17">
        <f xml:space="preserve"> Table5[[#This Row],[Revenue]] - Table5[[#This Row],[Total Cost]]</f>
        <v>83.900826446572211</v>
      </c>
      <c r="E864" s="18">
        <v>831</v>
      </c>
      <c r="F864" s="18">
        <v>206.84297520732909</v>
      </c>
      <c r="G864" s="18">
        <v>4.5474735088646412E-13</v>
      </c>
      <c r="H864" s="18">
        <v>0.66851042486147583</v>
      </c>
    </row>
    <row r="865" spans="1:8" x14ac:dyDescent="0.25">
      <c r="A865" s="15">
        <f>Table5[[#This Row],[Unit price]] *Table5[[#This Row],[Quantity]]</f>
        <v>357.49</v>
      </c>
      <c r="B865" s="17">
        <f xml:space="preserve"> Table5[[#This Row],[Revenue]] - Table5[[#This Row],[Total Cost]]</f>
        <v>295.44628099276105</v>
      </c>
      <c r="E865" s="18">
        <v>832</v>
      </c>
      <c r="F865" s="18">
        <v>78.347107438287622</v>
      </c>
      <c r="G865" s="18">
        <v>8.5265128291212022E-13</v>
      </c>
      <c r="H865" s="18">
        <v>1.253457046615267</v>
      </c>
    </row>
    <row r="866" spans="1:8" x14ac:dyDescent="0.25">
      <c r="A866" s="15">
        <f>Table5[[#This Row],[Unit price]] *Table5[[#This Row],[Quantity]]</f>
        <v>238.77</v>
      </c>
      <c r="B866" s="17">
        <f xml:space="preserve"> Table5[[#This Row],[Revenue]] - Table5[[#This Row],[Total Cost]]</f>
        <v>197.33057851308166</v>
      </c>
      <c r="E866" s="18">
        <v>833</v>
      </c>
      <c r="F866" s="18">
        <v>75.454545454806492</v>
      </c>
      <c r="G866" s="18">
        <v>8.6686213762732223E-13</v>
      </c>
      <c r="H866" s="18">
        <v>1.2743479973921883</v>
      </c>
    </row>
    <row r="867" spans="1:8" x14ac:dyDescent="0.25">
      <c r="A867" s="15">
        <f>Table5[[#This Row],[Unit price]] *Table5[[#This Row],[Quantity]]</f>
        <v>101.43</v>
      </c>
      <c r="B867" s="17">
        <f xml:space="preserve"> Table5[[#This Row],[Revenue]] - Table5[[#This Row],[Total Cost]]</f>
        <v>83.826446281282713</v>
      </c>
      <c r="E867" s="18">
        <v>834</v>
      </c>
      <c r="F867" s="18">
        <v>235.62809917437121</v>
      </c>
      <c r="G867" s="18">
        <v>3.694822225952521E-13</v>
      </c>
      <c r="H867" s="18">
        <v>0.5431647201999491</v>
      </c>
    </row>
    <row r="868" spans="1:8" x14ac:dyDescent="0.25">
      <c r="A868" s="15">
        <f>Table5[[#This Row],[Unit price]] *Table5[[#This Row],[Quantity]]</f>
        <v>724.24</v>
      </c>
      <c r="B868" s="17">
        <f xml:space="preserve"> Table5[[#This Row],[Revenue]] - Table5[[#This Row],[Total Cost]]</f>
        <v>598.54545454753213</v>
      </c>
      <c r="E868" s="18">
        <v>835</v>
      </c>
      <c r="F868" s="18">
        <v>43.289256198496396</v>
      </c>
      <c r="G868" s="18">
        <v>9.7344354799133725E-13</v>
      </c>
      <c r="H868" s="18">
        <v>1.4310301282190967</v>
      </c>
    </row>
    <row r="869" spans="1:8" x14ac:dyDescent="0.25">
      <c r="A869" s="15">
        <f>Table5[[#This Row],[Unit price]] *Table5[[#This Row],[Quantity]]</f>
        <v>125.64</v>
      </c>
      <c r="B869" s="17">
        <f xml:space="preserve"> Table5[[#This Row],[Revenue]] - Table5[[#This Row],[Total Cost]]</f>
        <v>103.83471074416207</v>
      </c>
      <c r="E869" s="18">
        <v>836</v>
      </c>
      <c r="F869" s="18">
        <v>159.25619834765962</v>
      </c>
      <c r="G869" s="18">
        <v>5.9685589803848416E-13</v>
      </c>
      <c r="H869" s="18">
        <v>0.87741993263068696</v>
      </c>
    </row>
    <row r="870" spans="1:8" x14ac:dyDescent="0.25">
      <c r="A870" s="15">
        <f>Table5[[#This Row],[Unit price]] *Table5[[#This Row],[Quantity]]</f>
        <v>72.929999999999993</v>
      </c>
      <c r="B870" s="17">
        <f xml:space="preserve"> Table5[[#This Row],[Revenue]] - Table5[[#This Row],[Total Cost]]</f>
        <v>60.272727272936478</v>
      </c>
      <c r="E870" s="18">
        <v>837</v>
      </c>
      <c r="F870" s="18">
        <v>221.30578512473474</v>
      </c>
      <c r="G870" s="18">
        <v>3.979039320256561E-13</v>
      </c>
      <c r="H870" s="18">
        <v>0.58494662175379131</v>
      </c>
    </row>
    <row r="871" spans="1:8" x14ac:dyDescent="0.25">
      <c r="A871" s="15">
        <f>Table5[[#This Row],[Unit price]] *Table5[[#This Row],[Quantity]]</f>
        <v>258.36</v>
      </c>
      <c r="B871" s="17">
        <f xml:space="preserve"> Table5[[#This Row],[Revenue]] - Table5[[#This Row],[Total Cost]]</f>
        <v>213.52066115776594</v>
      </c>
      <c r="E871" s="18">
        <v>838</v>
      </c>
      <c r="F871" s="18">
        <v>461.73553719168569</v>
      </c>
      <c r="G871" s="18">
        <v>-3.979039320256561E-13</v>
      </c>
      <c r="H871" s="18">
        <v>-0.58494662175379131</v>
      </c>
    </row>
    <row r="872" spans="1:8" x14ac:dyDescent="0.25">
      <c r="A872" s="15">
        <f>Table5[[#This Row],[Unit price]] *Table5[[#This Row],[Quantity]]</f>
        <v>173.74</v>
      </c>
      <c r="B872" s="17">
        <f xml:space="preserve"> Table5[[#This Row],[Revenue]] - Table5[[#This Row],[Total Cost]]</f>
        <v>143.58677686000254</v>
      </c>
      <c r="E872" s="18">
        <v>839</v>
      </c>
      <c r="F872" s="18">
        <v>144.89256198397337</v>
      </c>
      <c r="G872" s="18">
        <v>6.5369931689929217E-13</v>
      </c>
      <c r="H872" s="18">
        <v>0.96098373573837148</v>
      </c>
    </row>
    <row r="873" spans="1:8" x14ac:dyDescent="0.25">
      <c r="A873" s="15">
        <f>Table5[[#This Row],[Unit price]] *Table5[[#This Row],[Quantity]]</f>
        <v>56.5</v>
      </c>
      <c r="B873" s="17">
        <f xml:space="preserve"> Table5[[#This Row],[Revenue]] - Table5[[#This Row],[Total Cost]]</f>
        <v>46.69421487619514</v>
      </c>
      <c r="E873" s="18">
        <v>840</v>
      </c>
      <c r="F873" s="18">
        <v>128.77685950457851</v>
      </c>
      <c r="G873" s="18">
        <v>7.1054273576010019E-13</v>
      </c>
      <c r="H873" s="18">
        <v>1.0445475388460559</v>
      </c>
    </row>
    <row r="874" spans="1:8" x14ac:dyDescent="0.25">
      <c r="A874" s="15">
        <f>Table5[[#This Row],[Unit price]] *Table5[[#This Row],[Quantity]]</f>
        <v>214.3</v>
      </c>
      <c r="B874" s="17">
        <f xml:space="preserve"> Table5[[#This Row],[Revenue]] - Table5[[#This Row],[Total Cost]]</f>
        <v>177.10743801714369</v>
      </c>
      <c r="E874" s="18">
        <v>841</v>
      </c>
      <c r="F874" s="18">
        <v>49.83471074397368</v>
      </c>
      <c r="G874" s="18">
        <v>9.5212726591853425E-13</v>
      </c>
      <c r="H874" s="18">
        <v>1.399693702053715</v>
      </c>
    </row>
    <row r="875" spans="1:8" x14ac:dyDescent="0.25">
      <c r="A875" s="15">
        <f>Table5[[#This Row],[Unit price]] *Table5[[#This Row],[Quantity]]</f>
        <v>534.36</v>
      </c>
      <c r="B875" s="17">
        <f xml:space="preserve"> Table5[[#This Row],[Revenue]] - Table5[[#This Row],[Total Cost]]</f>
        <v>441.61983471227671</v>
      </c>
      <c r="E875" s="18">
        <v>842</v>
      </c>
      <c r="F875" s="18">
        <v>65.239669421713145</v>
      </c>
      <c r="G875" s="18">
        <v>9.0949470177292824E-13</v>
      </c>
      <c r="H875" s="18">
        <v>1.3370208497229517</v>
      </c>
    </row>
    <row r="876" spans="1:8" x14ac:dyDescent="0.25">
      <c r="A876" s="15">
        <f>Table5[[#This Row],[Unit price]] *Table5[[#This Row],[Quantity]]</f>
        <v>93.16</v>
      </c>
      <c r="B876" s="17">
        <f xml:space="preserve"> Table5[[#This Row],[Revenue]] - Table5[[#This Row],[Total Cost]]</f>
        <v>76.991735537457316</v>
      </c>
      <c r="E876" s="18">
        <v>843</v>
      </c>
      <c r="F876" s="18">
        <v>24.578512396778496</v>
      </c>
      <c r="G876" s="18">
        <v>1.0302869668521453E-12</v>
      </c>
      <c r="H876" s="18">
        <v>1.5145939313267811</v>
      </c>
    </row>
    <row r="877" spans="1:8" x14ac:dyDescent="0.25">
      <c r="A877" s="15">
        <f>Table5[[#This Row],[Unit price]] *Table5[[#This Row],[Quantity]]</f>
        <v>522.08000000000004</v>
      </c>
      <c r="B877" s="17">
        <f xml:space="preserve"> Table5[[#This Row],[Revenue]] - Table5[[#This Row],[Total Cost]]</f>
        <v>431.47107438166302</v>
      </c>
      <c r="E877" s="18">
        <v>844</v>
      </c>
      <c r="F877" s="18">
        <v>17.619834710803911</v>
      </c>
      <c r="G877" s="18">
        <v>1.0516032489249483E-12</v>
      </c>
      <c r="H877" s="18">
        <v>1.5459303574921628</v>
      </c>
    </row>
    <row r="878" spans="1:8" x14ac:dyDescent="0.25">
      <c r="A878" s="15">
        <f>Table5[[#This Row],[Unit price]] *Table5[[#This Row],[Quantity]]</f>
        <v>52.35</v>
      </c>
      <c r="B878" s="17">
        <f xml:space="preserve"> Table5[[#This Row],[Revenue]] - Table5[[#This Row],[Total Cost]]</f>
        <v>43.264462810067528</v>
      </c>
      <c r="E878" s="18">
        <v>845</v>
      </c>
      <c r="F878" s="18">
        <v>232.51239669502161</v>
      </c>
      <c r="G878" s="18">
        <v>3.694822225952521E-13</v>
      </c>
      <c r="H878" s="18">
        <v>0.5431647201999491</v>
      </c>
    </row>
    <row r="879" spans="1:8" x14ac:dyDescent="0.25">
      <c r="A879" s="15">
        <f>Table5[[#This Row],[Unit price]] *Table5[[#This Row],[Quantity]]</f>
        <v>39.75</v>
      </c>
      <c r="B879" s="17">
        <f xml:space="preserve"> Table5[[#This Row],[Revenue]] - Table5[[#This Row],[Total Cost]]</f>
        <v>32.851239669535516</v>
      </c>
      <c r="E879" s="18">
        <v>846</v>
      </c>
      <c r="F879" s="18">
        <v>60.545454545663794</v>
      </c>
      <c r="G879" s="18">
        <v>9.1660012913052924E-13</v>
      </c>
      <c r="H879" s="18">
        <v>1.3474663251114121</v>
      </c>
    </row>
    <row r="880" spans="1:8" x14ac:dyDescent="0.25">
      <c r="A880" s="15">
        <f>Table5[[#This Row],[Unit price]] *Table5[[#This Row],[Quantity]]</f>
        <v>720.16</v>
      </c>
      <c r="B880" s="17">
        <f xml:space="preserve"> Table5[[#This Row],[Revenue]] - Table5[[#This Row],[Total Cost]]</f>
        <v>595.17355372107409</v>
      </c>
      <c r="E880" s="18">
        <v>847</v>
      </c>
      <c r="F880" s="18">
        <v>18.49586776865819</v>
      </c>
      <c r="G880" s="18">
        <v>1.0516032489249483E-12</v>
      </c>
      <c r="H880" s="18">
        <v>1.5459303574921628</v>
      </c>
    </row>
    <row r="881" spans="1:8" x14ac:dyDescent="0.25">
      <c r="A881" s="15">
        <f>Table5[[#This Row],[Unit price]] *Table5[[#This Row],[Quantity]]</f>
        <v>96.8</v>
      </c>
      <c r="B881" s="17">
        <f xml:space="preserve"> Table5[[#This Row],[Revenue]] - Table5[[#This Row],[Total Cost]]</f>
        <v>80.00000000027768</v>
      </c>
      <c r="E881" s="18">
        <v>848</v>
      </c>
      <c r="F881" s="18">
        <v>542.08264462998136</v>
      </c>
      <c r="G881" s="18">
        <v>-5.6843418860808015E-13</v>
      </c>
      <c r="H881" s="18">
        <v>-0.83563803107684476</v>
      </c>
    </row>
    <row r="882" spans="1:8" x14ac:dyDescent="0.25">
      <c r="A882" s="15">
        <f>Table5[[#This Row],[Unit price]] *Table5[[#This Row],[Quantity]]</f>
        <v>332.1</v>
      </c>
      <c r="B882" s="17">
        <f xml:space="preserve"> Table5[[#This Row],[Revenue]] - Table5[[#This Row],[Total Cost]]</f>
        <v>274.4628099183081</v>
      </c>
      <c r="E882" s="18">
        <v>849</v>
      </c>
      <c r="F882" s="18">
        <v>491.40495867939205</v>
      </c>
      <c r="G882" s="18">
        <v>-4.5474735088646412E-13</v>
      </c>
      <c r="H882" s="18">
        <v>-0.66851042486147583</v>
      </c>
    </row>
    <row r="883" spans="1:8" x14ac:dyDescent="0.25">
      <c r="A883" s="15">
        <f>Table5[[#This Row],[Unit price]] *Table5[[#This Row],[Quantity]]</f>
        <v>81.44</v>
      </c>
      <c r="B883" s="17">
        <f xml:space="preserve"> Table5[[#This Row],[Revenue]] - Table5[[#This Row],[Total Cost]]</f>
        <v>67.305785124200568</v>
      </c>
      <c r="E883" s="18">
        <v>850</v>
      </c>
      <c r="F883" s="18">
        <v>61.239669421699254</v>
      </c>
      <c r="G883" s="18">
        <v>9.1660012913052924E-13</v>
      </c>
      <c r="H883" s="18">
        <v>1.3474663251114121</v>
      </c>
    </row>
    <row r="884" spans="1:8" x14ac:dyDescent="0.25">
      <c r="A884" s="15">
        <f>Table5[[#This Row],[Unit price]] *Table5[[#This Row],[Quantity]]</f>
        <v>319.89999999999998</v>
      </c>
      <c r="B884" s="17">
        <f xml:space="preserve"> Table5[[#This Row],[Revenue]] - Table5[[#This Row],[Total Cost]]</f>
        <v>264.38016529017386</v>
      </c>
      <c r="E884" s="18">
        <v>851</v>
      </c>
      <c r="F884" s="18">
        <v>162.77685950469666</v>
      </c>
      <c r="G884" s="18">
        <v>5.9685589803848416E-13</v>
      </c>
      <c r="H884" s="18">
        <v>0.87741993263068696</v>
      </c>
    </row>
    <row r="885" spans="1:8" x14ac:dyDescent="0.25">
      <c r="A885" s="15">
        <f>Table5[[#This Row],[Unit price]] *Table5[[#This Row],[Quantity]]</f>
        <v>206.52</v>
      </c>
      <c r="B885" s="17">
        <f xml:space="preserve"> Table5[[#This Row],[Revenue]] - Table5[[#This Row],[Total Cost]]</f>
        <v>170.67768595100569</v>
      </c>
      <c r="E885" s="18">
        <v>852</v>
      </c>
      <c r="F885" s="18">
        <v>307.7107438027208</v>
      </c>
      <c r="G885" s="18">
        <v>1.7053025658242404E-13</v>
      </c>
      <c r="H885" s="18">
        <v>0.25069140932305345</v>
      </c>
    </row>
    <row r="886" spans="1:8" x14ac:dyDescent="0.25">
      <c r="A886" s="15">
        <f>Table5[[#This Row],[Unit price]] *Table5[[#This Row],[Quantity]]</f>
        <v>166.68</v>
      </c>
      <c r="B886" s="17">
        <f xml:space="preserve"> Table5[[#This Row],[Revenue]] - Table5[[#This Row],[Total Cost]]</f>
        <v>137.75206611618063</v>
      </c>
      <c r="E886" s="18">
        <v>853</v>
      </c>
      <c r="F886" s="18">
        <v>436.28099173705186</v>
      </c>
      <c r="G886" s="18">
        <v>-3.4106051316484809E-13</v>
      </c>
      <c r="H886" s="18">
        <v>-0.5013828186461069</v>
      </c>
    </row>
    <row r="887" spans="1:8" x14ac:dyDescent="0.25">
      <c r="A887" s="15">
        <f>Table5[[#This Row],[Unit price]] *Table5[[#This Row],[Quantity]]</f>
        <v>319.06</v>
      </c>
      <c r="B887" s="17">
        <f xml:space="preserve"> Table5[[#This Row],[Revenue]] - Table5[[#This Row],[Total Cost]]</f>
        <v>263.6859504141384</v>
      </c>
      <c r="E887" s="18">
        <v>854</v>
      </c>
      <c r="F887" s="18">
        <v>396.48760330716152</v>
      </c>
      <c r="G887" s="18">
        <v>-1.7053025658242404E-13</v>
      </c>
      <c r="H887" s="18">
        <v>-0.25069140932305345</v>
      </c>
    </row>
    <row r="888" spans="1:8" x14ac:dyDescent="0.25">
      <c r="A888" s="15">
        <f>Table5[[#This Row],[Unit price]] *Table5[[#This Row],[Quantity]]</f>
        <v>87.9</v>
      </c>
      <c r="B888" s="17">
        <f xml:space="preserve"> Table5[[#This Row],[Revenue]] - Table5[[#This Row],[Total Cost]]</f>
        <v>72.644628099425717</v>
      </c>
      <c r="E888" s="18">
        <v>855</v>
      </c>
      <c r="F888" s="18">
        <v>271.56198347201678</v>
      </c>
      <c r="G888" s="18">
        <v>2.2737367544323206E-13</v>
      </c>
      <c r="H888" s="18">
        <v>0.33425521243073791</v>
      </c>
    </row>
    <row r="889" spans="1:8" x14ac:dyDescent="0.25">
      <c r="A889" s="15">
        <f>Table5[[#This Row],[Unit price]] *Table5[[#This Row],[Quantity]]</f>
        <v>734.7</v>
      </c>
      <c r="B889" s="17">
        <f xml:space="preserve"> Table5[[#This Row],[Revenue]] - Table5[[#This Row],[Total Cost]]</f>
        <v>607.19008264673573</v>
      </c>
      <c r="E889" s="18">
        <v>856</v>
      </c>
      <c r="F889" s="18">
        <v>139.63636363684768</v>
      </c>
      <c r="G889" s="18">
        <v>6.5369931689929217E-13</v>
      </c>
      <c r="H889" s="18">
        <v>0.96098373573837148</v>
      </c>
    </row>
    <row r="890" spans="1:8" x14ac:dyDescent="0.25">
      <c r="A890" s="15">
        <f>Table5[[#This Row],[Unit price]] *Table5[[#This Row],[Quantity]]</f>
        <v>97.52</v>
      </c>
      <c r="B890" s="17">
        <f xml:space="preserve"> Table5[[#This Row],[Revenue]] - Table5[[#This Row],[Total Cost]]</f>
        <v>80.595041322593801</v>
      </c>
      <c r="E890" s="18">
        <v>857</v>
      </c>
      <c r="F890" s="18">
        <v>93.586776859828163</v>
      </c>
      <c r="G890" s="18">
        <v>8.1001871876651421E-13</v>
      </c>
      <c r="H890" s="18">
        <v>1.1907841942845037</v>
      </c>
    </row>
    <row r="891" spans="1:8" x14ac:dyDescent="0.25">
      <c r="A891" s="15">
        <f>Table5[[#This Row],[Unit price]] *Table5[[#This Row],[Quantity]]</f>
        <v>769.2</v>
      </c>
      <c r="B891" s="17">
        <f xml:space="preserve"> Table5[[#This Row],[Revenue]] - Table5[[#This Row],[Total Cost]]</f>
        <v>635.70247934104964</v>
      </c>
      <c r="E891" s="18">
        <v>858</v>
      </c>
      <c r="F891" s="18">
        <v>285.5702479348754</v>
      </c>
      <c r="G891" s="18">
        <v>1.7053025658242404E-13</v>
      </c>
      <c r="H891" s="18">
        <v>0.25069140932305345</v>
      </c>
    </row>
    <row r="892" spans="1:8" x14ac:dyDescent="0.25">
      <c r="A892" s="15">
        <f>Table5[[#This Row],[Unit price]] *Table5[[#This Row],[Quantity]]</f>
        <v>418.29999999999995</v>
      </c>
      <c r="B892" s="17">
        <f xml:space="preserve"> Table5[[#This Row],[Revenue]] - Table5[[#This Row],[Total Cost]]</f>
        <v>345.70247934004288</v>
      </c>
      <c r="E892" s="18">
        <v>859</v>
      </c>
      <c r="F892" s="18">
        <v>354.272727273957</v>
      </c>
      <c r="G892" s="18">
        <v>0</v>
      </c>
      <c r="H892" s="18">
        <v>0</v>
      </c>
    </row>
    <row r="893" spans="1:8" x14ac:dyDescent="0.25">
      <c r="A893" s="15">
        <f>Table5[[#This Row],[Unit price]] *Table5[[#This Row],[Quantity]]</f>
        <v>463.28</v>
      </c>
      <c r="B893" s="17">
        <f xml:space="preserve"> Table5[[#This Row],[Revenue]] - Table5[[#This Row],[Total Cost]]</f>
        <v>382.8760330591802</v>
      </c>
      <c r="E893" s="18">
        <v>860</v>
      </c>
      <c r="F893" s="18">
        <v>71.297520661403624</v>
      </c>
      <c r="G893" s="18">
        <v>8.8107299234252423E-13</v>
      </c>
      <c r="H893" s="18">
        <v>1.2952389481691093</v>
      </c>
    </row>
    <row r="894" spans="1:8" x14ac:dyDescent="0.25">
      <c r="A894" s="15">
        <f>Table5[[#This Row],[Unit price]] *Table5[[#This Row],[Quantity]]</f>
        <v>462.45</v>
      </c>
      <c r="B894" s="17">
        <f xml:space="preserve"> Table5[[#This Row],[Revenue]] - Table5[[#This Row],[Total Cost]]</f>
        <v>382.1900826459547</v>
      </c>
      <c r="E894" s="18">
        <v>861</v>
      </c>
      <c r="F894" s="18">
        <v>21.090909090981256</v>
      </c>
      <c r="G894" s="18">
        <v>1.0444978215673473E-12</v>
      </c>
      <c r="H894" s="18">
        <v>1.5354848821037022</v>
      </c>
    </row>
    <row r="895" spans="1:8" x14ac:dyDescent="0.25">
      <c r="A895" s="15">
        <f>Table5[[#This Row],[Unit price]] *Table5[[#This Row],[Quantity]]</f>
        <v>141.9</v>
      </c>
      <c r="B895" s="17">
        <f xml:space="preserve"> Table5[[#This Row],[Revenue]] - Table5[[#This Row],[Total Cost]]</f>
        <v>117.27272727313434</v>
      </c>
      <c r="E895" s="18">
        <v>862</v>
      </c>
      <c r="F895" s="18">
        <v>83.900826446571372</v>
      </c>
      <c r="G895" s="18">
        <v>8.3844042819691822E-13</v>
      </c>
      <c r="H895" s="18">
        <v>1.232566095838346</v>
      </c>
    </row>
    <row r="896" spans="1:8" x14ac:dyDescent="0.25">
      <c r="A896" s="15">
        <f>Table5[[#This Row],[Unit price]] *Table5[[#This Row],[Quantity]]</f>
        <v>302.70000000000005</v>
      </c>
      <c r="B896" s="17">
        <f xml:space="preserve"> Table5[[#This Row],[Revenue]] - Table5[[#This Row],[Total Cost]]</f>
        <v>250.16528925706672</v>
      </c>
      <c r="E896" s="18">
        <v>863</v>
      </c>
      <c r="F896" s="18">
        <v>295.44628099276088</v>
      </c>
      <c r="G896" s="18">
        <v>1.7053025658242404E-13</v>
      </c>
      <c r="H896" s="18">
        <v>0.25069140932305345</v>
      </c>
    </row>
    <row r="897" spans="1:8" x14ac:dyDescent="0.25">
      <c r="A897" s="15">
        <f>Table5[[#This Row],[Unit price]] *Table5[[#This Row],[Quantity]]</f>
        <v>793.28</v>
      </c>
      <c r="B897" s="17">
        <f xml:space="preserve"> Table5[[#This Row],[Revenue]] - Table5[[#This Row],[Total Cost]]</f>
        <v>655.60330578739956</v>
      </c>
      <c r="E897" s="18">
        <v>864</v>
      </c>
      <c r="F897" s="18">
        <v>197.33057851308118</v>
      </c>
      <c r="G897" s="18">
        <v>4.8316906031686813E-13</v>
      </c>
      <c r="H897" s="18">
        <v>0.71029232641531803</v>
      </c>
    </row>
    <row r="898" spans="1:8" x14ac:dyDescent="0.25">
      <c r="A898" s="15">
        <f>Table5[[#This Row],[Unit price]] *Table5[[#This Row],[Quantity]]</f>
        <v>425.18</v>
      </c>
      <c r="B898" s="17">
        <f xml:space="preserve"> Table5[[#This Row],[Revenue]] - Table5[[#This Row],[Total Cost]]</f>
        <v>351.38842975328583</v>
      </c>
      <c r="E898" s="18">
        <v>865</v>
      </c>
      <c r="F898" s="18">
        <v>83.826446281281861</v>
      </c>
      <c r="G898" s="18">
        <v>8.5265128291212022E-13</v>
      </c>
      <c r="H898" s="18">
        <v>1.253457046615267</v>
      </c>
    </row>
    <row r="899" spans="1:8" x14ac:dyDescent="0.25">
      <c r="A899" s="15">
        <f>Table5[[#This Row],[Unit price]] *Table5[[#This Row],[Quantity]]</f>
        <v>283.62</v>
      </c>
      <c r="B899" s="17">
        <f xml:space="preserve"> Table5[[#This Row],[Revenue]] - Table5[[#This Row],[Total Cost]]</f>
        <v>234.39669421568965</v>
      </c>
      <c r="E899" s="18">
        <v>866</v>
      </c>
      <c r="F899" s="18">
        <v>598.54545454753293</v>
      </c>
      <c r="G899" s="18">
        <v>-7.9580786405131221E-13</v>
      </c>
      <c r="H899" s="18">
        <v>-1.1698932435075826</v>
      </c>
    </row>
    <row r="900" spans="1:8" x14ac:dyDescent="0.25">
      <c r="A900" s="15">
        <f>Table5[[#This Row],[Unit price]] *Table5[[#This Row],[Quantity]]</f>
        <v>599.19999999999993</v>
      </c>
      <c r="B900" s="17">
        <f xml:space="preserve"> Table5[[#This Row],[Revenue]] - Table5[[#This Row],[Total Cost]]</f>
        <v>495.20661157196679</v>
      </c>
      <c r="E900" s="18">
        <v>867</v>
      </c>
      <c r="F900" s="18">
        <v>103.8347107441613</v>
      </c>
      <c r="G900" s="18">
        <v>7.673861546209082E-13</v>
      </c>
      <c r="H900" s="18">
        <v>1.1281113419537403</v>
      </c>
    </row>
    <row r="901" spans="1:8" x14ac:dyDescent="0.25">
      <c r="A901" s="15">
        <f>Table5[[#This Row],[Unit price]] *Table5[[#This Row],[Quantity]]</f>
        <v>315.36</v>
      </c>
      <c r="B901" s="17">
        <f xml:space="preserve"> Table5[[#This Row],[Revenue]] - Table5[[#This Row],[Total Cost]]</f>
        <v>260.62809917445838</v>
      </c>
      <c r="E901" s="18">
        <v>868</v>
      </c>
      <c r="F901" s="18">
        <v>60.272727272935562</v>
      </c>
      <c r="G901" s="18">
        <v>9.1660012913052924E-13</v>
      </c>
      <c r="H901" s="18">
        <v>1.3474663251114121</v>
      </c>
    </row>
    <row r="902" spans="1:8" x14ac:dyDescent="0.25">
      <c r="A902" s="15">
        <f>Table5[[#This Row],[Unit price]] *Table5[[#This Row],[Quantity]]</f>
        <v>403.56000000000006</v>
      </c>
      <c r="B902" s="17">
        <f xml:space="preserve"> Table5[[#This Row],[Revenue]] - Table5[[#This Row],[Total Cost]]</f>
        <v>333.52066115818252</v>
      </c>
      <c r="E902" s="18">
        <v>869</v>
      </c>
      <c r="F902" s="18">
        <v>213.52066115776552</v>
      </c>
      <c r="G902" s="18">
        <v>4.2632564145606011E-13</v>
      </c>
      <c r="H902" s="18">
        <v>0.62672852330763351</v>
      </c>
    </row>
    <row r="903" spans="1:8" x14ac:dyDescent="0.25">
      <c r="A903" s="15">
        <f>Table5[[#This Row],[Unit price]] *Table5[[#This Row],[Quantity]]</f>
        <v>183.88</v>
      </c>
      <c r="B903" s="17">
        <f xml:space="preserve"> Table5[[#This Row],[Revenue]] - Table5[[#This Row],[Total Cost]]</f>
        <v>151.96694214928783</v>
      </c>
      <c r="E903" s="18">
        <v>870</v>
      </c>
      <c r="F903" s="18">
        <v>143.58677686000189</v>
      </c>
      <c r="G903" s="18">
        <v>6.5369931689929217E-13</v>
      </c>
      <c r="H903" s="18">
        <v>0.96098373573837148</v>
      </c>
    </row>
    <row r="904" spans="1:8" x14ac:dyDescent="0.25">
      <c r="A904" s="15">
        <f>Table5[[#This Row],[Unit price]] *Table5[[#This Row],[Quantity]]</f>
        <v>138.65</v>
      </c>
      <c r="B904" s="17">
        <f xml:space="preserve"> Table5[[#This Row],[Revenue]] - Table5[[#This Row],[Total Cost]]</f>
        <v>114.58677685990187</v>
      </c>
      <c r="E904" s="18">
        <v>871</v>
      </c>
      <c r="F904" s="18">
        <v>46.694214876194174</v>
      </c>
      <c r="G904" s="18">
        <v>9.6633812063373625E-13</v>
      </c>
      <c r="H904" s="18">
        <v>1.4205846528306361</v>
      </c>
    </row>
    <row r="905" spans="1:8" x14ac:dyDescent="0.25">
      <c r="A905" s="15">
        <f>Table5[[#This Row],[Unit price]] *Table5[[#This Row],[Quantity]]</f>
        <v>80.709999999999994</v>
      </c>
      <c r="B905" s="17">
        <f xml:space="preserve"> Table5[[#This Row],[Revenue]] - Table5[[#This Row],[Total Cost]]</f>
        <v>66.7024793390745</v>
      </c>
      <c r="E905" s="18">
        <v>872</v>
      </c>
      <c r="F905" s="18">
        <v>177.10743801714315</v>
      </c>
      <c r="G905" s="18">
        <v>5.4001247917767614E-13</v>
      </c>
      <c r="H905" s="18">
        <v>0.79385612952300255</v>
      </c>
    </row>
    <row r="906" spans="1:8" x14ac:dyDescent="0.25">
      <c r="A906" s="15">
        <f>Table5[[#This Row],[Unit price]] *Table5[[#This Row],[Quantity]]</f>
        <v>116.64</v>
      </c>
      <c r="B906" s="17">
        <f xml:space="preserve"> Table5[[#This Row],[Revenue]] - Table5[[#This Row],[Total Cost]]</f>
        <v>96.39669421521063</v>
      </c>
      <c r="E906" s="18">
        <v>873</v>
      </c>
      <c r="F906" s="18">
        <v>441.619834712277</v>
      </c>
      <c r="G906" s="18">
        <v>-2.8421709430404007E-13</v>
      </c>
      <c r="H906" s="18">
        <v>-0.41781901553842238</v>
      </c>
    </row>
    <row r="907" spans="1:8" x14ac:dyDescent="0.25">
      <c r="A907" s="15">
        <f>Table5[[#This Row],[Unit price]] *Table5[[#This Row],[Quantity]]</f>
        <v>313.52</v>
      </c>
      <c r="B907" s="17">
        <f xml:space="preserve"> Table5[[#This Row],[Revenue]] - Table5[[#This Row],[Total Cost]]</f>
        <v>259.10743801742831</v>
      </c>
      <c r="E907" s="18">
        <v>874</v>
      </c>
      <c r="F907" s="18">
        <v>76.991735537456464</v>
      </c>
      <c r="G907" s="18">
        <v>8.5265128291212022E-13</v>
      </c>
      <c r="H907" s="18">
        <v>1.253457046615267</v>
      </c>
    </row>
    <row r="908" spans="1:8" x14ac:dyDescent="0.25">
      <c r="A908" s="15">
        <f>Table5[[#This Row],[Unit price]] *Table5[[#This Row],[Quantity]]</f>
        <v>846.1</v>
      </c>
      <c r="B908" s="17">
        <f xml:space="preserve"> Table5[[#This Row],[Revenue]] - Table5[[#This Row],[Total Cost]]</f>
        <v>699.25619834953466</v>
      </c>
      <c r="E908" s="18">
        <v>875</v>
      </c>
      <c r="F908" s="18">
        <v>431.47107438166324</v>
      </c>
      <c r="G908" s="18">
        <v>-2.2737367544323206E-13</v>
      </c>
      <c r="H908" s="18">
        <v>-0.33425521243073791</v>
      </c>
    </row>
    <row r="909" spans="1:8" x14ac:dyDescent="0.25">
      <c r="A909" s="15">
        <f>Table5[[#This Row],[Unit price]] *Table5[[#This Row],[Quantity]]</f>
        <v>414.4</v>
      </c>
      <c r="B909" s="17">
        <f xml:space="preserve"> Table5[[#This Row],[Revenue]] - Table5[[#This Row],[Total Cost]]</f>
        <v>342.47933884416398</v>
      </c>
      <c r="E909" s="18">
        <v>876</v>
      </c>
      <c r="F909" s="18">
        <v>43.264462810066561</v>
      </c>
      <c r="G909" s="18">
        <v>9.6633812063373625E-13</v>
      </c>
      <c r="H909" s="18">
        <v>1.4205846528306361</v>
      </c>
    </row>
    <row r="910" spans="1:8" x14ac:dyDescent="0.25">
      <c r="A910" s="15">
        <f>Table5[[#This Row],[Unit price]] *Table5[[#This Row],[Quantity]]</f>
        <v>159.08000000000001</v>
      </c>
      <c r="B910" s="17">
        <f xml:space="preserve"> Table5[[#This Row],[Revenue]] - Table5[[#This Row],[Total Cost]]</f>
        <v>131.47107438062164</v>
      </c>
      <c r="E910" s="18">
        <v>877</v>
      </c>
      <c r="F910" s="18">
        <v>32.851239669534515</v>
      </c>
      <c r="G910" s="18">
        <v>1.0018652574217413E-12</v>
      </c>
      <c r="H910" s="18">
        <v>1.4728120297729388</v>
      </c>
    </row>
    <row r="911" spans="1:8" x14ac:dyDescent="0.25">
      <c r="A911" s="15">
        <f>Table5[[#This Row],[Unit price]] *Table5[[#This Row],[Quantity]]</f>
        <v>490.09999999999997</v>
      </c>
      <c r="B911" s="17">
        <f xml:space="preserve"> Table5[[#This Row],[Revenue]] - Table5[[#This Row],[Total Cost]]</f>
        <v>405.04132231545549</v>
      </c>
      <c r="E911" s="18">
        <v>878</v>
      </c>
      <c r="F911" s="18">
        <v>595.17355372107488</v>
      </c>
      <c r="G911" s="18">
        <v>-7.9580786405131221E-13</v>
      </c>
      <c r="H911" s="18">
        <v>-1.1698932435075826</v>
      </c>
    </row>
    <row r="912" spans="1:8" x14ac:dyDescent="0.25">
      <c r="A912" s="15">
        <f>Table5[[#This Row],[Unit price]] *Table5[[#This Row],[Quantity]]</f>
        <v>87.449999999999989</v>
      </c>
      <c r="B912" s="17">
        <f xml:space="preserve"> Table5[[#This Row],[Revenue]] - Table5[[#This Row],[Total Cost]]</f>
        <v>72.27272727297813</v>
      </c>
      <c r="E912" s="18">
        <v>879</v>
      </c>
      <c r="F912" s="18">
        <v>80.000000000276827</v>
      </c>
      <c r="G912" s="18">
        <v>8.5265128291212022E-13</v>
      </c>
      <c r="H912" s="18">
        <v>1.253457046615267</v>
      </c>
    </row>
    <row r="913" spans="1:8" x14ac:dyDescent="0.25">
      <c r="A913" s="15">
        <f>Table5[[#This Row],[Unit price]] *Table5[[#This Row],[Quantity]]</f>
        <v>224.52</v>
      </c>
      <c r="B913" s="17">
        <f xml:space="preserve"> Table5[[#This Row],[Revenue]] - Table5[[#This Row],[Total Cost]]</f>
        <v>185.55371900890856</v>
      </c>
      <c r="E913" s="18">
        <v>880</v>
      </c>
      <c r="F913" s="18">
        <v>274.46280991830781</v>
      </c>
      <c r="G913" s="18">
        <v>2.8421709430404007E-13</v>
      </c>
      <c r="H913" s="18">
        <v>0.41781901553842238</v>
      </c>
    </row>
    <row r="914" spans="1:8" x14ac:dyDescent="0.25">
      <c r="A914" s="15">
        <f>Table5[[#This Row],[Unit price]] *Table5[[#This Row],[Quantity]]</f>
        <v>744.96</v>
      </c>
      <c r="B914" s="17">
        <f xml:space="preserve"> Table5[[#This Row],[Revenue]] - Table5[[#This Row],[Total Cost]]</f>
        <v>615.66942148974044</v>
      </c>
      <c r="E914" s="18">
        <v>881</v>
      </c>
      <c r="F914" s="18">
        <v>67.305785124199673</v>
      </c>
      <c r="G914" s="18">
        <v>8.9528384705772623E-13</v>
      </c>
      <c r="H914" s="18">
        <v>1.3161298989460304</v>
      </c>
    </row>
    <row r="915" spans="1:8" x14ac:dyDescent="0.25">
      <c r="A915" s="15">
        <f>Table5[[#This Row],[Unit price]] *Table5[[#This Row],[Quantity]]</f>
        <v>410.72</v>
      </c>
      <c r="B915" s="17">
        <f xml:space="preserve"> Table5[[#This Row],[Revenue]] - Table5[[#This Row],[Total Cost]]</f>
        <v>339.43801653010388</v>
      </c>
      <c r="E915" s="18">
        <v>882</v>
      </c>
      <c r="F915" s="18">
        <v>264.38016529017364</v>
      </c>
      <c r="G915" s="18">
        <v>2.2737367544323206E-13</v>
      </c>
      <c r="H915" s="18">
        <v>0.33425521243073791</v>
      </c>
    </row>
    <row r="916" spans="1:8" x14ac:dyDescent="0.25">
      <c r="A916" s="15">
        <f>Table5[[#This Row],[Unit price]] *Table5[[#This Row],[Quantity]]</f>
        <v>298.79999999999995</v>
      </c>
      <c r="B916" s="17">
        <f xml:space="preserve"> Table5[[#This Row],[Revenue]] - Table5[[#This Row],[Total Cost]]</f>
        <v>246.9421487611877</v>
      </c>
      <c r="E916" s="18">
        <v>883</v>
      </c>
      <c r="F916" s="18">
        <v>170.67768595100509</v>
      </c>
      <c r="G916" s="18">
        <v>5.9685589803848416E-13</v>
      </c>
      <c r="H916" s="18">
        <v>0.87741993263068696</v>
      </c>
    </row>
    <row r="917" spans="1:8" x14ac:dyDescent="0.25">
      <c r="A917" s="15">
        <f>Table5[[#This Row],[Unit price]] *Table5[[#This Row],[Quantity]]</f>
        <v>212.94</v>
      </c>
      <c r="B917" s="17">
        <f xml:space="preserve"> Table5[[#This Row],[Revenue]] - Table5[[#This Row],[Total Cost]]</f>
        <v>175.98347107499103</v>
      </c>
      <c r="E917" s="18">
        <v>884</v>
      </c>
      <c r="F917" s="18">
        <v>137.75206611617998</v>
      </c>
      <c r="G917" s="18">
        <v>6.5369931689929217E-13</v>
      </c>
      <c r="H917" s="18">
        <v>0.96098373573837148</v>
      </c>
    </row>
    <row r="918" spans="1:8" x14ac:dyDescent="0.25">
      <c r="A918" s="15">
        <f>Table5[[#This Row],[Unit price]] *Table5[[#This Row],[Quantity]]</f>
        <v>42.85</v>
      </c>
      <c r="B918" s="17">
        <f xml:space="preserve"> Table5[[#This Row],[Revenue]] - Table5[[#This Row],[Total Cost]]</f>
        <v>35.41322314061879</v>
      </c>
      <c r="E918" s="18">
        <v>885</v>
      </c>
      <c r="F918" s="18">
        <v>263.68595041413812</v>
      </c>
      <c r="G918" s="18">
        <v>2.8421709430404007E-13</v>
      </c>
      <c r="H918" s="18">
        <v>0.41781901553842238</v>
      </c>
    </row>
    <row r="919" spans="1:8" x14ac:dyDescent="0.25">
      <c r="A919" s="15">
        <f>Table5[[#This Row],[Unit price]] *Table5[[#This Row],[Quantity]]</f>
        <v>378.68</v>
      </c>
      <c r="B919" s="17">
        <f xml:space="preserve"> Table5[[#This Row],[Revenue]] - Table5[[#This Row],[Total Cost]]</f>
        <v>312.9586776870367</v>
      </c>
      <c r="E919" s="18">
        <v>886</v>
      </c>
      <c r="F919" s="18">
        <v>72.644628099424835</v>
      </c>
      <c r="G919" s="18">
        <v>8.8107299234252423E-13</v>
      </c>
      <c r="H919" s="18">
        <v>1.2952389481691093</v>
      </c>
    </row>
    <row r="920" spans="1:8" x14ac:dyDescent="0.25">
      <c r="A920" s="15">
        <f>Table5[[#This Row],[Unit price]] *Table5[[#This Row],[Quantity]]</f>
        <v>206.91</v>
      </c>
      <c r="B920" s="17">
        <f xml:space="preserve"> Table5[[#This Row],[Revenue]] - Table5[[#This Row],[Total Cost]]</f>
        <v>171.00000000059356</v>
      </c>
      <c r="E920" s="18">
        <v>887</v>
      </c>
      <c r="F920" s="18">
        <v>607.19008264673653</v>
      </c>
      <c r="G920" s="18">
        <v>-7.9580786405131221E-13</v>
      </c>
      <c r="H920" s="18">
        <v>-1.1698932435075826</v>
      </c>
    </row>
    <row r="921" spans="1:8" x14ac:dyDescent="0.25">
      <c r="A921" s="15">
        <f>Table5[[#This Row],[Unit price]] *Table5[[#This Row],[Quantity]]</f>
        <v>78.78</v>
      </c>
      <c r="B921" s="17">
        <f xml:space="preserve"> Table5[[#This Row],[Revenue]] - Table5[[#This Row],[Total Cost]]</f>
        <v>65.107438016754912</v>
      </c>
      <c r="E921" s="18">
        <v>888</v>
      </c>
      <c r="F921" s="18">
        <v>80.595041322592948</v>
      </c>
      <c r="G921" s="18">
        <v>8.5265128291212022E-13</v>
      </c>
      <c r="H921" s="18">
        <v>1.253457046615267</v>
      </c>
    </row>
    <row r="922" spans="1:8" x14ac:dyDescent="0.25">
      <c r="A922" s="15">
        <f>Table5[[#This Row],[Unit price]] *Table5[[#This Row],[Quantity]]</f>
        <v>322.11</v>
      </c>
      <c r="B922" s="17">
        <f xml:space="preserve"> Table5[[#This Row],[Revenue]] - Table5[[#This Row],[Total Cost]]</f>
        <v>266.20661157117195</v>
      </c>
      <c r="E922" s="18">
        <v>889</v>
      </c>
      <c r="F922" s="18">
        <v>635.70247934105043</v>
      </c>
      <c r="G922" s="18">
        <v>-7.9580786405131221E-13</v>
      </c>
      <c r="H922" s="18">
        <v>-1.1698932435075826</v>
      </c>
    </row>
    <row r="923" spans="1:8" x14ac:dyDescent="0.25">
      <c r="A923" s="15">
        <f>Table5[[#This Row],[Unit price]] *Table5[[#This Row],[Quantity]]</f>
        <v>98.22</v>
      </c>
      <c r="B923" s="17">
        <f xml:space="preserve"> Table5[[#This Row],[Revenue]] - Table5[[#This Row],[Total Cost]]</f>
        <v>81.173553719290027</v>
      </c>
      <c r="E923" s="18">
        <v>890</v>
      </c>
      <c r="F923" s="18">
        <v>345.70247934004294</v>
      </c>
      <c r="G923" s="18">
        <v>-5.6843418860808015E-14</v>
      </c>
      <c r="H923" s="18">
        <v>-8.3563803107684478E-2</v>
      </c>
    </row>
    <row r="924" spans="1:8" x14ac:dyDescent="0.25">
      <c r="A924" s="15">
        <f>Table5[[#This Row],[Unit price]] *Table5[[#This Row],[Quantity]]</f>
        <v>25.46</v>
      </c>
      <c r="B924" s="17">
        <f xml:space="preserve"> Table5[[#This Row],[Revenue]] - Table5[[#This Row],[Total Cost]]</f>
        <v>21.041322314122624</v>
      </c>
      <c r="E924" s="18">
        <v>891</v>
      </c>
      <c r="F924" s="18">
        <v>382.87603305918037</v>
      </c>
      <c r="G924" s="18">
        <v>-1.7053025658242404E-13</v>
      </c>
      <c r="H924" s="18">
        <v>-0.25069140932305345</v>
      </c>
    </row>
    <row r="925" spans="1:8" x14ac:dyDescent="0.25">
      <c r="A925" s="15">
        <f>Table5[[#This Row],[Unit price]] *Table5[[#This Row],[Quantity]]</f>
        <v>581.98</v>
      </c>
      <c r="B925" s="17">
        <f xml:space="preserve"> Table5[[#This Row],[Revenue]] - Table5[[#This Row],[Total Cost]]</f>
        <v>480.97520661323978</v>
      </c>
      <c r="E925" s="18">
        <v>892</v>
      </c>
      <c r="F925" s="18">
        <v>382.19008264595482</v>
      </c>
      <c r="G925" s="18">
        <v>-1.1368683772161603E-13</v>
      </c>
      <c r="H925" s="18">
        <v>-0.16712760621536896</v>
      </c>
    </row>
    <row r="926" spans="1:8" x14ac:dyDescent="0.25">
      <c r="A926" s="15">
        <f>Table5[[#This Row],[Unit price]] *Table5[[#This Row],[Quantity]]</f>
        <v>211.32</v>
      </c>
      <c r="B926" s="17">
        <f xml:space="preserve"> Table5[[#This Row],[Revenue]] - Table5[[#This Row],[Total Cost]]</f>
        <v>174.64462809977977</v>
      </c>
      <c r="E926" s="18">
        <v>893</v>
      </c>
      <c r="F926" s="18">
        <v>117.2727272731336</v>
      </c>
      <c r="G926" s="18">
        <v>7.3896444519050419E-13</v>
      </c>
      <c r="H926" s="18">
        <v>1.0863294403998982</v>
      </c>
    </row>
    <row r="927" spans="1:8" x14ac:dyDescent="0.25">
      <c r="A927" s="15">
        <f>Table5[[#This Row],[Unit price]] *Table5[[#This Row],[Quantity]]</f>
        <v>55.12</v>
      </c>
      <c r="B927" s="17">
        <f xml:space="preserve"> Table5[[#This Row],[Revenue]] - Table5[[#This Row],[Total Cost]]</f>
        <v>45.553719008422583</v>
      </c>
      <c r="E927" s="18">
        <v>894</v>
      </c>
      <c r="F927" s="18">
        <v>250.16528925706641</v>
      </c>
      <c r="G927" s="18">
        <v>3.1263880373444408E-13</v>
      </c>
      <c r="H927" s="18">
        <v>0.45960091709226458</v>
      </c>
    </row>
    <row r="928" spans="1:8" x14ac:dyDescent="0.25">
      <c r="A928" s="15">
        <f>Table5[[#This Row],[Unit price]] *Table5[[#This Row],[Quantity]]</f>
        <v>88.31</v>
      </c>
      <c r="B928" s="17">
        <f xml:space="preserve"> Table5[[#This Row],[Revenue]] - Table5[[#This Row],[Total Cost]]</f>
        <v>72.983471074633499</v>
      </c>
      <c r="E928" s="18">
        <v>895</v>
      </c>
      <c r="F928" s="18">
        <v>655.60330578740059</v>
      </c>
      <c r="G928" s="18">
        <v>-1.0231815394945443E-12</v>
      </c>
      <c r="H928" s="18">
        <v>-1.5041484559383205</v>
      </c>
    </row>
    <row r="929" spans="1:8" x14ac:dyDescent="0.25">
      <c r="A929" s="15">
        <f>Table5[[#This Row],[Unit price]] *Table5[[#This Row],[Quantity]]</f>
        <v>356.58</v>
      </c>
      <c r="B929" s="17">
        <f xml:space="preserve"> Table5[[#This Row],[Revenue]] - Table5[[#This Row],[Total Cost]]</f>
        <v>294.69421487705597</v>
      </c>
      <c r="E929" s="18">
        <v>896</v>
      </c>
      <c r="F929" s="18">
        <v>351.38842975328578</v>
      </c>
      <c r="G929" s="18">
        <v>5.6843418860808015E-14</v>
      </c>
      <c r="H929" s="18">
        <v>8.3563803107684478E-2</v>
      </c>
    </row>
    <row r="930" spans="1:8" x14ac:dyDescent="0.25">
      <c r="A930" s="15">
        <f>Table5[[#This Row],[Unit price]] *Table5[[#This Row],[Quantity]]</f>
        <v>794.25</v>
      </c>
      <c r="B930" s="17">
        <f xml:space="preserve"> Table5[[#This Row],[Revenue]] - Table5[[#This Row],[Total Cost]]</f>
        <v>656.40495867996435</v>
      </c>
      <c r="E930" s="18">
        <v>897</v>
      </c>
      <c r="F930" s="18">
        <v>234.39669421568928</v>
      </c>
      <c r="G930" s="18">
        <v>3.694822225952521E-13</v>
      </c>
      <c r="H930" s="18">
        <v>0.5431647201999491</v>
      </c>
    </row>
    <row r="931" spans="1:8" x14ac:dyDescent="0.25">
      <c r="A931" s="15">
        <f>Table5[[#This Row],[Unit price]] *Table5[[#This Row],[Quantity]]</f>
        <v>50.62</v>
      </c>
      <c r="B931" s="17">
        <f xml:space="preserve"> Table5[[#This Row],[Revenue]] - Table5[[#This Row],[Total Cost]]</f>
        <v>41.834710743946864</v>
      </c>
      <c r="E931" s="18">
        <v>898</v>
      </c>
      <c r="F931" s="18">
        <v>495.20661157196719</v>
      </c>
      <c r="G931" s="18">
        <v>-3.979039320256561E-13</v>
      </c>
      <c r="H931" s="18">
        <v>-0.58494662175379131</v>
      </c>
    </row>
    <row r="932" spans="1:8" x14ac:dyDescent="0.25">
      <c r="A932" s="15">
        <f>Table5[[#This Row],[Unit price]] *Table5[[#This Row],[Quantity]]</f>
        <v>599.52</v>
      </c>
      <c r="B932" s="17">
        <f xml:space="preserve"> Table5[[#This Row],[Revenue]] - Table5[[#This Row],[Total Cost]]</f>
        <v>495.4710743818851</v>
      </c>
      <c r="E932" s="18">
        <v>899</v>
      </c>
      <c r="F932" s="18">
        <v>260.62809917445816</v>
      </c>
      <c r="G932" s="18">
        <v>2.2737367544323206E-13</v>
      </c>
      <c r="H932" s="18">
        <v>0.33425521243073791</v>
      </c>
    </row>
    <row r="933" spans="1:8" x14ac:dyDescent="0.25">
      <c r="A933" s="15">
        <f>Table5[[#This Row],[Unit price]] *Table5[[#This Row],[Quantity]]</f>
        <v>166.7</v>
      </c>
      <c r="B933" s="17">
        <f xml:space="preserve"> Table5[[#This Row],[Revenue]] - Table5[[#This Row],[Total Cost]]</f>
        <v>137.76859504180052</v>
      </c>
      <c r="E933" s="18">
        <v>900</v>
      </c>
      <c r="F933" s="18">
        <v>333.52066115818252</v>
      </c>
      <c r="G933" s="18">
        <v>0</v>
      </c>
      <c r="H933" s="18">
        <v>0</v>
      </c>
    </row>
    <row r="934" spans="1:8" x14ac:dyDescent="0.25">
      <c r="A934" s="15">
        <f>Table5[[#This Row],[Unit price]] *Table5[[#This Row],[Quantity]]</f>
        <v>744.4</v>
      </c>
      <c r="B934" s="17">
        <f xml:space="preserve"> Table5[[#This Row],[Revenue]] - Table5[[#This Row],[Total Cost]]</f>
        <v>615.20661157238328</v>
      </c>
      <c r="E934" s="18">
        <v>901</v>
      </c>
      <c r="F934" s="18">
        <v>151.96694214928718</v>
      </c>
      <c r="G934" s="18">
        <v>6.5369931689929217E-13</v>
      </c>
      <c r="H934" s="18">
        <v>0.96098373573837148</v>
      </c>
    </row>
    <row r="935" spans="1:8" x14ac:dyDescent="0.25">
      <c r="A935" s="15">
        <f>Table5[[#This Row],[Unit price]] *Table5[[#This Row],[Quantity]]</f>
        <v>448.56</v>
      </c>
      <c r="B935" s="17">
        <f xml:space="preserve"> Table5[[#This Row],[Revenue]] - Table5[[#This Row],[Total Cost]]</f>
        <v>370.71074380293965</v>
      </c>
      <c r="E935" s="18">
        <v>902</v>
      </c>
      <c r="F935" s="18">
        <v>114.58677685990114</v>
      </c>
      <c r="G935" s="18">
        <v>7.3896444519050419E-13</v>
      </c>
      <c r="H935" s="18">
        <v>1.0863294403998982</v>
      </c>
    </row>
    <row r="936" spans="1:8" x14ac:dyDescent="0.25">
      <c r="A936" s="15">
        <f>Table5[[#This Row],[Unit price]] *Table5[[#This Row],[Quantity]]</f>
        <v>378.9</v>
      </c>
      <c r="B936" s="17">
        <f xml:space="preserve"> Table5[[#This Row],[Revenue]] - Table5[[#This Row],[Total Cost]]</f>
        <v>313.14049586885551</v>
      </c>
      <c r="E936" s="18">
        <v>903</v>
      </c>
      <c r="F936" s="18">
        <v>66.702479339073605</v>
      </c>
      <c r="G936" s="18">
        <v>8.9528384705772623E-13</v>
      </c>
      <c r="H936" s="18">
        <v>1.3161298989460304</v>
      </c>
    </row>
    <row r="937" spans="1:8" x14ac:dyDescent="0.25">
      <c r="A937" s="15">
        <f>Table5[[#This Row],[Unit price]] *Table5[[#This Row],[Quantity]]</f>
        <v>257.15999999999997</v>
      </c>
      <c r="B937" s="17">
        <f xml:space="preserve"> Table5[[#This Row],[Revenue]] - Table5[[#This Row],[Total Cost]]</f>
        <v>212.52892562057238</v>
      </c>
      <c r="E937" s="18">
        <v>904</v>
      </c>
      <c r="F937" s="18">
        <v>96.396694215209834</v>
      </c>
      <c r="G937" s="18">
        <v>7.9580786405131221E-13</v>
      </c>
      <c r="H937" s="18">
        <v>1.1698932435075826</v>
      </c>
    </row>
    <row r="938" spans="1:8" x14ac:dyDescent="0.25">
      <c r="A938" s="15">
        <f>Table5[[#This Row],[Unit price]] *Table5[[#This Row],[Quantity]]</f>
        <v>552.23</v>
      </c>
      <c r="B938" s="17">
        <f xml:space="preserve"> Table5[[#This Row],[Revenue]] - Table5[[#This Row],[Total Cost]]</f>
        <v>456.38842975365031</v>
      </c>
      <c r="E938" s="18">
        <v>905</v>
      </c>
      <c r="F938" s="18">
        <v>259.10743801742797</v>
      </c>
      <c r="G938" s="18">
        <v>3.4106051316484809E-13</v>
      </c>
      <c r="H938" s="18">
        <v>0.5013828186461069</v>
      </c>
    </row>
    <row r="939" spans="1:8" x14ac:dyDescent="0.25">
      <c r="A939" s="15">
        <f>Table5[[#This Row],[Unit price]] *Table5[[#This Row],[Quantity]]</f>
        <v>447.40000000000003</v>
      </c>
      <c r="B939" s="17">
        <f xml:space="preserve"> Table5[[#This Row],[Revenue]] - Table5[[#This Row],[Total Cost]]</f>
        <v>369.75206611698593</v>
      </c>
      <c r="E939" s="18">
        <v>906</v>
      </c>
      <c r="F939" s="18">
        <v>699.25619834953568</v>
      </c>
      <c r="G939" s="18">
        <v>-1.0231815394945443E-12</v>
      </c>
      <c r="H939" s="18">
        <v>-1.5041484559383205</v>
      </c>
    </row>
    <row r="940" spans="1:8" x14ac:dyDescent="0.25">
      <c r="A940" s="15">
        <f>Table5[[#This Row],[Unit price]] *Table5[[#This Row],[Quantity]]</f>
        <v>276.27</v>
      </c>
      <c r="B940" s="17">
        <f xml:space="preserve"> Table5[[#This Row],[Revenue]] - Table5[[#This Row],[Total Cost]]</f>
        <v>228.3223140503793</v>
      </c>
      <c r="E940" s="18">
        <v>907</v>
      </c>
      <c r="F940" s="18">
        <v>342.47933884416398</v>
      </c>
      <c r="G940" s="18">
        <v>0</v>
      </c>
      <c r="H940" s="18">
        <v>0</v>
      </c>
    </row>
    <row r="941" spans="1:8" x14ac:dyDescent="0.25">
      <c r="A941" s="15">
        <f>Table5[[#This Row],[Unit price]] *Table5[[#This Row],[Quantity]]</f>
        <v>343.74</v>
      </c>
      <c r="B941" s="17">
        <f xml:space="preserve"> Table5[[#This Row],[Revenue]] - Table5[[#This Row],[Total Cost]]</f>
        <v>284.08264462908528</v>
      </c>
      <c r="E941" s="18">
        <v>908</v>
      </c>
      <c r="F941" s="18">
        <v>131.47107438062096</v>
      </c>
      <c r="G941" s="18">
        <v>6.8212102632969618E-13</v>
      </c>
      <c r="H941" s="18">
        <v>1.0027656372922138</v>
      </c>
    </row>
    <row r="942" spans="1:8" x14ac:dyDescent="0.25">
      <c r="A942" s="15">
        <f>Table5[[#This Row],[Unit price]] *Table5[[#This Row],[Quantity]]</f>
        <v>266.08</v>
      </c>
      <c r="B942" s="17">
        <f xml:space="preserve"> Table5[[#This Row],[Revenue]] - Table5[[#This Row],[Total Cost]]</f>
        <v>219.90082644704427</v>
      </c>
      <c r="E942" s="18">
        <v>909</v>
      </c>
      <c r="F942" s="18">
        <v>405.04132231545566</v>
      </c>
      <c r="G942" s="18">
        <v>-1.7053025658242404E-13</v>
      </c>
      <c r="H942" s="18">
        <v>-0.25069140932305345</v>
      </c>
    </row>
    <row r="943" spans="1:8" x14ac:dyDescent="0.25">
      <c r="A943" s="15">
        <f>Table5[[#This Row],[Unit price]] *Table5[[#This Row],[Quantity]]</f>
        <v>898.37999999999988</v>
      </c>
      <c r="B943" s="17">
        <f xml:space="preserve"> Table5[[#This Row],[Revenue]] - Table5[[#This Row],[Total Cost]]</f>
        <v>742.4628099199324</v>
      </c>
      <c r="E943" s="18">
        <v>910</v>
      </c>
      <c r="F943" s="18">
        <v>72.272727272977249</v>
      </c>
      <c r="G943" s="18">
        <v>8.8107299234252423E-13</v>
      </c>
      <c r="H943" s="18">
        <v>1.2952389481691093</v>
      </c>
    </row>
    <row r="944" spans="1:8" x14ac:dyDescent="0.25">
      <c r="A944" s="15">
        <f>Table5[[#This Row],[Unit price]] *Table5[[#This Row],[Quantity]]</f>
        <v>456.8</v>
      </c>
      <c r="B944" s="17">
        <f xml:space="preserve"> Table5[[#This Row],[Revenue]] - Table5[[#This Row],[Total Cost]]</f>
        <v>377.5206611583352</v>
      </c>
      <c r="E944" s="18">
        <v>911</v>
      </c>
      <c r="F944" s="18">
        <v>185.55371900890802</v>
      </c>
      <c r="G944" s="18">
        <v>5.4001247917767614E-13</v>
      </c>
      <c r="H944" s="18">
        <v>0.79385612952300255</v>
      </c>
    </row>
    <row r="945" spans="1:8" x14ac:dyDescent="0.25">
      <c r="A945" s="15">
        <f>Table5[[#This Row],[Unit price]] *Table5[[#This Row],[Quantity]]</f>
        <v>253.95</v>
      </c>
      <c r="B945" s="17">
        <f xml:space="preserve"> Table5[[#This Row],[Revenue]] - Table5[[#This Row],[Total Cost]]</f>
        <v>209.87603305857974</v>
      </c>
      <c r="E945" s="18">
        <v>912</v>
      </c>
      <c r="F945" s="18">
        <v>615.66942148974124</v>
      </c>
      <c r="G945" s="18">
        <v>-7.9580786405131221E-13</v>
      </c>
      <c r="H945" s="18">
        <v>-1.1698932435075826</v>
      </c>
    </row>
    <row r="946" spans="1:8" x14ac:dyDescent="0.25">
      <c r="A946" s="15">
        <f>Table5[[#This Row],[Unit price]] *Table5[[#This Row],[Quantity]]</f>
        <v>70.56</v>
      </c>
      <c r="B946" s="17">
        <f xml:space="preserve"> Table5[[#This Row],[Revenue]] - Table5[[#This Row],[Total Cost]]</f>
        <v>58.314049586979273</v>
      </c>
      <c r="E946" s="18">
        <v>913</v>
      </c>
      <c r="F946" s="18">
        <v>339.43801653010382</v>
      </c>
      <c r="G946" s="18">
        <v>5.6843418860808015E-14</v>
      </c>
      <c r="H946" s="18">
        <v>8.3563803107684478E-2</v>
      </c>
    </row>
    <row r="947" spans="1:8" x14ac:dyDescent="0.25">
      <c r="A947" s="15">
        <f>Table5[[#This Row],[Unit price]] *Table5[[#This Row],[Quantity]]</f>
        <v>657.16</v>
      </c>
      <c r="B947" s="17">
        <f xml:space="preserve"> Table5[[#This Row],[Revenue]] - Table5[[#This Row],[Total Cost]]</f>
        <v>543.10743801841409</v>
      </c>
      <c r="E947" s="18">
        <v>914</v>
      </c>
      <c r="F947" s="18">
        <v>246.94214876118738</v>
      </c>
      <c r="G947" s="18">
        <v>3.1263880373444408E-13</v>
      </c>
      <c r="H947" s="18">
        <v>0.45960091709226458</v>
      </c>
    </row>
    <row r="948" spans="1:8" x14ac:dyDescent="0.25">
      <c r="A948" s="15">
        <f>Table5[[#This Row],[Unit price]] *Table5[[#This Row],[Quantity]]</f>
        <v>168.5</v>
      </c>
      <c r="B948" s="17">
        <f xml:space="preserve"> Table5[[#This Row],[Revenue]] - Table5[[#This Row],[Total Cost]]</f>
        <v>139.25619834759081</v>
      </c>
      <c r="E948" s="18">
        <v>915</v>
      </c>
      <c r="F948" s="18">
        <v>175.98347107499046</v>
      </c>
      <c r="G948" s="18">
        <v>5.6843418860808015E-13</v>
      </c>
      <c r="H948" s="18">
        <v>0.83563803107684476</v>
      </c>
    </row>
    <row r="949" spans="1:8" x14ac:dyDescent="0.25">
      <c r="A949" s="15">
        <f>Table5[[#This Row],[Unit price]] *Table5[[#This Row],[Quantity]]</f>
        <v>53.78</v>
      </c>
      <c r="B949" s="17">
        <f xml:space="preserve"> Table5[[#This Row],[Revenue]] - Table5[[#This Row],[Total Cost]]</f>
        <v>44.446280991889815</v>
      </c>
      <c r="E949" s="18">
        <v>916</v>
      </c>
      <c r="F949" s="18">
        <v>35.413223140617795</v>
      </c>
      <c r="G949" s="18">
        <v>9.9475983006414026E-13</v>
      </c>
      <c r="H949" s="18">
        <v>1.4623665543844784</v>
      </c>
    </row>
    <row r="950" spans="1:8" x14ac:dyDescent="0.25">
      <c r="A950" s="15">
        <f>Table5[[#This Row],[Unit price]] *Table5[[#This Row],[Quantity]]</f>
        <v>179.05</v>
      </c>
      <c r="B950" s="17">
        <f xml:space="preserve"> Table5[[#This Row],[Revenue]] - Table5[[#This Row],[Total Cost]]</f>
        <v>147.97520661208389</v>
      </c>
      <c r="E950" s="18">
        <v>917</v>
      </c>
      <c r="F950" s="18">
        <v>312.95867768703658</v>
      </c>
      <c r="G950" s="18">
        <v>1.1368683772161603E-13</v>
      </c>
      <c r="H950" s="18">
        <v>0.16712760621536896</v>
      </c>
    </row>
    <row r="951" spans="1:8" x14ac:dyDescent="0.25">
      <c r="A951" s="15">
        <f>Table5[[#This Row],[Unit price]] *Table5[[#This Row],[Quantity]]</f>
        <v>211.44</v>
      </c>
      <c r="B951" s="17">
        <f xml:space="preserve"> Table5[[#This Row],[Revenue]] - Table5[[#This Row],[Total Cost]]</f>
        <v>174.7438016534991</v>
      </c>
      <c r="E951" s="18">
        <v>918</v>
      </c>
      <c r="F951" s="18">
        <v>171.00000000059299</v>
      </c>
      <c r="G951" s="18">
        <v>5.6843418860808015E-13</v>
      </c>
      <c r="H951" s="18">
        <v>0.83563803107684476</v>
      </c>
    </row>
    <row r="952" spans="1:8" x14ac:dyDescent="0.25">
      <c r="A952" s="15">
        <f>Table5[[#This Row],[Unit price]] *Table5[[#This Row],[Quantity]]</f>
        <v>119.72999999999999</v>
      </c>
      <c r="B952" s="17">
        <f xml:space="preserve"> Table5[[#This Row],[Revenue]] - Table5[[#This Row],[Total Cost]]</f>
        <v>98.950413223483949</v>
      </c>
      <c r="E952" s="18">
        <v>919</v>
      </c>
      <c r="F952" s="18">
        <v>65.107438016754017</v>
      </c>
      <c r="G952" s="18">
        <v>8.9528384705772623E-13</v>
      </c>
      <c r="H952" s="18">
        <v>1.3161298989460304</v>
      </c>
    </row>
    <row r="953" spans="1:8" x14ac:dyDescent="0.25">
      <c r="A953" s="15">
        <f>Table5[[#This Row],[Unit price]] *Table5[[#This Row],[Quantity]]</f>
        <v>65.699999999999989</v>
      </c>
      <c r="B953" s="17">
        <f xml:space="preserve"> Table5[[#This Row],[Revenue]] - Table5[[#This Row],[Total Cost]]</f>
        <v>54.297520661345487</v>
      </c>
      <c r="E953" s="18">
        <v>920</v>
      </c>
      <c r="F953" s="18">
        <v>266.20661157117172</v>
      </c>
      <c r="G953" s="18">
        <v>2.2737367544323206E-13</v>
      </c>
      <c r="H953" s="18">
        <v>0.33425521243073791</v>
      </c>
    </row>
    <row r="954" spans="1:8" x14ac:dyDescent="0.25">
      <c r="A954" s="15">
        <f>Table5[[#This Row],[Unit price]] *Table5[[#This Row],[Quantity]]</f>
        <v>251.4</v>
      </c>
      <c r="B954" s="17">
        <f xml:space="preserve"> Table5[[#This Row],[Revenue]] - Table5[[#This Row],[Total Cost]]</f>
        <v>207.7685950420435</v>
      </c>
      <c r="E954" s="18">
        <v>921</v>
      </c>
      <c r="F954" s="18">
        <v>81.173553719289174</v>
      </c>
      <c r="G954" s="18">
        <v>8.5265128291212022E-13</v>
      </c>
      <c r="H954" s="18">
        <v>1.253457046615267</v>
      </c>
    </row>
    <row r="955" spans="1:8" x14ac:dyDescent="0.25">
      <c r="A955" s="15">
        <f>Table5[[#This Row],[Unit price]] *Table5[[#This Row],[Quantity]]</f>
        <v>84.16</v>
      </c>
      <c r="B955" s="17">
        <f xml:space="preserve"> Table5[[#This Row],[Revenue]] - Table5[[#This Row],[Total Cost]]</f>
        <v>69.55371900850588</v>
      </c>
      <c r="E955" s="18">
        <v>922</v>
      </c>
      <c r="F955" s="18">
        <v>21.041322314121583</v>
      </c>
      <c r="G955" s="18">
        <v>1.0409451078885468E-12</v>
      </c>
      <c r="H955" s="18">
        <v>1.5302621444094719</v>
      </c>
    </row>
    <row r="956" spans="1:8" x14ac:dyDescent="0.25">
      <c r="A956" s="15">
        <f>Table5[[#This Row],[Unit price]] *Table5[[#This Row],[Quantity]]</f>
        <v>395.46</v>
      </c>
      <c r="B956" s="17">
        <f xml:space="preserve"> Table5[[#This Row],[Revenue]] - Table5[[#This Row],[Total Cost]]</f>
        <v>326.82644628212614</v>
      </c>
      <c r="E956" s="18">
        <v>923</v>
      </c>
      <c r="F956" s="18">
        <v>480.97520661324018</v>
      </c>
      <c r="G956" s="18">
        <v>-3.979039320256561E-13</v>
      </c>
      <c r="H956" s="18">
        <v>-0.58494662175379131</v>
      </c>
    </row>
    <row r="957" spans="1:8" x14ac:dyDescent="0.25">
      <c r="A957" s="15">
        <f>Table5[[#This Row],[Unit price]] *Table5[[#This Row],[Quantity]]</f>
        <v>297.99</v>
      </c>
      <c r="B957" s="17">
        <f xml:space="preserve"> Table5[[#This Row],[Revenue]] - Table5[[#This Row],[Total Cost]]</f>
        <v>246.27272727358212</v>
      </c>
      <c r="E957" s="18">
        <v>924</v>
      </c>
      <c r="F957" s="18">
        <v>174.6446280997792</v>
      </c>
      <c r="G957" s="18">
        <v>5.6843418860808015E-13</v>
      </c>
      <c r="H957" s="18">
        <v>0.83563803107684476</v>
      </c>
    </row>
    <row r="958" spans="1:8" x14ac:dyDescent="0.25">
      <c r="A958" s="15">
        <f>Table5[[#This Row],[Unit price]] *Table5[[#This Row],[Quantity]]</f>
        <v>454.41</v>
      </c>
      <c r="B958" s="17">
        <f xml:space="preserve"> Table5[[#This Row],[Revenue]] - Table5[[#This Row],[Total Cost]]</f>
        <v>375.54545454675815</v>
      </c>
      <c r="E958" s="18">
        <v>925</v>
      </c>
      <c r="F958" s="18">
        <v>45.553719008421616</v>
      </c>
      <c r="G958" s="18">
        <v>9.6633812063373625E-13</v>
      </c>
      <c r="H958" s="18">
        <v>1.4205846528306361</v>
      </c>
    </row>
    <row r="959" spans="1:8" x14ac:dyDescent="0.25">
      <c r="A959" s="15">
        <f>Table5[[#This Row],[Unit price]] *Table5[[#This Row],[Quantity]]</f>
        <v>276.12</v>
      </c>
      <c r="B959" s="17">
        <f xml:space="preserve"> Table5[[#This Row],[Revenue]] - Table5[[#This Row],[Total Cost]]</f>
        <v>228.19834710823011</v>
      </c>
      <c r="E959" s="18">
        <v>926</v>
      </c>
      <c r="F959" s="18">
        <v>72.983471074632618</v>
      </c>
      <c r="G959" s="18">
        <v>8.8107299234252423E-13</v>
      </c>
      <c r="H959" s="18">
        <v>1.2952389481691093</v>
      </c>
    </row>
    <row r="960" spans="1:8" x14ac:dyDescent="0.25">
      <c r="A960" s="15">
        <f>Table5[[#This Row],[Unit price]] *Table5[[#This Row],[Quantity]]</f>
        <v>158</v>
      </c>
      <c r="B960" s="17">
        <f xml:space="preserve"> Table5[[#This Row],[Revenue]] - Table5[[#This Row],[Total Cost]]</f>
        <v>130.57851239714745</v>
      </c>
      <c r="E960" s="18">
        <v>927</v>
      </c>
      <c r="F960" s="18">
        <v>294.69421487705574</v>
      </c>
      <c r="G960" s="18">
        <v>2.2737367544323206E-13</v>
      </c>
      <c r="H960" s="18">
        <v>0.33425521243073791</v>
      </c>
    </row>
    <row r="961" spans="1:8" x14ac:dyDescent="0.25">
      <c r="A961" s="15">
        <f>Table5[[#This Row],[Unit price]] *Table5[[#This Row],[Quantity]]</f>
        <v>887.93999999999994</v>
      </c>
      <c r="B961" s="17">
        <f xml:space="preserve"> Table5[[#This Row],[Revenue]] - Table5[[#This Row],[Total Cost]]</f>
        <v>733.83471074634883</v>
      </c>
      <c r="E961" s="18">
        <v>928</v>
      </c>
      <c r="F961" s="18">
        <v>656.40495867996538</v>
      </c>
      <c r="G961" s="18">
        <v>-1.0231815394945443E-12</v>
      </c>
      <c r="H961" s="18">
        <v>-1.5041484559383205</v>
      </c>
    </row>
    <row r="962" spans="1:8" x14ac:dyDescent="0.25">
      <c r="A962" s="15">
        <f>Table5[[#This Row],[Unit price]] *Table5[[#This Row],[Quantity]]</f>
        <v>91.98</v>
      </c>
      <c r="B962" s="17">
        <f xml:space="preserve"> Table5[[#This Row],[Revenue]] - Table5[[#This Row],[Total Cost]]</f>
        <v>76.016528925883705</v>
      </c>
      <c r="E962" s="18">
        <v>929</v>
      </c>
      <c r="F962" s="18">
        <v>41.834710743945884</v>
      </c>
      <c r="G962" s="18">
        <v>9.8054897534893826E-13</v>
      </c>
      <c r="H962" s="18">
        <v>1.4414756036075571</v>
      </c>
    </row>
    <row r="963" spans="1:8" x14ac:dyDescent="0.25">
      <c r="A963" s="15">
        <f>Table5[[#This Row],[Unit price]] *Table5[[#This Row],[Quantity]]</f>
        <v>41.78</v>
      </c>
      <c r="B963" s="17">
        <f xml:space="preserve"> Table5[[#This Row],[Revenue]] - Table5[[#This Row],[Total Cost]]</f>
        <v>34.528925619954563</v>
      </c>
      <c r="E963" s="18">
        <v>930</v>
      </c>
      <c r="F963" s="18">
        <v>495.4710743818855</v>
      </c>
      <c r="G963" s="18">
        <v>-3.979039320256561E-13</v>
      </c>
      <c r="H963" s="18">
        <v>-0.58494662175379131</v>
      </c>
    </row>
    <row r="964" spans="1:8" x14ac:dyDescent="0.25">
      <c r="A964" s="15">
        <f>Table5[[#This Row],[Unit price]] *Table5[[#This Row],[Quantity]]</f>
        <v>15.5</v>
      </c>
      <c r="B964" s="17">
        <f xml:space="preserve"> Table5[[#This Row],[Revenue]] - Table5[[#This Row],[Total Cost]]</f>
        <v>12.809917355416365</v>
      </c>
      <c r="E964" s="18">
        <v>931</v>
      </c>
      <c r="F964" s="18">
        <v>137.76859504179984</v>
      </c>
      <c r="G964" s="18">
        <v>6.8212102632969618E-13</v>
      </c>
      <c r="H964" s="18">
        <v>1.0027656372922138</v>
      </c>
    </row>
    <row r="965" spans="1:8" x14ac:dyDescent="0.25">
      <c r="A965" s="15">
        <f>Table5[[#This Row],[Unit price]] *Table5[[#This Row],[Quantity]]</f>
        <v>290.45999999999998</v>
      </c>
      <c r="B965" s="17">
        <f xml:space="preserve"> Table5[[#This Row],[Revenue]] - Table5[[#This Row],[Total Cost]]</f>
        <v>240.04958677769272</v>
      </c>
      <c r="E965" s="18">
        <v>932</v>
      </c>
      <c r="F965" s="18">
        <v>615.20661157238419</v>
      </c>
      <c r="G965" s="18">
        <v>-9.0949470177292824E-13</v>
      </c>
      <c r="H965" s="18">
        <v>-1.3370208497229517</v>
      </c>
    </row>
    <row r="966" spans="1:8" x14ac:dyDescent="0.25">
      <c r="A966" s="15">
        <f>Table5[[#This Row],[Unit price]] *Table5[[#This Row],[Quantity]]</f>
        <v>66.66</v>
      </c>
      <c r="B966" s="17">
        <f xml:space="preserve"> Table5[[#This Row],[Revenue]] - Table5[[#This Row],[Total Cost]]</f>
        <v>55.090909091100315</v>
      </c>
      <c r="E966" s="18">
        <v>933</v>
      </c>
      <c r="F966" s="18">
        <v>370.71074380293976</v>
      </c>
      <c r="G966" s="18">
        <v>-1.1368683772161603E-13</v>
      </c>
      <c r="H966" s="18">
        <v>-0.16712760621536896</v>
      </c>
    </row>
    <row r="967" spans="1:8" x14ac:dyDescent="0.25">
      <c r="A967" s="15">
        <f>Table5[[#This Row],[Unit price]] *Table5[[#This Row],[Quantity]]</f>
        <v>76.540000000000006</v>
      </c>
      <c r="B967" s="17">
        <f xml:space="preserve"> Table5[[#This Row],[Revenue]] - Table5[[#This Row],[Total Cost]]</f>
        <v>63.256198347327015</v>
      </c>
      <c r="E967" s="18">
        <v>934</v>
      </c>
      <c r="F967" s="18">
        <v>313.1404958688554</v>
      </c>
      <c r="G967" s="18">
        <v>1.1368683772161603E-13</v>
      </c>
      <c r="H967" s="18">
        <v>0.16712760621536896</v>
      </c>
    </row>
    <row r="968" spans="1:8" x14ac:dyDescent="0.25">
      <c r="A968" s="15">
        <f>Table5[[#This Row],[Unit price]] *Table5[[#This Row],[Quantity]]</f>
        <v>299.7</v>
      </c>
      <c r="B968" s="17">
        <f xml:space="preserve"> Table5[[#This Row],[Revenue]] - Table5[[#This Row],[Total Cost]]</f>
        <v>247.68595041408287</v>
      </c>
      <c r="E968" s="18">
        <v>935</v>
      </c>
      <c r="F968" s="18">
        <v>212.52892562057195</v>
      </c>
      <c r="G968" s="18">
        <v>4.2632564145606011E-13</v>
      </c>
      <c r="H968" s="18">
        <v>0.62672852330763351</v>
      </c>
    </row>
    <row r="969" spans="1:8" x14ac:dyDescent="0.25">
      <c r="A969" s="15">
        <f>Table5[[#This Row],[Unit price]] *Table5[[#This Row],[Quantity]]</f>
        <v>243.03000000000003</v>
      </c>
      <c r="B969" s="17">
        <f xml:space="preserve"> Table5[[#This Row],[Revenue]] - Table5[[#This Row],[Total Cost]]</f>
        <v>200.85123967011867</v>
      </c>
      <c r="E969" s="18">
        <v>936</v>
      </c>
      <c r="F969" s="18">
        <v>456.3884297536506</v>
      </c>
      <c r="G969" s="18">
        <v>-2.8421709430404007E-13</v>
      </c>
      <c r="H969" s="18">
        <v>-0.41781901553842238</v>
      </c>
    </row>
    <row r="970" spans="1:8" x14ac:dyDescent="0.25">
      <c r="A970" s="15">
        <f>Table5[[#This Row],[Unit price]] *Table5[[#This Row],[Quantity]]</f>
        <v>47.400000000000006</v>
      </c>
      <c r="B970" s="17">
        <f xml:space="preserve"> Table5[[#This Row],[Revenue]] - Table5[[#This Row],[Total Cost]]</f>
        <v>39.173553719144245</v>
      </c>
      <c r="E970" s="18">
        <v>937</v>
      </c>
      <c r="F970" s="18">
        <v>369.75206611698604</v>
      </c>
      <c r="G970" s="18">
        <v>-1.1368683772161603E-13</v>
      </c>
      <c r="H970" s="18">
        <v>-0.16712760621536896</v>
      </c>
    </row>
    <row r="971" spans="1:8" x14ac:dyDescent="0.25">
      <c r="A971" s="15">
        <f>Table5[[#This Row],[Unit price]] *Table5[[#This Row],[Quantity]]</f>
        <v>172.45000000000002</v>
      </c>
      <c r="B971" s="17">
        <f xml:space="preserve"> Table5[[#This Row],[Revenue]] - Table5[[#This Row],[Total Cost]]</f>
        <v>142.5206611575195</v>
      </c>
      <c r="E971" s="18">
        <v>938</v>
      </c>
      <c r="F971" s="18">
        <v>228.32231405037891</v>
      </c>
      <c r="G971" s="18">
        <v>3.979039320256561E-13</v>
      </c>
      <c r="H971" s="18">
        <v>0.58494662175379131</v>
      </c>
    </row>
    <row r="972" spans="1:8" x14ac:dyDescent="0.25">
      <c r="A972" s="15">
        <f>Table5[[#This Row],[Unit price]] *Table5[[#This Row],[Quantity]]</f>
        <v>846.3</v>
      </c>
      <c r="B972" s="17">
        <f xml:space="preserve"> Table5[[#This Row],[Revenue]] - Table5[[#This Row],[Total Cost]]</f>
        <v>699.42148760573355</v>
      </c>
      <c r="E972" s="18">
        <v>939</v>
      </c>
      <c r="F972" s="18">
        <v>284.08264462908505</v>
      </c>
      <c r="G972" s="18">
        <v>2.2737367544323206E-13</v>
      </c>
      <c r="H972" s="18">
        <v>0.33425521243073791</v>
      </c>
    </row>
    <row r="973" spans="1:8" x14ac:dyDescent="0.25">
      <c r="A973" s="15">
        <f>Table5[[#This Row],[Unit price]] *Table5[[#This Row],[Quantity]]</f>
        <v>258.37</v>
      </c>
      <c r="B973" s="17">
        <f xml:space="preserve"> Table5[[#This Row],[Revenue]] - Table5[[#This Row],[Total Cost]]</f>
        <v>213.52892562057588</v>
      </c>
      <c r="E973" s="18">
        <v>940</v>
      </c>
      <c r="F973" s="18">
        <v>219.90082644704387</v>
      </c>
      <c r="G973" s="18">
        <v>3.979039320256561E-13</v>
      </c>
      <c r="H973" s="18">
        <v>0.58494662175379131</v>
      </c>
    </row>
    <row r="974" spans="1:8" x14ac:dyDescent="0.25">
      <c r="A974" s="15">
        <f>Table5[[#This Row],[Unit price]] *Table5[[#This Row],[Quantity]]</f>
        <v>609.55999999999995</v>
      </c>
      <c r="B974" s="17">
        <f xml:space="preserve"> Table5[[#This Row],[Revenue]] - Table5[[#This Row],[Total Cost]]</f>
        <v>503.76859504307089</v>
      </c>
      <c r="E974" s="18">
        <v>941</v>
      </c>
      <c r="F974" s="18">
        <v>742.46280991993365</v>
      </c>
      <c r="G974" s="18">
        <v>-1.2505552149377763E-12</v>
      </c>
      <c r="H974" s="18">
        <v>-1.8384036683690583</v>
      </c>
    </row>
    <row r="975" spans="1:8" x14ac:dyDescent="0.25">
      <c r="A975" s="15">
        <f>Table5[[#This Row],[Unit price]] *Table5[[#This Row],[Quantity]]</f>
        <v>240.24</v>
      </c>
      <c r="B975" s="17">
        <f xml:space="preserve"> Table5[[#This Row],[Revenue]] - Table5[[#This Row],[Total Cost]]</f>
        <v>198.54545454614373</v>
      </c>
      <c r="E975" s="18">
        <v>942</v>
      </c>
      <c r="F975" s="18">
        <v>377.52066115833532</v>
      </c>
      <c r="G975" s="18">
        <v>-1.1368683772161603E-13</v>
      </c>
      <c r="H975" s="18">
        <v>-0.16712760621536896</v>
      </c>
    </row>
    <row r="976" spans="1:8" x14ac:dyDescent="0.25">
      <c r="A976" s="15">
        <f>Table5[[#This Row],[Unit price]] *Table5[[#This Row],[Quantity]]</f>
        <v>172.26</v>
      </c>
      <c r="B976" s="17">
        <f xml:space="preserve"> Table5[[#This Row],[Revenue]] - Table5[[#This Row],[Total Cost]]</f>
        <v>142.36363636413051</v>
      </c>
      <c r="E976" s="18">
        <v>943</v>
      </c>
      <c r="F976" s="18">
        <v>209.87603305857928</v>
      </c>
      <c r="G976" s="18">
        <v>4.5474735088646412E-13</v>
      </c>
      <c r="H976" s="18">
        <v>0.66851042486147583</v>
      </c>
    </row>
    <row r="977" spans="1:8" x14ac:dyDescent="0.25">
      <c r="A977" s="15">
        <f>Table5[[#This Row],[Unit price]] *Table5[[#This Row],[Quantity]]</f>
        <v>99.84</v>
      </c>
      <c r="B977" s="17">
        <f xml:space="preserve"> Table5[[#This Row],[Revenue]] - Table5[[#This Row],[Total Cost]]</f>
        <v>82.512396694501291</v>
      </c>
      <c r="E977" s="18">
        <v>944</v>
      </c>
      <c r="F977" s="18">
        <v>58.314049586978349</v>
      </c>
      <c r="G977" s="18">
        <v>9.2370555648813024E-13</v>
      </c>
      <c r="H977" s="18">
        <v>1.3579118004998727</v>
      </c>
    </row>
    <row r="978" spans="1:8" x14ac:dyDescent="0.25">
      <c r="A978" s="15">
        <f>Table5[[#This Row],[Unit price]] *Table5[[#This Row],[Quantity]]</f>
        <v>298.64</v>
      </c>
      <c r="B978" s="17">
        <f xml:space="preserve"> Table5[[#This Row],[Revenue]] - Table5[[#This Row],[Total Cost]]</f>
        <v>246.8099173562286</v>
      </c>
      <c r="E978" s="18">
        <v>945</v>
      </c>
      <c r="F978" s="18">
        <v>543.10743801841465</v>
      </c>
      <c r="G978" s="18">
        <v>-5.6843418860808015E-13</v>
      </c>
      <c r="H978" s="18">
        <v>-0.83563803107684476</v>
      </c>
    </row>
    <row r="979" spans="1:8" x14ac:dyDescent="0.25">
      <c r="A979" s="15">
        <f>Table5[[#This Row],[Unit price]] *Table5[[#This Row],[Quantity]]</f>
        <v>159.60000000000002</v>
      </c>
      <c r="B979" s="17">
        <f xml:space="preserve"> Table5[[#This Row],[Revenue]] - Table5[[#This Row],[Total Cost]]</f>
        <v>131.90082644673885</v>
      </c>
      <c r="E979" s="18">
        <v>946</v>
      </c>
      <c r="F979" s="18">
        <v>139.25619834759013</v>
      </c>
      <c r="G979" s="18">
        <v>6.8212102632969618E-13</v>
      </c>
      <c r="H979" s="18">
        <v>1.0027656372922138</v>
      </c>
    </row>
    <row r="980" spans="1:8" x14ac:dyDescent="0.25">
      <c r="A980" s="15">
        <f>Table5[[#This Row],[Unit price]] *Table5[[#This Row],[Quantity]]</f>
        <v>25.45</v>
      </c>
      <c r="B980" s="17">
        <f xml:space="preserve"> Table5[[#This Row],[Revenue]] - Table5[[#This Row],[Total Cost]]</f>
        <v>21.033057851312677</v>
      </c>
      <c r="E980" s="18">
        <v>947</v>
      </c>
      <c r="F980" s="18">
        <v>44.446280991888848</v>
      </c>
      <c r="G980" s="18">
        <v>9.6633812063373625E-13</v>
      </c>
      <c r="H980" s="18">
        <v>1.4205846528306361</v>
      </c>
    </row>
    <row r="981" spans="1:8" x14ac:dyDescent="0.25">
      <c r="A981" s="15">
        <f>Table5[[#This Row],[Unit price]] *Table5[[#This Row],[Quantity]]</f>
        <v>67.77</v>
      </c>
      <c r="B981" s="17">
        <f xml:space="preserve"> Table5[[#This Row],[Revenue]] - Table5[[#This Row],[Total Cost]]</f>
        <v>56.008264463004323</v>
      </c>
      <c r="E981" s="18">
        <v>948</v>
      </c>
      <c r="F981" s="18">
        <v>147.97520661208324</v>
      </c>
      <c r="G981" s="18">
        <v>6.5369931689929217E-13</v>
      </c>
      <c r="H981" s="18">
        <v>0.96098373573837148</v>
      </c>
    </row>
    <row r="982" spans="1:8" x14ac:dyDescent="0.25">
      <c r="A982" s="15">
        <f>Table5[[#This Row],[Unit price]] *Table5[[#This Row],[Quantity]]</f>
        <v>238.36</v>
      </c>
      <c r="B982" s="17">
        <f xml:space="preserve"> Table5[[#This Row],[Revenue]] - Table5[[#This Row],[Total Cost]]</f>
        <v>196.99173553787386</v>
      </c>
      <c r="E982" s="18">
        <v>949</v>
      </c>
      <c r="F982" s="18">
        <v>174.74380165349856</v>
      </c>
      <c r="G982" s="18">
        <v>5.4001247917767614E-13</v>
      </c>
      <c r="H982" s="18">
        <v>0.79385612952300255</v>
      </c>
    </row>
    <row r="983" spans="1:8" x14ac:dyDescent="0.25">
      <c r="A983" s="15">
        <f>Table5[[#This Row],[Unit price]] *Table5[[#This Row],[Quantity]]</f>
        <v>232.6</v>
      </c>
      <c r="B983" s="17">
        <f xml:space="preserve"> Table5[[#This Row],[Revenue]] - Table5[[#This Row],[Total Cost]]</f>
        <v>192.23140495934493</v>
      </c>
      <c r="E983" s="18">
        <v>950</v>
      </c>
      <c r="F983" s="18">
        <v>98.950413223483153</v>
      </c>
      <c r="G983" s="18">
        <v>7.9580786405131221E-13</v>
      </c>
      <c r="H983" s="18">
        <v>1.1698932435075826</v>
      </c>
    </row>
    <row r="984" spans="1:8" x14ac:dyDescent="0.25">
      <c r="A984" s="15">
        <f>Table5[[#This Row],[Unit price]] *Table5[[#This Row],[Quantity]]</f>
        <v>877.32</v>
      </c>
      <c r="B984" s="17">
        <f xml:space="preserve"> Table5[[#This Row],[Revenue]] - Table5[[#This Row],[Total Cost]]</f>
        <v>725.05785124218619</v>
      </c>
      <c r="E984" s="18">
        <v>951</v>
      </c>
      <c r="F984" s="18">
        <v>54.297520661344549</v>
      </c>
      <c r="G984" s="18">
        <v>9.3791641120333225E-13</v>
      </c>
      <c r="H984" s="18">
        <v>1.3788027512767937</v>
      </c>
    </row>
    <row r="985" spans="1:8" x14ac:dyDescent="0.25">
      <c r="A985" s="15">
        <f>Table5[[#This Row],[Unit price]] *Table5[[#This Row],[Quantity]]</f>
        <v>699.71999999999991</v>
      </c>
      <c r="B985" s="17">
        <f xml:space="preserve"> Table5[[#This Row],[Revenue]] - Table5[[#This Row],[Total Cost]]</f>
        <v>578.28099173754435</v>
      </c>
      <c r="E985" s="18">
        <v>952</v>
      </c>
      <c r="F985" s="18">
        <v>207.76859504204305</v>
      </c>
      <c r="G985" s="18">
        <v>4.5474735088646412E-13</v>
      </c>
      <c r="H985" s="18">
        <v>0.66851042486147583</v>
      </c>
    </row>
    <row r="986" spans="1:8" x14ac:dyDescent="0.25">
      <c r="A986" s="15">
        <f>Table5[[#This Row],[Unit price]] *Table5[[#This Row],[Quantity]]</f>
        <v>674.59</v>
      </c>
      <c r="B986" s="17">
        <f xml:space="preserve"> Table5[[#This Row],[Revenue]] - Table5[[#This Row],[Total Cost]]</f>
        <v>557.51239669615006</v>
      </c>
      <c r="E986" s="18">
        <v>953</v>
      </c>
      <c r="F986" s="18">
        <v>69.553719008504999</v>
      </c>
      <c r="G986" s="18">
        <v>8.8107299234252423E-13</v>
      </c>
      <c r="H986" s="18">
        <v>1.2952389481691093</v>
      </c>
    </row>
    <row r="987" spans="1:8" x14ac:dyDescent="0.25">
      <c r="A987" s="15">
        <f>Table5[[#This Row],[Unit price]] *Table5[[#This Row],[Quantity]]</f>
        <v>318.55</v>
      </c>
      <c r="B987" s="17">
        <f xml:space="preserve"> Table5[[#This Row],[Revenue]] - Table5[[#This Row],[Total Cost]]</f>
        <v>263.26446281083116</v>
      </c>
      <c r="E987" s="18">
        <v>954</v>
      </c>
      <c r="F987" s="18">
        <v>326.82644628212608</v>
      </c>
      <c r="G987" s="18">
        <v>5.6843418860808015E-14</v>
      </c>
      <c r="H987" s="18">
        <v>8.3563803107684478E-2</v>
      </c>
    </row>
    <row r="988" spans="1:8" x14ac:dyDescent="0.25">
      <c r="A988" s="15">
        <f>Table5[[#This Row],[Unit price]] *Table5[[#This Row],[Quantity]]</f>
        <v>29.52</v>
      </c>
      <c r="B988" s="17">
        <f xml:space="preserve"> Table5[[#This Row],[Revenue]] - Table5[[#This Row],[Total Cost]]</f>
        <v>24.396694214960718</v>
      </c>
      <c r="E988" s="18">
        <v>955</v>
      </c>
      <c r="F988" s="18">
        <v>246.27272727358178</v>
      </c>
      <c r="G988" s="18">
        <v>3.4106051316484809E-13</v>
      </c>
      <c r="H988" s="18">
        <v>0.5013828186461069</v>
      </c>
    </row>
    <row r="989" spans="1:8" x14ac:dyDescent="0.25">
      <c r="A989" s="15">
        <f>Table5[[#This Row],[Unit price]] *Table5[[#This Row],[Quantity]]</f>
        <v>496</v>
      </c>
      <c r="B989" s="17">
        <f xml:space="preserve"> Table5[[#This Row],[Revenue]] - Table5[[#This Row],[Total Cost]]</f>
        <v>409.91735537332369</v>
      </c>
      <c r="E989" s="18">
        <v>956</v>
      </c>
      <c r="F989" s="18">
        <v>375.54545454675815</v>
      </c>
      <c r="G989" s="18">
        <v>0</v>
      </c>
      <c r="H989" s="18">
        <v>0</v>
      </c>
    </row>
    <row r="990" spans="1:8" x14ac:dyDescent="0.25">
      <c r="A990" s="15">
        <f>Table5[[#This Row],[Unit price]] *Table5[[#This Row],[Quantity]]</f>
        <v>823.40000000000009</v>
      </c>
      <c r="B990" s="17">
        <f xml:space="preserve"> Table5[[#This Row],[Revenue]] - Table5[[#This Row],[Total Cost]]</f>
        <v>680.49586777095715</v>
      </c>
      <c r="E990" s="18">
        <v>957</v>
      </c>
      <c r="F990" s="18">
        <v>228.19834710822974</v>
      </c>
      <c r="G990" s="18">
        <v>3.694822225952521E-13</v>
      </c>
      <c r="H990" s="18">
        <v>0.5431647201999491</v>
      </c>
    </row>
    <row r="991" spans="1:8" x14ac:dyDescent="0.25">
      <c r="A991" s="15">
        <f>Table5[[#This Row],[Unit price]] *Table5[[#This Row],[Quantity]]</f>
        <v>602.96</v>
      </c>
      <c r="B991" s="17">
        <f xml:space="preserve"> Table5[[#This Row],[Revenue]] - Table5[[#This Row],[Total Cost]]</f>
        <v>498.31404958850658</v>
      </c>
      <c r="E991" s="18">
        <v>958</v>
      </c>
      <c r="F991" s="18">
        <v>130.57851239714677</v>
      </c>
      <c r="G991" s="18">
        <v>6.8212102632969618E-13</v>
      </c>
      <c r="H991" s="18">
        <v>1.0027656372922138</v>
      </c>
    </row>
    <row r="992" spans="1:8" x14ac:dyDescent="0.25">
      <c r="A992" s="15">
        <f>Table5[[#This Row],[Unit price]] *Table5[[#This Row],[Quantity]]</f>
        <v>282.8</v>
      </c>
      <c r="B992" s="17">
        <f xml:space="preserve"> Table5[[#This Row],[Revenue]] - Table5[[#This Row],[Total Cost]]</f>
        <v>233.71900826527408</v>
      </c>
      <c r="E992" s="18">
        <v>959</v>
      </c>
      <c r="F992" s="18">
        <v>733.83471074634997</v>
      </c>
      <c r="G992" s="18">
        <v>-1.1368683772161603E-12</v>
      </c>
      <c r="H992" s="18">
        <v>-1.6712760621536895</v>
      </c>
    </row>
    <row r="993" spans="1:8" x14ac:dyDescent="0.25">
      <c r="A993" s="15">
        <f>Table5[[#This Row],[Unit price]] *Table5[[#This Row],[Quantity]]</f>
        <v>766</v>
      </c>
      <c r="B993" s="17">
        <f xml:space="preserve"> Table5[[#This Row],[Revenue]] - Table5[[#This Row],[Total Cost]]</f>
        <v>633.05785124186684</v>
      </c>
      <c r="E993" s="18">
        <v>960</v>
      </c>
      <c r="F993" s="18">
        <v>76.016528925882824</v>
      </c>
      <c r="G993" s="18">
        <v>8.8107299234252423E-13</v>
      </c>
      <c r="H993" s="18">
        <v>1.2952389481691093</v>
      </c>
    </row>
    <row r="994" spans="1:8" x14ac:dyDescent="0.25">
      <c r="A994" s="15">
        <f>Table5[[#This Row],[Unit price]] *Table5[[#This Row],[Quantity]]</f>
        <v>116.06</v>
      </c>
      <c r="B994" s="17">
        <f xml:space="preserve"> Table5[[#This Row],[Revenue]] - Table5[[#This Row],[Total Cost]]</f>
        <v>95.917355372233772</v>
      </c>
      <c r="E994" s="18">
        <v>961</v>
      </c>
      <c r="F994" s="18">
        <v>34.528925619953569</v>
      </c>
      <c r="G994" s="18">
        <v>9.9475983006414026E-13</v>
      </c>
      <c r="H994" s="18">
        <v>1.4623665543844784</v>
      </c>
    </row>
    <row r="995" spans="1:8" x14ac:dyDescent="0.25">
      <c r="A995" s="15">
        <f>Table5[[#This Row],[Unit price]] *Table5[[#This Row],[Quantity]]</f>
        <v>174.89999999999998</v>
      </c>
      <c r="B995" s="17">
        <f xml:space="preserve"> Table5[[#This Row],[Revenue]] - Table5[[#This Row],[Total Cost]]</f>
        <v>144.54545454595626</v>
      </c>
      <c r="E995" s="18">
        <v>962</v>
      </c>
      <c r="F995" s="18">
        <v>12.809917355415298</v>
      </c>
      <c r="G995" s="18">
        <v>1.0675904604795505E-12</v>
      </c>
      <c r="H995" s="18">
        <v>1.569432677116199</v>
      </c>
    </row>
    <row r="996" spans="1:8" x14ac:dyDescent="0.25">
      <c r="A996" s="15">
        <f>Table5[[#This Row],[Unit price]] *Table5[[#This Row],[Quantity]]</f>
        <v>60.95</v>
      </c>
      <c r="B996" s="17">
        <f xml:space="preserve"> Table5[[#This Row],[Revenue]] - Table5[[#This Row],[Total Cost]]</f>
        <v>50.371900826621129</v>
      </c>
      <c r="E996" s="18">
        <v>963</v>
      </c>
      <c r="F996" s="18">
        <v>240.04958677769238</v>
      </c>
      <c r="G996" s="18">
        <v>3.4106051316484809E-13</v>
      </c>
      <c r="H996" s="18">
        <v>0.5013828186461069</v>
      </c>
    </row>
    <row r="997" spans="1:8" x14ac:dyDescent="0.25">
      <c r="A997" s="15">
        <f>Table5[[#This Row],[Unit price]] *Table5[[#This Row],[Quantity]]</f>
        <v>40.35</v>
      </c>
      <c r="B997" s="17">
        <f xml:space="preserve"> Table5[[#This Row],[Revenue]] - Table5[[#This Row],[Total Cost]]</f>
        <v>33.347107438132284</v>
      </c>
      <c r="E997" s="18">
        <v>964</v>
      </c>
      <c r="F997" s="18">
        <v>55.090909091099377</v>
      </c>
      <c r="G997" s="18">
        <v>9.3791641120333225E-13</v>
      </c>
      <c r="H997" s="18">
        <v>1.3788027512767937</v>
      </c>
    </row>
    <row r="998" spans="1:8" x14ac:dyDescent="0.25">
      <c r="A998" s="15">
        <f>Table5[[#This Row],[Unit price]] *Table5[[#This Row],[Quantity]]</f>
        <v>973.8</v>
      </c>
      <c r="B998" s="17">
        <f xml:space="preserve"> Table5[[#This Row],[Revenue]] - Table5[[#This Row],[Total Cost]]</f>
        <v>804.7933884325455</v>
      </c>
      <c r="E998" s="18">
        <v>965</v>
      </c>
      <c r="F998" s="18">
        <v>63.256198347326105</v>
      </c>
      <c r="G998" s="18">
        <v>9.0949470177292824E-13</v>
      </c>
      <c r="H998" s="18">
        <v>1.3370208497229517</v>
      </c>
    </row>
    <row r="999" spans="1:8" x14ac:dyDescent="0.25">
      <c r="A999" s="15">
        <f>Table5[[#This Row],[Unit price]] *Table5[[#This Row],[Quantity]]</f>
        <v>31.84</v>
      </c>
      <c r="B999" s="17">
        <f xml:space="preserve"> Table5[[#This Row],[Revenue]] - Table5[[#This Row],[Total Cost]]</f>
        <v>26.314049586868197</v>
      </c>
      <c r="E999" s="18">
        <v>966</v>
      </c>
      <c r="F999" s="18">
        <v>247.68595041408255</v>
      </c>
      <c r="G999" s="18">
        <v>3.1263880373444408E-13</v>
      </c>
      <c r="H999" s="18">
        <v>0.45960091709226458</v>
      </c>
    </row>
    <row r="1000" spans="1:8" x14ac:dyDescent="0.25">
      <c r="A1000" s="15">
        <f>Table5[[#This Row],[Unit price]] *Table5[[#This Row],[Quantity]]</f>
        <v>65.819999999999993</v>
      </c>
      <c r="B1000" s="17">
        <f xml:space="preserve"> Table5[[#This Row],[Revenue]] - Table5[[#This Row],[Total Cost]]</f>
        <v>54.396694215064841</v>
      </c>
      <c r="E1000" s="18">
        <v>967</v>
      </c>
      <c r="F1000" s="18">
        <v>200.85123967011822</v>
      </c>
      <c r="G1000" s="18">
        <v>4.5474735088646412E-13</v>
      </c>
      <c r="H1000" s="18">
        <v>0.66851042486147583</v>
      </c>
    </row>
    <row r="1001" spans="1:8" x14ac:dyDescent="0.25">
      <c r="A1001" s="15">
        <f>Table5[[#This Row],[Unit price]] *Table5[[#This Row],[Quantity]]</f>
        <v>618.38</v>
      </c>
      <c r="B1001" s="17">
        <f xml:space="preserve"> Table5[[#This Row],[Revenue]] - Table5[[#This Row],[Total Cost]]</f>
        <v>511.05785124144336</v>
      </c>
      <c r="E1001" s="18">
        <v>968</v>
      </c>
      <c r="F1001" s="18">
        <v>39.173553719143257</v>
      </c>
      <c r="G1001" s="18">
        <v>9.8765440270653926E-13</v>
      </c>
      <c r="H1001" s="18">
        <v>1.4519210789960177</v>
      </c>
    </row>
    <row r="1002" spans="1:8" x14ac:dyDescent="0.25">
      <c r="E1002" s="18">
        <v>969</v>
      </c>
      <c r="F1002" s="18">
        <v>142.52066115751884</v>
      </c>
      <c r="G1002" s="18">
        <v>6.5369931689929217E-13</v>
      </c>
      <c r="H1002" s="18">
        <v>0.96098373573837148</v>
      </c>
    </row>
    <row r="1003" spans="1:8" x14ac:dyDescent="0.25">
      <c r="E1003" s="18">
        <v>970</v>
      </c>
      <c r="F1003" s="18">
        <v>699.42148760573457</v>
      </c>
      <c r="G1003" s="18">
        <v>-1.0231815394945443E-12</v>
      </c>
      <c r="H1003" s="18">
        <v>-1.5041484559383205</v>
      </c>
    </row>
    <row r="1004" spans="1:8" x14ac:dyDescent="0.25">
      <c r="E1004" s="18">
        <v>971</v>
      </c>
      <c r="F1004" s="18">
        <v>213.52892562057545</v>
      </c>
      <c r="G1004" s="18">
        <v>4.2632564145606011E-13</v>
      </c>
      <c r="H1004" s="18">
        <v>0.62672852330763351</v>
      </c>
    </row>
    <row r="1005" spans="1:8" x14ac:dyDescent="0.25">
      <c r="E1005" s="18">
        <v>972</v>
      </c>
      <c r="F1005" s="18">
        <v>503.7685950430714</v>
      </c>
      <c r="G1005" s="18">
        <v>-5.1159076974727213E-13</v>
      </c>
      <c r="H1005" s="18">
        <v>-0.75207422796916024</v>
      </c>
    </row>
    <row r="1006" spans="1:8" x14ac:dyDescent="0.25">
      <c r="E1006" s="18">
        <v>973</v>
      </c>
      <c r="F1006" s="18">
        <v>198.54545454614325</v>
      </c>
      <c r="G1006" s="18">
        <v>4.8316906031686813E-13</v>
      </c>
      <c r="H1006" s="18">
        <v>0.71029232641531803</v>
      </c>
    </row>
    <row r="1007" spans="1:8" x14ac:dyDescent="0.25">
      <c r="E1007" s="18">
        <v>974</v>
      </c>
      <c r="F1007" s="18">
        <v>142.36363636412986</v>
      </c>
      <c r="G1007" s="18">
        <v>6.5369931689929217E-13</v>
      </c>
      <c r="H1007" s="18">
        <v>0.96098373573837148</v>
      </c>
    </row>
    <row r="1008" spans="1:8" x14ac:dyDescent="0.25">
      <c r="E1008" s="18">
        <v>975</v>
      </c>
      <c r="F1008" s="18">
        <v>82.512396694500438</v>
      </c>
      <c r="G1008" s="18">
        <v>8.5265128291212022E-13</v>
      </c>
      <c r="H1008" s="18">
        <v>1.253457046615267</v>
      </c>
    </row>
    <row r="1009" spans="5:8" x14ac:dyDescent="0.25">
      <c r="E1009" s="18">
        <v>976</v>
      </c>
      <c r="F1009" s="18">
        <v>246.80991735622825</v>
      </c>
      <c r="G1009" s="18">
        <v>3.4106051316484809E-13</v>
      </c>
      <c r="H1009" s="18">
        <v>0.5013828186461069</v>
      </c>
    </row>
    <row r="1010" spans="5:8" x14ac:dyDescent="0.25">
      <c r="E1010" s="18">
        <v>977</v>
      </c>
      <c r="F1010" s="18">
        <v>131.90082644673817</v>
      </c>
      <c r="G1010" s="18">
        <v>6.8212102632969618E-13</v>
      </c>
      <c r="H1010" s="18">
        <v>1.0027656372922138</v>
      </c>
    </row>
    <row r="1011" spans="5:8" x14ac:dyDescent="0.25">
      <c r="E1011" s="18">
        <v>978</v>
      </c>
      <c r="F1011" s="18">
        <v>21.033057851311636</v>
      </c>
      <c r="G1011" s="18">
        <v>1.0409451078885468E-12</v>
      </c>
      <c r="H1011" s="18">
        <v>1.5302621444094719</v>
      </c>
    </row>
    <row r="1012" spans="5:8" x14ac:dyDescent="0.25">
      <c r="E1012" s="18">
        <v>979</v>
      </c>
      <c r="F1012" s="18">
        <v>56.008264463003393</v>
      </c>
      <c r="G1012" s="18">
        <v>9.3081098384573124E-13</v>
      </c>
      <c r="H1012" s="18">
        <v>1.3683572758883333</v>
      </c>
    </row>
    <row r="1013" spans="5:8" x14ac:dyDescent="0.25">
      <c r="E1013" s="18">
        <v>980</v>
      </c>
      <c r="F1013" s="18">
        <v>196.99173553787338</v>
      </c>
      <c r="G1013" s="18">
        <v>4.8316906031686813E-13</v>
      </c>
      <c r="H1013" s="18">
        <v>0.71029232641531803</v>
      </c>
    </row>
    <row r="1014" spans="5:8" x14ac:dyDescent="0.25">
      <c r="E1014" s="18">
        <v>981</v>
      </c>
      <c r="F1014" s="18">
        <v>192.23140495934445</v>
      </c>
      <c r="G1014" s="18">
        <v>4.8316906031686813E-13</v>
      </c>
      <c r="H1014" s="18">
        <v>0.71029232641531803</v>
      </c>
    </row>
    <row r="1015" spans="5:8" x14ac:dyDescent="0.25">
      <c r="E1015" s="18">
        <v>982</v>
      </c>
      <c r="F1015" s="18">
        <v>725.05785124218733</v>
      </c>
      <c r="G1015" s="18">
        <v>-1.1368683772161603E-12</v>
      </c>
      <c r="H1015" s="18">
        <v>-1.6712760621536895</v>
      </c>
    </row>
    <row r="1016" spans="5:8" x14ac:dyDescent="0.25">
      <c r="E1016" s="18">
        <v>983</v>
      </c>
      <c r="F1016" s="18">
        <v>578.28099173754504</v>
      </c>
      <c r="G1016" s="18">
        <v>-6.8212102632969618E-13</v>
      </c>
      <c r="H1016" s="18">
        <v>-1.0027656372922138</v>
      </c>
    </row>
    <row r="1017" spans="5:8" x14ac:dyDescent="0.25">
      <c r="E1017" s="18">
        <v>984</v>
      </c>
      <c r="F1017" s="18">
        <v>557.51239669615074</v>
      </c>
      <c r="G1017" s="18">
        <v>-6.8212102632969618E-13</v>
      </c>
      <c r="H1017" s="18">
        <v>-1.0027656372922138</v>
      </c>
    </row>
    <row r="1018" spans="5:8" x14ac:dyDescent="0.25">
      <c r="E1018" s="18">
        <v>985</v>
      </c>
      <c r="F1018" s="18">
        <v>263.26446281083088</v>
      </c>
      <c r="G1018" s="18">
        <v>2.8421709430404007E-13</v>
      </c>
      <c r="H1018" s="18">
        <v>0.41781901553842238</v>
      </c>
    </row>
    <row r="1019" spans="5:8" x14ac:dyDescent="0.25">
      <c r="E1019" s="18">
        <v>986</v>
      </c>
      <c r="F1019" s="18">
        <v>24.396694214959684</v>
      </c>
      <c r="G1019" s="18">
        <v>1.0338396805309458E-12</v>
      </c>
      <c r="H1019" s="18">
        <v>1.5198166690210113</v>
      </c>
    </row>
    <row r="1020" spans="5:8" x14ac:dyDescent="0.25">
      <c r="E1020" s="18">
        <v>987</v>
      </c>
      <c r="F1020" s="18">
        <v>409.91735537332386</v>
      </c>
      <c r="G1020" s="18">
        <v>-1.7053025658242404E-13</v>
      </c>
      <c r="H1020" s="18">
        <v>-0.25069140932305345</v>
      </c>
    </row>
    <row r="1021" spans="5:8" x14ac:dyDescent="0.25">
      <c r="E1021" s="18">
        <v>988</v>
      </c>
      <c r="F1021" s="18">
        <v>680.49586777095817</v>
      </c>
      <c r="G1021" s="18">
        <v>-1.0231815394945443E-12</v>
      </c>
      <c r="H1021" s="18">
        <v>-1.5041484559383205</v>
      </c>
    </row>
    <row r="1022" spans="5:8" x14ac:dyDescent="0.25">
      <c r="E1022" s="18">
        <v>989</v>
      </c>
      <c r="F1022" s="18">
        <v>498.31404958850703</v>
      </c>
      <c r="G1022" s="18">
        <v>-4.5474735088646412E-13</v>
      </c>
      <c r="H1022" s="18">
        <v>-0.66851042486147583</v>
      </c>
    </row>
    <row r="1023" spans="5:8" x14ac:dyDescent="0.25">
      <c r="E1023" s="18">
        <v>990</v>
      </c>
      <c r="F1023" s="18">
        <v>233.71900826527371</v>
      </c>
      <c r="G1023" s="18">
        <v>3.694822225952521E-13</v>
      </c>
      <c r="H1023" s="18">
        <v>0.5431647201999491</v>
      </c>
    </row>
    <row r="1024" spans="5:8" x14ac:dyDescent="0.25">
      <c r="E1024" s="18">
        <v>991</v>
      </c>
      <c r="F1024" s="18">
        <v>633.05785124186764</v>
      </c>
      <c r="G1024" s="18">
        <v>-7.9580786405131221E-13</v>
      </c>
      <c r="H1024" s="18">
        <v>-1.1698932435075826</v>
      </c>
    </row>
    <row r="1025" spans="5:8" x14ac:dyDescent="0.25">
      <c r="E1025" s="18">
        <v>992</v>
      </c>
      <c r="F1025" s="18">
        <v>95.917355372232961</v>
      </c>
      <c r="G1025" s="18">
        <v>8.1001871876651421E-13</v>
      </c>
      <c r="H1025" s="18">
        <v>1.1907841942845037</v>
      </c>
    </row>
    <row r="1026" spans="5:8" x14ac:dyDescent="0.25">
      <c r="E1026" s="18">
        <v>993</v>
      </c>
      <c r="F1026" s="18">
        <v>144.54545454595561</v>
      </c>
      <c r="G1026" s="18">
        <v>6.5369931689929217E-13</v>
      </c>
      <c r="H1026" s="18">
        <v>0.96098373573837148</v>
      </c>
    </row>
    <row r="1027" spans="5:8" x14ac:dyDescent="0.25">
      <c r="E1027" s="18">
        <v>994</v>
      </c>
      <c r="F1027" s="18">
        <v>50.371900826620177</v>
      </c>
      <c r="G1027" s="18">
        <v>9.5212726591853425E-13</v>
      </c>
      <c r="H1027" s="18">
        <v>1.399693702053715</v>
      </c>
    </row>
    <row r="1028" spans="5:8" x14ac:dyDescent="0.25">
      <c r="E1028" s="18">
        <v>995</v>
      </c>
      <c r="F1028" s="18">
        <v>33.347107438131275</v>
      </c>
      <c r="G1028" s="18">
        <v>1.0089706847793423E-12</v>
      </c>
      <c r="H1028" s="18">
        <v>1.4832575051613994</v>
      </c>
    </row>
    <row r="1029" spans="5:8" x14ac:dyDescent="0.25">
      <c r="E1029" s="18">
        <v>996</v>
      </c>
      <c r="F1029" s="18">
        <v>804.79338843254698</v>
      </c>
      <c r="G1029" s="18">
        <v>-1.4779288903810084E-12</v>
      </c>
      <c r="H1029" s="18">
        <v>-2.1726588807997964</v>
      </c>
    </row>
    <row r="1030" spans="5:8" x14ac:dyDescent="0.25">
      <c r="E1030" s="18">
        <v>997</v>
      </c>
      <c r="F1030" s="18">
        <v>26.314049586867174</v>
      </c>
      <c r="G1030" s="18">
        <v>1.0231815394945443E-12</v>
      </c>
      <c r="H1030" s="18">
        <v>1.5041484559383205</v>
      </c>
    </row>
    <row r="1031" spans="5:8" x14ac:dyDescent="0.25">
      <c r="E1031" s="18">
        <v>998</v>
      </c>
      <c r="F1031" s="18">
        <v>54.39669421506391</v>
      </c>
      <c r="G1031" s="18">
        <v>9.3081098384573124E-13</v>
      </c>
      <c r="H1031" s="18">
        <v>1.3683572758883333</v>
      </c>
    </row>
    <row r="1032" spans="5:8" ht="15.75" thickBot="1" x14ac:dyDescent="0.3">
      <c r="E1032" s="19">
        <v>999</v>
      </c>
      <c r="F1032" s="19">
        <v>511.05785124144381</v>
      </c>
      <c r="G1032" s="19">
        <v>-4.5474735088646412E-13</v>
      </c>
      <c r="H1032" s="19">
        <v>-0.66851042486147583</v>
      </c>
    </row>
  </sheetData>
  <conditionalFormatting sqref="A2:A1001">
    <cfRule type="cellIs" dxfId="2" priority="3" operator="greaterThan">
      <formula>500</formula>
    </cfRule>
  </conditionalFormatting>
  <conditionalFormatting sqref="B2:B1001">
    <cfRule type="cellIs" dxfId="1" priority="2" operator="lessThan">
      <formula>200</formula>
    </cfRule>
  </conditionalFormatting>
  <conditionalFormatting sqref="A1:A1048576">
    <cfRule type="top10" dxfId="0" priority="1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B644-DC67-4833-A0C2-E54A27817E25}">
  <dimension ref="A1:A26"/>
  <sheetViews>
    <sheetView topLeftCell="A7" workbookViewId="0">
      <selection activeCell="A2" sqref="A2"/>
    </sheetView>
  </sheetViews>
  <sheetFormatPr defaultRowHeight="15" x14ac:dyDescent="0.25"/>
  <cols>
    <col min="1" max="1" width="171.5703125" customWidth="1"/>
  </cols>
  <sheetData>
    <row r="1" spans="1:1" x14ac:dyDescent="0.25">
      <c r="A1" t="s">
        <v>1035</v>
      </c>
    </row>
    <row r="2" spans="1:1" x14ac:dyDescent="0.25">
      <c r="A2">
        <f>SUMIF('supermarket_sales - Sheet1'!F2:F1001, "Electronic accessories", 'supermarket_sales - Sheet1'!N2:N1001)</f>
        <v>51750.029999999984</v>
      </c>
    </row>
    <row r="6" spans="1:1" x14ac:dyDescent="0.25">
      <c r="A6" t="s">
        <v>1036</v>
      </c>
    </row>
    <row r="7" spans="1:1" x14ac:dyDescent="0.25">
      <c r="A7">
        <f>SUMIFS('supermarket_sales - Sheet1'!P2:P1001, 'supermarket_sales - Sheet1'!F2:F1001, "Electronic accessories", 'supermarket_sales - Sheet1'!B2:B1001, "B")</f>
        <v>13421.04958682345</v>
      </c>
    </row>
    <row r="11" spans="1:1" x14ac:dyDescent="0.25">
      <c r="A11" t="s">
        <v>1037</v>
      </c>
    </row>
    <row r="12" spans="1:1" x14ac:dyDescent="0.25">
      <c r="A12">
        <f>COUNTIF('supermarket_sales - Sheet1'!D2:D1001, "Member")</f>
        <v>501</v>
      </c>
    </row>
    <row r="16" spans="1:1" x14ac:dyDescent="0.25">
      <c r="A16" t="s">
        <v>1038</v>
      </c>
    </row>
    <row r="17" spans="1:1" x14ac:dyDescent="0.25">
      <c r="A17">
        <f>COUNTIFS('supermarket_sales - Sheet1'!D2:D1001, "Normal", 'supermarket_sales - Sheet1'!B2:B1001, "A")</f>
        <v>173</v>
      </c>
    </row>
    <row r="20" spans="1:1" x14ac:dyDescent="0.25">
      <c r="A20" t="s">
        <v>1039</v>
      </c>
    </row>
    <row r="21" spans="1:1" x14ac:dyDescent="0.25">
      <c r="A21">
        <f>AVERAGEIF('supermarket_sales - Sheet1'!F2:F1001, "Fashion accessories", 'supermarket_sales - Sheet1'!G2:G1001)</f>
        <v>57.153651685393243</v>
      </c>
    </row>
    <row r="25" spans="1:1" x14ac:dyDescent="0.25">
      <c r="A25" t="s">
        <v>1040</v>
      </c>
    </row>
    <row r="26" spans="1:1" x14ac:dyDescent="0.25">
      <c r="A26">
        <f>AVERAGEIFS('supermarket_sales - Sheet1'!N2:N1001, 'supermarket_sales - Sheet1'!D2:D1001, "Member", 'supermarket_sales - Sheet1'!B2:B1001, "A")</f>
        <v>305.88808383233516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supermarket_sales - Sheet1</vt:lpstr>
      <vt:lpstr>CORRELATION ANALYSIS</vt:lpstr>
      <vt:lpstr>SUMIF etc Text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2024-07-29T06:43:26Z</dcterms:created>
  <dcterms:modified xsi:type="dcterms:W3CDTF">2024-08-10T17:55:52Z</dcterms:modified>
</cp:coreProperties>
</file>