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<sst xmlns="http://schemas.openxmlformats.org/spreadsheetml/2006/main" uniqueCount="125">
  <si>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</si>
  <si>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</si>
  <si>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</si>
  <si>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</si>
  <si>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</si>
  <si>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</si>
  <si>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</si>
  <si>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</si>
  <si>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874957: 
USAR LA HOJA: FUNCIONES BÁSICAS
Utilice una función básica de Excel que le permita determinar:
¿Cuál es el total de población masculina en Oaxaca?
</t>
  </si>
  <si>
    <t xml:space="preserve">874958: 
USAR LA HOJA: FUNCIONES BÁSICAS
Utilice una función básica de Excel que le permita determinar:
¿Cuál es el promedio de los valores mostrados en la columna “12 años y más”?
</t>
  </si>
  <si>
    <t xml:space="preserve">874959: 
USAR LA HOJA: FUNCIONES BÁSICAS
Utilice una función básica de Excel que le permita determinar:
¿Cuál es la localidad de Oaxaca con mayor cantidad de mujeres?
</t>
  </si>
  <si>
    <t xml:space="preserve">874960: 
USAR LA HOJA: FUNCIONES BÁSICAS
Utilice una función básica de Excel que le permita determinar:
¿Cuántos registros de datos hay en tabla?
</t>
  </si>
  <si>
    <t xml:space="preserve">874961: 
USAR LA HOJA: FUNCIONES BÁSICAS
Utilice una función básica de Excel que le permita determinar:
¿Cuáles son las dos localidades de Oaxaca con la menor cantidad de población en la columna “15 años y más”?
</t>
  </si>
  <si>
    <t xml:space="preserve">874962: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</si>
  <si>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874963: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</si>
  <si>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874964: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</si>
  <si>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874965: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</si>
  <si>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874966: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</si>
  <si>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874967: 
USAR LA HOJA: TABLA DINÁMICA
Haciendo uso de la herramienta Tabla Dinámica, calcule:
¿Cuál es el promedio de la población Masculina considerando todos los municipios cuyos nombres terminan con “ec”?
</t>
  </si>
  <si>
    <t xml:space="preserve">874968: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</si>
  <si>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874969: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</si>
  <si>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874970: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</si>
  <si>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874971: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</si>
  <si>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</si>
  <si>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</si>
  <si>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</si>
  <si>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DAYANA LILIBETH BARCOS MONSERRATE</t>
  </si>
  <si>
    <t>0951305788</t>
  </si>
  <si>
    <t>Dic 11 - F1 - P7</t>
  </si>
  <si>
    <t>2020-12-11 15:30:00 UTC</t>
  </si>
  <si>
    <t>105912,00</t>
  </si>
  <si>
    <t>559,53</t>
  </si>
  <si>
    <t>Heroica Ciudad de Juchitán de Zaragoza</t>
  </si>
  <si>
    <t>5 de Mayo (La Ceiba) y Agua Poca</t>
  </si>
  <si>
    <t>Santa María Yucuhiti</t>
  </si>
  <si>
    <t>Agua Iglesia, Santa Ana Cuauhtémoc</t>
  </si>
  <si>
    <t>22,00</t>
  </si>
  <si>
    <t>Miahuatlán de Porfirio Díaz</t>
  </si>
  <si>
    <t>284,00</t>
  </si>
  <si>
    <t>104,00</t>
  </si>
  <si>
    <t>Cantidad municipios = 19; Máx. de 3 años o más = 1260; Promedio Masculino = 142,16</t>
  </si>
  <si>
    <t>EMILIO ALEJANDRO ALVAREZ MANRIQUE</t>
  </si>
  <si>
    <t>0950243386</t>
  </si>
  <si>
    <t>Eloxochitlán de Flores Magón</t>
  </si>
  <si>
    <t>Cantidad municipios = 19; Máx. de 3 años o más = 1260; Promedio Masculino = 132,17</t>
  </si>
  <si>
    <t>DIANA ELSA FLORES RIVERA</t>
  </si>
  <si>
    <t>0958382434</t>
  </si>
  <si>
    <t>14 de Febrero (El Monchón) y 10 de Abril</t>
  </si>
  <si>
    <t>Santiago Apoala</t>
  </si>
  <si>
    <t>Aguas Poca, San Francisco del Mar</t>
  </si>
  <si>
    <t>24,00</t>
  </si>
  <si>
    <t>283,00</t>
  </si>
  <si>
    <t>103,00</t>
  </si>
  <si>
    <t>GENESIS NICOLE BALLADARES ALVARADO ALVARADO</t>
  </si>
  <si>
    <t>0956753446</t>
  </si>
  <si>
    <t>2020-12-11 15:29:52 UTC</t>
  </si>
  <si>
    <t>102,00</t>
  </si>
  <si>
    <t>FRED MAURICIO BAQUE PINTO</t>
  </si>
  <si>
    <t>0950863381</t>
  </si>
  <si>
    <t>2020-12-11 15:29:45 UTC</t>
  </si>
  <si>
    <t>Aguas Poca, Santa Ana Cuauhtémoc</t>
  </si>
  <si>
    <t>Nejapa de Madero</t>
  </si>
  <si>
    <t>DOMENICA LETICIA MORALES BURGOS</t>
  </si>
  <si>
    <t>0956903264</t>
  </si>
  <si>
    <t>2020-12-11 15:29:29 UTC</t>
  </si>
  <si>
    <t>Heroica Ciudad de Huajuapan de León</t>
  </si>
  <si>
    <t>5 de Mayo y Agua Azul</t>
  </si>
  <si>
    <t>21,00</t>
  </si>
  <si>
    <t>Huautla de Jiménez</t>
  </si>
  <si>
    <t>Cantidad municipios = 19; Máx. de 3 años o más = 1290; Promedio Masculino = 132,17</t>
  </si>
  <si>
    <t>ELAINE ANGELICA QUINDE PARRAGA</t>
  </si>
  <si>
    <t>0953719481</t>
  </si>
  <si>
    <t>2020-12-11 15:29:11 UTC</t>
  </si>
  <si>
    <t>Cantidad municipios = 19; Máx. de 3 años o más = 1270; Promedio Masculino = 132,17</t>
  </si>
  <si>
    <t>GRACE ANDREINA ROSALES TORRES</t>
  </si>
  <si>
    <t>0958665267</t>
  </si>
  <si>
    <t>2020-12-11 15:26:52 UTC</t>
  </si>
  <si>
    <t>101,00</t>
  </si>
  <si>
    <t>GALO ELIAS ANDRADE NOVILLO</t>
  </si>
  <si>
    <t>2020-12-11 15:25:40 UTC</t>
  </si>
  <si>
    <t>ELIEZER ANDRES ACEBO MOTA</t>
  </si>
  <si>
    <t>0932117781</t>
  </si>
  <si>
    <t>2020-12-11 15:23:22 UTC</t>
  </si>
  <si>
    <t>EDUARDO ALEJANDRO RODRIGUEZ AGUILERA</t>
  </si>
  <si>
    <t>0932139173</t>
  </si>
  <si>
    <t>2020-12-11 15:22:59 UTC</t>
  </si>
  <si>
    <t>ALEXI JESUS MUÑOZ GONZALEZ</t>
  </si>
  <si>
    <t>2020-12-11 15:22:01 UTC</t>
  </si>
  <si>
    <t>SEBASTIAN EMILIO RAMIREZ AVILES</t>
  </si>
  <si>
    <t>0954381745</t>
  </si>
  <si>
    <t>2020-12-11 15:21:12 UTC</t>
  </si>
  <si>
    <t>GERANI DAMARIS PLUAS MARTINEZ</t>
  </si>
  <si>
    <t>0941145997</t>
  </si>
  <si>
    <t>2020-12-11 15:20:28 UTC</t>
  </si>
  <si>
    <t>105612,00</t>
  </si>
  <si>
    <t>281,00</t>
  </si>
  <si>
    <t>FABRIZIO MICHELE VALLE ACERO</t>
  </si>
  <si>
    <t>0927007393</t>
  </si>
  <si>
    <t>2020-12-11 15:19:53 UTC</t>
  </si>
  <si>
    <t>23,00</t>
  </si>
  <si>
    <t>DAYANARA LIZBETH CUN SALCEDO</t>
  </si>
  <si>
    <t>0707036133</t>
  </si>
  <si>
    <t>2020-12-11 15:17:43 UTC</t>
  </si>
  <si>
    <t>EDUARDO FRANCOIS VILLON ZUÑIGA</t>
  </si>
  <si>
    <t>0950631861</t>
  </si>
  <si>
    <t>2020-12-11 15:16:45 UTC</t>
  </si>
  <si>
    <t>EDREY FRANSSUE SOLORZANO VELIZ</t>
  </si>
  <si>
    <t>0928244136</t>
  </si>
  <si>
    <t>2020-12-11 15:14:55 UTC</t>
  </si>
  <si>
    <t>DANIELA VALENTINA CARRILLO PEÑA</t>
  </si>
  <si>
    <t>0931137566</t>
  </si>
  <si>
    <t>2020-12-11 15:13:13 UTC</t>
  </si>
  <si>
    <t>LUIS FERNANDO DURAZNO FLORES</t>
  </si>
  <si>
    <t>0954374385</t>
  </si>
  <si>
    <t>2020-12-11 15:09:24 UTC</t>
  </si>
  <si>
    <t>5 de Noviembre (La Cristalina) y 19 de Abril</t>
  </si>
  <si>
    <t>DOMENICA JULIANA ESTRELLA MARTINEZ</t>
  </si>
  <si>
    <t>0504816588</t>
  </si>
  <si>
    <t>2020-12-11 15:04:46 UTC</t>
  </si>
  <si>
    <t>664,08</t>
  </si>
  <si>
    <t>285,00</t>
  </si>
  <si>
    <t>GABRIEL ALEJANDRO PEREZ VARGAS</t>
  </si>
  <si>
    <t>0924492051</t>
  </si>
  <si>
    <t>2020-12-11 15:04:15 UTC</t>
  </si>
  <si>
    <t>Agua Iglesia, San Francisco del Mar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</si>
</sst>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111540</v>
      </c>
      <c r="C2" t="s">
        <v>27</v>
      </c>
      <c r="D2" t="s">
        <v>28</v>
      </c>
      <c r="E2">
        <v>43029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0.0</v>
      </c>
      <c r="AE2">
        <v>885</v>
      </c>
      <c r="AF2">
        <v>6.0</v>
      </c>
      <c r="AG2" t="s">
        <v>40</v>
      </c>
      <c r="AH2">
        <v>0.0</v>
      </c>
      <c r="AI2" t="str">
        <f>SI(C5&gt;=D5;"M";"F")</f>
        <v>0</v>
      </c>
      <c r="AJ2">
        <v>5.0</v>
      </c>
      <c r="AK2" t="str">
        <f>SI(E5&lt;100;"Bajo";SI(E5&lt;500;"Medio";"Alto"))</f>
        <v>0</v>
      </c>
      <c r="AL2">
        <v>10.0</v>
      </c>
      <c r="AM2">
        <v>13</v>
      </c>
      <c r="AN2">
        <v>2</v>
      </c>
      <c r="AO2">
        <v>86.0</v>
      </c>
    </row>
    <row r="3" spans="1:41">
      <c r="A3" t="s">
        <v>41</v>
      </c>
      <c r="B3">
        <v>111454</v>
      </c>
      <c r="C3" t="s">
        <v>42</v>
      </c>
      <c r="D3" t="s">
        <v>28</v>
      </c>
      <c r="E3">
        <v>43029</v>
      </c>
      <c r="G3" t="s">
        <v>29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35</v>
      </c>
      <c r="V3">
        <v>11.0</v>
      </c>
      <c r="W3" t="s">
        <v>36</v>
      </c>
      <c r="X3">
        <v>9.0</v>
      </c>
      <c r="Y3" t="s">
        <v>43</v>
      </c>
      <c r="Z3">
        <v>0.0</v>
      </c>
      <c r="AA3" t="s">
        <v>38</v>
      </c>
      <c r="AB3">
        <v>5.0</v>
      </c>
      <c r="AC3" t="s">
        <v>39</v>
      </c>
      <c r="AD3">
        <v>0.0</v>
      </c>
      <c r="AF3">
        <v>0.0</v>
      </c>
      <c r="AG3" t="s">
        <v>44</v>
      </c>
      <c r="AH3">
        <v>8.0</v>
      </c>
      <c r="AI3" t="str">
        <f>SI(C5&gt;=D5;"M";"F")</f>
        <v>0</v>
      </c>
      <c r="AJ3">
        <v>5.0</v>
      </c>
      <c r="AK3" t="str">
        <f>SI(E5&lt;100;"Bajo";SI(E5&lt;500;"Medio";"Alto"))</f>
        <v>0</v>
      </c>
      <c r="AL3">
        <v>10.0</v>
      </c>
      <c r="AM3">
        <v>12</v>
      </c>
      <c r="AN3">
        <v>3</v>
      </c>
      <c r="AO3">
        <v>77.0</v>
      </c>
    </row>
    <row r="4" spans="1:41">
      <c r="A4" t="s">
        <v>45</v>
      </c>
      <c r="B4">
        <v>112315</v>
      </c>
      <c r="C4" t="s">
        <v>46</v>
      </c>
      <c r="D4" t="s">
        <v>28</v>
      </c>
      <c r="E4">
        <v>43029</v>
      </c>
      <c r="G4" t="s">
        <v>29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300</v>
      </c>
      <c r="P4">
        <v>4.0</v>
      </c>
      <c r="Q4" t="s">
        <v>47</v>
      </c>
      <c r="R4">
        <v>0.0</v>
      </c>
      <c r="S4" t="s">
        <v>48</v>
      </c>
      <c r="T4">
        <v>0.0</v>
      </c>
      <c r="U4" t="s">
        <v>49</v>
      </c>
      <c r="V4">
        <v>0.0</v>
      </c>
      <c r="W4" t="s">
        <v>50</v>
      </c>
      <c r="X4">
        <v>0.0</v>
      </c>
      <c r="Y4" t="s">
        <v>37</v>
      </c>
      <c r="Z4">
        <v>11.0</v>
      </c>
      <c r="AA4" t="s">
        <v>51</v>
      </c>
      <c r="AB4">
        <v>0.0</v>
      </c>
      <c r="AC4" t="s">
        <v>52</v>
      </c>
      <c r="AD4">
        <v>0.0</v>
      </c>
      <c r="AF4">
        <v>0.0</v>
      </c>
      <c r="AH4">
        <v>0.0</v>
      </c>
      <c r="AJ4">
        <v>0.0</v>
      </c>
      <c r="AL4">
        <v>0.0</v>
      </c>
      <c r="AM4">
        <v>5</v>
      </c>
      <c r="AN4">
        <v>10</v>
      </c>
      <c r="AO4">
        <v>27.0</v>
      </c>
    </row>
    <row r="5" spans="1:41">
      <c r="A5" t="s">
        <v>53</v>
      </c>
      <c r="B5">
        <v>112148</v>
      </c>
      <c r="C5" t="s">
        <v>54</v>
      </c>
      <c r="D5" t="s">
        <v>28</v>
      </c>
      <c r="E5">
        <v>43029</v>
      </c>
      <c r="G5" t="s">
        <v>55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300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49</v>
      </c>
      <c r="V5">
        <v>0.0</v>
      </c>
      <c r="W5" t="s">
        <v>36</v>
      </c>
      <c r="X5">
        <v>9.0</v>
      </c>
      <c r="Y5" t="s">
        <v>37</v>
      </c>
      <c r="Z5">
        <v>11.0</v>
      </c>
      <c r="AA5" t="s">
        <v>38</v>
      </c>
      <c r="AB5">
        <v>5.0</v>
      </c>
      <c r="AC5" t="s">
        <v>56</v>
      </c>
      <c r="AD5">
        <v>6.0</v>
      </c>
      <c r="AE5">
        <v>915</v>
      </c>
      <c r="AF5">
        <v>0.0</v>
      </c>
      <c r="AG5" t="s">
        <v>44</v>
      </c>
      <c r="AH5">
        <v>8.0</v>
      </c>
      <c r="AI5" t="str">
        <f>SI(C5&gt;=D5;"M";"F")</f>
        <v>0</v>
      </c>
      <c r="AJ5">
        <v>5.0</v>
      </c>
      <c r="AK5" t="str">
        <f>SI(E5&gt;100;"Bajo";SI(E5&gt;500;"Alto";"Alto"))</f>
        <v>0</v>
      </c>
      <c r="AL5">
        <v>0.0</v>
      </c>
      <c r="AM5">
        <v>12</v>
      </c>
      <c r="AN5">
        <v>3</v>
      </c>
      <c r="AO5">
        <v>73.0</v>
      </c>
    </row>
    <row r="6" spans="1:41">
      <c r="A6" t="s">
        <v>57</v>
      </c>
      <c r="B6">
        <v>111510</v>
      </c>
      <c r="C6" t="s">
        <v>58</v>
      </c>
      <c r="D6" t="s">
        <v>28</v>
      </c>
      <c r="E6">
        <v>43029</v>
      </c>
      <c r="G6" t="s">
        <v>59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300</v>
      </c>
      <c r="P6">
        <v>4.0</v>
      </c>
      <c r="Q6" t="s">
        <v>33</v>
      </c>
      <c r="R6">
        <v>4.0</v>
      </c>
      <c r="S6" t="s">
        <v>34</v>
      </c>
      <c r="T6">
        <v>9.0</v>
      </c>
      <c r="U6" t="s">
        <v>60</v>
      </c>
      <c r="V6">
        <v>0.0</v>
      </c>
      <c r="W6" t="s">
        <v>36</v>
      </c>
      <c r="X6">
        <v>9.0</v>
      </c>
      <c r="Y6" t="s">
        <v>61</v>
      </c>
      <c r="Z6">
        <v>0.0</v>
      </c>
      <c r="AA6" t="s">
        <v>38</v>
      </c>
      <c r="AB6">
        <v>5.0</v>
      </c>
      <c r="AC6" t="s">
        <v>39</v>
      </c>
      <c r="AD6">
        <v>0.0</v>
      </c>
      <c r="AE6">
        <v>915</v>
      </c>
      <c r="AF6">
        <v>0.0</v>
      </c>
      <c r="AG6" t="s">
        <v>44</v>
      </c>
      <c r="AH6">
        <v>8.0</v>
      </c>
      <c r="AI6" t="str">
        <f>SI(C5&lt;=D5; M;"F")</f>
        <v>0</v>
      </c>
      <c r="AJ6">
        <v>0.0</v>
      </c>
      <c r="AK6" t="str">
        <f>SI(E5&gt;100;"Bajo";SI(E5&gt;500;"Alto";"Alto"))</f>
        <v>0</v>
      </c>
      <c r="AL6">
        <v>0.0</v>
      </c>
      <c r="AM6">
        <v>9</v>
      </c>
      <c r="AN6">
        <v>6</v>
      </c>
      <c r="AO6">
        <v>51.0</v>
      </c>
    </row>
    <row r="7" spans="1:41">
      <c r="A7" t="s">
        <v>62</v>
      </c>
      <c r="B7">
        <v>112175</v>
      </c>
      <c r="C7" t="s">
        <v>63</v>
      </c>
      <c r="D7" t="s">
        <v>28</v>
      </c>
      <c r="E7">
        <v>43029</v>
      </c>
      <c r="G7" t="s">
        <v>64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65</v>
      </c>
      <c r="N7">
        <v>0.0</v>
      </c>
      <c r="O7">
        <v>298</v>
      </c>
      <c r="P7">
        <v>0.0</v>
      </c>
      <c r="Q7" t="s">
        <v>66</v>
      </c>
      <c r="R7">
        <v>0.0</v>
      </c>
      <c r="S7" t="s">
        <v>34</v>
      </c>
      <c r="T7">
        <v>9.0</v>
      </c>
      <c r="U7" t="s">
        <v>49</v>
      </c>
      <c r="V7">
        <v>0.0</v>
      </c>
      <c r="W7" t="s">
        <v>67</v>
      </c>
      <c r="X7">
        <v>0.0</v>
      </c>
      <c r="Y7" t="s">
        <v>68</v>
      </c>
      <c r="Z7">
        <v>0.0</v>
      </c>
      <c r="AA7" t="s">
        <v>51</v>
      </c>
      <c r="AB7">
        <v>0.0</v>
      </c>
      <c r="AC7" t="s">
        <v>39</v>
      </c>
      <c r="AD7">
        <v>0.0</v>
      </c>
      <c r="AE7">
        <v>915</v>
      </c>
      <c r="AF7">
        <v>0.0</v>
      </c>
      <c r="AG7" t="s">
        <v>69</v>
      </c>
      <c r="AH7">
        <v>0.0</v>
      </c>
      <c r="AI7" t="str">
        <f>SI(C5&gt;=D5;"M";"F")</f>
        <v>0</v>
      </c>
      <c r="AJ7">
        <v>5.0</v>
      </c>
      <c r="AK7" t="str">
        <f>SI(E5&gt;100;"Bajo";SI(E5&gt;500;"Medio";"Alto"))</f>
        <v>0</v>
      </c>
      <c r="AL7">
        <v>0.0</v>
      </c>
      <c r="AM7">
        <v>4</v>
      </c>
      <c r="AN7">
        <v>11</v>
      </c>
      <c r="AO7">
        <v>22.0</v>
      </c>
    </row>
    <row r="8" spans="1:41">
      <c r="A8" t="s">
        <v>70</v>
      </c>
      <c r="B8">
        <v>111833</v>
      </c>
      <c r="C8" t="s">
        <v>71</v>
      </c>
      <c r="D8" t="s">
        <v>28</v>
      </c>
      <c r="E8">
        <v>43029</v>
      </c>
      <c r="G8" t="s">
        <v>72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P8">
        <v>0.0</v>
      </c>
      <c r="Q8" t="s">
        <v>33</v>
      </c>
      <c r="R8">
        <v>4.0</v>
      </c>
      <c r="S8" t="s">
        <v>48</v>
      </c>
      <c r="T8">
        <v>0.0</v>
      </c>
      <c r="U8" t="s">
        <v>35</v>
      </c>
      <c r="V8">
        <v>11.0</v>
      </c>
      <c r="W8" t="s">
        <v>50</v>
      </c>
      <c r="X8">
        <v>0.0</v>
      </c>
      <c r="Y8" t="s">
        <v>43</v>
      </c>
      <c r="Z8">
        <v>0.0</v>
      </c>
      <c r="AA8" t="s">
        <v>51</v>
      </c>
      <c r="AB8">
        <v>0.0</v>
      </c>
      <c r="AC8" t="s">
        <v>39</v>
      </c>
      <c r="AD8">
        <v>0.0</v>
      </c>
      <c r="AE8">
        <v>885</v>
      </c>
      <c r="AF8">
        <v>6.0</v>
      </c>
      <c r="AG8" t="s">
        <v>73</v>
      </c>
      <c r="AH8">
        <v>0.0</v>
      </c>
      <c r="AI8" t="str">
        <f>SI(C5&gt;=D5;"M";"F")</f>
        <v>0</v>
      </c>
      <c r="AJ8">
        <v>5.0</v>
      </c>
      <c r="AK8" t="str">
        <f>SI(E5&lt;100;Bajo;SI(E5&lt;500;Medio;Alto))</f>
        <v>0</v>
      </c>
      <c r="AL8">
        <v>0.0</v>
      </c>
      <c r="AM8">
        <v>7</v>
      </c>
      <c r="AN8">
        <v>8</v>
      </c>
      <c r="AO8">
        <v>38.0</v>
      </c>
    </row>
    <row r="9" spans="1:41">
      <c r="A9" t="s">
        <v>74</v>
      </c>
      <c r="B9">
        <v>112339</v>
      </c>
      <c r="C9" t="s">
        <v>75</v>
      </c>
      <c r="D9" t="s">
        <v>28</v>
      </c>
      <c r="E9">
        <v>43029</v>
      </c>
      <c r="G9" t="s">
        <v>76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300</v>
      </c>
      <c r="P9">
        <v>4.0</v>
      </c>
      <c r="Q9" t="s">
        <v>33</v>
      </c>
      <c r="R9">
        <v>4.0</v>
      </c>
      <c r="S9" t="s">
        <v>34</v>
      </c>
      <c r="T9">
        <v>9.0</v>
      </c>
      <c r="U9" t="s">
        <v>49</v>
      </c>
      <c r="V9">
        <v>0.0</v>
      </c>
      <c r="W9" t="s">
        <v>36</v>
      </c>
      <c r="X9">
        <v>9.0</v>
      </c>
      <c r="Y9" t="s">
        <v>37</v>
      </c>
      <c r="Z9">
        <v>11.0</v>
      </c>
      <c r="AA9" t="s">
        <v>38</v>
      </c>
      <c r="AB9">
        <v>5.0</v>
      </c>
      <c r="AC9" t="s">
        <v>77</v>
      </c>
      <c r="AD9">
        <v>0.0</v>
      </c>
      <c r="AE9">
        <v>885</v>
      </c>
      <c r="AF9">
        <v>6.0</v>
      </c>
      <c r="AG9" t="s">
        <v>44</v>
      </c>
      <c r="AH9">
        <v>8.0</v>
      </c>
      <c r="AI9" t="str">
        <f>SI(C5&gt;=D5;"M";"F")</f>
        <v>0</v>
      </c>
      <c r="AJ9">
        <v>5.0</v>
      </c>
      <c r="AK9" t="str">
        <f>SI(E5&lt;100;"Bajo";SI(E5&lt;500;"Medio";"Alto"))</f>
        <v>0</v>
      </c>
      <c r="AL9">
        <v>10.0</v>
      </c>
      <c r="AM9">
        <v>13</v>
      </c>
      <c r="AN9">
        <v>2</v>
      </c>
      <c r="AO9">
        <v>83.0</v>
      </c>
    </row>
    <row r="10" spans="1:41">
      <c r="A10" t="s">
        <v>78</v>
      </c>
      <c r="B10">
        <v>112525</v>
      </c>
      <c r="C10">
        <v>2450578790</v>
      </c>
      <c r="D10" t="s">
        <v>28</v>
      </c>
      <c r="E10">
        <v>43029</v>
      </c>
      <c r="G10" t="s">
        <v>79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300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35</v>
      </c>
      <c r="V10">
        <v>11.0</v>
      </c>
      <c r="W10" t="s">
        <v>67</v>
      </c>
      <c r="X10">
        <v>0.0</v>
      </c>
      <c r="Y10" t="s">
        <v>43</v>
      </c>
      <c r="Z10">
        <v>0.0</v>
      </c>
      <c r="AA10" t="s">
        <v>38</v>
      </c>
      <c r="AB10">
        <v>5.0</v>
      </c>
      <c r="AC10" t="s">
        <v>77</v>
      </c>
      <c r="AD10">
        <v>0.0</v>
      </c>
      <c r="AE10">
        <v>915</v>
      </c>
      <c r="AF10">
        <v>0.0</v>
      </c>
      <c r="AG10" t="s">
        <v>69</v>
      </c>
      <c r="AH10">
        <v>0.0</v>
      </c>
      <c r="AI10" t="str">
        <f>SI(C5&lt;=D5; M;"F")</f>
        <v>0</v>
      </c>
      <c r="AJ10">
        <v>0.0</v>
      </c>
      <c r="AK10" t="str">
        <f>SI(E5&lt;100;Bajo;SI(E5&lt;500;Medio;Alto))</f>
        <v>0</v>
      </c>
      <c r="AL10">
        <v>0.0</v>
      </c>
      <c r="AM10">
        <v>8</v>
      </c>
      <c r="AN10">
        <v>7</v>
      </c>
      <c r="AO10">
        <v>45.0</v>
      </c>
    </row>
    <row r="11" spans="1:41">
      <c r="A11" t="s">
        <v>80</v>
      </c>
      <c r="B11">
        <v>111239</v>
      </c>
      <c r="C11" t="s">
        <v>81</v>
      </c>
      <c r="D11" t="s">
        <v>28</v>
      </c>
      <c r="E11">
        <v>43029</v>
      </c>
      <c r="G11" t="s">
        <v>82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300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35</v>
      </c>
      <c r="V11">
        <v>11.0</v>
      </c>
      <c r="W11" t="s">
        <v>36</v>
      </c>
      <c r="X11">
        <v>9.0</v>
      </c>
      <c r="Y11" t="s">
        <v>37</v>
      </c>
      <c r="Z11">
        <v>11.0</v>
      </c>
      <c r="AA11" t="s">
        <v>38</v>
      </c>
      <c r="AB11">
        <v>5.0</v>
      </c>
      <c r="AC11" t="s">
        <v>56</v>
      </c>
      <c r="AD11">
        <v>6.0</v>
      </c>
      <c r="AE11">
        <v>885</v>
      </c>
      <c r="AF11">
        <v>6.0</v>
      </c>
      <c r="AG11" t="s">
        <v>44</v>
      </c>
      <c r="AH11">
        <v>8.0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15</v>
      </c>
      <c r="AN11">
        <v>0</v>
      </c>
      <c r="AO11">
        <v>100.0</v>
      </c>
    </row>
    <row r="12" spans="1:41">
      <c r="A12" t="s">
        <v>83</v>
      </c>
      <c r="B12">
        <v>111242</v>
      </c>
      <c r="C12" t="s">
        <v>84</v>
      </c>
      <c r="D12" t="s">
        <v>28</v>
      </c>
      <c r="E12">
        <v>43029</v>
      </c>
      <c r="G12" t="s">
        <v>85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49</v>
      </c>
      <c r="V12">
        <v>0.0</v>
      </c>
      <c r="W12" t="s">
        <v>36</v>
      </c>
      <c r="X12">
        <v>9.0</v>
      </c>
      <c r="Y12" t="s">
        <v>37</v>
      </c>
      <c r="Z12">
        <v>11.0</v>
      </c>
      <c r="AA12" t="s">
        <v>38</v>
      </c>
      <c r="AB12">
        <v>5.0</v>
      </c>
      <c r="AC12" t="s">
        <v>39</v>
      </c>
      <c r="AD12">
        <v>0.0</v>
      </c>
      <c r="AE12">
        <v>885</v>
      </c>
      <c r="AF12">
        <v>6.0</v>
      </c>
      <c r="AG12" t="s">
        <v>44</v>
      </c>
      <c r="AH12">
        <v>8.0</v>
      </c>
      <c r="AI12" t="str">
        <f>SI(C5&lt;=D5; M;"F")</f>
        <v>0</v>
      </c>
      <c r="AJ12">
        <v>0.0</v>
      </c>
      <c r="AK12" t="str">
        <f>SI(E5&lt;100;"Bajo";SI(E5&lt;500;"Medio";"Alto"))</f>
        <v>0</v>
      </c>
      <c r="AL12">
        <v>10.0</v>
      </c>
      <c r="AM12">
        <v>12</v>
      </c>
      <c r="AN12">
        <v>3</v>
      </c>
      <c r="AO12">
        <v>78.0</v>
      </c>
    </row>
    <row r="13" spans="1:41">
      <c r="A13" t="s">
        <v>86</v>
      </c>
      <c r="B13">
        <v>112516</v>
      </c>
      <c r="C13">
        <v>2450325598</v>
      </c>
      <c r="D13" t="s">
        <v>28</v>
      </c>
      <c r="E13">
        <v>43029</v>
      </c>
      <c r="G13" t="s">
        <v>87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303</v>
      </c>
      <c r="P13">
        <v>0.0</v>
      </c>
      <c r="Q13" t="s">
        <v>33</v>
      </c>
      <c r="R13">
        <v>4.0</v>
      </c>
      <c r="S13" t="s">
        <v>34</v>
      </c>
      <c r="T13">
        <v>9.0</v>
      </c>
      <c r="U13" t="s">
        <v>35</v>
      </c>
      <c r="V13">
        <v>11.0</v>
      </c>
      <c r="W13" t="s">
        <v>36</v>
      </c>
      <c r="X13">
        <v>9.0</v>
      </c>
      <c r="Y13" t="s">
        <v>37</v>
      </c>
      <c r="Z13">
        <v>11.0</v>
      </c>
      <c r="AA13" t="s">
        <v>38</v>
      </c>
      <c r="AB13">
        <v>5.0</v>
      </c>
      <c r="AC13" t="s">
        <v>56</v>
      </c>
      <c r="AD13">
        <v>6.0</v>
      </c>
      <c r="AE13">
        <v>915</v>
      </c>
      <c r="AF13">
        <v>0.0</v>
      </c>
      <c r="AG13" t="s">
        <v>44</v>
      </c>
      <c r="AH13">
        <v>8.0</v>
      </c>
      <c r="AI13" t="str">
        <f>SI(C5&gt;=D5;"M";"F")</f>
        <v>0</v>
      </c>
      <c r="AJ13">
        <v>5.0</v>
      </c>
      <c r="AK13" t="str">
        <f>SI(E5&lt;100;"Bajo";SI(E5&lt;500;"Medio";"Alto"))</f>
        <v>0</v>
      </c>
      <c r="AL13">
        <v>10.0</v>
      </c>
      <c r="AM13">
        <v>13</v>
      </c>
      <c r="AN13">
        <v>2</v>
      </c>
      <c r="AO13">
        <v>90.0</v>
      </c>
    </row>
    <row r="14" spans="1:41">
      <c r="A14" t="s">
        <v>88</v>
      </c>
      <c r="B14">
        <v>107719</v>
      </c>
      <c r="C14" t="s">
        <v>89</v>
      </c>
      <c r="D14" t="s">
        <v>28</v>
      </c>
      <c r="E14">
        <v>43029</v>
      </c>
      <c r="G14" t="s">
        <v>90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304</v>
      </c>
      <c r="P14">
        <v>0.0</v>
      </c>
      <c r="Q14" t="s">
        <v>33</v>
      </c>
      <c r="R14">
        <v>4.0</v>
      </c>
      <c r="S14" t="s">
        <v>34</v>
      </c>
      <c r="T14">
        <v>9.0</v>
      </c>
      <c r="U14" t="s">
        <v>35</v>
      </c>
      <c r="V14">
        <v>11.0</v>
      </c>
      <c r="W14" t="s">
        <v>50</v>
      </c>
      <c r="X14">
        <v>0.0</v>
      </c>
      <c r="Y14" t="s">
        <v>43</v>
      </c>
      <c r="Z14">
        <v>0.0</v>
      </c>
      <c r="AA14" t="s">
        <v>38</v>
      </c>
      <c r="AB14">
        <v>5.0</v>
      </c>
      <c r="AC14" t="s">
        <v>39</v>
      </c>
      <c r="AD14">
        <v>0.0</v>
      </c>
      <c r="AE14">
        <v>915</v>
      </c>
      <c r="AF14">
        <v>0.0</v>
      </c>
      <c r="AG14" t="s">
        <v>73</v>
      </c>
      <c r="AH14">
        <v>0.0</v>
      </c>
      <c r="AI14" t="str">
        <f>SI(C5&gt;=D5;"M";"F")</f>
        <v>0</v>
      </c>
      <c r="AJ14">
        <v>5.0</v>
      </c>
      <c r="AK14" t="str">
        <f>SI(E5&lt;100;"Bajo";SI(E5&lt;500;"Medio";"Alto"))</f>
        <v>0</v>
      </c>
      <c r="AL14">
        <v>10.0</v>
      </c>
      <c r="AM14">
        <v>9</v>
      </c>
      <c r="AN14">
        <v>6</v>
      </c>
      <c r="AO14">
        <v>56.0</v>
      </c>
    </row>
    <row r="15" spans="1:41">
      <c r="A15" t="s">
        <v>91</v>
      </c>
      <c r="B15">
        <v>111315</v>
      </c>
      <c r="C15" t="s">
        <v>92</v>
      </c>
      <c r="D15" t="s">
        <v>28</v>
      </c>
      <c r="E15">
        <v>43029</v>
      </c>
      <c r="G15" t="s">
        <v>93</v>
      </c>
      <c r="H15">
        <v>1</v>
      </c>
      <c r="I15" t="s">
        <v>94</v>
      </c>
      <c r="J15">
        <v>0.0</v>
      </c>
      <c r="K15" t="s">
        <v>31</v>
      </c>
      <c r="L15">
        <v>4.0</v>
      </c>
      <c r="M15" t="s">
        <v>32</v>
      </c>
      <c r="N15">
        <v>4.0</v>
      </c>
      <c r="O15">
        <v>300</v>
      </c>
      <c r="P15">
        <v>4.0</v>
      </c>
      <c r="Q15" t="s">
        <v>33</v>
      </c>
      <c r="R15">
        <v>4.0</v>
      </c>
      <c r="S15" t="s">
        <v>48</v>
      </c>
      <c r="T15">
        <v>0.0</v>
      </c>
      <c r="U15" t="s">
        <v>60</v>
      </c>
      <c r="V15">
        <v>0.0</v>
      </c>
      <c r="W15" t="s">
        <v>67</v>
      </c>
      <c r="X15">
        <v>0.0</v>
      </c>
      <c r="Y15" t="s">
        <v>61</v>
      </c>
      <c r="Z15">
        <v>0.0</v>
      </c>
      <c r="AA15" t="s">
        <v>95</v>
      </c>
      <c r="AB15">
        <v>0.0</v>
      </c>
      <c r="AC15" t="s">
        <v>52</v>
      </c>
      <c r="AD15">
        <v>0.0</v>
      </c>
      <c r="AE15">
        <v>915</v>
      </c>
      <c r="AF15">
        <v>0.0</v>
      </c>
      <c r="AG15" t="s">
        <v>40</v>
      </c>
      <c r="AH15">
        <v>0.0</v>
      </c>
      <c r="AI15" t="str">
        <f>SI(C5&gt;=D5; M; F)</f>
        <v>0</v>
      </c>
      <c r="AJ15">
        <v>0.0</v>
      </c>
      <c r="AK15" t="str">
        <f>SI(E5&gt;100;"Bajo";SI(E5&gt;500;"Medio";"Alto"))</f>
        <v>0</v>
      </c>
      <c r="AL15">
        <v>0.0</v>
      </c>
      <c r="AM15">
        <v>4</v>
      </c>
      <c r="AN15">
        <v>11</v>
      </c>
      <c r="AO15">
        <v>16.0</v>
      </c>
    </row>
    <row r="16" spans="1:41">
      <c r="A16" t="s">
        <v>96</v>
      </c>
      <c r="B16">
        <v>111000</v>
      </c>
      <c r="C16" t="s">
        <v>97</v>
      </c>
      <c r="D16" t="s">
        <v>28</v>
      </c>
      <c r="E16">
        <v>43029</v>
      </c>
      <c r="G16" t="s">
        <v>98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304</v>
      </c>
      <c r="P16">
        <v>0.0</v>
      </c>
      <c r="Q16" t="s">
        <v>33</v>
      </c>
      <c r="R16">
        <v>4.0</v>
      </c>
      <c r="S16" t="s">
        <v>48</v>
      </c>
      <c r="T16">
        <v>0.0</v>
      </c>
      <c r="U16" t="s">
        <v>35</v>
      </c>
      <c r="V16">
        <v>11.0</v>
      </c>
      <c r="W16" t="s">
        <v>99</v>
      </c>
      <c r="X16">
        <v>0.0</v>
      </c>
      <c r="Y16" t="s">
        <v>68</v>
      </c>
      <c r="Z16">
        <v>0.0</v>
      </c>
      <c r="AA16" t="s">
        <v>38</v>
      </c>
      <c r="AB16">
        <v>5.0</v>
      </c>
      <c r="AC16" t="s">
        <v>39</v>
      </c>
      <c r="AD16">
        <v>0.0</v>
      </c>
      <c r="AE16">
        <v>913</v>
      </c>
      <c r="AF16">
        <v>0.0</v>
      </c>
      <c r="AG16" t="s">
        <v>44</v>
      </c>
      <c r="AH16">
        <v>8.0</v>
      </c>
      <c r="AI16" t="str">
        <f>SI(C5&gt;=D5;"M";"F")</f>
        <v>0</v>
      </c>
      <c r="AJ16">
        <v>5.0</v>
      </c>
      <c r="AK16" t="str">
        <f>SI(E5&lt;100;Bajo;SI(E5&lt;500;Medio;Alto))</f>
        <v>0</v>
      </c>
      <c r="AL16">
        <v>0.0</v>
      </c>
      <c r="AM16">
        <v>8</v>
      </c>
      <c r="AN16">
        <v>7</v>
      </c>
      <c r="AO16">
        <v>45.0</v>
      </c>
    </row>
    <row r="17" spans="1:41">
      <c r="A17" t="s">
        <v>100</v>
      </c>
      <c r="B17">
        <v>110844</v>
      </c>
      <c r="C17" t="s">
        <v>101</v>
      </c>
      <c r="D17" t="s">
        <v>28</v>
      </c>
      <c r="E17">
        <v>43029</v>
      </c>
      <c r="G17" t="s">
        <v>102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300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35</v>
      </c>
      <c r="V17">
        <v>11.0</v>
      </c>
      <c r="W17" t="s">
        <v>36</v>
      </c>
      <c r="X17">
        <v>9.0</v>
      </c>
      <c r="Y17" t="s">
        <v>37</v>
      </c>
      <c r="Z17">
        <v>11.0</v>
      </c>
      <c r="AA17" t="s">
        <v>38</v>
      </c>
      <c r="AB17">
        <v>5.0</v>
      </c>
      <c r="AC17" t="s">
        <v>39</v>
      </c>
      <c r="AD17">
        <v>0.0</v>
      </c>
      <c r="AE17">
        <v>885</v>
      </c>
      <c r="AF17">
        <v>6.0</v>
      </c>
      <c r="AG17" t="s">
        <v>44</v>
      </c>
      <c r="AH17">
        <v>8.0</v>
      </c>
      <c r="AI17" t="str">
        <f>SI(C5&gt;=D5;"M";"F")</f>
        <v>0</v>
      </c>
      <c r="AJ17">
        <v>5.0</v>
      </c>
      <c r="AK17" t="str">
        <f>SI(E5&lt;100;"Bajo";SI(E5&lt;500;"Medio";"Alto"))</f>
        <v>0</v>
      </c>
      <c r="AL17">
        <v>10.0</v>
      </c>
      <c r="AM17">
        <v>14</v>
      </c>
      <c r="AN17">
        <v>1</v>
      </c>
      <c r="AO17">
        <v>94.0</v>
      </c>
    </row>
    <row r="18" spans="1:41">
      <c r="A18" t="s">
        <v>103</v>
      </c>
      <c r="B18">
        <v>111500</v>
      </c>
      <c r="C18" t="s">
        <v>104</v>
      </c>
      <c r="D18" t="s">
        <v>28</v>
      </c>
      <c r="E18">
        <v>43029</v>
      </c>
      <c r="G18" t="s">
        <v>105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300</v>
      </c>
      <c r="P18">
        <v>4.0</v>
      </c>
      <c r="Q18" t="s">
        <v>66</v>
      </c>
      <c r="R18">
        <v>0.0</v>
      </c>
      <c r="S18" t="s">
        <v>34</v>
      </c>
      <c r="T18">
        <v>9.0</v>
      </c>
      <c r="U18" t="s">
        <v>35</v>
      </c>
      <c r="V18">
        <v>11.0</v>
      </c>
      <c r="W18" t="s">
        <v>36</v>
      </c>
      <c r="X18">
        <v>9.0</v>
      </c>
      <c r="Y18" t="s">
        <v>37</v>
      </c>
      <c r="Z18">
        <v>11.0</v>
      </c>
      <c r="AA18" t="s">
        <v>38</v>
      </c>
      <c r="AB18">
        <v>5.0</v>
      </c>
      <c r="AC18" t="s">
        <v>39</v>
      </c>
      <c r="AD18">
        <v>0.0</v>
      </c>
      <c r="AE18">
        <v>913</v>
      </c>
      <c r="AF18">
        <v>0.0</v>
      </c>
      <c r="AG18" t="s">
        <v>44</v>
      </c>
      <c r="AH18">
        <v>8.0</v>
      </c>
      <c r="AI18" t="str">
        <f>SI(C5&gt;=D5; M; F)</f>
        <v>0</v>
      </c>
      <c r="AJ18">
        <v>0.0</v>
      </c>
      <c r="AK18" t="str">
        <f>SI(E5&lt;100;Bajo;SI(E5&lt;500;Medio;Alto))</f>
        <v>0</v>
      </c>
      <c r="AL18">
        <v>0.0</v>
      </c>
      <c r="AM18">
        <v>10</v>
      </c>
      <c r="AN18">
        <v>5</v>
      </c>
      <c r="AO18">
        <v>69.0</v>
      </c>
    </row>
    <row r="19" spans="1:41">
      <c r="A19" t="s">
        <v>106</v>
      </c>
      <c r="B19">
        <v>111048</v>
      </c>
      <c r="C19" t="s">
        <v>107</v>
      </c>
      <c r="D19" t="s">
        <v>28</v>
      </c>
      <c r="E19">
        <v>43029</v>
      </c>
      <c r="G19" t="s">
        <v>108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65</v>
      </c>
      <c r="N19">
        <v>0.0</v>
      </c>
      <c r="O19">
        <v>300</v>
      </c>
      <c r="P19">
        <v>4.0</v>
      </c>
      <c r="Q19" t="s">
        <v>47</v>
      </c>
      <c r="R19">
        <v>0.0</v>
      </c>
      <c r="S19" t="s">
        <v>34</v>
      </c>
      <c r="T19">
        <v>9.0</v>
      </c>
      <c r="U19" t="s">
        <v>60</v>
      </c>
      <c r="V19">
        <v>0.0</v>
      </c>
      <c r="W19" t="s">
        <v>36</v>
      </c>
      <c r="X19">
        <v>9.0</v>
      </c>
      <c r="Y19" t="s">
        <v>61</v>
      </c>
      <c r="Z19">
        <v>0.0</v>
      </c>
      <c r="AA19" t="s">
        <v>38</v>
      </c>
      <c r="AB19">
        <v>5.0</v>
      </c>
      <c r="AC19" t="s">
        <v>52</v>
      </c>
      <c r="AD19">
        <v>0.0</v>
      </c>
      <c r="AE19">
        <v>915</v>
      </c>
      <c r="AF19">
        <v>0.0</v>
      </c>
      <c r="AG19" t="s">
        <v>44</v>
      </c>
      <c r="AH19">
        <v>8.0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9</v>
      </c>
      <c r="AN19">
        <v>6</v>
      </c>
      <c r="AO19">
        <v>58.0</v>
      </c>
    </row>
    <row r="20" spans="1:41">
      <c r="A20" t="s">
        <v>109</v>
      </c>
      <c r="B20">
        <v>111150</v>
      </c>
      <c r="C20" t="s">
        <v>110</v>
      </c>
      <c r="D20" t="s">
        <v>28</v>
      </c>
      <c r="E20">
        <v>43029</v>
      </c>
      <c r="G20" t="s">
        <v>111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300</v>
      </c>
      <c r="P20">
        <v>4.0</v>
      </c>
      <c r="Q20" t="s">
        <v>33</v>
      </c>
      <c r="R20">
        <v>4.0</v>
      </c>
      <c r="S20" t="s">
        <v>34</v>
      </c>
      <c r="T20">
        <v>9.0</v>
      </c>
      <c r="U20" t="s">
        <v>35</v>
      </c>
      <c r="V20">
        <v>11.0</v>
      </c>
      <c r="W20" t="s">
        <v>36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52</v>
      </c>
      <c r="AD20">
        <v>0.0</v>
      </c>
      <c r="AE20">
        <v>946</v>
      </c>
      <c r="AF20">
        <v>0.0</v>
      </c>
      <c r="AG20" t="s">
        <v>40</v>
      </c>
      <c r="AH20">
        <v>0.0</v>
      </c>
      <c r="AI20" t="str">
        <f>SI(C5&gt;=D5;"M";"F")</f>
        <v>0</v>
      </c>
      <c r="AJ20">
        <v>5.0</v>
      </c>
      <c r="AK20" t="str">
        <f>SI(E5&lt;100;"Bajo";SI(E5&lt;500;"Medio";"Alto"))</f>
        <v>0</v>
      </c>
      <c r="AL20">
        <v>10.0</v>
      </c>
      <c r="AM20">
        <v>12</v>
      </c>
      <c r="AN20">
        <v>3</v>
      </c>
      <c r="AO20">
        <v>80.0</v>
      </c>
    </row>
    <row r="21" spans="1:41">
      <c r="A21" t="s">
        <v>112</v>
      </c>
      <c r="B21">
        <v>111910</v>
      </c>
      <c r="C21" t="s">
        <v>113</v>
      </c>
      <c r="D21" t="s">
        <v>28</v>
      </c>
      <c r="E21">
        <v>43029</v>
      </c>
      <c r="G21" t="s">
        <v>114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304</v>
      </c>
      <c r="P21">
        <v>0.0</v>
      </c>
      <c r="Q21" t="s">
        <v>115</v>
      </c>
      <c r="R21">
        <v>0.0</v>
      </c>
      <c r="S21" t="s">
        <v>34</v>
      </c>
      <c r="T21">
        <v>9.0</v>
      </c>
      <c r="U21" t="s">
        <v>49</v>
      </c>
      <c r="V21">
        <v>0.0</v>
      </c>
      <c r="W21" t="s">
        <v>50</v>
      </c>
      <c r="X21">
        <v>0.0</v>
      </c>
      <c r="Y21" t="s">
        <v>68</v>
      </c>
      <c r="Z21">
        <v>0.0</v>
      </c>
      <c r="AA21" t="s">
        <v>38</v>
      </c>
      <c r="AB21">
        <v>5.0</v>
      </c>
      <c r="AC21" t="s">
        <v>52</v>
      </c>
      <c r="AD21">
        <v>0.0</v>
      </c>
      <c r="AE21">
        <v>946</v>
      </c>
      <c r="AF21">
        <v>0.0</v>
      </c>
      <c r="AG21" t="s">
        <v>40</v>
      </c>
      <c r="AH21">
        <v>0.0</v>
      </c>
      <c r="AI21" t="str">
        <f>SI(C5&gt;=D5;"M";"F")</f>
        <v>0</v>
      </c>
      <c r="AJ21">
        <v>5.0</v>
      </c>
      <c r="AK21" t="str">
        <f>SI(E5&gt;100;"Bajo";SI(E5&gt;500;"Medio";"Alto"))</f>
        <v>0</v>
      </c>
      <c r="AL21">
        <v>0.0</v>
      </c>
      <c r="AM21">
        <v>6</v>
      </c>
      <c r="AN21">
        <v>9</v>
      </c>
      <c r="AO21">
        <v>31.0</v>
      </c>
    </row>
    <row r="22" spans="1:41">
      <c r="A22" t="s">
        <v>116</v>
      </c>
      <c r="B22">
        <v>110810</v>
      </c>
      <c r="C22" t="s">
        <v>117</v>
      </c>
      <c r="D22" t="s">
        <v>28</v>
      </c>
      <c r="E22">
        <v>43029</v>
      </c>
      <c r="G22" t="s">
        <v>118</v>
      </c>
      <c r="H22">
        <v>1</v>
      </c>
      <c r="I22" t="s">
        <v>94</v>
      </c>
      <c r="J22">
        <v>0.0</v>
      </c>
      <c r="K22" t="s">
        <v>119</v>
      </c>
      <c r="L22">
        <v>0.0</v>
      </c>
      <c r="M22" t="s">
        <v>65</v>
      </c>
      <c r="N22">
        <v>0.0</v>
      </c>
      <c r="O22">
        <v>300</v>
      </c>
      <c r="P22">
        <v>4.0</v>
      </c>
      <c r="Q22" t="s">
        <v>33</v>
      </c>
      <c r="R22">
        <v>4.0</v>
      </c>
      <c r="S22" t="s">
        <v>48</v>
      </c>
      <c r="T22">
        <v>0.0</v>
      </c>
      <c r="U22" t="s">
        <v>35</v>
      </c>
      <c r="V22">
        <v>11.0</v>
      </c>
      <c r="W22" t="s">
        <v>36</v>
      </c>
      <c r="X22">
        <v>9.0</v>
      </c>
      <c r="Y22" t="s">
        <v>61</v>
      </c>
      <c r="Z22">
        <v>0.0</v>
      </c>
      <c r="AA22" t="s">
        <v>120</v>
      </c>
      <c r="AB22">
        <v>0.0</v>
      </c>
      <c r="AC22" t="s">
        <v>52</v>
      </c>
      <c r="AD22">
        <v>0.0</v>
      </c>
      <c r="AE22">
        <v>913</v>
      </c>
      <c r="AF22">
        <v>0.0</v>
      </c>
      <c r="AG22" t="s">
        <v>40</v>
      </c>
      <c r="AH22">
        <v>0.0</v>
      </c>
      <c r="AI22" t="str">
        <f>SI(C5&gt;=D5; M; F)</f>
        <v>0</v>
      </c>
      <c r="AJ22">
        <v>0.0</v>
      </c>
      <c r="AK22" t="str">
        <f>SI(E5&gt;100;"Bajo";SI(E5&gt;500;"Medio";"Alto"))</f>
        <v>0</v>
      </c>
      <c r="AL22">
        <v>0.0</v>
      </c>
      <c r="AM22">
        <v>4</v>
      </c>
      <c r="AN22">
        <v>11</v>
      </c>
      <c r="AO22">
        <v>28.0</v>
      </c>
    </row>
    <row r="23" spans="1:41">
      <c r="A23" t="s">
        <v>121</v>
      </c>
      <c r="B23">
        <v>110883</v>
      </c>
      <c r="C23" t="s">
        <v>122</v>
      </c>
      <c r="D23" t="s">
        <v>28</v>
      </c>
      <c r="E23">
        <v>43029</v>
      </c>
      <c r="G23" t="s">
        <v>123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303</v>
      </c>
      <c r="P23">
        <v>0.0</v>
      </c>
      <c r="Q23" t="s">
        <v>33</v>
      </c>
      <c r="R23">
        <v>4.0</v>
      </c>
      <c r="S23" t="s">
        <v>48</v>
      </c>
      <c r="T23">
        <v>0.0</v>
      </c>
      <c r="U23" t="s">
        <v>124</v>
      </c>
      <c r="V23">
        <v>0.0</v>
      </c>
      <c r="W23" t="s">
        <v>99</v>
      </c>
      <c r="X23">
        <v>0.0</v>
      </c>
      <c r="Y23" t="s">
        <v>37</v>
      </c>
      <c r="Z23">
        <v>11.0</v>
      </c>
      <c r="AA23" t="s">
        <v>51</v>
      </c>
      <c r="AB23">
        <v>0.0</v>
      </c>
      <c r="AC23" t="s">
        <v>56</v>
      </c>
      <c r="AD23">
        <v>6.0</v>
      </c>
      <c r="AE23">
        <v>946</v>
      </c>
      <c r="AF23">
        <v>0.0</v>
      </c>
      <c r="AG23" t="s">
        <v>44</v>
      </c>
      <c r="AH23">
        <v>8.0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9</v>
      </c>
      <c r="AN23">
        <v>6</v>
      </c>
      <c r="AO23">
        <v>56.0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