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Worksheet" sheetId="1" r:id="rId4"/>
  </sheets>
  <definedNames/>
  <calcPr calcId="999999" calcMode="auto" calcCompleted="0" fullCalcOnLoad="1" forceFullCalc="1"/>
</workbook>
</file>

<file path=xl/sharedStrings.xml><?xml version="1.0" encoding="utf-8"?>
<sst xmlns="http://schemas.openxmlformats.org/spreadsheetml/2006/main" uniqueCount="129">
  <si>
    <t>name</t>
  </si>
  <si>
    <t>id</t>
  </si>
  <si>
    <t>sis_id</t>
  </si>
  <si>
    <t>section</t>
  </si>
  <si>
    <t>section_id</t>
  </si>
  <si>
    <t>section_sis_id</t>
  </si>
  <si>
    <t>submitted</t>
  </si>
  <si>
    <t>attempt</t>
  </si>
  <si>
    <t xml:space="preserve">876613: 
USAR LA HOJA: FUNCIONES BÁSICAS
Utilice una función básica de Excel que le permita determinar:
¿Cuál es el promedio de casados?
</t>
  </si>
  <si>
    <t xml:space="preserve">876614: 
USAR LA HOJA: FUNCIONES BÁSICAS
Utilice una función básica de Excel que le permita determinar:
¿Cuál es la total de solteros?
</t>
  </si>
  <si>
    <t xml:space="preserve">876615: 
USAR LA HOJA: FUNCIONES BÁSICAS
Utilice una función básica de Excel que le permita determinar:
¿Cuál es la localidad con mayor cantidad de divorcios?
</t>
  </si>
  <si>
    <t xml:space="preserve">876616: 
USAR LA HOJA: FUNCIONES BÁSICAS
Utilice una función básica de Excel que le permita determinar:
¿Cuál el mínimo de casados censados?
</t>
  </si>
  <si>
    <t xml:space="preserve">876617: 
USAR LA HOJA: FUNCIONES BÁSICAS
Utilice una función básica de Excel que le permita determinar:
¿Cuántos registros hay en la tabla de datos?
</t>
  </si>
  <si>
    <t xml:space="preserve">876618: 
USAR LA HOJA: ORDENAR Y FILTRAR
IMPORTANTE: Realizar una copia de la hoja "ORDENAR Y FILTRAR", con los datos originales antes de realizar cualquier procedimiento y trabaje con la copia.
Luego de ordenar la columna “Localidad” de Z a A.
¿Cuál es el Municipio del noveno registro?
</t>
  </si>
  <si>
    <t xml:space="preserve">876619: 
USAR LA HOJA: ORDENAR Y FILTRAR
IMPORTANTE: Realizar una copia de la hoja "ORDENAR Y FILTRAR", con los datos originales antes de realizar cualquier procedimiento y trabaje con la copia.
LLuego de ordenar la columna “Casados” en orden mayor a menor y luego la columna “Solteros” de menor a mayor (simultáneamente).
¿Cuál es la última localidad y municipio censado del registro?
</t>
  </si>
  <si>
    <t xml:space="preserve">876620: 
USAR LA HOJA: ORDENAR Y FILTRAR
IMPORTANTE: Realizar una copia de la hoja "ORDENAR Y FILTRAR", con los datos originales antes de realizar cualquier procedimiento y trabaje con la copia.
Utilice la herramienta Filtro para responder la siguiente pregunta:
¿Cuántas localidades tienen una población de solteros mayor o igual a 200?
</t>
  </si>
  <si>
    <t xml:space="preserve">876621: 
USAR LA HOJA: ORDENAR Y FILTRAR
IMPORTANTE: Realizar una copia de la hoja "ORDENAR Y FILTRAR", con los datos originales antes de realizar cualquier procedimiento y trabaje con la copia.
Después de realizar los siguientes filtros: 
Municipio Aguascalientes y Calvillo 
Casados que estén entre 300 y 600 (Incluir los valores extremos)
¿Cuál es la cuarta Localidad que se visualiza en la tabla?
</t>
  </si>
  <si>
    <t xml:space="preserve">876622: 
USAR LA HOJA: TABLA DINÁMICA
Haciendo uso de la herramienta Tabla Dinámica, calcule:
¿Cuántos CASADOS suman en total todas las localidades cuyos nombres comienzan con “Co”?
</t>
  </si>
  <si>
    <t xml:space="preserve">876623: 
USAR LA HOJA: TABLA DINÁMICA
Haciendo uso de la herramienta Tabla Dinámica, calcule:
¿Cuál es el promedio de Solteros de las localidades cuyos nombres terminan con “o”?
</t>
  </si>
  <si>
    <t xml:space="preserve">876624: 
USAR LA HOJA: TABLA DINÁMICA
Haciendo uso de la herramienta Tabla Dinámica, calcule:
¿Cuál es el mínimo de divorciados en las localidades que poseen menos de 500 casados?
</t>
  </si>
  <si>
    <t xml:space="preserve">876625: 
USAR LA HOJA: TABLA DINÁMICA
Haciendo uso de la herramienta Tabla Dinámica, calcule:
Haciendo uso de la herramienta Tabla Dinámica, calcule: 
Cantidad de Localidades que contiene “pa”. 
De los nombres obtenidos previamente, determinar la cantidad mínima de Casados y promedio Solteros. 
</t>
  </si>
  <si>
    <t xml:space="preserve">876626: 
USAR LA HOJA: FUNCIÓN SI
Se desea agregar información en la celda F6 referente al “Índice de Divorciados” que tiene cada localidad, dependiendo de la cantidad Divorciados mostrada en la celda E6. Si los Divorciados son mayor o igual a 150 mostrará Alto, caso contrario Bajo.
 ¿Cuál de las siguientes fórmulas es la correcta?
</t>
  </si>
  <si>
    <t xml:space="preserve">876627: 
USAR LA HOJA: FUNCIÓN SI
Se desea agregar información a la columna G (Medición), dependiendo del valor de la columna Solteros. 
Si es menor a 500, mostrar el texto “Bajo”. 
Si es mayor o igual a 500 y menor que 800, mostrar el texto “Medio” 
Si es mayor o igual a 800, mostrar el texto “Alto”. 
Considere que se aplicará la fórmula al primer registro, localizado en la fila 6 y luego se desea replicar la fórmula para los demás registros. 
 ¿Cuál de las siguientes fórmulas es la correcta?
</t>
  </si>
  <si>
    <t>n correct</t>
  </si>
  <si>
    <t>n incorrect</t>
  </si>
  <si>
    <t>score</t>
  </si>
  <si>
    <t>JOSUE GERMAN YANEZ ARMIJOS</t>
  </si>
  <si>
    <t>0943395558</t>
  </si>
  <si>
    <t>Dic 11 - F3 - P9</t>
  </si>
  <si>
    <t>2020-12-11 21:43:12 UTC</t>
  </si>
  <si>
    <t>1120,85</t>
  </si>
  <si>
    <t>233679,00</t>
  </si>
  <si>
    <t>Aguascalientes</t>
  </si>
  <si>
    <t>Rincón de Romos</t>
  </si>
  <si>
    <t>Aguascalientes, Azarco</t>
  </si>
  <si>
    <t>CERESO (Para Varones y Mujeres)</t>
  </si>
  <si>
    <t>128,80</t>
  </si>
  <si>
    <t>Cantidad Localidades = 16; Mínima (Casados) = 3; Promedio Solteros = 63,25</t>
  </si>
  <si>
    <t>JUAN ANDRES URGILES TUMBACO</t>
  </si>
  <si>
    <t>0959446626</t>
  </si>
  <si>
    <t>2020-12-11 21:33:31 UTC</t>
  </si>
  <si>
    <t>122,80</t>
  </si>
  <si>
    <t>Cantidad Localidades = 16; Mínima (Casados) = 4; Promedio Solteros = 63,25</t>
  </si>
  <si>
    <t>JUSLEYNER ELIZABETH PONCE GONZABAY</t>
  </si>
  <si>
    <t>0952431849</t>
  </si>
  <si>
    <t>2020-12-11 21:38:18 UTC</t>
  </si>
  <si>
    <t>Alcázar Residencial</t>
  </si>
  <si>
    <t>JOSUE LENIN PINTO LINDAO</t>
  </si>
  <si>
    <t>0951653948</t>
  </si>
  <si>
    <t>2020-12-11 21:39:18 UTC</t>
  </si>
  <si>
    <t>JOSUE ALEJANDRO PARRALES VELASQUEZ</t>
  </si>
  <si>
    <t>2020-12-11 21:44:30 UTC</t>
  </si>
  <si>
    <t>Azarco, Aguascalientes</t>
  </si>
  <si>
    <t>Chiquihuitero (San Isidro)</t>
  </si>
  <si>
    <t>JOSUE ISMAEL COLMONT VELEZ</t>
  </si>
  <si>
    <t>0931419055</t>
  </si>
  <si>
    <t>2020-12-11 21:30:33 UTC</t>
  </si>
  <si>
    <t>El Charquito, Pabellón de Arteaga</t>
  </si>
  <si>
    <t>121,80</t>
  </si>
  <si>
    <t>JULIANA ANDREA CRUZ MANRIQUE</t>
  </si>
  <si>
    <t>0954569190</t>
  </si>
  <si>
    <t>2020-12-11 21:45:00 UTC</t>
  </si>
  <si>
    <t>RAFAEL GIULIANO ALVAREZ SOLORZANO</t>
  </si>
  <si>
    <t>0605960376</t>
  </si>
  <si>
    <t>2020-12-11 21:44:55 UTC</t>
  </si>
  <si>
    <t>JULIO JOSE PAREDES MONCAYO</t>
  </si>
  <si>
    <t>0927512533</t>
  </si>
  <si>
    <t>2020-12-11 21:44:44 UTC</t>
  </si>
  <si>
    <t>JUAN ESTEBAN MIELES OÑATE</t>
  </si>
  <si>
    <t>0930698170</t>
  </si>
  <si>
    <t>2020-12-11 21:43:58 UTC</t>
  </si>
  <si>
    <t>212,80</t>
  </si>
  <si>
    <t>Cantidad Localidades = 16; Mínima (Casados) = 4; Promedio Solteros = 60,24</t>
  </si>
  <si>
    <t>JOSEPH VALENTINO VILLALVA CAMACHO</t>
  </si>
  <si>
    <t>2020-12-11 21:43:56 UTC</t>
  </si>
  <si>
    <t>Cantidad Localidades = 16; Mínima (Casados) = 4; Promedio Solteros = 65,32</t>
  </si>
  <si>
    <t>JULIANA ABIGAIL SANCHEZ CARRERA</t>
  </si>
  <si>
    <t>0959424706</t>
  </si>
  <si>
    <t>2020-12-11 21:43:06 UTC</t>
  </si>
  <si>
    <t>JOSE ANDRES ESPINOZA PEÑA</t>
  </si>
  <si>
    <t>0930488002</t>
  </si>
  <si>
    <t>2020-12-11 21:41:49 UTC</t>
  </si>
  <si>
    <t>Cotorina (Coyotes)</t>
  </si>
  <si>
    <t>JUAN DIEGO AGUIRRE APOLO</t>
  </si>
  <si>
    <t>0750873432</t>
  </si>
  <si>
    <t>2020-12-11 21:41:38 UTC</t>
  </si>
  <si>
    <t>JUAN JOSE CAMPOS GARCIA</t>
  </si>
  <si>
    <t>0953924925</t>
  </si>
  <si>
    <t>2020-12-11 21:40:41 UTC</t>
  </si>
  <si>
    <t>JOSUE ALBERTO ORDOÑEZ HURTADO</t>
  </si>
  <si>
    <t>0956388060</t>
  </si>
  <si>
    <t>2020-12-11 21:40:19 UTC</t>
  </si>
  <si>
    <t>GELY NOELYA PARRA YONG</t>
  </si>
  <si>
    <t>2020-12-11 21:38:53 UTC</t>
  </si>
  <si>
    <t>KEVIN ADRIAN ALCIVAR TOALA</t>
  </si>
  <si>
    <t>0941519183</t>
  </si>
  <si>
    <t>2020-12-11 21:37:50 UTC</t>
  </si>
  <si>
    <t>Calvillo</t>
  </si>
  <si>
    <t>JOSE MIGUEL MONTESDEOCA DE LA TORRE</t>
  </si>
  <si>
    <t>2020-12-11 21:37:41 UTC</t>
  </si>
  <si>
    <t>JOSE MIGUEL SANTOS TERAN</t>
  </si>
  <si>
    <t>0950992305</t>
  </si>
  <si>
    <t>2020-12-11 21:36:48 UTC</t>
  </si>
  <si>
    <t>JOSSUA ALESSANDRO BERRUZ CATAGUA</t>
  </si>
  <si>
    <t>0950967976</t>
  </si>
  <si>
    <t>2020-12-11 21:36:47 UTC</t>
  </si>
  <si>
    <t>JOSUE GERARDO SARMIENTO OJEDA</t>
  </si>
  <si>
    <t>0953191129</t>
  </si>
  <si>
    <t>2020-12-11 21:35:21 UTC</t>
  </si>
  <si>
    <t>JURGGEN ROBERTO JIJON VALVERDE</t>
  </si>
  <si>
    <t>0928948363</t>
  </si>
  <si>
    <t>2020-12-11 21:35:16 UTC</t>
  </si>
  <si>
    <t>1520,83</t>
  </si>
  <si>
    <t>232769,00</t>
  </si>
  <si>
    <t>ENRIQUE JAVIER SALAZAR CHAVEZ</t>
  </si>
  <si>
    <t>2020-12-11 21:34:25 UTC</t>
  </si>
  <si>
    <t>223679,00</t>
  </si>
  <si>
    <t>ERIK JOSUE MONCAYO ORDOÑEZ</t>
  </si>
  <si>
    <t>0941060964</t>
  </si>
  <si>
    <t>2020-12-11 21:30:59 UTC</t>
  </si>
  <si>
    <t>JOSEPH EFREN PARDO PEÑA PEÑA</t>
  </si>
  <si>
    <t>0930363007</t>
  </si>
  <si>
    <t>2020-12-11 21:29:34 UTC</t>
  </si>
  <si>
    <t>JOSTAN WLADIMIR HARO MENDIETA</t>
  </si>
  <si>
    <t>0954275020</t>
  </si>
  <si>
    <t>2020-12-11 21:29:18 UTC</t>
  </si>
  <si>
    <t>JOSEPH EMMANUEL CARABAJO MURILLO</t>
  </si>
  <si>
    <t>0950144436</t>
  </si>
  <si>
    <t>2020-12-11 21:28:31 UTC</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</si>
</sst>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O29"/>
  <sheetViews>
    <sheetView tabSelected="1" workbookViewId="0" showGridLines="true" showRowColHeaders="1">
      <selection activeCell="A1" sqref="A1"/>
    </sheetView>
  </sheetViews>
  <sheetFormatPr defaultRowHeight="14.4" outlineLevelRow="0" outlineLevelCol="0"/>
  <sheetData>
    <row r="1" spans="1:41">
      <c r="A1" t="s">
        <v>0</v>
      </c>
      <c r="B1" t="s">
        <v>1</v>
      </c>
      <c r="C1" t="s">
        <v>2</v>
      </c>
      <c r="D1" t="s">
        <v>3</v>
      </c>
      <c r="E1" t="s">
        <v>4</v>
      </c>
      <c r="F1" t="s">
        <v>5</v>
      </c>
      <c r="G1" t="s">
        <v>6</v>
      </c>
      <c r="H1" t="s">
        <v>7</v>
      </c>
      <c r="I1" t="s">
        <v>8</v>
      </c>
      <c r="J1">
        <v>4.0</v>
      </c>
      <c r="K1" t="s">
        <v>9</v>
      </c>
      <c r="L1">
        <v>4.0</v>
      </c>
      <c r="M1" t="s">
        <v>10</v>
      </c>
      <c r="N1">
        <v>4.0</v>
      </c>
      <c r="O1" t="s">
        <v>11</v>
      </c>
      <c r="P1">
        <v>4.0</v>
      </c>
      <c r="Q1" t="s">
        <v>12</v>
      </c>
      <c r="R1">
        <v>4.0</v>
      </c>
      <c r="S1" t="s">
        <v>13</v>
      </c>
      <c r="T1">
        <v>9.0</v>
      </c>
      <c r="U1" t="s">
        <v>14</v>
      </c>
      <c r="V1">
        <v>11.0</v>
      </c>
      <c r="W1" t="s">
        <v>15</v>
      </c>
      <c r="X1">
        <v>9.0</v>
      </c>
      <c r="Y1" t="s">
        <v>16</v>
      </c>
      <c r="Z1">
        <v>11.0</v>
      </c>
      <c r="AA1" t="s">
        <v>17</v>
      </c>
      <c r="AB1">
        <v>5.0</v>
      </c>
      <c r="AC1" t="s">
        <v>18</v>
      </c>
      <c r="AD1">
        <v>6.0</v>
      </c>
      <c r="AE1" t="s">
        <v>19</v>
      </c>
      <c r="AF1">
        <v>6.0</v>
      </c>
      <c r="AG1" t="s">
        <v>20</v>
      </c>
      <c r="AH1">
        <v>8.0</v>
      </c>
      <c r="AI1" t="s">
        <v>21</v>
      </c>
      <c r="AJ1">
        <v>5.0</v>
      </c>
      <c r="AK1" t="s">
        <v>22</v>
      </c>
      <c r="AL1">
        <v>10.0</v>
      </c>
      <c r="AM1" t="s">
        <v>23</v>
      </c>
      <c r="AN1" t="s">
        <v>24</v>
      </c>
      <c r="AO1" t="s">
        <v>25</v>
      </c>
    </row>
    <row r="2" spans="1:41">
      <c r="A2" t="s">
        <v>26</v>
      </c>
      <c r="B2">
        <v>111379</v>
      </c>
      <c r="C2" t="s">
        <v>27</v>
      </c>
      <c r="D2" t="s">
        <v>28</v>
      </c>
      <c r="E2">
        <v>43051</v>
      </c>
      <c r="G2" t="s">
        <v>29</v>
      </c>
      <c r="H2">
        <v>1</v>
      </c>
      <c r="I2" t="s">
        <v>30</v>
      </c>
      <c r="J2">
        <v>4.0</v>
      </c>
      <c r="K2" t="s">
        <v>31</v>
      </c>
      <c r="L2">
        <v>4.0</v>
      </c>
      <c r="M2" t="s">
        <v>32</v>
      </c>
      <c r="N2">
        <v>4.0</v>
      </c>
      <c r="O2">
        <v>2</v>
      </c>
      <c r="P2">
        <v>4.0</v>
      </c>
      <c r="Q2">
        <v>300</v>
      </c>
      <c r="R2">
        <v>4.0</v>
      </c>
      <c r="S2" t="s">
        <v>33</v>
      </c>
      <c r="T2">
        <v>9.0</v>
      </c>
      <c r="U2" t="s">
        <v>34</v>
      </c>
      <c r="V2">
        <v>0.0</v>
      </c>
      <c r="W2">
        <v>33</v>
      </c>
      <c r="X2">
        <v>9.0</v>
      </c>
      <c r="Y2" t="s">
        <v>35</v>
      </c>
      <c r="Z2">
        <v>11.0</v>
      </c>
      <c r="AA2">
        <v>7203</v>
      </c>
      <c r="AB2">
        <v>5.0</v>
      </c>
      <c r="AC2" t="s">
        <v>36</v>
      </c>
      <c r="AD2">
        <v>0.0</v>
      </c>
      <c r="AE2">
        <v>0</v>
      </c>
      <c r="AF2">
        <v>6.0</v>
      </c>
      <c r="AG2" t="s">
        <v>37</v>
      </c>
      <c r="AH2">
        <v>0.0</v>
      </c>
      <c r="AI2" t="str">
        <f>SI(E6&gt;=150;"Alto";"Bajo")</f>
        <v>0</v>
      </c>
      <c r="AJ2">
        <v>5.0</v>
      </c>
      <c r="AK2" t="str">
        <f>SI(C6&lt;500;"Bajo"; SI(C6&lt;800;"Medio";"Alto"))</f>
        <v>0</v>
      </c>
      <c r="AL2">
        <v>10.0</v>
      </c>
      <c r="AM2">
        <v>12</v>
      </c>
      <c r="AN2">
        <v>3</v>
      </c>
      <c r="AO2">
        <v>80.0</v>
      </c>
    </row>
    <row r="3" spans="1:41">
      <c r="A3" t="s">
        <v>38</v>
      </c>
      <c r="B3">
        <v>112359</v>
      </c>
      <c r="C3" t="s">
        <v>39</v>
      </c>
      <c r="D3" t="s">
        <v>28</v>
      </c>
      <c r="E3">
        <v>43051</v>
      </c>
      <c r="G3" t="s">
        <v>40</v>
      </c>
      <c r="H3">
        <v>1</v>
      </c>
      <c r="I3" t="s">
        <v>30</v>
      </c>
      <c r="J3">
        <v>4.0</v>
      </c>
      <c r="K3" t="s">
        <v>31</v>
      </c>
      <c r="L3">
        <v>4.0</v>
      </c>
      <c r="M3" t="s">
        <v>32</v>
      </c>
      <c r="N3">
        <v>4.0</v>
      </c>
      <c r="O3">
        <v>2</v>
      </c>
      <c r="P3">
        <v>4.0</v>
      </c>
      <c r="Q3">
        <v>200</v>
      </c>
      <c r="R3">
        <v>0.0</v>
      </c>
      <c r="S3" t="s">
        <v>33</v>
      </c>
      <c r="T3">
        <v>9.0</v>
      </c>
      <c r="U3" t="s">
        <v>34</v>
      </c>
      <c r="V3">
        <v>0.0</v>
      </c>
      <c r="W3">
        <v>33</v>
      </c>
      <c r="X3">
        <v>9.0</v>
      </c>
      <c r="Y3" t="s">
        <v>35</v>
      </c>
      <c r="Z3">
        <v>11.0</v>
      </c>
      <c r="AA3">
        <v>7203</v>
      </c>
      <c r="AB3">
        <v>5.0</v>
      </c>
      <c r="AC3" t="s">
        <v>41</v>
      </c>
      <c r="AD3">
        <v>6.0</v>
      </c>
      <c r="AE3">
        <v>0</v>
      </c>
      <c r="AF3">
        <v>6.0</v>
      </c>
      <c r="AG3" t="s">
        <v>42</v>
      </c>
      <c r="AH3">
        <v>8.0</v>
      </c>
      <c r="AI3" t="str">
        <f>SI(E6&gt;=150;"Alto";"Bajo")</f>
        <v>0</v>
      </c>
      <c r="AJ3">
        <v>5.0</v>
      </c>
      <c r="AK3" t="str">
        <f>SI(C6&lt;500; SI(C6&lt;800;"Medio";"Alto");"Bajo")</f>
        <v>0</v>
      </c>
      <c r="AL3">
        <v>0.0</v>
      </c>
      <c r="AM3">
        <v>12</v>
      </c>
      <c r="AN3">
        <v>3</v>
      </c>
      <c r="AO3">
        <v>80.0</v>
      </c>
    </row>
    <row r="4" spans="1:41">
      <c r="A4" t="s">
        <v>43</v>
      </c>
      <c r="B4">
        <v>111645</v>
      </c>
      <c r="C4" t="s">
        <v>44</v>
      </c>
      <c r="D4" t="s">
        <v>28</v>
      </c>
      <c r="E4">
        <v>43051</v>
      </c>
      <c r="G4" t="s">
        <v>45</v>
      </c>
      <c r="H4">
        <v>1</v>
      </c>
      <c r="I4" t="s">
        <v>30</v>
      </c>
      <c r="J4">
        <v>4.0</v>
      </c>
      <c r="K4" t="s">
        <v>31</v>
      </c>
      <c r="L4">
        <v>4.0</v>
      </c>
      <c r="M4" t="s">
        <v>46</v>
      </c>
      <c r="N4">
        <v>0.0</v>
      </c>
      <c r="O4">
        <v>2</v>
      </c>
      <c r="P4">
        <v>4.0</v>
      </c>
      <c r="Q4">
        <v>300</v>
      </c>
      <c r="R4">
        <v>4.0</v>
      </c>
      <c r="S4" t="s">
        <v>33</v>
      </c>
      <c r="T4">
        <v>9.0</v>
      </c>
      <c r="U4" t="s">
        <v>34</v>
      </c>
      <c r="V4">
        <v>0.0</v>
      </c>
      <c r="W4">
        <v>33</v>
      </c>
      <c r="X4">
        <v>9.0</v>
      </c>
      <c r="Y4" t="s">
        <v>35</v>
      </c>
      <c r="Z4">
        <v>11.0</v>
      </c>
      <c r="AA4">
        <v>7203</v>
      </c>
      <c r="AB4">
        <v>5.0</v>
      </c>
      <c r="AC4" t="s">
        <v>36</v>
      </c>
      <c r="AD4">
        <v>0.0</v>
      </c>
      <c r="AE4">
        <v>0</v>
      </c>
      <c r="AF4">
        <v>6.0</v>
      </c>
      <c r="AG4" t="s">
        <v>42</v>
      </c>
      <c r="AH4">
        <v>8.0</v>
      </c>
      <c r="AI4" t="str">
        <f>SI(E6&gt;=150;"Alto";"Bajo")</f>
        <v>0</v>
      </c>
      <c r="AJ4">
        <v>5.0</v>
      </c>
      <c r="AK4" t="str">
        <f>SI(C6&lt;500;"Bajo"; SI(C6&lt;800;"Medio";"Alto"))</f>
        <v>0</v>
      </c>
      <c r="AL4">
        <v>10.0</v>
      </c>
      <c r="AM4">
        <v>12</v>
      </c>
      <c r="AN4">
        <v>3</v>
      </c>
      <c r="AO4">
        <v>84.0</v>
      </c>
    </row>
    <row r="5" spans="1:41">
      <c r="A5" t="s">
        <v>47</v>
      </c>
      <c r="B5">
        <v>111566</v>
      </c>
      <c r="C5" t="s">
        <v>48</v>
      </c>
      <c r="D5" t="s">
        <v>28</v>
      </c>
      <c r="E5">
        <v>43051</v>
      </c>
      <c r="G5" t="s">
        <v>49</v>
      </c>
      <c r="H5">
        <v>1</v>
      </c>
      <c r="I5" t="s">
        <v>30</v>
      </c>
      <c r="J5">
        <v>4.0</v>
      </c>
      <c r="K5" t="s">
        <v>31</v>
      </c>
      <c r="L5">
        <v>4.0</v>
      </c>
      <c r="M5" t="s">
        <v>32</v>
      </c>
      <c r="N5">
        <v>4.0</v>
      </c>
      <c r="O5">
        <v>2</v>
      </c>
      <c r="P5">
        <v>4.0</v>
      </c>
      <c r="Q5">
        <v>300</v>
      </c>
      <c r="R5">
        <v>4.0</v>
      </c>
      <c r="S5" t="s">
        <v>33</v>
      </c>
      <c r="T5">
        <v>9.0</v>
      </c>
      <c r="U5" t="s">
        <v>34</v>
      </c>
      <c r="V5">
        <v>0.0</v>
      </c>
      <c r="W5">
        <v>33</v>
      </c>
      <c r="X5">
        <v>9.0</v>
      </c>
      <c r="Y5" t="s">
        <v>35</v>
      </c>
      <c r="Z5">
        <v>11.0</v>
      </c>
      <c r="AA5">
        <v>7203</v>
      </c>
      <c r="AB5">
        <v>5.0</v>
      </c>
      <c r="AC5" t="s">
        <v>41</v>
      </c>
      <c r="AD5">
        <v>6.0</v>
      </c>
      <c r="AE5">
        <v>2</v>
      </c>
      <c r="AF5">
        <v>0.0</v>
      </c>
      <c r="AG5" t="s">
        <v>42</v>
      </c>
      <c r="AH5">
        <v>8.0</v>
      </c>
      <c r="AI5" t="str">
        <f>SI(E6&gt;=150;"Alto";"Bajo")</f>
        <v>0</v>
      </c>
      <c r="AJ5">
        <v>5.0</v>
      </c>
      <c r="AK5" t="str">
        <f>SI(C6&lt;500;"Bajo"; SI(C6&lt;800;"Alto";"Medio"))</f>
        <v>0</v>
      </c>
      <c r="AL5">
        <v>0.0</v>
      </c>
      <c r="AM5">
        <v>12</v>
      </c>
      <c r="AN5">
        <v>3</v>
      </c>
      <c r="AO5">
        <v>78.0</v>
      </c>
    </row>
    <row r="6" spans="1:41">
      <c r="A6" t="s">
        <v>50</v>
      </c>
      <c r="B6">
        <v>112531</v>
      </c>
      <c r="C6">
        <v>2450795113</v>
      </c>
      <c r="D6" t="s">
        <v>28</v>
      </c>
      <c r="E6">
        <v>43051</v>
      </c>
      <c r="G6" t="s">
        <v>51</v>
      </c>
      <c r="H6">
        <v>1</v>
      </c>
      <c r="I6" t="s">
        <v>30</v>
      </c>
      <c r="J6">
        <v>4.0</v>
      </c>
      <c r="K6" t="s">
        <v>31</v>
      </c>
      <c r="L6">
        <v>4.0</v>
      </c>
      <c r="M6" t="s">
        <v>32</v>
      </c>
      <c r="N6">
        <v>4.0</v>
      </c>
      <c r="O6">
        <v>2</v>
      </c>
      <c r="P6">
        <v>4.0</v>
      </c>
      <c r="Q6">
        <v>300</v>
      </c>
      <c r="R6">
        <v>4.0</v>
      </c>
      <c r="S6" t="s">
        <v>33</v>
      </c>
      <c r="T6">
        <v>9.0</v>
      </c>
      <c r="U6" t="s">
        <v>52</v>
      </c>
      <c r="V6">
        <v>0.0</v>
      </c>
      <c r="W6">
        <v>33</v>
      </c>
      <c r="X6">
        <v>9.0</v>
      </c>
      <c r="Y6" t="s">
        <v>53</v>
      </c>
      <c r="Z6">
        <v>0.0</v>
      </c>
      <c r="AA6">
        <v>7203</v>
      </c>
      <c r="AB6">
        <v>5.0</v>
      </c>
      <c r="AC6" t="s">
        <v>41</v>
      </c>
      <c r="AD6">
        <v>6.0</v>
      </c>
      <c r="AE6">
        <v>0</v>
      </c>
      <c r="AF6">
        <v>6.0</v>
      </c>
      <c r="AG6" t="s">
        <v>42</v>
      </c>
      <c r="AH6">
        <v>8.0</v>
      </c>
      <c r="AI6" t="str">
        <f>SI(E6&gt;=150;"Alto";"Bajo")</f>
        <v>0</v>
      </c>
      <c r="AJ6">
        <v>5.0</v>
      </c>
      <c r="AK6" t="str">
        <f>SI(C6&lt;500;Bajo; SI(C6&lt;800;Medio;Alto))</f>
        <v>0</v>
      </c>
      <c r="AL6">
        <v>0.0</v>
      </c>
      <c r="AM6">
        <v>12</v>
      </c>
      <c r="AN6">
        <v>3</v>
      </c>
      <c r="AO6">
        <v>73.0</v>
      </c>
    </row>
    <row r="7" spans="1:41">
      <c r="A7" t="s">
        <v>54</v>
      </c>
      <c r="B7">
        <v>111161</v>
      </c>
      <c r="C7" t="s">
        <v>55</v>
      </c>
      <c r="D7" t="s">
        <v>28</v>
      </c>
      <c r="E7">
        <v>43051</v>
      </c>
      <c r="G7" t="s">
        <v>56</v>
      </c>
      <c r="H7">
        <v>1</v>
      </c>
      <c r="I7" t="s">
        <v>30</v>
      </c>
      <c r="J7">
        <v>4.0</v>
      </c>
      <c r="K7" t="s">
        <v>31</v>
      </c>
      <c r="L7">
        <v>4.0</v>
      </c>
      <c r="M7" t="s">
        <v>32</v>
      </c>
      <c r="N7">
        <v>4.0</v>
      </c>
      <c r="O7">
        <v>2</v>
      </c>
      <c r="P7">
        <v>4.0</v>
      </c>
      <c r="Q7">
        <v>300</v>
      </c>
      <c r="R7">
        <v>4.0</v>
      </c>
      <c r="S7" t="s">
        <v>32</v>
      </c>
      <c r="T7">
        <v>0.0</v>
      </c>
      <c r="U7" t="s">
        <v>57</v>
      </c>
      <c r="V7">
        <v>11.0</v>
      </c>
      <c r="W7">
        <v>30</v>
      </c>
      <c r="X7">
        <v>0.0</v>
      </c>
      <c r="Y7" t="s">
        <v>53</v>
      </c>
      <c r="Z7">
        <v>0.0</v>
      </c>
      <c r="AA7">
        <v>7023</v>
      </c>
      <c r="AB7">
        <v>0.0</v>
      </c>
      <c r="AC7" t="s">
        <v>58</v>
      </c>
      <c r="AD7">
        <v>0.0</v>
      </c>
      <c r="AE7">
        <v>2</v>
      </c>
      <c r="AF7">
        <v>0.0</v>
      </c>
      <c r="AG7" t="s">
        <v>37</v>
      </c>
      <c r="AH7">
        <v>0.0</v>
      </c>
      <c r="AI7" t="str">
        <f>SI(E6&gt;150;"Alto";"Bajo")</f>
        <v>0</v>
      </c>
      <c r="AJ7">
        <v>0.0</v>
      </c>
      <c r="AK7" t="str">
        <f>SI(C6&lt;500;"Bajo"; SI(C6&lt;800;"Medio";"Alto"))</f>
        <v>0</v>
      </c>
      <c r="AL7">
        <v>10.0</v>
      </c>
      <c r="AM7">
        <v>7</v>
      </c>
      <c r="AN7">
        <v>8</v>
      </c>
      <c r="AO7">
        <v>46.0</v>
      </c>
    </row>
    <row r="8" spans="1:41">
      <c r="A8" t="s">
        <v>59</v>
      </c>
      <c r="B8">
        <v>111928</v>
      </c>
      <c r="C8" t="s">
        <v>60</v>
      </c>
      <c r="D8" t="s">
        <v>28</v>
      </c>
      <c r="E8">
        <v>43051</v>
      </c>
      <c r="G8" t="s">
        <v>61</v>
      </c>
      <c r="H8">
        <v>1</v>
      </c>
      <c r="I8" t="s">
        <v>30</v>
      </c>
      <c r="J8">
        <v>4.0</v>
      </c>
      <c r="K8" t="s">
        <v>31</v>
      </c>
      <c r="L8">
        <v>4.0</v>
      </c>
      <c r="M8" t="s">
        <v>32</v>
      </c>
      <c r="N8">
        <v>4.0</v>
      </c>
      <c r="O8">
        <v>2</v>
      </c>
      <c r="P8">
        <v>4.0</v>
      </c>
      <c r="Q8">
        <v>300</v>
      </c>
      <c r="R8">
        <v>4.0</v>
      </c>
      <c r="S8" t="s">
        <v>33</v>
      </c>
      <c r="T8">
        <v>9.0</v>
      </c>
      <c r="U8" t="s">
        <v>52</v>
      </c>
      <c r="V8">
        <v>0.0</v>
      </c>
      <c r="W8">
        <v>33</v>
      </c>
      <c r="X8">
        <v>9.0</v>
      </c>
      <c r="Y8" t="s">
        <v>35</v>
      </c>
      <c r="Z8">
        <v>11.0</v>
      </c>
      <c r="AA8">
        <v>7203</v>
      </c>
      <c r="AB8">
        <v>5.0</v>
      </c>
      <c r="AD8">
        <v>0.0</v>
      </c>
      <c r="AF8">
        <v>0.0</v>
      </c>
      <c r="AH8">
        <v>0.0</v>
      </c>
      <c r="AJ8">
        <v>0.0</v>
      </c>
      <c r="AL8">
        <v>0.0</v>
      </c>
      <c r="AM8">
        <v>9</v>
      </c>
      <c r="AN8">
        <v>6</v>
      </c>
      <c r="AO8">
        <v>54.0</v>
      </c>
    </row>
    <row r="9" spans="1:41">
      <c r="A9" t="s">
        <v>62</v>
      </c>
      <c r="B9">
        <v>110820</v>
      </c>
      <c r="C9" t="s">
        <v>63</v>
      </c>
      <c r="D9" t="s">
        <v>28</v>
      </c>
      <c r="E9">
        <v>43051</v>
      </c>
      <c r="G9" t="s">
        <v>64</v>
      </c>
      <c r="H9">
        <v>1</v>
      </c>
      <c r="I9" t="s">
        <v>30</v>
      </c>
      <c r="J9">
        <v>4.0</v>
      </c>
      <c r="K9" t="s">
        <v>31</v>
      </c>
      <c r="L9">
        <v>4.0</v>
      </c>
      <c r="M9" t="s">
        <v>32</v>
      </c>
      <c r="N9">
        <v>4.0</v>
      </c>
      <c r="O9">
        <v>2</v>
      </c>
      <c r="P9">
        <v>4.0</v>
      </c>
      <c r="Q9">
        <v>300</v>
      </c>
      <c r="R9">
        <v>4.0</v>
      </c>
      <c r="S9" t="s">
        <v>33</v>
      </c>
      <c r="T9">
        <v>9.0</v>
      </c>
      <c r="U9" t="s">
        <v>57</v>
      </c>
      <c r="V9">
        <v>11.0</v>
      </c>
      <c r="W9">
        <v>33</v>
      </c>
      <c r="X9">
        <v>9.0</v>
      </c>
      <c r="Y9" t="s">
        <v>53</v>
      </c>
      <c r="Z9">
        <v>0.0</v>
      </c>
      <c r="AA9">
        <v>7203</v>
      </c>
      <c r="AB9">
        <v>5.0</v>
      </c>
      <c r="AC9" t="s">
        <v>36</v>
      </c>
      <c r="AD9">
        <v>0.0</v>
      </c>
      <c r="AE9">
        <v>0</v>
      </c>
      <c r="AF9">
        <v>6.0</v>
      </c>
      <c r="AG9" t="s">
        <v>42</v>
      </c>
      <c r="AH9">
        <v>8.0</v>
      </c>
      <c r="AI9" t="str">
        <f>SI(E6&gt;=150;"Alto";"Bajo")</f>
        <v>0</v>
      </c>
      <c r="AJ9">
        <v>5.0</v>
      </c>
      <c r="AK9" t="str">
        <f>SI(C6&lt;500;"Bajo"; SI(C6&lt;800;"Medio";"Alto"))</f>
        <v>0</v>
      </c>
      <c r="AL9">
        <v>10.0</v>
      </c>
      <c r="AM9">
        <v>13</v>
      </c>
      <c r="AN9">
        <v>2</v>
      </c>
      <c r="AO9">
        <v>83.0</v>
      </c>
    </row>
    <row r="10" spans="1:41">
      <c r="A10" t="s">
        <v>65</v>
      </c>
      <c r="B10">
        <v>111020</v>
      </c>
      <c r="C10" t="s">
        <v>66</v>
      </c>
      <c r="D10" t="s">
        <v>28</v>
      </c>
      <c r="E10">
        <v>43051</v>
      </c>
      <c r="G10" t="s">
        <v>67</v>
      </c>
      <c r="H10">
        <v>1</v>
      </c>
      <c r="I10" t="s">
        <v>30</v>
      </c>
      <c r="J10">
        <v>4.0</v>
      </c>
      <c r="K10" t="s">
        <v>31</v>
      </c>
      <c r="L10">
        <v>4.0</v>
      </c>
      <c r="M10" t="s">
        <v>32</v>
      </c>
      <c r="N10">
        <v>4.0</v>
      </c>
      <c r="O10">
        <v>2</v>
      </c>
      <c r="P10">
        <v>4.0</v>
      </c>
      <c r="Q10">
        <v>300</v>
      </c>
      <c r="R10">
        <v>4.0</v>
      </c>
      <c r="S10" t="s">
        <v>33</v>
      </c>
      <c r="T10">
        <v>9.0</v>
      </c>
      <c r="U10" t="s">
        <v>57</v>
      </c>
      <c r="V10">
        <v>11.0</v>
      </c>
      <c r="W10">
        <v>33</v>
      </c>
      <c r="X10">
        <v>9.0</v>
      </c>
      <c r="Y10" t="s">
        <v>53</v>
      </c>
      <c r="Z10">
        <v>0.0</v>
      </c>
      <c r="AA10">
        <v>7203</v>
      </c>
      <c r="AB10">
        <v>5.0</v>
      </c>
      <c r="AC10" t="s">
        <v>41</v>
      </c>
      <c r="AD10">
        <v>6.0</v>
      </c>
      <c r="AE10">
        <v>0</v>
      </c>
      <c r="AF10">
        <v>6.0</v>
      </c>
      <c r="AG10" t="s">
        <v>42</v>
      </c>
      <c r="AH10">
        <v>8.0</v>
      </c>
      <c r="AI10" t="str">
        <f>SI(E6&gt;=150;"Alto";"Bajo")</f>
        <v>0</v>
      </c>
      <c r="AJ10">
        <v>5.0</v>
      </c>
      <c r="AK10" t="str">
        <f>SI(C6&lt;500;"Bajo"; SI(C6&lt;800;"Medio";"Alto"))</f>
        <v>0</v>
      </c>
      <c r="AL10">
        <v>10.0</v>
      </c>
      <c r="AM10">
        <v>14</v>
      </c>
      <c r="AN10">
        <v>1</v>
      </c>
      <c r="AO10">
        <v>89.0</v>
      </c>
    </row>
    <row r="11" spans="1:41">
      <c r="A11" t="s">
        <v>68</v>
      </c>
      <c r="B11">
        <v>111131</v>
      </c>
      <c r="C11" t="s">
        <v>69</v>
      </c>
      <c r="D11" t="s">
        <v>28</v>
      </c>
      <c r="E11">
        <v>43051</v>
      </c>
      <c r="G11" t="s">
        <v>70</v>
      </c>
      <c r="H11">
        <v>1</v>
      </c>
      <c r="I11" t="s">
        <v>30</v>
      </c>
      <c r="J11">
        <v>4.0</v>
      </c>
      <c r="K11" t="s">
        <v>31</v>
      </c>
      <c r="L11">
        <v>4.0</v>
      </c>
      <c r="M11" t="s">
        <v>32</v>
      </c>
      <c r="N11">
        <v>4.0</v>
      </c>
      <c r="O11">
        <v>2</v>
      </c>
      <c r="P11">
        <v>4.0</v>
      </c>
      <c r="Q11">
        <v>300</v>
      </c>
      <c r="R11">
        <v>4.0</v>
      </c>
      <c r="S11" t="s">
        <v>33</v>
      </c>
      <c r="T11">
        <v>9.0</v>
      </c>
      <c r="U11" t="s">
        <v>34</v>
      </c>
      <c r="V11">
        <v>0.0</v>
      </c>
      <c r="W11">
        <v>33</v>
      </c>
      <c r="X11">
        <v>9.0</v>
      </c>
      <c r="Y11" t="s">
        <v>35</v>
      </c>
      <c r="Z11">
        <v>11.0</v>
      </c>
      <c r="AA11">
        <v>7203</v>
      </c>
      <c r="AB11">
        <v>5.0</v>
      </c>
      <c r="AC11" t="s">
        <v>71</v>
      </c>
      <c r="AD11">
        <v>0.0</v>
      </c>
      <c r="AE11">
        <v>0</v>
      </c>
      <c r="AF11">
        <v>6.0</v>
      </c>
      <c r="AG11" t="s">
        <v>72</v>
      </c>
      <c r="AH11">
        <v>0.0</v>
      </c>
      <c r="AI11" t="str">
        <f>SI(E6&gt;=150;Alto;"Bajo")</f>
        <v>0</v>
      </c>
      <c r="AJ11">
        <v>0.0</v>
      </c>
      <c r="AK11" t="str">
        <f>SI(C6&lt;500;"Bajo"; SI(C6&lt;800;"Medio";"Alto"))</f>
        <v>0</v>
      </c>
      <c r="AL11">
        <v>10.0</v>
      </c>
      <c r="AM11">
        <v>11</v>
      </c>
      <c r="AN11">
        <v>4</v>
      </c>
      <c r="AO11">
        <v>70.0</v>
      </c>
    </row>
    <row r="12" spans="1:41">
      <c r="A12" t="s">
        <v>73</v>
      </c>
      <c r="B12">
        <v>112396</v>
      </c>
      <c r="C12">
        <v>1207774348</v>
      </c>
      <c r="D12" t="s">
        <v>28</v>
      </c>
      <c r="E12">
        <v>43051</v>
      </c>
      <c r="G12" t="s">
        <v>74</v>
      </c>
      <c r="H12">
        <v>1</v>
      </c>
      <c r="I12" t="s">
        <v>30</v>
      </c>
      <c r="J12">
        <v>4.0</v>
      </c>
      <c r="K12" t="s">
        <v>31</v>
      </c>
      <c r="L12">
        <v>4.0</v>
      </c>
      <c r="M12" t="s">
        <v>32</v>
      </c>
      <c r="N12">
        <v>4.0</v>
      </c>
      <c r="O12">
        <v>2</v>
      </c>
      <c r="P12">
        <v>4.0</v>
      </c>
      <c r="Q12">
        <v>305</v>
      </c>
      <c r="R12">
        <v>0.0</v>
      </c>
      <c r="S12" t="s">
        <v>33</v>
      </c>
      <c r="T12">
        <v>9.0</v>
      </c>
      <c r="U12" t="s">
        <v>57</v>
      </c>
      <c r="V12">
        <v>11.0</v>
      </c>
      <c r="W12">
        <v>33</v>
      </c>
      <c r="X12">
        <v>9.0</v>
      </c>
      <c r="Y12" t="s">
        <v>35</v>
      </c>
      <c r="Z12">
        <v>11.0</v>
      </c>
      <c r="AA12">
        <v>7203</v>
      </c>
      <c r="AB12">
        <v>5.0</v>
      </c>
      <c r="AC12" t="s">
        <v>36</v>
      </c>
      <c r="AD12">
        <v>0.0</v>
      </c>
      <c r="AE12">
        <v>0</v>
      </c>
      <c r="AF12">
        <v>6.0</v>
      </c>
      <c r="AG12" t="s">
        <v>75</v>
      </c>
      <c r="AH12">
        <v>0.0</v>
      </c>
      <c r="AI12" t="str">
        <f>SI(E6&gt;=150;"Alto";"Bajo")</f>
        <v>0</v>
      </c>
      <c r="AJ12">
        <v>5.0</v>
      </c>
      <c r="AK12" t="str">
        <f>SI(C6&lt;500;"Bajo"; SI(C6&lt;800;"Medio";"Alto"))</f>
        <v>0</v>
      </c>
      <c r="AL12">
        <v>10.0</v>
      </c>
      <c r="AM12">
        <v>12</v>
      </c>
      <c r="AN12">
        <v>3</v>
      </c>
      <c r="AO12">
        <v>82.0</v>
      </c>
    </row>
    <row r="13" spans="1:41">
      <c r="A13" t="s">
        <v>76</v>
      </c>
      <c r="B13">
        <v>112356</v>
      </c>
      <c r="C13" t="s">
        <v>77</v>
      </c>
      <c r="D13" t="s">
        <v>28</v>
      </c>
      <c r="E13">
        <v>43051</v>
      </c>
      <c r="G13" t="s">
        <v>78</v>
      </c>
      <c r="H13">
        <v>1</v>
      </c>
      <c r="I13" t="s">
        <v>30</v>
      </c>
      <c r="J13">
        <v>4.0</v>
      </c>
      <c r="K13" t="s">
        <v>31</v>
      </c>
      <c r="L13">
        <v>4.0</v>
      </c>
      <c r="M13" t="s">
        <v>32</v>
      </c>
      <c r="N13">
        <v>4.0</v>
      </c>
      <c r="O13">
        <v>2</v>
      </c>
      <c r="P13">
        <v>4.0</v>
      </c>
      <c r="Q13">
        <v>300</v>
      </c>
      <c r="R13">
        <v>4.0</v>
      </c>
      <c r="S13" t="s">
        <v>33</v>
      </c>
      <c r="T13">
        <v>9.0</v>
      </c>
      <c r="U13" t="s">
        <v>52</v>
      </c>
      <c r="V13">
        <v>0.0</v>
      </c>
      <c r="W13">
        <v>33</v>
      </c>
      <c r="X13">
        <v>9.0</v>
      </c>
      <c r="Y13" t="s">
        <v>35</v>
      </c>
      <c r="Z13">
        <v>11.0</v>
      </c>
      <c r="AA13">
        <v>7203</v>
      </c>
      <c r="AB13">
        <v>5.0</v>
      </c>
      <c r="AC13" t="s">
        <v>41</v>
      </c>
      <c r="AD13">
        <v>6.0</v>
      </c>
      <c r="AE13">
        <v>0</v>
      </c>
      <c r="AF13">
        <v>6.0</v>
      </c>
      <c r="AG13" t="s">
        <v>42</v>
      </c>
      <c r="AH13">
        <v>8.0</v>
      </c>
      <c r="AI13" t="str">
        <f>SI(E6&gt;=150;"Alto";"Bajo")</f>
        <v>0</v>
      </c>
      <c r="AJ13">
        <v>5.0</v>
      </c>
      <c r="AK13" t="str">
        <f>SI(C6&lt;500;"Bajo"; SI(C6&lt;800;"Medio";"Alto"))</f>
        <v>0</v>
      </c>
      <c r="AL13">
        <v>10.0</v>
      </c>
      <c r="AM13">
        <v>14</v>
      </c>
      <c r="AN13">
        <v>1</v>
      </c>
      <c r="AO13">
        <v>89.0</v>
      </c>
    </row>
    <row r="14" spans="1:41">
      <c r="A14" t="s">
        <v>79</v>
      </c>
      <c r="B14">
        <v>111114</v>
      </c>
      <c r="C14" t="s">
        <v>80</v>
      </c>
      <c r="D14" t="s">
        <v>28</v>
      </c>
      <c r="E14">
        <v>43051</v>
      </c>
      <c r="G14" t="s">
        <v>81</v>
      </c>
      <c r="H14">
        <v>1</v>
      </c>
      <c r="I14" t="s">
        <v>30</v>
      </c>
      <c r="J14">
        <v>4.0</v>
      </c>
      <c r="K14" t="s">
        <v>31</v>
      </c>
      <c r="L14">
        <v>4.0</v>
      </c>
      <c r="M14" t="s">
        <v>32</v>
      </c>
      <c r="N14">
        <v>4.0</v>
      </c>
      <c r="O14">
        <v>2</v>
      </c>
      <c r="P14">
        <v>4.0</v>
      </c>
      <c r="Q14">
        <v>300</v>
      </c>
      <c r="R14">
        <v>4.0</v>
      </c>
      <c r="S14" t="s">
        <v>33</v>
      </c>
      <c r="T14">
        <v>9.0</v>
      </c>
      <c r="U14" t="s">
        <v>57</v>
      </c>
      <c r="V14">
        <v>11.0</v>
      </c>
      <c r="W14">
        <v>33</v>
      </c>
      <c r="X14">
        <v>9.0</v>
      </c>
      <c r="Y14" t="s">
        <v>82</v>
      </c>
      <c r="Z14">
        <v>0.0</v>
      </c>
      <c r="AA14">
        <v>7203</v>
      </c>
      <c r="AB14">
        <v>5.0</v>
      </c>
      <c r="AC14" t="s">
        <v>36</v>
      </c>
      <c r="AD14">
        <v>0.0</v>
      </c>
      <c r="AE14">
        <v>2</v>
      </c>
      <c r="AF14">
        <v>0.0</v>
      </c>
      <c r="AG14" t="s">
        <v>37</v>
      </c>
      <c r="AH14">
        <v>0.0</v>
      </c>
      <c r="AI14" t="str">
        <f>SI(E6&gt;=150;"Alto";"Bajo")</f>
        <v>0</v>
      </c>
      <c r="AJ14">
        <v>5.0</v>
      </c>
      <c r="AK14" t="str">
        <f>SI(C6&lt;500;"Bajo"; SI(C6&lt;800;"Medio";"Alto"))</f>
        <v>0</v>
      </c>
      <c r="AL14">
        <v>10.0</v>
      </c>
      <c r="AM14">
        <v>11</v>
      </c>
      <c r="AN14">
        <v>4</v>
      </c>
      <c r="AO14">
        <v>69.0</v>
      </c>
    </row>
    <row r="15" spans="1:41">
      <c r="A15" t="s">
        <v>83</v>
      </c>
      <c r="B15">
        <v>110857</v>
      </c>
      <c r="C15" t="s">
        <v>84</v>
      </c>
      <c r="D15" t="s">
        <v>28</v>
      </c>
      <c r="E15">
        <v>43051</v>
      </c>
      <c r="G15" t="s">
        <v>85</v>
      </c>
      <c r="H15">
        <v>1</v>
      </c>
      <c r="I15" t="s">
        <v>30</v>
      </c>
      <c r="J15">
        <v>4.0</v>
      </c>
      <c r="K15" t="s">
        <v>31</v>
      </c>
      <c r="L15">
        <v>4.0</v>
      </c>
      <c r="M15" t="s">
        <v>32</v>
      </c>
      <c r="N15">
        <v>4.0</v>
      </c>
      <c r="O15">
        <v>2</v>
      </c>
      <c r="P15">
        <v>4.0</v>
      </c>
      <c r="Q15">
        <v>300</v>
      </c>
      <c r="R15">
        <v>4.0</v>
      </c>
      <c r="S15" t="s">
        <v>33</v>
      </c>
      <c r="T15">
        <v>9.0</v>
      </c>
      <c r="U15" t="s">
        <v>57</v>
      </c>
      <c r="V15">
        <v>11.0</v>
      </c>
      <c r="W15">
        <v>33</v>
      </c>
      <c r="X15">
        <v>9.0</v>
      </c>
      <c r="Y15" t="s">
        <v>35</v>
      </c>
      <c r="Z15">
        <v>11.0</v>
      </c>
      <c r="AA15">
        <v>7203</v>
      </c>
      <c r="AB15">
        <v>5.0</v>
      </c>
      <c r="AC15" t="s">
        <v>36</v>
      </c>
      <c r="AD15">
        <v>0.0</v>
      </c>
      <c r="AE15">
        <v>2</v>
      </c>
      <c r="AF15">
        <v>0.0</v>
      </c>
      <c r="AG15" t="s">
        <v>42</v>
      </c>
      <c r="AH15">
        <v>8.0</v>
      </c>
      <c r="AI15" t="str">
        <f>SI(E6&lt;150;"Alto";"Bajo")</f>
        <v>0</v>
      </c>
      <c r="AJ15">
        <v>0.0</v>
      </c>
      <c r="AK15" t="str">
        <f>SI(C6&lt;500;"Bajo"; SI(C6&lt;800;"Medio";"Alto"))</f>
        <v>0</v>
      </c>
      <c r="AL15">
        <v>10.0</v>
      </c>
      <c r="AM15">
        <v>12</v>
      </c>
      <c r="AN15">
        <v>3</v>
      </c>
      <c r="AO15">
        <v>83.0</v>
      </c>
    </row>
    <row r="16" spans="1:41">
      <c r="A16" t="s">
        <v>86</v>
      </c>
      <c r="B16">
        <v>111862</v>
      </c>
      <c r="C16" t="s">
        <v>87</v>
      </c>
      <c r="D16" t="s">
        <v>28</v>
      </c>
      <c r="E16">
        <v>43051</v>
      </c>
      <c r="G16" t="s">
        <v>88</v>
      </c>
      <c r="H16">
        <v>1</v>
      </c>
      <c r="I16" t="s">
        <v>30</v>
      </c>
      <c r="J16">
        <v>4.0</v>
      </c>
      <c r="K16" t="s">
        <v>31</v>
      </c>
      <c r="L16">
        <v>4.0</v>
      </c>
      <c r="M16" t="s">
        <v>32</v>
      </c>
      <c r="N16">
        <v>4.0</v>
      </c>
      <c r="O16">
        <v>2</v>
      </c>
      <c r="P16">
        <v>4.0</v>
      </c>
      <c r="Q16">
        <v>300</v>
      </c>
      <c r="R16">
        <v>4.0</v>
      </c>
      <c r="S16" t="s">
        <v>33</v>
      </c>
      <c r="T16">
        <v>9.0</v>
      </c>
      <c r="U16" t="s">
        <v>34</v>
      </c>
      <c r="V16">
        <v>0.0</v>
      </c>
      <c r="W16">
        <v>30</v>
      </c>
      <c r="X16">
        <v>0.0</v>
      </c>
      <c r="Y16" t="s">
        <v>35</v>
      </c>
      <c r="Z16">
        <v>11.0</v>
      </c>
      <c r="AA16">
        <v>7203</v>
      </c>
      <c r="AB16">
        <v>5.0</v>
      </c>
      <c r="AC16" t="s">
        <v>41</v>
      </c>
      <c r="AD16">
        <v>6.0</v>
      </c>
      <c r="AE16">
        <v>3</v>
      </c>
      <c r="AF16">
        <v>0.0</v>
      </c>
      <c r="AG16" t="s">
        <v>72</v>
      </c>
      <c r="AH16">
        <v>0.0</v>
      </c>
      <c r="AI16" t="str">
        <f>SI(E6&gt;150;"Alto";"Bajo")</f>
        <v>0</v>
      </c>
      <c r="AJ16">
        <v>0.0</v>
      </c>
      <c r="AK16" t="str">
        <f>SI(C6&lt;500;Bajo; SI(C6&lt;800;Medio;Alto))</f>
        <v>0</v>
      </c>
      <c r="AL16">
        <v>0.0</v>
      </c>
      <c r="AM16">
        <v>9</v>
      </c>
      <c r="AN16">
        <v>6</v>
      </c>
      <c r="AO16">
        <v>51.0</v>
      </c>
    </row>
    <row r="17" spans="1:41">
      <c r="A17" t="s">
        <v>89</v>
      </c>
      <c r="B17">
        <v>112092</v>
      </c>
      <c r="C17" t="s">
        <v>90</v>
      </c>
      <c r="D17" t="s">
        <v>28</v>
      </c>
      <c r="E17">
        <v>43051</v>
      </c>
      <c r="G17" t="s">
        <v>91</v>
      </c>
      <c r="H17">
        <v>1</v>
      </c>
      <c r="I17" t="s">
        <v>30</v>
      </c>
      <c r="J17">
        <v>4.0</v>
      </c>
      <c r="K17" t="s">
        <v>31</v>
      </c>
      <c r="L17">
        <v>4.0</v>
      </c>
      <c r="M17" t="s">
        <v>32</v>
      </c>
      <c r="N17">
        <v>4.0</v>
      </c>
      <c r="O17">
        <v>2</v>
      </c>
      <c r="P17">
        <v>4.0</v>
      </c>
      <c r="Q17">
        <v>300</v>
      </c>
      <c r="R17">
        <v>4.0</v>
      </c>
      <c r="S17" t="s">
        <v>33</v>
      </c>
      <c r="T17">
        <v>9.0</v>
      </c>
      <c r="U17" t="s">
        <v>57</v>
      </c>
      <c r="V17">
        <v>11.0</v>
      </c>
      <c r="W17">
        <v>30</v>
      </c>
      <c r="X17">
        <v>0.0</v>
      </c>
      <c r="Y17" t="s">
        <v>35</v>
      </c>
      <c r="Z17">
        <v>11.0</v>
      </c>
      <c r="AA17">
        <v>7203</v>
      </c>
      <c r="AB17">
        <v>5.0</v>
      </c>
      <c r="AC17" t="s">
        <v>41</v>
      </c>
      <c r="AD17">
        <v>6.0</v>
      </c>
      <c r="AE17">
        <v>2</v>
      </c>
      <c r="AF17">
        <v>0.0</v>
      </c>
      <c r="AG17" t="s">
        <v>42</v>
      </c>
      <c r="AH17">
        <v>8.0</v>
      </c>
      <c r="AI17" t="str">
        <f>SI(E6&gt;=150;"Alto";"Bajo")</f>
        <v>0</v>
      </c>
      <c r="AJ17">
        <v>5.0</v>
      </c>
      <c r="AK17" t="str">
        <f>SI(C6&lt;500;"Bajo"; SI(C6&lt;800;"Medio";"Alto"))</f>
        <v>0</v>
      </c>
      <c r="AL17">
        <v>10.0</v>
      </c>
      <c r="AM17">
        <v>13</v>
      </c>
      <c r="AN17">
        <v>2</v>
      </c>
      <c r="AO17">
        <v>85.0</v>
      </c>
    </row>
    <row r="18" spans="1:41">
      <c r="A18" t="s">
        <v>92</v>
      </c>
      <c r="B18">
        <v>112372</v>
      </c>
      <c r="C18">
        <v>1205629197</v>
      </c>
      <c r="D18" t="s">
        <v>28</v>
      </c>
      <c r="E18">
        <v>43051</v>
      </c>
      <c r="G18" t="s">
        <v>93</v>
      </c>
      <c r="H18">
        <v>1</v>
      </c>
      <c r="I18" t="s">
        <v>30</v>
      </c>
      <c r="J18">
        <v>4.0</v>
      </c>
      <c r="K18" t="s">
        <v>31</v>
      </c>
      <c r="L18">
        <v>4.0</v>
      </c>
      <c r="M18" t="s">
        <v>32</v>
      </c>
      <c r="N18">
        <v>4.0</v>
      </c>
      <c r="O18">
        <v>2</v>
      </c>
      <c r="P18">
        <v>4.0</v>
      </c>
      <c r="Q18">
        <v>305</v>
      </c>
      <c r="R18">
        <v>0.0</v>
      </c>
      <c r="S18" t="s">
        <v>33</v>
      </c>
      <c r="T18">
        <v>9.0</v>
      </c>
      <c r="U18" t="s">
        <v>57</v>
      </c>
      <c r="V18">
        <v>11.0</v>
      </c>
      <c r="W18">
        <v>32</v>
      </c>
      <c r="X18">
        <v>0.0</v>
      </c>
      <c r="Y18" t="s">
        <v>53</v>
      </c>
      <c r="Z18">
        <v>0.0</v>
      </c>
      <c r="AA18">
        <v>7203</v>
      </c>
      <c r="AB18">
        <v>5.0</v>
      </c>
      <c r="AC18" t="s">
        <v>41</v>
      </c>
      <c r="AD18">
        <v>6.0</v>
      </c>
      <c r="AE18">
        <v>2</v>
      </c>
      <c r="AF18">
        <v>0.0</v>
      </c>
      <c r="AG18" t="s">
        <v>75</v>
      </c>
      <c r="AH18">
        <v>0.0</v>
      </c>
      <c r="AI18" t="str">
        <f>SI(E6&gt;=150;"Alto";"Bajo")</f>
        <v>0</v>
      </c>
      <c r="AJ18">
        <v>5.0</v>
      </c>
      <c r="AK18" t="str">
        <f>SI(C6&lt;500;"Bajo"; SI(C6&lt;800;"Medio";"Alto"))</f>
        <v>0</v>
      </c>
      <c r="AL18">
        <v>10.0</v>
      </c>
      <c r="AM18">
        <v>10</v>
      </c>
      <c r="AN18">
        <v>5</v>
      </c>
      <c r="AO18">
        <v>62.0</v>
      </c>
    </row>
    <row r="19" spans="1:41">
      <c r="A19" t="s">
        <v>94</v>
      </c>
      <c r="B19">
        <v>111339</v>
      </c>
      <c r="C19" t="s">
        <v>95</v>
      </c>
      <c r="D19" t="s">
        <v>28</v>
      </c>
      <c r="E19">
        <v>43051</v>
      </c>
      <c r="G19" t="s">
        <v>96</v>
      </c>
      <c r="H19">
        <v>1</v>
      </c>
      <c r="I19" t="s">
        <v>30</v>
      </c>
      <c r="J19">
        <v>4.0</v>
      </c>
      <c r="K19" t="s">
        <v>31</v>
      </c>
      <c r="L19">
        <v>4.0</v>
      </c>
      <c r="M19" t="s">
        <v>32</v>
      </c>
      <c r="N19">
        <v>4.0</v>
      </c>
      <c r="O19">
        <v>2</v>
      </c>
      <c r="P19">
        <v>4.0</v>
      </c>
      <c r="Q19">
        <v>300</v>
      </c>
      <c r="R19">
        <v>4.0</v>
      </c>
      <c r="S19" t="s">
        <v>97</v>
      </c>
      <c r="T19">
        <v>0.0</v>
      </c>
      <c r="U19" t="s">
        <v>52</v>
      </c>
      <c r="V19">
        <v>0.0</v>
      </c>
      <c r="W19">
        <v>33</v>
      </c>
      <c r="X19">
        <v>9.0</v>
      </c>
      <c r="Y19" t="s">
        <v>35</v>
      </c>
      <c r="Z19">
        <v>11.0</v>
      </c>
      <c r="AA19">
        <v>7203</v>
      </c>
      <c r="AB19">
        <v>5.0</v>
      </c>
      <c r="AC19" t="s">
        <v>41</v>
      </c>
      <c r="AD19">
        <v>6.0</v>
      </c>
      <c r="AE19">
        <v>0</v>
      </c>
      <c r="AF19">
        <v>6.0</v>
      </c>
      <c r="AG19" t="s">
        <v>42</v>
      </c>
      <c r="AH19">
        <v>8.0</v>
      </c>
      <c r="AI19" t="str">
        <f>SI(E6&gt;=150;"Alto";"Bajo")</f>
        <v>0</v>
      </c>
      <c r="AJ19">
        <v>5.0</v>
      </c>
      <c r="AK19" t="str">
        <f>SI(C6&lt;500;"Bajo"; SI(C6&lt;800;"Medio";"Alto"))</f>
        <v>0</v>
      </c>
      <c r="AL19">
        <v>10.0</v>
      </c>
      <c r="AM19">
        <v>13</v>
      </c>
      <c r="AN19">
        <v>2</v>
      </c>
      <c r="AO19">
        <v>80.0</v>
      </c>
    </row>
    <row r="20" spans="1:41">
      <c r="A20" t="s">
        <v>98</v>
      </c>
      <c r="B20">
        <v>112460</v>
      </c>
      <c r="C20">
        <v>1720437365</v>
      </c>
      <c r="D20" t="s">
        <v>28</v>
      </c>
      <c r="E20">
        <v>43051</v>
      </c>
      <c r="G20" t="s">
        <v>99</v>
      </c>
      <c r="H20">
        <v>1</v>
      </c>
      <c r="I20" t="s">
        <v>30</v>
      </c>
      <c r="J20">
        <v>4.0</v>
      </c>
      <c r="K20" t="s">
        <v>31</v>
      </c>
      <c r="L20">
        <v>4.0</v>
      </c>
      <c r="M20" t="s">
        <v>32</v>
      </c>
      <c r="N20">
        <v>4.0</v>
      </c>
      <c r="O20">
        <v>2</v>
      </c>
      <c r="P20">
        <v>4.0</v>
      </c>
      <c r="Q20">
        <v>300</v>
      </c>
      <c r="R20">
        <v>4.0</v>
      </c>
      <c r="S20" t="s">
        <v>97</v>
      </c>
      <c r="T20">
        <v>0.0</v>
      </c>
      <c r="U20" t="s">
        <v>57</v>
      </c>
      <c r="V20">
        <v>11.0</v>
      </c>
      <c r="W20">
        <v>33</v>
      </c>
      <c r="X20">
        <v>9.0</v>
      </c>
      <c r="Y20" t="s">
        <v>53</v>
      </c>
      <c r="Z20">
        <v>0.0</v>
      </c>
      <c r="AA20">
        <v>7203</v>
      </c>
      <c r="AB20">
        <v>5.0</v>
      </c>
      <c r="AC20" t="s">
        <v>41</v>
      </c>
      <c r="AD20">
        <v>6.0</v>
      </c>
      <c r="AE20">
        <v>0</v>
      </c>
      <c r="AF20">
        <v>6.0</v>
      </c>
      <c r="AG20" t="s">
        <v>42</v>
      </c>
      <c r="AH20">
        <v>8.0</v>
      </c>
      <c r="AI20" t="str">
        <f>SI(E6&gt;=150;"Alto";"Bajo")</f>
        <v>0</v>
      </c>
      <c r="AJ20">
        <v>5.0</v>
      </c>
      <c r="AK20" t="str">
        <f>SI(C6&lt;500;"Bajo"; SI(C6&lt;800;"Medio";"Alto"))</f>
        <v>0</v>
      </c>
      <c r="AL20">
        <v>10.0</v>
      </c>
      <c r="AM20">
        <v>13</v>
      </c>
      <c r="AN20">
        <v>2</v>
      </c>
      <c r="AO20">
        <v>80.0</v>
      </c>
    </row>
    <row r="21" spans="1:41">
      <c r="A21" t="s">
        <v>100</v>
      </c>
      <c r="B21">
        <v>111518</v>
      </c>
      <c r="C21" t="s">
        <v>101</v>
      </c>
      <c r="D21" t="s">
        <v>28</v>
      </c>
      <c r="E21">
        <v>43051</v>
      </c>
      <c r="G21" t="s">
        <v>102</v>
      </c>
      <c r="H21">
        <v>1</v>
      </c>
      <c r="I21" t="s">
        <v>30</v>
      </c>
      <c r="J21">
        <v>4.0</v>
      </c>
      <c r="K21" t="s">
        <v>31</v>
      </c>
      <c r="L21">
        <v>4.0</v>
      </c>
      <c r="M21" t="s">
        <v>32</v>
      </c>
      <c r="N21">
        <v>4.0</v>
      </c>
      <c r="O21">
        <v>2</v>
      </c>
      <c r="P21">
        <v>4.0</v>
      </c>
      <c r="Q21">
        <v>300</v>
      </c>
      <c r="R21">
        <v>4.0</v>
      </c>
      <c r="S21" t="s">
        <v>33</v>
      </c>
      <c r="T21">
        <v>9.0</v>
      </c>
      <c r="U21" t="s">
        <v>57</v>
      </c>
      <c r="V21">
        <v>11.0</v>
      </c>
      <c r="W21">
        <v>33</v>
      </c>
      <c r="X21">
        <v>9.0</v>
      </c>
      <c r="Y21" t="s">
        <v>35</v>
      </c>
      <c r="Z21">
        <v>11.0</v>
      </c>
      <c r="AA21">
        <v>7203</v>
      </c>
      <c r="AB21">
        <v>5.0</v>
      </c>
      <c r="AC21" t="s">
        <v>36</v>
      </c>
      <c r="AD21">
        <v>0.0</v>
      </c>
      <c r="AE21">
        <v>0</v>
      </c>
      <c r="AF21">
        <v>6.0</v>
      </c>
      <c r="AG21" t="s">
        <v>42</v>
      </c>
      <c r="AH21">
        <v>8.0</v>
      </c>
      <c r="AI21" t="str">
        <f>SI(E6&gt;=150;"Alto";"Bajo")</f>
        <v>0</v>
      </c>
      <c r="AJ21">
        <v>5.0</v>
      </c>
      <c r="AK21" t="str">
        <f>SI(C6&lt;500;"Bajo"; SI(C6&lt;800;"Medio";"Alto"))</f>
        <v>0</v>
      </c>
      <c r="AL21">
        <v>10.0</v>
      </c>
      <c r="AM21">
        <v>14</v>
      </c>
      <c r="AN21">
        <v>1</v>
      </c>
      <c r="AO21">
        <v>94.0</v>
      </c>
    </row>
    <row r="22" spans="1:41">
      <c r="A22" t="s">
        <v>103</v>
      </c>
      <c r="B22">
        <v>111515</v>
      </c>
      <c r="C22" t="s">
        <v>104</v>
      </c>
      <c r="D22" t="s">
        <v>28</v>
      </c>
      <c r="E22">
        <v>43051</v>
      </c>
      <c r="G22" t="s">
        <v>105</v>
      </c>
      <c r="H22">
        <v>1</v>
      </c>
      <c r="I22" t="s">
        <v>30</v>
      </c>
      <c r="J22">
        <v>4.0</v>
      </c>
      <c r="K22" t="s">
        <v>31</v>
      </c>
      <c r="L22">
        <v>4.0</v>
      </c>
      <c r="M22" t="s">
        <v>32</v>
      </c>
      <c r="N22">
        <v>4.0</v>
      </c>
      <c r="O22">
        <v>2</v>
      </c>
      <c r="P22">
        <v>4.0</v>
      </c>
      <c r="Q22">
        <v>300</v>
      </c>
      <c r="R22">
        <v>4.0</v>
      </c>
      <c r="S22" t="s">
        <v>33</v>
      </c>
      <c r="T22">
        <v>9.0</v>
      </c>
      <c r="U22" t="s">
        <v>52</v>
      </c>
      <c r="V22">
        <v>0.0</v>
      </c>
      <c r="W22">
        <v>33</v>
      </c>
      <c r="X22">
        <v>9.0</v>
      </c>
      <c r="Y22" t="s">
        <v>35</v>
      </c>
      <c r="Z22">
        <v>11.0</v>
      </c>
      <c r="AA22">
        <v>7203</v>
      </c>
      <c r="AB22">
        <v>5.0</v>
      </c>
      <c r="AC22" t="s">
        <v>41</v>
      </c>
      <c r="AD22">
        <v>6.0</v>
      </c>
      <c r="AE22">
        <v>0</v>
      </c>
      <c r="AF22">
        <v>6.0</v>
      </c>
      <c r="AG22" t="s">
        <v>42</v>
      </c>
      <c r="AH22">
        <v>8.0</v>
      </c>
      <c r="AI22" t="str">
        <f>SI(E6&gt;=150;Alto;"Bajo")</f>
        <v>0</v>
      </c>
      <c r="AJ22">
        <v>0.0</v>
      </c>
      <c r="AK22" t="str">
        <f>SI(C6&lt;500;"Bajo"; SI(C6&lt;800;"Medio";"Alto"))</f>
        <v>0</v>
      </c>
      <c r="AL22">
        <v>10.0</v>
      </c>
      <c r="AM22">
        <v>13</v>
      </c>
      <c r="AN22">
        <v>2</v>
      </c>
      <c r="AO22">
        <v>84.0</v>
      </c>
    </row>
    <row r="23" spans="1:41">
      <c r="A23" t="s">
        <v>106</v>
      </c>
      <c r="B23">
        <v>111742</v>
      </c>
      <c r="C23" t="s">
        <v>107</v>
      </c>
      <c r="D23" t="s">
        <v>28</v>
      </c>
      <c r="E23">
        <v>43051</v>
      </c>
      <c r="G23" t="s">
        <v>108</v>
      </c>
      <c r="H23">
        <v>1</v>
      </c>
      <c r="I23" t="s">
        <v>30</v>
      </c>
      <c r="J23">
        <v>4.0</v>
      </c>
      <c r="K23" t="s">
        <v>31</v>
      </c>
      <c r="L23">
        <v>4.0</v>
      </c>
      <c r="M23" t="s">
        <v>32</v>
      </c>
      <c r="N23">
        <v>4.0</v>
      </c>
      <c r="O23">
        <v>2</v>
      </c>
      <c r="P23">
        <v>4.0</v>
      </c>
      <c r="Q23">
        <v>300</v>
      </c>
      <c r="R23">
        <v>4.0</v>
      </c>
      <c r="S23" t="s">
        <v>33</v>
      </c>
      <c r="T23">
        <v>9.0</v>
      </c>
      <c r="U23" t="s">
        <v>57</v>
      </c>
      <c r="V23">
        <v>11.0</v>
      </c>
      <c r="W23">
        <v>33</v>
      </c>
      <c r="X23">
        <v>9.0</v>
      </c>
      <c r="Y23" t="s">
        <v>35</v>
      </c>
      <c r="Z23">
        <v>11.0</v>
      </c>
      <c r="AA23">
        <v>7203</v>
      </c>
      <c r="AB23">
        <v>5.0</v>
      </c>
      <c r="AC23" t="s">
        <v>41</v>
      </c>
      <c r="AD23">
        <v>6.0</v>
      </c>
      <c r="AE23">
        <v>1</v>
      </c>
      <c r="AF23">
        <v>0.0</v>
      </c>
      <c r="AG23" t="s">
        <v>42</v>
      </c>
      <c r="AH23">
        <v>8.0</v>
      </c>
      <c r="AI23" t="str">
        <f>SI(E6&gt;=150;"Alto";"Bajo")</f>
        <v>0</v>
      </c>
      <c r="AJ23">
        <v>5.0</v>
      </c>
      <c r="AK23" t="str">
        <f>SI(C6&lt;500;"Bajo"; SI(C6&lt;800;"Alto";"Medio"))</f>
        <v>0</v>
      </c>
      <c r="AL23">
        <v>0.0</v>
      </c>
      <c r="AM23">
        <v>13</v>
      </c>
      <c r="AN23">
        <v>2</v>
      </c>
      <c r="AO23">
        <v>84.0</v>
      </c>
    </row>
    <row r="24" spans="1:41">
      <c r="A24" t="s">
        <v>109</v>
      </c>
      <c r="B24">
        <v>111066</v>
      </c>
      <c r="C24" t="s">
        <v>110</v>
      </c>
      <c r="D24" t="s">
        <v>28</v>
      </c>
      <c r="E24">
        <v>43051</v>
      </c>
      <c r="G24" t="s">
        <v>111</v>
      </c>
      <c r="H24">
        <v>1</v>
      </c>
      <c r="I24" t="s">
        <v>112</v>
      </c>
      <c r="J24">
        <v>0.0</v>
      </c>
      <c r="K24" t="s">
        <v>113</v>
      </c>
      <c r="L24">
        <v>0.0</v>
      </c>
      <c r="M24" t="s">
        <v>32</v>
      </c>
      <c r="N24">
        <v>4.0</v>
      </c>
      <c r="O24">
        <v>2</v>
      </c>
      <c r="P24">
        <v>4.0</v>
      </c>
      <c r="Q24">
        <v>305</v>
      </c>
      <c r="R24">
        <v>0.0</v>
      </c>
      <c r="S24" t="s">
        <v>97</v>
      </c>
      <c r="T24">
        <v>0.0</v>
      </c>
      <c r="U24" t="s">
        <v>57</v>
      </c>
      <c r="V24">
        <v>11.0</v>
      </c>
      <c r="W24">
        <v>33</v>
      </c>
      <c r="X24">
        <v>9.0</v>
      </c>
      <c r="Y24" t="s">
        <v>35</v>
      </c>
      <c r="Z24">
        <v>11.0</v>
      </c>
      <c r="AA24">
        <v>7530</v>
      </c>
      <c r="AB24">
        <v>0.0</v>
      </c>
      <c r="AC24" t="s">
        <v>36</v>
      </c>
      <c r="AD24">
        <v>0.0</v>
      </c>
      <c r="AE24">
        <v>3</v>
      </c>
      <c r="AF24">
        <v>0.0</v>
      </c>
      <c r="AG24" t="s">
        <v>75</v>
      </c>
      <c r="AH24">
        <v>0.0</v>
      </c>
      <c r="AI24" t="str">
        <f>SI(E6&lt;150;"Alto";"Bajo")</f>
        <v>0</v>
      </c>
      <c r="AJ24">
        <v>0.0</v>
      </c>
      <c r="AK24" t="str">
        <f>SI(C6&lt;500;"Bajo"; SI(C6&lt;800;"Alto";"Medio"))</f>
        <v>0</v>
      </c>
      <c r="AL24">
        <v>0.0</v>
      </c>
      <c r="AM24">
        <v>5</v>
      </c>
      <c r="AN24">
        <v>10</v>
      </c>
      <c r="AO24">
        <v>39.0</v>
      </c>
    </row>
    <row r="25" spans="1:41">
      <c r="A25" t="s">
        <v>114</v>
      </c>
      <c r="B25">
        <v>112553</v>
      </c>
      <c r="D25" t="s">
        <v>28</v>
      </c>
      <c r="E25">
        <v>43051</v>
      </c>
      <c r="G25" t="s">
        <v>115</v>
      </c>
      <c r="H25">
        <v>1</v>
      </c>
      <c r="I25" t="s">
        <v>30</v>
      </c>
      <c r="J25">
        <v>4.0</v>
      </c>
      <c r="K25" t="s">
        <v>116</v>
      </c>
      <c r="L25">
        <v>0.0</v>
      </c>
      <c r="M25" t="s">
        <v>32</v>
      </c>
      <c r="N25">
        <v>4.0</v>
      </c>
      <c r="O25">
        <v>2</v>
      </c>
      <c r="P25">
        <v>4.0</v>
      </c>
      <c r="Q25">
        <v>300</v>
      </c>
      <c r="R25">
        <v>4.0</v>
      </c>
      <c r="S25" t="s">
        <v>33</v>
      </c>
      <c r="T25">
        <v>9.0</v>
      </c>
      <c r="U25" t="s">
        <v>57</v>
      </c>
      <c r="V25">
        <v>11.0</v>
      </c>
      <c r="W25">
        <v>33</v>
      </c>
      <c r="X25">
        <v>9.0</v>
      </c>
      <c r="Y25" t="s">
        <v>35</v>
      </c>
      <c r="Z25">
        <v>11.0</v>
      </c>
      <c r="AA25">
        <v>7203</v>
      </c>
      <c r="AB25">
        <v>5.0</v>
      </c>
      <c r="AC25" t="s">
        <v>36</v>
      </c>
      <c r="AD25">
        <v>0.0</v>
      </c>
      <c r="AE25">
        <v>0</v>
      </c>
      <c r="AF25">
        <v>6.0</v>
      </c>
      <c r="AG25" t="s">
        <v>42</v>
      </c>
      <c r="AH25">
        <v>8.0</v>
      </c>
      <c r="AI25" t="str">
        <f>SI(E6&gt;=150;"Alto";"Bajo")</f>
        <v>0</v>
      </c>
      <c r="AJ25">
        <v>5.0</v>
      </c>
      <c r="AK25" t="str">
        <f>SI(C6&lt;500;"Bajo"; SI(C6&lt;800;"Medio";"Alto"))</f>
        <v>0</v>
      </c>
      <c r="AL25">
        <v>10.0</v>
      </c>
      <c r="AM25">
        <v>13</v>
      </c>
      <c r="AN25">
        <v>2</v>
      </c>
      <c r="AO25">
        <v>90.0</v>
      </c>
    </row>
    <row r="26" spans="1:41">
      <c r="A26" t="s">
        <v>117</v>
      </c>
      <c r="B26">
        <v>111310</v>
      </c>
      <c r="C26" t="s">
        <v>118</v>
      </c>
      <c r="D26" t="s">
        <v>28</v>
      </c>
      <c r="E26">
        <v>43051</v>
      </c>
      <c r="G26" t="s">
        <v>119</v>
      </c>
      <c r="H26">
        <v>1</v>
      </c>
      <c r="I26" t="s">
        <v>30</v>
      </c>
      <c r="J26">
        <v>4.0</v>
      </c>
      <c r="K26" t="s">
        <v>31</v>
      </c>
      <c r="L26">
        <v>4.0</v>
      </c>
      <c r="M26" t="s">
        <v>32</v>
      </c>
      <c r="N26">
        <v>4.0</v>
      </c>
      <c r="O26">
        <v>0</v>
      </c>
      <c r="P26">
        <v>0.0</v>
      </c>
      <c r="Q26">
        <v>300</v>
      </c>
      <c r="R26">
        <v>4.0</v>
      </c>
      <c r="S26" t="s">
        <v>33</v>
      </c>
      <c r="T26">
        <v>9.0</v>
      </c>
      <c r="U26" t="s">
        <v>57</v>
      </c>
      <c r="V26">
        <v>11.0</v>
      </c>
      <c r="W26">
        <v>33</v>
      </c>
      <c r="X26">
        <v>9.0</v>
      </c>
      <c r="Y26" t="s">
        <v>35</v>
      </c>
      <c r="Z26">
        <v>11.0</v>
      </c>
      <c r="AA26">
        <v>7203</v>
      </c>
      <c r="AB26">
        <v>5.0</v>
      </c>
      <c r="AC26" t="s">
        <v>41</v>
      </c>
      <c r="AD26">
        <v>6.0</v>
      </c>
      <c r="AE26">
        <v>0</v>
      </c>
      <c r="AF26">
        <v>6.0</v>
      </c>
      <c r="AG26" t="s">
        <v>42</v>
      </c>
      <c r="AH26">
        <v>8.0</v>
      </c>
      <c r="AI26" t="str">
        <f>SI(E6&gt;=150;"Alto";"Bajo")</f>
        <v>0</v>
      </c>
      <c r="AJ26">
        <v>5.0</v>
      </c>
      <c r="AK26" t="str">
        <f>SI(C6&lt;500;"Bajo"; SI(C6&lt;800;"Alto";"Medio"))</f>
        <v>0</v>
      </c>
      <c r="AL26">
        <v>0.0</v>
      </c>
      <c r="AM26">
        <v>13</v>
      </c>
      <c r="AN26">
        <v>2</v>
      </c>
      <c r="AO26">
        <v>86.0</v>
      </c>
    </row>
    <row r="27" spans="1:41">
      <c r="A27" t="s">
        <v>120</v>
      </c>
      <c r="B27">
        <v>111104</v>
      </c>
      <c r="C27" t="s">
        <v>121</v>
      </c>
      <c r="D27" t="s">
        <v>28</v>
      </c>
      <c r="E27">
        <v>43051</v>
      </c>
      <c r="G27" t="s">
        <v>122</v>
      </c>
      <c r="H27">
        <v>1</v>
      </c>
      <c r="I27" t="s">
        <v>30</v>
      </c>
      <c r="J27">
        <v>4.0</v>
      </c>
      <c r="K27" t="s">
        <v>31</v>
      </c>
      <c r="L27">
        <v>4.0</v>
      </c>
      <c r="M27" t="s">
        <v>32</v>
      </c>
      <c r="N27">
        <v>4.0</v>
      </c>
      <c r="O27">
        <v>2</v>
      </c>
      <c r="P27">
        <v>4.0</v>
      </c>
      <c r="Q27">
        <v>300</v>
      </c>
      <c r="R27">
        <v>4.0</v>
      </c>
      <c r="S27" t="s">
        <v>33</v>
      </c>
      <c r="T27">
        <v>9.0</v>
      </c>
      <c r="U27" t="s">
        <v>57</v>
      </c>
      <c r="V27">
        <v>11.0</v>
      </c>
      <c r="W27">
        <v>33</v>
      </c>
      <c r="X27">
        <v>9.0</v>
      </c>
      <c r="Y27" t="s">
        <v>35</v>
      </c>
      <c r="Z27">
        <v>11.0</v>
      </c>
      <c r="AA27">
        <v>7203</v>
      </c>
      <c r="AB27">
        <v>5.0</v>
      </c>
      <c r="AC27" t="s">
        <v>41</v>
      </c>
      <c r="AD27">
        <v>6.0</v>
      </c>
      <c r="AE27">
        <v>2</v>
      </c>
      <c r="AF27">
        <v>0.0</v>
      </c>
      <c r="AG27" t="s">
        <v>42</v>
      </c>
      <c r="AH27">
        <v>8.0</v>
      </c>
      <c r="AI27" t="str">
        <f>SI(E6&gt;=150;"Alto";"Bajo")</f>
        <v>0</v>
      </c>
      <c r="AJ27">
        <v>5.0</v>
      </c>
      <c r="AK27" t="str">
        <f>SI(C6&lt;500;"Bajo"; SI(C6&lt;800;"Medio";"Alto"))</f>
        <v>0</v>
      </c>
      <c r="AL27">
        <v>10.0</v>
      </c>
      <c r="AM27">
        <v>14</v>
      </c>
      <c r="AN27">
        <v>1</v>
      </c>
      <c r="AO27">
        <v>94.0</v>
      </c>
    </row>
    <row r="28" spans="1:41">
      <c r="A28" t="s">
        <v>123</v>
      </c>
      <c r="B28">
        <v>111899</v>
      </c>
      <c r="C28" t="s">
        <v>124</v>
      </c>
      <c r="D28" t="s">
        <v>28</v>
      </c>
      <c r="E28">
        <v>43051</v>
      </c>
      <c r="G28" t="s">
        <v>125</v>
      </c>
      <c r="H28">
        <v>1</v>
      </c>
      <c r="I28" t="s">
        <v>30</v>
      </c>
      <c r="J28">
        <v>4.0</v>
      </c>
      <c r="K28" t="s">
        <v>31</v>
      </c>
      <c r="L28">
        <v>4.0</v>
      </c>
      <c r="M28" t="s">
        <v>32</v>
      </c>
      <c r="N28">
        <v>4.0</v>
      </c>
      <c r="O28">
        <v>2</v>
      </c>
      <c r="P28">
        <v>4.0</v>
      </c>
      <c r="Q28">
        <v>300</v>
      </c>
      <c r="R28">
        <v>4.0</v>
      </c>
      <c r="S28" t="s">
        <v>33</v>
      </c>
      <c r="T28">
        <v>9.0</v>
      </c>
      <c r="U28" t="s">
        <v>57</v>
      </c>
      <c r="V28">
        <v>11.0</v>
      </c>
      <c r="W28">
        <v>33</v>
      </c>
      <c r="X28">
        <v>9.0</v>
      </c>
      <c r="Y28" t="s">
        <v>35</v>
      </c>
      <c r="Z28">
        <v>11.0</v>
      </c>
      <c r="AA28">
        <v>7203</v>
      </c>
      <c r="AB28">
        <v>5.0</v>
      </c>
      <c r="AC28" t="s">
        <v>41</v>
      </c>
      <c r="AD28">
        <v>6.0</v>
      </c>
      <c r="AE28">
        <v>0</v>
      </c>
      <c r="AF28">
        <v>6.0</v>
      </c>
      <c r="AG28" t="s">
        <v>42</v>
      </c>
      <c r="AH28">
        <v>8.0</v>
      </c>
      <c r="AI28" t="str">
        <f>SI(E6&gt;=150;"Alto";"Bajo")</f>
        <v>0</v>
      </c>
      <c r="AJ28">
        <v>5.0</v>
      </c>
      <c r="AK28" t="str">
        <f>SI(C6&lt;500; SI(C6&lt;800;"Medio";"Alto");"Bajo")</f>
        <v>0</v>
      </c>
      <c r="AL28">
        <v>0.0</v>
      </c>
      <c r="AM28">
        <v>14</v>
      </c>
      <c r="AN28">
        <v>1</v>
      </c>
      <c r="AO28">
        <v>90.0</v>
      </c>
    </row>
    <row r="29" spans="1:41">
      <c r="A29" t="s">
        <v>126</v>
      </c>
      <c r="B29">
        <v>111448</v>
      </c>
      <c r="C29" t="s">
        <v>127</v>
      </c>
      <c r="D29" t="s">
        <v>28</v>
      </c>
      <c r="E29">
        <v>43051</v>
      </c>
      <c r="G29" t="s">
        <v>128</v>
      </c>
      <c r="H29">
        <v>1</v>
      </c>
      <c r="I29" t="s">
        <v>30</v>
      </c>
      <c r="J29">
        <v>4.0</v>
      </c>
      <c r="K29" t="s">
        <v>31</v>
      </c>
      <c r="L29">
        <v>4.0</v>
      </c>
      <c r="M29" t="s">
        <v>32</v>
      </c>
      <c r="N29">
        <v>4.0</v>
      </c>
      <c r="O29">
        <v>2</v>
      </c>
      <c r="P29">
        <v>4.0</v>
      </c>
      <c r="Q29">
        <v>300</v>
      </c>
      <c r="R29">
        <v>4.0</v>
      </c>
      <c r="S29" t="s">
        <v>33</v>
      </c>
      <c r="T29">
        <v>9.0</v>
      </c>
      <c r="U29" t="s">
        <v>52</v>
      </c>
      <c r="V29">
        <v>0.0</v>
      </c>
      <c r="W29">
        <v>33</v>
      </c>
      <c r="X29">
        <v>9.0</v>
      </c>
      <c r="Y29" t="s">
        <v>53</v>
      </c>
      <c r="Z29">
        <v>0.0</v>
      </c>
      <c r="AA29">
        <v>7203</v>
      </c>
      <c r="AB29">
        <v>5.0</v>
      </c>
      <c r="AC29" t="s">
        <v>41</v>
      </c>
      <c r="AD29">
        <v>6.0</v>
      </c>
      <c r="AE29">
        <v>0</v>
      </c>
      <c r="AF29">
        <v>6.0</v>
      </c>
      <c r="AG29" t="s">
        <v>42</v>
      </c>
      <c r="AH29">
        <v>8.0</v>
      </c>
      <c r="AI29" t="str">
        <f>SI(E6&gt;=150;"Alto";"Bajo")</f>
        <v>0</v>
      </c>
      <c r="AJ29">
        <v>5.0</v>
      </c>
      <c r="AK29" t="str">
        <f>SI(C6&lt;500;"Bajo"; SI(C6&lt;800;"Medio";"Alto"))</f>
        <v>0</v>
      </c>
      <c r="AL29">
        <v>10.0</v>
      </c>
      <c r="AM29">
        <v>13</v>
      </c>
      <c r="AN29">
        <v>2</v>
      </c>
      <c r="AO29">
        <v>78.0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2021-07-22T21:58:37+02:00</dcterms:created>
  <dcterms:modified xsi:type="dcterms:W3CDTF">2021-07-22T21:58:37+02:00</dcterms:modified>
  <dc:title>Untitled Spreadsheet</dc:title>
  <dc:description/>
  <dc:subject/>
  <cp:keywords/>
  <cp:category/>
</cp:coreProperties>
</file>