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evin\OneDrive - unicauca.edu.co\Documentos\8 semestre\Redes\CASO DE ESTUDIO\"/>
    </mc:Choice>
  </mc:AlternateContent>
  <xr:revisionPtr revIDLastSave="0" documentId="8_{35795989-FC17-4BC1-88DC-7B19F75605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NLACE" sheetId="2" r:id="rId1"/>
    <sheet name="Popayan" sheetId="1" r:id="rId2"/>
    <sheet name="Popayan (2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2">
      <go:sheetsCustomData xmlns:go="http://customooxmlschemas.google.com/" r:id="rId6" roundtripDataChecksum="ZUuKKriSZIjAPJ1v+2+154hRrNXk2PPIzjV8x+cajGY="/>
    </ext>
  </extLst>
</workbook>
</file>

<file path=xl/calcChain.xml><?xml version="1.0" encoding="utf-8"?>
<calcChain xmlns="http://schemas.openxmlformats.org/spreadsheetml/2006/main">
  <c r="E32" i="1" l="1"/>
  <c r="C49" i="2"/>
  <c r="E30" i="3" s="1"/>
  <c r="D48" i="2"/>
  <c r="E8" i="3"/>
  <c r="E32" i="3"/>
  <c r="O28" i="3"/>
  <c r="E28" i="3"/>
  <c r="P27" i="3"/>
  <c r="Q27" i="3" s="1"/>
  <c r="O27" i="3"/>
  <c r="E27" i="3"/>
  <c r="P26" i="3"/>
  <c r="Q26" i="3" s="1"/>
  <c r="O17" i="3"/>
  <c r="E17" i="3"/>
  <c r="P25" i="3"/>
  <c r="Q25" i="3" s="1"/>
  <c r="O26" i="3"/>
  <c r="E26" i="3"/>
  <c r="P24" i="3"/>
  <c r="Q24" i="3" s="1"/>
  <c r="O9" i="3"/>
  <c r="E9" i="3"/>
  <c r="P23" i="3"/>
  <c r="Q23" i="3" s="1"/>
  <c r="O25" i="3"/>
  <c r="E25" i="3"/>
  <c r="P22" i="3"/>
  <c r="Q22" i="3" s="1"/>
  <c r="O16" i="3"/>
  <c r="E16" i="3"/>
  <c r="Q21" i="3"/>
  <c r="P21" i="3"/>
  <c r="O8" i="3"/>
  <c r="P20" i="3"/>
  <c r="Q20" i="3" s="1"/>
  <c r="O24" i="3"/>
  <c r="E24" i="3"/>
  <c r="P19" i="3"/>
  <c r="Q19" i="3" s="1"/>
  <c r="O15" i="3"/>
  <c r="E15" i="3"/>
  <c r="P18" i="3"/>
  <c r="Q18" i="3" s="1"/>
  <c r="O14" i="3"/>
  <c r="E14" i="3"/>
  <c r="P17" i="3"/>
  <c r="Q17" i="3" s="1"/>
  <c r="O23" i="3"/>
  <c r="E23" i="3"/>
  <c r="P16" i="3"/>
  <c r="Q16" i="3" s="1"/>
  <c r="O7" i="3"/>
  <c r="E7" i="3"/>
  <c r="P15" i="3"/>
  <c r="Q15" i="3" s="1"/>
  <c r="O13" i="3"/>
  <c r="E13" i="3"/>
  <c r="P14" i="3"/>
  <c r="Q14" i="3" s="1"/>
  <c r="O12" i="3"/>
  <c r="E12" i="3"/>
  <c r="P13" i="3"/>
  <c r="Q13" i="3" s="1"/>
  <c r="O22" i="3"/>
  <c r="E22" i="3"/>
  <c r="P12" i="3"/>
  <c r="Q12" i="3" s="1"/>
  <c r="O6" i="3"/>
  <c r="E6" i="3"/>
  <c r="P11" i="3"/>
  <c r="Q11" i="3" s="1"/>
  <c r="O5" i="3"/>
  <c r="E5" i="3"/>
  <c r="P10" i="3"/>
  <c r="Q10" i="3" s="1"/>
  <c r="O21" i="3"/>
  <c r="E21" i="3"/>
  <c r="P9" i="3"/>
  <c r="Q9" i="3" s="1"/>
  <c r="O4" i="3"/>
  <c r="E4" i="3"/>
  <c r="P8" i="3"/>
  <c r="Q8" i="3" s="1"/>
  <c r="O11" i="3"/>
  <c r="E11" i="3"/>
  <c r="P7" i="3"/>
  <c r="Q7" i="3" s="1"/>
  <c r="O20" i="3"/>
  <c r="E20" i="3"/>
  <c r="P6" i="3"/>
  <c r="Q6" i="3" s="1"/>
  <c r="O10" i="3"/>
  <c r="E10" i="3"/>
  <c r="P5" i="3"/>
  <c r="Q5" i="3" s="1"/>
  <c r="O19" i="3"/>
  <c r="E19" i="3"/>
  <c r="P4" i="3"/>
  <c r="Q4" i="3" s="1"/>
  <c r="O18" i="3"/>
  <c r="E18" i="3"/>
  <c r="O28" i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4" i="1"/>
  <c r="Q4" i="1" s="1"/>
  <c r="O11" i="1"/>
  <c r="O12" i="1"/>
  <c r="O16" i="1"/>
  <c r="O21" i="1"/>
  <c r="O24" i="1"/>
  <c r="O6" i="1"/>
  <c r="O8" i="1"/>
  <c r="O14" i="1"/>
  <c r="O15" i="1"/>
  <c r="O18" i="1"/>
  <c r="O19" i="1"/>
  <c r="O22" i="1"/>
  <c r="O26" i="1"/>
  <c r="O4" i="1"/>
  <c r="O5" i="1"/>
  <c r="O7" i="1"/>
  <c r="O10" i="1"/>
  <c r="O13" i="1"/>
  <c r="O17" i="1"/>
  <c r="O20" i="1"/>
  <c r="O23" i="1"/>
  <c r="O25" i="1"/>
  <c r="O27" i="1"/>
  <c r="O9" i="1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E27" i="1"/>
  <c r="E25" i="1"/>
  <c r="E23" i="1"/>
  <c r="E20" i="1"/>
  <c r="E17" i="1"/>
  <c r="E13" i="1"/>
  <c r="E10" i="1"/>
  <c r="E7" i="1"/>
  <c r="E5" i="1"/>
  <c r="E4" i="1"/>
  <c r="E26" i="1"/>
  <c r="E22" i="1"/>
  <c r="E19" i="1"/>
  <c r="E18" i="1"/>
  <c r="E15" i="1"/>
  <c r="E14" i="1"/>
  <c r="E8" i="1"/>
  <c r="E6" i="1"/>
  <c r="E24" i="1"/>
  <c r="E21" i="1"/>
  <c r="E16" i="1"/>
  <c r="E12" i="1"/>
  <c r="E11" i="1"/>
  <c r="E9" i="1"/>
  <c r="E29" i="1" l="1"/>
  <c r="E30" i="1"/>
  <c r="E29" i="3"/>
  <c r="E31" i="3" s="1"/>
  <c r="E31" i="1" l="1"/>
</calcChain>
</file>

<file path=xl/sharedStrings.xml><?xml version="1.0" encoding="utf-8"?>
<sst xmlns="http://schemas.openxmlformats.org/spreadsheetml/2006/main" count="704" uniqueCount="386">
  <si>
    <t>30.168.0.0/19</t>
  </si>
  <si>
    <t>DR=D_ip AND MS</t>
  </si>
  <si>
    <t>CONEXION A INTERNET</t>
  </si>
  <si>
    <t xml:space="preserve">220.12.192.0/30 </t>
  </si>
  <si>
    <t>Subred</t>
  </si>
  <si>
    <t>Numero Subred</t>
  </si>
  <si>
    <t>Hosts Solicitados</t>
  </si>
  <si>
    <t>Hosts Encontrados</t>
  </si>
  <si>
    <t>Direccion de Red</t>
  </si>
  <si>
    <t>Prefijo Subred</t>
  </si>
  <si>
    <t>Mascara Subred</t>
  </si>
  <si>
    <t>Primera IP Utilizable</t>
  </si>
  <si>
    <t>Ultima IP Utilizable</t>
  </si>
  <si>
    <t>Broadcast</t>
  </si>
  <si>
    <t>M</t>
  </si>
  <si>
    <t>Cant switch</t>
  </si>
  <si>
    <t>Tecnnova</t>
  </si>
  <si>
    <t>oficina1.1</t>
  </si>
  <si>
    <t>30.168.0.0</t>
  </si>
  <si>
    <t>/24</t>
  </si>
  <si>
    <t>255.255.255.0</t>
  </si>
  <si>
    <t>30.168.0.1</t>
  </si>
  <si>
    <t>oficina1.2</t>
  </si>
  <si>
    <t>30.168.1.254</t>
  </si>
  <si>
    <t>30.168.1.255</t>
  </si>
  <si>
    <t>oficina1.3</t>
  </si>
  <si>
    <t>30.168.2.0</t>
  </si>
  <si>
    <t>/25</t>
  </si>
  <si>
    <t>30.168.2.1</t>
  </si>
  <si>
    <t>oficina1.4</t>
  </si>
  <si>
    <t>oficina1.5</t>
  </si>
  <si>
    <t>/26</t>
  </si>
  <si>
    <t>Le sobran para los servidores</t>
  </si>
  <si>
    <t>oficina1.6</t>
  </si>
  <si>
    <t>Creatic</t>
  </si>
  <si>
    <t>oficina2.1</t>
  </si>
  <si>
    <t>/23</t>
  </si>
  <si>
    <t>255.255.254.0</t>
  </si>
  <si>
    <t>oficina2.2</t>
  </si>
  <si>
    <t>oficina2.3</t>
  </si>
  <si>
    <t>30.168.6.254</t>
  </si>
  <si>
    <t>30.168.6.255</t>
  </si>
  <si>
    <t>oficina2.4</t>
  </si>
  <si>
    <t>30.168.7.0</t>
  </si>
  <si>
    <t>30.168.7.1</t>
  </si>
  <si>
    <t>oficina2.5</t>
  </si>
  <si>
    <t>30.168.7.254</t>
  </si>
  <si>
    <t>30.168.7.255</t>
  </si>
  <si>
    <t>oficina2.6</t>
  </si>
  <si>
    <t>30.168.8.0</t>
  </si>
  <si>
    <t>30.168.8.1</t>
  </si>
  <si>
    <t>oficina2.7</t>
  </si>
  <si>
    <t>oficina2.8</t>
  </si>
  <si>
    <t>/27</t>
  </si>
  <si>
    <t>Cidet</t>
  </si>
  <si>
    <t>oficina3.1</t>
  </si>
  <si>
    <t>oficina3.2</t>
  </si>
  <si>
    <t>oficina3.3</t>
  </si>
  <si>
    <t>oficina3.4</t>
  </si>
  <si>
    <t>oficina3.5</t>
  </si>
  <si>
    <t>oficina3.6</t>
  </si>
  <si>
    <t>oficina3.7</t>
  </si>
  <si>
    <t>oficina3.8</t>
  </si>
  <si>
    <t>oficina3.9</t>
  </si>
  <si>
    <t>30.168.16.224</t>
  </si>
  <si>
    <t>30.168.16.225</t>
  </si>
  <si>
    <t>oficina3.10</t>
  </si>
  <si>
    <t>/28</t>
  </si>
  <si>
    <t>30.168.16.240</t>
  </si>
  <si>
    <t>30.168.16.241</t>
  </si>
  <si>
    <t>total lan</t>
  </si>
  <si>
    <t>30.168.16.242</t>
  </si>
  <si>
    <t>total enlace</t>
  </si>
  <si>
    <t>TOTAL</t>
  </si>
  <si>
    <t>ENLACE</t>
  </si>
  <si>
    <t>Dirección Broadcast</t>
  </si>
  <si>
    <t>SALTO RED</t>
  </si>
  <si>
    <t>OCTETO MODIFICADO</t>
  </si>
  <si>
    <t>OF_1.1_1.2</t>
  </si>
  <si>
    <t>/30</t>
  </si>
  <si>
    <t>30.168.16.243</t>
  </si>
  <si>
    <t>30.168.16.244</t>
  </si>
  <si>
    <t>30.168.16.245</t>
  </si>
  <si>
    <t>OF_1.1_1.3</t>
  </si>
  <si>
    <t>30.168.16.246</t>
  </si>
  <si>
    <t>30.168.16.247</t>
  </si>
  <si>
    <t>30.168.16.248</t>
  </si>
  <si>
    <t>30.168.16.249</t>
  </si>
  <si>
    <t>OF_1.1_1.4</t>
  </si>
  <si>
    <t>30.168.16.250</t>
  </si>
  <si>
    <t>30.168.16.251</t>
  </si>
  <si>
    <t>30.168.16.252</t>
  </si>
  <si>
    <t>30.168.16.253</t>
  </si>
  <si>
    <t>OF_1.2_1.3</t>
  </si>
  <si>
    <t>30.168.16.254</t>
  </si>
  <si>
    <t>30.168.16.255</t>
  </si>
  <si>
    <t>30.168.17.1</t>
  </si>
  <si>
    <t>30.168.17.2</t>
  </si>
  <si>
    <t>OF_1.2_1.4</t>
  </si>
  <si>
    <t>30.168.17.3</t>
  </si>
  <si>
    <t>30.168.17.4</t>
  </si>
  <si>
    <t>30.168.17.5</t>
  </si>
  <si>
    <t>30.168.17.6</t>
  </si>
  <si>
    <t>OF_1.3_1.5</t>
  </si>
  <si>
    <t>30.168.17.7</t>
  </si>
  <si>
    <t>30.168.17.8</t>
  </si>
  <si>
    <t>30.168.17.9</t>
  </si>
  <si>
    <t>30.168.17.10</t>
  </si>
  <si>
    <t>OF_1.3_1.6</t>
  </si>
  <si>
    <t>30.168.17.11</t>
  </si>
  <si>
    <t>30.168.17.12</t>
  </si>
  <si>
    <t>30.168.17.13</t>
  </si>
  <si>
    <t>30.168.17.14</t>
  </si>
  <si>
    <t>OF_1.4_1.5</t>
  </si>
  <si>
    <t>30.168.17.15</t>
  </si>
  <si>
    <t>30.168.17.16</t>
  </si>
  <si>
    <t>30.168.17.17</t>
  </si>
  <si>
    <t>30.168.17.18</t>
  </si>
  <si>
    <t>OF_1.4_1.6</t>
  </si>
  <si>
    <t>30.168.17.19</t>
  </si>
  <si>
    <t>30.168.17.20</t>
  </si>
  <si>
    <t>30.168.17.21</t>
  </si>
  <si>
    <t>30.168.17.22</t>
  </si>
  <si>
    <t>OF_1.5_1.6</t>
  </si>
  <si>
    <t>30.168.17.23</t>
  </si>
  <si>
    <t>30.168.17.24</t>
  </si>
  <si>
    <t>30.168.17.25</t>
  </si>
  <si>
    <t>30.168.17.26</t>
  </si>
  <si>
    <t>OF_2.1_2.2</t>
  </si>
  <si>
    <t>30.168.17.27</t>
  </si>
  <si>
    <t>30.168.17.28</t>
  </si>
  <si>
    <t>30.168.17.29</t>
  </si>
  <si>
    <t>30.168.17.30</t>
  </si>
  <si>
    <t>OF_2.1_2.5</t>
  </si>
  <si>
    <t>30.168.17.31</t>
  </si>
  <si>
    <t>30.168.17.32</t>
  </si>
  <si>
    <t>30.168.17.33</t>
  </si>
  <si>
    <t>30.168.17.34</t>
  </si>
  <si>
    <t>OF_2.1_2.7</t>
  </si>
  <si>
    <t>30.168.17.35</t>
  </si>
  <si>
    <t>30.168.17.36</t>
  </si>
  <si>
    <t>30.168.17.37</t>
  </si>
  <si>
    <t>30.168.17.38</t>
  </si>
  <si>
    <t>OF_2.2_2.5</t>
  </si>
  <si>
    <t>30.168.17.39</t>
  </si>
  <si>
    <t>30.168.17.40</t>
  </si>
  <si>
    <t>30.168.17.41</t>
  </si>
  <si>
    <t>30.168.17.42</t>
  </si>
  <si>
    <t>OF_2.2_2.7</t>
  </si>
  <si>
    <t>30.168.17.43</t>
  </si>
  <si>
    <t>30.168.17.44</t>
  </si>
  <si>
    <t>30.168.17.45</t>
  </si>
  <si>
    <t>30.168.17.46</t>
  </si>
  <si>
    <t>OF_2.5_2.3</t>
  </si>
  <si>
    <t>30.168.17.47</t>
  </si>
  <si>
    <t>30.168.17.48</t>
  </si>
  <si>
    <t>30.168.17.49</t>
  </si>
  <si>
    <t>30.168.17.50</t>
  </si>
  <si>
    <t>OF_2.5_2.4</t>
  </si>
  <si>
    <t>30.168.17.51</t>
  </si>
  <si>
    <t>30.168.17.52</t>
  </si>
  <si>
    <t>30.168.17.53</t>
  </si>
  <si>
    <t>30.168.17.54</t>
  </si>
  <si>
    <t>OF_2.5_2.8</t>
  </si>
  <si>
    <t>30.168.17.55</t>
  </si>
  <si>
    <t>30.168.17.56</t>
  </si>
  <si>
    <t>30.168.17.57</t>
  </si>
  <si>
    <t>30.168.17.58</t>
  </si>
  <si>
    <t>OF_2.3_2.4</t>
  </si>
  <si>
    <t>30.168.17.59</t>
  </si>
  <si>
    <t>30.168.17.60</t>
  </si>
  <si>
    <t>30.168.17.61</t>
  </si>
  <si>
    <t>30.168.17.62</t>
  </si>
  <si>
    <t>OF_2.3_2.6</t>
  </si>
  <si>
    <t>30.168.17.63</t>
  </si>
  <si>
    <t>30.168.17.64</t>
  </si>
  <si>
    <t>30.168.17.65</t>
  </si>
  <si>
    <t>30.168.17.66</t>
  </si>
  <si>
    <t>OF_2.4_2.6</t>
  </si>
  <si>
    <t>30.168.17.67</t>
  </si>
  <si>
    <t>30.168.17.68</t>
  </si>
  <si>
    <t>30.168.17.69</t>
  </si>
  <si>
    <t>30.168.17.70</t>
  </si>
  <si>
    <t>OF_2.6_2.7</t>
  </si>
  <si>
    <t>30.168.17.71</t>
  </si>
  <si>
    <t>30.168.17.72</t>
  </si>
  <si>
    <t>30.168.17.73</t>
  </si>
  <si>
    <t>30.168.17.74</t>
  </si>
  <si>
    <t>OF_2.6_2.8</t>
  </si>
  <si>
    <t>30.168.17.75</t>
  </si>
  <si>
    <t>30.168.17.76</t>
  </si>
  <si>
    <t>30.168.17.77</t>
  </si>
  <si>
    <t>30.168.17.78</t>
  </si>
  <si>
    <t>OF_2.8_2.7</t>
  </si>
  <si>
    <t>30.168.17.79</t>
  </si>
  <si>
    <t>30.168.17.80</t>
  </si>
  <si>
    <t>30.168.17.81</t>
  </si>
  <si>
    <t>30.168.17.82</t>
  </si>
  <si>
    <t>OF_2.8_1.1</t>
  </si>
  <si>
    <t>30.168.17.83</t>
  </si>
  <si>
    <t>30.168.17.84</t>
  </si>
  <si>
    <t>30.168.17.85</t>
  </si>
  <si>
    <t>30.168.17.86</t>
  </si>
  <si>
    <t>OF_3.1_3.5</t>
  </si>
  <si>
    <t>30.168.17.87</t>
  </si>
  <si>
    <t>30.168.17.88</t>
  </si>
  <si>
    <t>30.168.17.89</t>
  </si>
  <si>
    <t>30.168.17.90</t>
  </si>
  <si>
    <t>OF_3.1_3.9</t>
  </si>
  <si>
    <t>30.168.17.91</t>
  </si>
  <si>
    <t>30.168.17.92</t>
  </si>
  <si>
    <t>30.168.17.93</t>
  </si>
  <si>
    <t>30.168.17.94</t>
  </si>
  <si>
    <t>OF_3.1_3.10</t>
  </si>
  <si>
    <t>30.168.17.95</t>
  </si>
  <si>
    <t>30.168.17.96</t>
  </si>
  <si>
    <t>30.168.17.97</t>
  </si>
  <si>
    <t>30.168.17.98</t>
  </si>
  <si>
    <t>OF_3.2_3.3</t>
  </si>
  <si>
    <t>30.168.17.99</t>
  </si>
  <si>
    <t>30.168.17.100</t>
  </si>
  <si>
    <t>30.168.17.101</t>
  </si>
  <si>
    <t>30.168.17.102</t>
  </si>
  <si>
    <t>OF_3.2_3.4</t>
  </si>
  <si>
    <t>30.168.17.103</t>
  </si>
  <si>
    <t>30.168.17.104</t>
  </si>
  <si>
    <t>30.168.17.105</t>
  </si>
  <si>
    <t>30.168.17.106</t>
  </si>
  <si>
    <t>OF_3.2_3.10</t>
  </si>
  <si>
    <t>30.168.17.107</t>
  </si>
  <si>
    <t>30.168.17.108</t>
  </si>
  <si>
    <t>30.168.17.109</t>
  </si>
  <si>
    <t>30.168.17.110</t>
  </si>
  <si>
    <t>OF_3.3_3.4</t>
  </si>
  <si>
    <t>30.168.17.111</t>
  </si>
  <si>
    <t>30.168.17.112</t>
  </si>
  <si>
    <t>30.168.17.113</t>
  </si>
  <si>
    <t>30.168.17.114</t>
  </si>
  <si>
    <t>OF_3.4_3.5</t>
  </si>
  <si>
    <t>30.168.17.115</t>
  </si>
  <si>
    <t>30.168.17.116</t>
  </si>
  <si>
    <t>30.168.17.117</t>
  </si>
  <si>
    <t>30.168.17.118</t>
  </si>
  <si>
    <t>OF_3.4_3.7</t>
  </si>
  <si>
    <t>30.168.17.119</t>
  </si>
  <si>
    <t>30.168.17.120</t>
  </si>
  <si>
    <t>30.168.17.121</t>
  </si>
  <si>
    <t>30.168.17.122</t>
  </si>
  <si>
    <t>OF_3.4_3.10</t>
  </si>
  <si>
    <t>30.168.17.123</t>
  </si>
  <si>
    <t>30.168.17.124</t>
  </si>
  <si>
    <t>30.168.17.125</t>
  </si>
  <si>
    <t>30.168.17.126</t>
  </si>
  <si>
    <t>OF_3.5_3.6</t>
  </si>
  <si>
    <t>30.168.17.127</t>
  </si>
  <si>
    <t>30.168.17.128</t>
  </si>
  <si>
    <t>30.168.17.129</t>
  </si>
  <si>
    <t>30.168.17.130</t>
  </si>
  <si>
    <t>OF_3.5_3.7</t>
  </si>
  <si>
    <t>30.168.17.131</t>
  </si>
  <si>
    <t>30.168.17.132</t>
  </si>
  <si>
    <t>30.168.17.133</t>
  </si>
  <si>
    <t>30.168.17.134</t>
  </si>
  <si>
    <t>OF_3.5_3.8</t>
  </si>
  <si>
    <t>30.168.17.135</t>
  </si>
  <si>
    <t>30.168.17.136</t>
  </si>
  <si>
    <t>30.168.17.137</t>
  </si>
  <si>
    <t>30.168.17.138</t>
  </si>
  <si>
    <t>OF_3.6_3.8</t>
  </si>
  <si>
    <t>30.168.17.139</t>
  </si>
  <si>
    <t>30.168.17.140</t>
  </si>
  <si>
    <t>30.168.17.141</t>
  </si>
  <si>
    <t>30.168.17.142</t>
  </si>
  <si>
    <t>OF_3.6_3.9</t>
  </si>
  <si>
    <t>30.168.17.143</t>
  </si>
  <si>
    <t>30.168.17.144</t>
  </si>
  <si>
    <t>30.168.17.145</t>
  </si>
  <si>
    <t>30.168.17.146</t>
  </si>
  <si>
    <t>OF_3.7_3.10</t>
  </si>
  <si>
    <t>30.168.17.147</t>
  </si>
  <si>
    <t>30.168.17.148</t>
  </si>
  <si>
    <t>30.168.17.149</t>
  </si>
  <si>
    <t>30.168.17.150</t>
  </si>
  <si>
    <t>OF_3.8_3.9</t>
  </si>
  <si>
    <t>30.168.17.151</t>
  </si>
  <si>
    <t>30.168.17.152</t>
  </si>
  <si>
    <t>30.168.17.153</t>
  </si>
  <si>
    <t>30.168.17.154</t>
  </si>
  <si>
    <t>OF_3.9_3.10</t>
  </si>
  <si>
    <t>30.168.17.155</t>
  </si>
  <si>
    <t>30.168.17.156</t>
  </si>
  <si>
    <t>30.168.17.157</t>
  </si>
  <si>
    <t>30.168.17.158</t>
  </si>
  <si>
    <t>30.168.17.159</t>
  </si>
  <si>
    <t>30.168.17.160</t>
  </si>
  <si>
    <t>30.168.4.0</t>
  </si>
  <si>
    <t>30.168.6.0</t>
  </si>
  <si>
    <t>30.168.9.0</t>
  </si>
  <si>
    <t>30.168.10.0</t>
  </si>
  <si>
    <t>30.168.11.0</t>
  </si>
  <si>
    <t>30.168.11.128</t>
  </si>
  <si>
    <t>30.168.12.0</t>
  </si>
  <si>
    <t>30.168.12.128</t>
  </si>
  <si>
    <t>30.168.13.0</t>
  </si>
  <si>
    <t>30.168.13.128</t>
  </si>
  <si>
    <t>30.168.14.0</t>
  </si>
  <si>
    <t>30.168.14.128</t>
  </si>
  <si>
    <t>30.168.15.0</t>
  </si>
  <si>
    <t>30.168.15.128</t>
  </si>
  <si>
    <t>30.168.15.192</t>
  </si>
  <si>
    <t>30.168.16.0</t>
  </si>
  <si>
    <t>30.168.16.64</t>
  </si>
  <si>
    <t>30.168.16.128</t>
  </si>
  <si>
    <t>30.168.16.192</t>
  </si>
  <si>
    <t>30.168.3.255</t>
  </si>
  <si>
    <t>30.168.5.255</t>
  </si>
  <si>
    <t>30.168.8.255</t>
  </si>
  <si>
    <t>30.168.9.255</t>
  </si>
  <si>
    <t>30.168.10.255</t>
  </si>
  <si>
    <t>30.168.11.129</t>
  </si>
  <si>
    <t>30.168.11.127</t>
  </si>
  <si>
    <t>30.168.11.255</t>
  </si>
  <si>
    <t>30.168.12.127</t>
  </si>
  <si>
    <t>30.168.12.255</t>
  </si>
  <si>
    <t>30.168.13.127</t>
  </si>
  <si>
    <t>30.168.13.255</t>
  </si>
  <si>
    <t>30.168.14.127</t>
  </si>
  <si>
    <t>30.168.14.255</t>
  </si>
  <si>
    <t>30.168.15.127</t>
  </si>
  <si>
    <t>30.168.15.191</t>
  </si>
  <si>
    <t>30.168.15.255</t>
  </si>
  <si>
    <t>30.168.16.63</t>
  </si>
  <si>
    <t>30.168.16.127</t>
  </si>
  <si>
    <t>30.168.16.191</t>
  </si>
  <si>
    <t>30.168.16.223</t>
  </si>
  <si>
    <t>30.168.16.239</t>
  </si>
  <si>
    <t>30.168.3.254</t>
  </si>
  <si>
    <t>30.168.5.254</t>
  </si>
  <si>
    <t>30.168.8.254</t>
  </si>
  <si>
    <t>30.168.9.254</t>
  </si>
  <si>
    <t>30.168.10.254</t>
  </si>
  <si>
    <t>30.168.11.126</t>
  </si>
  <si>
    <t>30.168.11.254</t>
  </si>
  <si>
    <t>30.168.12.126</t>
  </si>
  <si>
    <t>30.168.12.254</t>
  </si>
  <si>
    <t>30.168.13.126</t>
  </si>
  <si>
    <t>30.168.13.254</t>
  </si>
  <si>
    <t>30.168.14.126</t>
  </si>
  <si>
    <t>30.168.14.254</t>
  </si>
  <si>
    <t>30.168.15.126</t>
  </si>
  <si>
    <t>30.168.15.190</t>
  </si>
  <si>
    <t>30.168.15.254</t>
  </si>
  <si>
    <t>30.168.16.126</t>
  </si>
  <si>
    <t>30.168.16.62</t>
  </si>
  <si>
    <t>30.168.16.190</t>
  </si>
  <si>
    <t>30.168.16.222</t>
  </si>
  <si>
    <t>30.168.16.238</t>
  </si>
  <si>
    <t>30.168.4.1</t>
  </si>
  <si>
    <t>30.168.6.1</t>
  </si>
  <si>
    <t>30.168.9.1</t>
  </si>
  <si>
    <t>30.168.10.1</t>
  </si>
  <si>
    <t>30.168.11.1</t>
  </si>
  <si>
    <t>30.168.12.1</t>
  </si>
  <si>
    <t>30.168.12.129</t>
  </si>
  <si>
    <t>30.168.13.1</t>
  </si>
  <si>
    <t>30.168.14.1</t>
  </si>
  <si>
    <t>30.168.14.129</t>
  </si>
  <si>
    <t>30.168.13.129</t>
  </si>
  <si>
    <t>30.168.15.1</t>
  </si>
  <si>
    <t>30.168.15.129</t>
  </si>
  <si>
    <t>30.168.15.193</t>
  </si>
  <si>
    <t>30.168.16.1</t>
  </si>
  <si>
    <t>30.168.16.65</t>
  </si>
  <si>
    <t>30.168.16.129</t>
  </si>
  <si>
    <t>30.168.16.193</t>
  </si>
  <si>
    <t>30.168.17.0</t>
  </si>
  <si>
    <t>Total E:</t>
  </si>
  <si>
    <t>OF_3.3_3.10</t>
  </si>
  <si>
    <t>30.168.17.162</t>
  </si>
  <si>
    <t>30.168.17.161</t>
  </si>
  <si>
    <t>Total enlace</t>
  </si>
  <si>
    <t>Total lan</t>
  </si>
  <si>
    <t>30.168.17.163</t>
  </si>
  <si>
    <t>30.168.17.164</t>
  </si>
  <si>
    <t>TOTAL hosts</t>
  </si>
  <si>
    <t>OF_39_2.8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</si>
</sst>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b/>
      <sz val="20"/>
      <color rgb="FFFFFFFF"/>
      <name val="Calibri"/>
    </font>
    <font>
      <sz val="11"/>
      <name val="Calibri"/>
    </font>
    <font>
      <sz val="11"/>
      <color theme="1"/>
      <name val="Calibri"/>
    </font>
    <font>
      <b/>
      <sz val="18"/>
      <color rgb="FFFFFFFF"/>
      <name val="Calibri"/>
    </font>
    <font>
      <b/>
      <sz val="16"/>
      <color theme="0"/>
      <name val="Calibri"/>
    </font>
    <font>
      <b/>
      <sz val="16"/>
      <color rgb="FFFFFFFF"/>
      <name val="Calibri"/>
    </font>
    <font>
      <sz val="11"/>
      <color rgb="FF000000"/>
      <name val="Calibri"/>
    </font>
    <font>
      <sz val="16"/>
      <color theme="1"/>
      <name val="Calibri"/>
    </font>
    <font>
      <sz val="16"/>
      <color rgb="FF000000"/>
      <name val="Calibri"/>
    </font>
    <font>
      <sz val="11"/>
      <color theme="1"/>
      <name val="Calibri"/>
      <scheme val="minor"/>
    </font>
    <font>
      <b/>
      <sz val="11"/>
      <color rgb="FFFFFFFF"/>
      <name val="Calibri"/>
    </font>
    <font>
      <b/>
      <sz val="20"/>
      <color theme="0"/>
      <name val="Calibri"/>
    </font>
    <font>
      <sz val="8"/>
      <name val="Calibri"/>
      <scheme val="minor"/>
    </font>
    <font>
      <sz val="16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b/>
      <sz val="16"/>
      <color rgb="FFFFFFFF"/>
      <name val="Calibri"/>
      <family val="2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4F6128"/>
        <bgColor rgb="FF4F6128"/>
      </patternFill>
    </fill>
    <fill>
      <patternFill patternType="solid">
        <fgColor rgb="FF1F497D"/>
        <bgColor rgb="FF1F497D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theme="9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7" fillId="0" borderId="0" xfId="0" applyFont="1" applyAlignment="1">
      <alignment horizontal="right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8" fillId="9" borderId="1" xfId="0" applyFont="1" applyFill="1" applyBorder="1" applyAlignment="1">
      <alignment horizontal="center"/>
    </xf>
    <xf numFmtId="3" fontId="8" fillId="9" borderId="1" xfId="0" applyNumberFormat="1" applyFont="1" applyFill="1" applyBorder="1" applyAlignment="1">
      <alignment horizontal="center"/>
    </xf>
    <xf numFmtId="0" fontId="3" fillId="9" borderId="1" xfId="0" applyFont="1" applyFill="1" applyBorder="1"/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12" borderId="1" xfId="0" applyFont="1" applyFill="1" applyBorder="1"/>
    <xf numFmtId="0" fontId="4" fillId="8" borderId="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3" fontId="8" fillId="9" borderId="5" xfId="0" applyNumberFormat="1" applyFont="1" applyFill="1" applyBorder="1" applyAlignment="1">
      <alignment horizontal="center"/>
    </xf>
    <xf numFmtId="3" fontId="8" fillId="5" borderId="5" xfId="0" applyNumberFormat="1" applyFont="1" applyFill="1" applyBorder="1" applyAlignment="1">
      <alignment horizontal="center"/>
    </xf>
    <xf numFmtId="0" fontId="2" fillId="0" borderId="4" xfId="0" applyFont="1" applyBorder="1"/>
    <xf numFmtId="0" fontId="8" fillId="5" borderId="3" xfId="0" applyFont="1" applyFill="1" applyBorder="1"/>
    <xf numFmtId="0" fontId="8" fillId="7" borderId="3" xfId="0" applyFont="1" applyFill="1" applyBorder="1"/>
    <xf numFmtId="0" fontId="8" fillId="9" borderId="3" xfId="0" applyFont="1" applyFill="1" applyBorder="1"/>
    <xf numFmtId="0" fontId="1" fillId="2" borderId="4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3" fontId="8" fillId="0" borderId="4" xfId="0" applyNumberFormat="1" applyFont="1" applyBorder="1" applyAlignment="1">
      <alignment horizontal="left"/>
    </xf>
    <xf numFmtId="0" fontId="0" fillId="0" borderId="4" xfId="0" applyBorder="1"/>
    <xf numFmtId="0" fontId="3" fillId="0" borderId="4" xfId="0" applyFont="1" applyBorder="1"/>
    <xf numFmtId="0" fontId="14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 vertical="center" wrapText="1"/>
    </xf>
    <xf numFmtId="0" fontId="17" fillId="11" borderId="7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/>
    </xf>
    <xf numFmtId="0" fontId="17" fillId="13" borderId="7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left"/>
    </xf>
    <xf numFmtId="3" fontId="8" fillId="14" borderId="1" xfId="0" applyNumberFormat="1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9" borderId="1" xfId="0" applyFont="1" applyFill="1" applyBorder="1"/>
    <xf numFmtId="0" fontId="15" fillId="4" borderId="2" xfId="0" applyFont="1" applyFill="1" applyBorder="1" applyAlignment="1">
      <alignment horizontal="center" vertical="center" wrapText="1"/>
    </xf>
    <xf numFmtId="0" fontId="8" fillId="9" borderId="9" xfId="0" applyFont="1" applyFill="1" applyBorder="1"/>
    <xf numFmtId="0" fontId="8" fillId="9" borderId="10" xfId="0" applyFont="1" applyFill="1" applyBorder="1" applyAlignment="1">
      <alignment horizontal="center"/>
    </xf>
    <xf numFmtId="3" fontId="8" fillId="9" borderId="8" xfId="0" applyNumberFormat="1" applyFont="1" applyFill="1" applyBorder="1" applyAlignment="1">
      <alignment horizontal="center"/>
    </xf>
    <xf numFmtId="0" fontId="14" fillId="9" borderId="7" xfId="0" applyFont="1" applyFill="1" applyBorder="1"/>
    <xf numFmtId="0" fontId="8" fillId="9" borderId="7" xfId="0" applyFont="1" applyFill="1" applyBorder="1" applyAlignment="1">
      <alignment horizontal="center"/>
    </xf>
    <xf numFmtId="3" fontId="8" fillId="9" borderId="7" xfId="0" applyNumberFormat="1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8" fillId="9" borderId="7" xfId="0" applyFont="1" applyFill="1" applyBorder="1"/>
    <xf numFmtId="0" fontId="8" fillId="7" borderId="7" xfId="0" applyFont="1" applyFill="1" applyBorder="1"/>
    <xf numFmtId="0" fontId="8" fillId="7" borderId="7" xfId="0" applyFont="1" applyFill="1" applyBorder="1" applyAlignment="1">
      <alignment horizontal="center"/>
    </xf>
    <xf numFmtId="3" fontId="8" fillId="7" borderId="7" xfId="0" applyNumberFormat="1" applyFont="1" applyFill="1" applyBorder="1" applyAlignment="1">
      <alignment horizontal="center"/>
    </xf>
    <xf numFmtId="0" fontId="8" fillId="5" borderId="7" xfId="0" applyFont="1" applyFill="1" applyBorder="1"/>
    <xf numFmtId="0" fontId="8" fillId="5" borderId="7" xfId="0" applyFont="1" applyFill="1" applyBorder="1" applyAlignment="1">
      <alignment horizontal="center"/>
    </xf>
    <xf numFmtId="3" fontId="8" fillId="5" borderId="7" xfId="0" applyNumberFormat="1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6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2CC"/>
          <bgColor rgb="FFFFF2CC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" formatCode="#,##0"/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2CC"/>
          <bgColor rgb="FFFFF2CC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" formatCode="#,##0"/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solid">
          <fgColor rgb="FFFFF2CC"/>
          <bgColor rgb="FFFFF2CC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D9EAD3"/>
          <bgColor rgb="FFD9EAD3"/>
        </patternFill>
      </fill>
    </dxf>
    <dxf>
      <border outline="0">
        <left style="thin">
          <color rgb="FF000000"/>
        </left>
      </border>
    </dxf>
  </dxfs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7AF2C7-317B-4E11-B432-774FD3897E77}" name="Tabla5" displayName="Tabla5" ref="B3:O28" totalsRowShown="0" headerRowDxfId="29" headerRowBorderDxfId="28" tableBorderDxfId="27">
  <autoFilter ref="B3:O28" xr:uid="{307AF2C7-317B-4E11-B432-774FD3897E77}"/>
  <sortState xmlns:xlrd2="http://schemas.microsoft.com/office/spreadsheetml/2017/richdata2" ref="B4:O27">
    <sortCondition descending="1" ref="D3:D28"/>
  </sortState>
  <tableColumns count="14">
    <tableColumn id="1" xr3:uid="{3463E110-3B30-48D7-9AE3-B0FF77DFC7DB}" name="Subred" dataDxfId="26"/>
    <tableColumn id="2" xr3:uid="{CF6EDEC7-58CE-401F-A536-C3A946610E8D}" name="Numero Subred" dataDxfId="25"/>
    <tableColumn id="3" xr3:uid="{BE29D034-EB05-4C19-A0B3-3B4F1D01DA67}" name="Hosts Solicitados" dataDxfId="24"/>
    <tableColumn id="4" xr3:uid="{AEA42E10-681F-4472-950F-038E6D93A421}" name="Hosts Encontrados" dataDxfId="23">
      <calculatedColumnFormula>2^(N4)-2</calculatedColumnFormula>
    </tableColumn>
    <tableColumn id="5" xr3:uid="{F0DBEF55-4B64-4482-9253-0D8237B0F0D1}" name="Direccion de Red" dataDxfId="22"/>
    <tableColumn id="6" xr3:uid="{5E404C8D-E6CD-4D11-8BC6-1B13CF8E27C8}" name="Prefijo Subred" dataDxfId="21"/>
    <tableColumn id="7" xr3:uid="{662C1C34-8EB1-4033-9C0C-72E8D60BAAD4}" name="Mascara Subred" dataDxfId="20"/>
    <tableColumn id="8" xr3:uid="{2CC2CD64-BAEF-4419-82FE-40CD99CE17F9}" name="Primera IP Utilizable" dataDxfId="19"/>
    <tableColumn id="9" xr3:uid="{7C401502-3363-40A5-B70D-2FE40BF06B73}" name="Ultima IP Utilizable" dataDxfId="18"/>
    <tableColumn id="10" xr3:uid="{D53FBB17-2B92-48F2-83F6-F6942C3FB12E}" name="Broadcast" dataDxfId="17"/>
    <tableColumn id="11" xr3:uid="{A4511134-8844-46CE-92CA-0B94E14FF184}" name="SALTO RED" dataDxfId="16"/>
    <tableColumn id="12" xr3:uid="{DADA2C8E-5FC7-40E5-AF4C-A3F45C4434B2}" name="OCTETO MODIFICADO" dataDxfId="15"/>
    <tableColumn id="15" xr3:uid="{D4178AAC-FADA-42CD-A585-5E43ABD87D65}" name="M" dataDxfId="14"/>
    <tableColumn id="16" xr3:uid="{3F43D226-CD01-40CC-8686-5354F3914684}" name="Cant switch" dataDxfId="13">
      <calculatedColumnFormula>ROUNDUP(D4/24,0)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9FF3E-89C8-4103-AF92-AEAA922548D9}" name="Tabla52" displayName="Tabla52" ref="B3:O28" totalsRowShown="0" tableBorderDxfId="45">
  <autoFilter ref="B3:O28" xr:uid="{307AF2C7-317B-4E11-B432-774FD3897E77}"/>
  <sortState xmlns:xlrd2="http://schemas.microsoft.com/office/spreadsheetml/2017/richdata2" ref="B4:O28">
    <sortCondition sortBy="cellColor" ref="B3:B28" dxfId="44"/>
  </sortState>
  <tableColumns count="14">
    <tableColumn id="1" xr3:uid="{F25132E4-2909-43A2-BDF1-6A2F7B5035E0}" name="Subred" dataDxfId="43"/>
    <tableColumn id="2" xr3:uid="{5813094A-3BB3-4814-9169-AF799AE84566}" name="Numero Subred" dataDxfId="42"/>
    <tableColumn id="3" xr3:uid="{AB09E4BB-71E7-4A4A-A495-71565C788D05}" name="Hosts Solicitados" dataDxfId="41"/>
    <tableColumn id="4" xr3:uid="{23B8A5B6-FD58-445A-93D8-B29701AB64E3}" name="Hosts Encontrados" dataDxfId="40">
      <calculatedColumnFormula>2^(N4)-2</calculatedColumnFormula>
    </tableColumn>
    <tableColumn id="5" xr3:uid="{AA03CF91-4E2C-4901-AA57-B11C4F8313CE}" name="Direccion de Red" dataDxfId="39"/>
    <tableColumn id="6" xr3:uid="{5FD43020-7AC0-4BF9-A47F-E35FC5C0CAA2}" name="Prefijo Subred" dataDxfId="38"/>
    <tableColumn id="7" xr3:uid="{CE8A9DED-D33E-468B-86DE-7CB19EE6D567}" name="Mascara Subred" dataDxfId="37"/>
    <tableColumn id="8" xr3:uid="{6D6049D8-8277-431C-8045-B77E6BBF5C25}" name="Primera IP Utilizable" dataDxfId="36"/>
    <tableColumn id="9" xr3:uid="{A032C4CE-4FD7-4E3C-AB5A-EA22EF059434}" name="Ultima IP Utilizable" dataDxfId="35"/>
    <tableColumn id="10" xr3:uid="{7C3E4A8B-CD0E-47D8-8A59-35A95C816319}" name="Broadcast" dataDxfId="34"/>
    <tableColumn id="11" xr3:uid="{327C2112-DBDD-4F62-B0FA-FC33005C1B45}" name="SALTO RED" dataDxfId="33"/>
    <tableColumn id="12" xr3:uid="{A07762EA-5406-49C0-8EEB-87CD5E40D34C}" name="OCTETO MODIFICADO" dataDxfId="32"/>
    <tableColumn id="15" xr3:uid="{FEAAB3A2-EC24-4037-8F21-2BC968DF1131}" name="M" dataDxfId="31"/>
    <tableColumn id="16" xr3:uid="{8A6A77D3-322C-4FF7-94F1-CC9CB3D22324}" name="Cant switch" dataDxfId="30">
      <calculatedColumnFormula>ROUNDUP(D4/24,0)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3"/>
  <sheetViews>
    <sheetView zoomScale="90" zoomScaleNormal="90" workbookViewId="0">
      <selection activeCell="E8" sqref="E8"/>
    </sheetView>
  </sheetViews>
  <sheetFormatPr baseColWidth="10" defaultColWidth="14.44140625" defaultRowHeight="15" customHeight="1"/>
  <cols>
    <col min="1" max="1" width="16.88671875" bestFit="1" customWidth="1"/>
    <col min="2" max="2" width="6.88671875" customWidth="1"/>
    <col min="3" max="3" width="15.5546875" customWidth="1"/>
    <col min="4" max="4" width="11" customWidth="1"/>
    <col min="5" max="5" width="20" customWidth="1"/>
    <col min="6" max="6" width="12.44140625" customWidth="1"/>
    <col min="7" max="7" width="22.44140625" customWidth="1"/>
    <col min="8" max="8" width="18.44140625" customWidth="1"/>
    <col min="9" max="9" width="21" customWidth="1"/>
    <col min="10" max="10" width="21.44140625" customWidth="1"/>
    <col min="11" max="11" width="10.5546875" style="80" customWidth="1"/>
    <col min="12" max="14" width="10.5546875" customWidth="1"/>
    <col min="15" max="15" width="15.21875" bestFit="1" customWidth="1"/>
    <col min="16" max="16" width="14.44140625" customWidth="1"/>
    <col min="17" max="17" width="15.5546875" customWidth="1"/>
    <col min="18" max="18" width="15.21875" bestFit="1" customWidth="1"/>
    <col min="19" max="19" width="15.109375" customWidth="1"/>
    <col min="20" max="20" width="14.44140625" customWidth="1"/>
    <col min="21" max="21" width="16.88671875" bestFit="1" customWidth="1"/>
    <col min="22" max="22" width="11.21875" customWidth="1"/>
    <col min="23" max="23" width="14.77734375" customWidth="1"/>
    <col min="24" max="26" width="10.5546875" customWidth="1"/>
  </cols>
  <sheetData>
    <row r="1" spans="1:23" ht="35.25" customHeight="1">
      <c r="A1" s="82" t="s">
        <v>68</v>
      </c>
      <c r="B1" s="83"/>
      <c r="C1" s="83"/>
      <c r="D1" s="21" t="s">
        <v>74</v>
      </c>
    </row>
    <row r="3" spans="1:23" ht="34.799999999999997" customHeight="1">
      <c r="A3" s="79" t="s">
        <v>4</v>
      </c>
      <c r="B3" s="79" t="s">
        <v>5</v>
      </c>
      <c r="C3" s="79" t="s">
        <v>6</v>
      </c>
      <c r="D3" s="79" t="s">
        <v>7</v>
      </c>
      <c r="E3" s="79" t="s">
        <v>8</v>
      </c>
      <c r="F3" s="79" t="s">
        <v>9</v>
      </c>
      <c r="G3" s="79" t="s">
        <v>10</v>
      </c>
      <c r="H3" s="79" t="s">
        <v>11</v>
      </c>
      <c r="I3" s="79" t="s">
        <v>12</v>
      </c>
      <c r="J3" s="79" t="s">
        <v>75</v>
      </c>
      <c r="K3" s="79" t="s">
        <v>14</v>
      </c>
      <c r="L3" s="22" t="s">
        <v>76</v>
      </c>
      <c r="M3" s="22" t="s">
        <v>77</v>
      </c>
      <c r="O3" s="2" t="s">
        <v>4</v>
      </c>
      <c r="P3" s="3" t="s">
        <v>5</v>
      </c>
      <c r="Q3" s="3" t="s">
        <v>6</v>
      </c>
      <c r="R3" s="2" t="s">
        <v>4</v>
      </c>
      <c r="S3" s="3" t="s">
        <v>5</v>
      </c>
      <c r="T3" s="3" t="s">
        <v>6</v>
      </c>
      <c r="U3" s="2" t="s">
        <v>4</v>
      </c>
      <c r="V3" s="3" t="s">
        <v>5</v>
      </c>
      <c r="W3" s="3" t="s">
        <v>6</v>
      </c>
    </row>
    <row r="4" spans="1:23" ht="21">
      <c r="A4" s="6" t="s">
        <v>78</v>
      </c>
      <c r="B4" s="57">
        <v>25</v>
      </c>
      <c r="C4" s="57">
        <v>2</v>
      </c>
      <c r="D4" s="57">
        <f t="shared" ref="D4:D47" si="0">2^(K4)-2</f>
        <v>2</v>
      </c>
      <c r="E4" s="58" t="s">
        <v>68</v>
      </c>
      <c r="F4" s="57" t="s">
        <v>79</v>
      </c>
      <c r="G4" s="59">
        <v>255255255252</v>
      </c>
      <c r="H4" s="60" t="s">
        <v>69</v>
      </c>
      <c r="I4" s="60" t="s">
        <v>71</v>
      </c>
      <c r="J4" s="60" t="s">
        <v>80</v>
      </c>
      <c r="K4" s="57">
        <v>2</v>
      </c>
      <c r="L4" s="10">
        <v>4</v>
      </c>
      <c r="M4" s="10">
        <v>4</v>
      </c>
      <c r="O4" s="6" t="s">
        <v>78</v>
      </c>
      <c r="P4" s="23">
        <v>1</v>
      </c>
      <c r="Q4" s="23">
        <v>2</v>
      </c>
      <c r="R4" s="12" t="s">
        <v>128</v>
      </c>
      <c r="S4" s="23">
        <v>11</v>
      </c>
      <c r="T4" s="23">
        <v>2</v>
      </c>
      <c r="U4" s="25" t="s">
        <v>203</v>
      </c>
      <c r="V4" s="23">
        <v>26</v>
      </c>
      <c r="W4" s="23">
        <v>2</v>
      </c>
    </row>
    <row r="5" spans="1:23" ht="21">
      <c r="A5" s="6" t="s">
        <v>83</v>
      </c>
      <c r="B5" s="57">
        <v>26</v>
      </c>
      <c r="C5" s="57">
        <v>2</v>
      </c>
      <c r="D5" s="57">
        <f t="shared" si="0"/>
        <v>2</v>
      </c>
      <c r="E5" s="58" t="s">
        <v>81</v>
      </c>
      <c r="F5" s="57" t="s">
        <v>79</v>
      </c>
      <c r="G5" s="59">
        <v>255255255252</v>
      </c>
      <c r="H5" s="60" t="s">
        <v>82</v>
      </c>
      <c r="I5" s="60" t="s">
        <v>84</v>
      </c>
      <c r="J5" s="60" t="s">
        <v>85</v>
      </c>
      <c r="K5" s="57">
        <v>2</v>
      </c>
      <c r="O5" s="6" t="s">
        <v>83</v>
      </c>
      <c r="P5" s="23">
        <v>2</v>
      </c>
      <c r="Q5" s="23">
        <v>2</v>
      </c>
      <c r="R5" s="12" t="s">
        <v>133</v>
      </c>
      <c r="S5" s="23">
        <v>12</v>
      </c>
      <c r="T5" s="23">
        <v>2</v>
      </c>
      <c r="U5" s="25" t="s">
        <v>208</v>
      </c>
      <c r="V5" s="23">
        <v>27</v>
      </c>
      <c r="W5" s="23">
        <v>2</v>
      </c>
    </row>
    <row r="6" spans="1:23" ht="21">
      <c r="A6" s="6" t="s">
        <v>88</v>
      </c>
      <c r="B6" s="57">
        <v>27</v>
      </c>
      <c r="C6" s="57">
        <v>2</v>
      </c>
      <c r="D6" s="57">
        <f t="shared" si="0"/>
        <v>2</v>
      </c>
      <c r="E6" s="58" t="s">
        <v>86</v>
      </c>
      <c r="F6" s="57" t="s">
        <v>79</v>
      </c>
      <c r="G6" s="59">
        <v>255255255252</v>
      </c>
      <c r="H6" s="60" t="s">
        <v>87</v>
      </c>
      <c r="I6" s="60" t="s">
        <v>89</v>
      </c>
      <c r="J6" s="60" t="s">
        <v>90</v>
      </c>
      <c r="K6" s="57">
        <v>2</v>
      </c>
      <c r="O6" s="6" t="s">
        <v>88</v>
      </c>
      <c r="P6" s="23">
        <v>3</v>
      </c>
      <c r="Q6" s="23">
        <v>2</v>
      </c>
      <c r="R6" s="12" t="s">
        <v>138</v>
      </c>
      <c r="S6" s="23">
        <v>13</v>
      </c>
      <c r="T6" s="23">
        <v>2</v>
      </c>
      <c r="U6" s="25" t="s">
        <v>213</v>
      </c>
      <c r="V6" s="23">
        <v>28</v>
      </c>
      <c r="W6" s="23">
        <v>2</v>
      </c>
    </row>
    <row r="7" spans="1:23" ht="21">
      <c r="A7" s="6" t="s">
        <v>93</v>
      </c>
      <c r="B7" s="57">
        <v>28</v>
      </c>
      <c r="C7" s="57">
        <v>2</v>
      </c>
      <c r="D7" s="57">
        <f t="shared" si="0"/>
        <v>2</v>
      </c>
      <c r="E7" s="58" t="s">
        <v>91</v>
      </c>
      <c r="F7" s="57" t="s">
        <v>79</v>
      </c>
      <c r="G7" s="59">
        <v>255255255252</v>
      </c>
      <c r="H7" s="60" t="s">
        <v>92</v>
      </c>
      <c r="I7" s="60" t="s">
        <v>94</v>
      </c>
      <c r="J7" s="60" t="s">
        <v>95</v>
      </c>
      <c r="K7" s="57">
        <v>2</v>
      </c>
      <c r="O7" s="6" t="s">
        <v>93</v>
      </c>
      <c r="P7" s="23">
        <v>4</v>
      </c>
      <c r="Q7" s="23">
        <v>2</v>
      </c>
      <c r="R7" s="12" t="s">
        <v>143</v>
      </c>
      <c r="S7" s="23">
        <v>14</v>
      </c>
      <c r="T7" s="23">
        <v>2</v>
      </c>
      <c r="U7" s="25" t="s">
        <v>218</v>
      </c>
      <c r="V7" s="23">
        <v>29</v>
      </c>
      <c r="W7" s="23">
        <v>2</v>
      </c>
    </row>
    <row r="8" spans="1:23" ht="21">
      <c r="A8" s="6" t="s">
        <v>98</v>
      </c>
      <c r="B8" s="57">
        <v>29</v>
      </c>
      <c r="C8" s="57">
        <v>2</v>
      </c>
      <c r="D8" s="57">
        <f t="shared" si="0"/>
        <v>2</v>
      </c>
      <c r="E8" s="58" t="s">
        <v>375</v>
      </c>
      <c r="F8" s="57" t="s">
        <v>79</v>
      </c>
      <c r="G8" s="59">
        <v>255255255252</v>
      </c>
      <c r="H8" s="60" t="s">
        <v>96</v>
      </c>
      <c r="I8" s="60" t="s">
        <v>97</v>
      </c>
      <c r="J8" s="60" t="s">
        <v>99</v>
      </c>
      <c r="K8" s="57">
        <v>2</v>
      </c>
      <c r="O8" s="6" t="s">
        <v>98</v>
      </c>
      <c r="P8" s="23">
        <v>5</v>
      </c>
      <c r="Q8" s="23">
        <v>2</v>
      </c>
      <c r="R8" s="12" t="s">
        <v>148</v>
      </c>
      <c r="S8" s="23">
        <v>15</v>
      </c>
      <c r="T8" s="23">
        <v>2</v>
      </c>
      <c r="U8" s="25" t="s">
        <v>223</v>
      </c>
      <c r="V8" s="23">
        <v>30</v>
      </c>
      <c r="W8" s="23">
        <v>2</v>
      </c>
    </row>
    <row r="9" spans="1:23" ht="21">
      <c r="A9" s="6" t="s">
        <v>103</v>
      </c>
      <c r="B9" s="57">
        <v>30</v>
      </c>
      <c r="C9" s="57">
        <v>2</v>
      </c>
      <c r="D9" s="57">
        <f t="shared" si="0"/>
        <v>2</v>
      </c>
      <c r="E9" s="58" t="s">
        <v>100</v>
      </c>
      <c r="F9" s="57" t="s">
        <v>79</v>
      </c>
      <c r="G9" s="59">
        <v>255255255252</v>
      </c>
      <c r="H9" s="60" t="s">
        <v>101</v>
      </c>
      <c r="I9" s="60" t="s">
        <v>102</v>
      </c>
      <c r="J9" s="60" t="s">
        <v>104</v>
      </c>
      <c r="K9" s="57">
        <v>2</v>
      </c>
      <c r="O9" s="6" t="s">
        <v>103</v>
      </c>
      <c r="P9" s="23">
        <v>6</v>
      </c>
      <c r="Q9" s="23">
        <v>2</v>
      </c>
      <c r="R9" s="12" t="s">
        <v>153</v>
      </c>
      <c r="S9" s="23">
        <v>16</v>
      </c>
      <c r="T9" s="23">
        <v>2</v>
      </c>
      <c r="U9" s="25" t="s">
        <v>228</v>
      </c>
      <c r="V9" s="23">
        <v>31</v>
      </c>
      <c r="W9" s="23">
        <v>2</v>
      </c>
    </row>
    <row r="10" spans="1:23" ht="21">
      <c r="A10" s="6" t="s">
        <v>108</v>
      </c>
      <c r="B10" s="57">
        <v>31</v>
      </c>
      <c r="C10" s="57">
        <v>2</v>
      </c>
      <c r="D10" s="57">
        <f t="shared" si="0"/>
        <v>2</v>
      </c>
      <c r="E10" s="58" t="s">
        <v>105</v>
      </c>
      <c r="F10" s="57" t="s">
        <v>79</v>
      </c>
      <c r="G10" s="59">
        <v>255255255252</v>
      </c>
      <c r="H10" s="60" t="s">
        <v>106</v>
      </c>
      <c r="I10" s="60" t="s">
        <v>107</v>
      </c>
      <c r="J10" s="60" t="s">
        <v>109</v>
      </c>
      <c r="K10" s="57">
        <v>2</v>
      </c>
      <c r="O10" s="6" t="s">
        <v>108</v>
      </c>
      <c r="P10" s="23">
        <v>7</v>
      </c>
      <c r="Q10" s="23">
        <v>2</v>
      </c>
      <c r="R10" s="12" t="s">
        <v>158</v>
      </c>
      <c r="S10" s="23">
        <v>17</v>
      </c>
      <c r="T10" s="23">
        <v>2</v>
      </c>
      <c r="U10" s="25" t="s">
        <v>233</v>
      </c>
      <c r="V10" s="23">
        <v>32</v>
      </c>
      <c r="W10" s="23">
        <v>2</v>
      </c>
    </row>
    <row r="11" spans="1:23" ht="21">
      <c r="A11" s="6" t="s">
        <v>113</v>
      </c>
      <c r="B11" s="57">
        <v>32</v>
      </c>
      <c r="C11" s="57">
        <v>2</v>
      </c>
      <c r="D11" s="57">
        <f t="shared" si="0"/>
        <v>2</v>
      </c>
      <c r="E11" s="58" t="s">
        <v>110</v>
      </c>
      <c r="F11" s="57" t="s">
        <v>79</v>
      </c>
      <c r="G11" s="59">
        <v>255255255252</v>
      </c>
      <c r="H11" s="60" t="s">
        <v>111</v>
      </c>
      <c r="I11" s="60" t="s">
        <v>112</v>
      </c>
      <c r="J11" s="60" t="s">
        <v>114</v>
      </c>
      <c r="K11" s="57">
        <v>2</v>
      </c>
      <c r="O11" s="6" t="s">
        <v>113</v>
      </c>
      <c r="P11" s="23">
        <v>8</v>
      </c>
      <c r="Q11" s="23">
        <v>2</v>
      </c>
      <c r="R11" s="12" t="s">
        <v>163</v>
      </c>
      <c r="S11" s="23">
        <v>18</v>
      </c>
      <c r="T11" s="23">
        <v>2</v>
      </c>
      <c r="U11" s="25" t="s">
        <v>238</v>
      </c>
      <c r="V11" s="23">
        <v>33</v>
      </c>
      <c r="W11" s="23">
        <v>2</v>
      </c>
    </row>
    <row r="12" spans="1:23" ht="21">
      <c r="A12" s="6" t="s">
        <v>118</v>
      </c>
      <c r="B12" s="57">
        <v>33</v>
      </c>
      <c r="C12" s="57">
        <v>2</v>
      </c>
      <c r="D12" s="57">
        <f t="shared" si="0"/>
        <v>2</v>
      </c>
      <c r="E12" s="58" t="s">
        <v>115</v>
      </c>
      <c r="F12" s="57" t="s">
        <v>79</v>
      </c>
      <c r="G12" s="59">
        <v>255255255252</v>
      </c>
      <c r="H12" s="60" t="s">
        <v>116</v>
      </c>
      <c r="I12" s="60" t="s">
        <v>117</v>
      </c>
      <c r="J12" s="60" t="s">
        <v>119</v>
      </c>
      <c r="K12" s="57">
        <v>2</v>
      </c>
      <c r="O12" s="6" t="s">
        <v>118</v>
      </c>
      <c r="P12" s="23">
        <v>9</v>
      </c>
      <c r="Q12" s="23">
        <v>2</v>
      </c>
      <c r="R12" s="12" t="s">
        <v>168</v>
      </c>
      <c r="S12" s="23">
        <v>19</v>
      </c>
      <c r="T12" s="23">
        <v>2</v>
      </c>
      <c r="U12" s="25" t="s">
        <v>243</v>
      </c>
      <c r="V12" s="23">
        <v>34</v>
      </c>
      <c r="W12" s="23">
        <v>2</v>
      </c>
    </row>
    <row r="13" spans="1:23" ht="21">
      <c r="A13" s="6" t="s">
        <v>123</v>
      </c>
      <c r="B13" s="57">
        <v>34</v>
      </c>
      <c r="C13" s="57">
        <v>2</v>
      </c>
      <c r="D13" s="57">
        <f t="shared" si="0"/>
        <v>2</v>
      </c>
      <c r="E13" s="58" t="s">
        <v>120</v>
      </c>
      <c r="F13" s="57" t="s">
        <v>79</v>
      </c>
      <c r="G13" s="59">
        <v>255255255252</v>
      </c>
      <c r="H13" s="60" t="s">
        <v>121</v>
      </c>
      <c r="I13" s="60" t="s">
        <v>122</v>
      </c>
      <c r="J13" s="60" t="s">
        <v>124</v>
      </c>
      <c r="K13" s="57">
        <v>2</v>
      </c>
      <c r="O13" s="6" t="s">
        <v>123</v>
      </c>
      <c r="P13" s="23">
        <v>10</v>
      </c>
      <c r="Q13" s="23">
        <v>2</v>
      </c>
      <c r="R13" s="12" t="s">
        <v>173</v>
      </c>
      <c r="S13" s="23">
        <v>20</v>
      </c>
      <c r="T13" s="23">
        <v>2</v>
      </c>
      <c r="U13" s="25" t="s">
        <v>248</v>
      </c>
      <c r="V13" s="23">
        <v>35</v>
      </c>
      <c r="W13" s="23">
        <v>2</v>
      </c>
    </row>
    <row r="14" spans="1:23" ht="21">
      <c r="A14" s="12" t="s">
        <v>128</v>
      </c>
      <c r="B14" s="13">
        <v>35</v>
      </c>
      <c r="C14" s="13">
        <v>2</v>
      </c>
      <c r="D14" s="13">
        <f t="shared" si="0"/>
        <v>2</v>
      </c>
      <c r="E14" s="13" t="s">
        <v>125</v>
      </c>
      <c r="F14" s="13" t="s">
        <v>79</v>
      </c>
      <c r="G14" s="14">
        <v>255255255252</v>
      </c>
      <c r="H14" s="13" t="s">
        <v>126</v>
      </c>
      <c r="I14" s="13" t="s">
        <v>127</v>
      </c>
      <c r="J14" s="13" t="s">
        <v>129</v>
      </c>
      <c r="K14" s="13">
        <v>2</v>
      </c>
      <c r="R14" s="12" t="s">
        <v>178</v>
      </c>
      <c r="S14" s="23">
        <v>21</v>
      </c>
      <c r="T14" s="23">
        <v>2</v>
      </c>
      <c r="U14" s="25" t="s">
        <v>253</v>
      </c>
      <c r="V14" s="23">
        <v>36</v>
      </c>
      <c r="W14" s="23">
        <v>2</v>
      </c>
    </row>
    <row r="15" spans="1:23" ht="21">
      <c r="A15" s="12" t="s">
        <v>133</v>
      </c>
      <c r="B15" s="13">
        <v>36</v>
      </c>
      <c r="C15" s="13">
        <v>2</v>
      </c>
      <c r="D15" s="13">
        <f t="shared" si="0"/>
        <v>2</v>
      </c>
      <c r="E15" s="13" t="s">
        <v>130</v>
      </c>
      <c r="F15" s="13" t="s">
        <v>79</v>
      </c>
      <c r="G15" s="14">
        <v>255255255252</v>
      </c>
      <c r="H15" s="13" t="s">
        <v>131</v>
      </c>
      <c r="I15" s="13" t="s">
        <v>132</v>
      </c>
      <c r="J15" s="13" t="s">
        <v>134</v>
      </c>
      <c r="K15" s="13">
        <v>2</v>
      </c>
      <c r="R15" s="12" t="s">
        <v>183</v>
      </c>
      <c r="S15" s="23">
        <v>22</v>
      </c>
      <c r="T15" s="23">
        <v>2</v>
      </c>
      <c r="U15" s="25" t="s">
        <v>258</v>
      </c>
      <c r="V15" s="23">
        <v>37</v>
      </c>
      <c r="W15" s="23">
        <v>2</v>
      </c>
    </row>
    <row r="16" spans="1:23" ht="21">
      <c r="A16" s="12" t="s">
        <v>138</v>
      </c>
      <c r="B16" s="13">
        <v>37</v>
      </c>
      <c r="C16" s="13">
        <v>2</v>
      </c>
      <c r="D16" s="13">
        <f t="shared" si="0"/>
        <v>2</v>
      </c>
      <c r="E16" s="13" t="s">
        <v>135</v>
      </c>
      <c r="F16" s="13" t="s">
        <v>79</v>
      </c>
      <c r="G16" s="14">
        <v>255255255252</v>
      </c>
      <c r="H16" s="13" t="s">
        <v>136</v>
      </c>
      <c r="I16" s="13" t="s">
        <v>137</v>
      </c>
      <c r="J16" s="13" t="s">
        <v>139</v>
      </c>
      <c r="K16" s="13">
        <v>2</v>
      </c>
      <c r="R16" s="12" t="s">
        <v>188</v>
      </c>
      <c r="S16" s="23">
        <v>23</v>
      </c>
      <c r="T16" s="23">
        <v>2</v>
      </c>
      <c r="U16" s="25" t="s">
        <v>263</v>
      </c>
      <c r="V16" s="23">
        <v>38</v>
      </c>
      <c r="W16" s="23">
        <v>2</v>
      </c>
    </row>
    <row r="17" spans="1:23" ht="21">
      <c r="A17" s="12" t="s">
        <v>143</v>
      </c>
      <c r="B17" s="13">
        <v>38</v>
      </c>
      <c r="C17" s="13">
        <v>2</v>
      </c>
      <c r="D17" s="13">
        <f t="shared" si="0"/>
        <v>2</v>
      </c>
      <c r="E17" s="13" t="s">
        <v>140</v>
      </c>
      <c r="F17" s="13" t="s">
        <v>79</v>
      </c>
      <c r="G17" s="14">
        <v>255255255252</v>
      </c>
      <c r="H17" s="13" t="s">
        <v>141</v>
      </c>
      <c r="I17" s="13" t="s">
        <v>142</v>
      </c>
      <c r="J17" s="13" t="s">
        <v>144</v>
      </c>
      <c r="K17" s="13">
        <v>2</v>
      </c>
      <c r="R17" s="12" t="s">
        <v>193</v>
      </c>
      <c r="S17" s="23">
        <v>24</v>
      </c>
      <c r="T17" s="23">
        <v>2</v>
      </c>
      <c r="U17" s="25" t="s">
        <v>268</v>
      </c>
      <c r="V17" s="23">
        <v>39</v>
      </c>
      <c r="W17" s="23">
        <v>2</v>
      </c>
    </row>
    <row r="18" spans="1:23" ht="21">
      <c r="A18" s="12" t="s">
        <v>148</v>
      </c>
      <c r="B18" s="13">
        <v>39</v>
      </c>
      <c r="C18" s="13">
        <v>2</v>
      </c>
      <c r="D18" s="13">
        <f t="shared" si="0"/>
        <v>2</v>
      </c>
      <c r="E18" s="13" t="s">
        <v>145</v>
      </c>
      <c r="F18" s="13" t="s">
        <v>79</v>
      </c>
      <c r="G18" s="14">
        <v>255255255252</v>
      </c>
      <c r="H18" s="13" t="s">
        <v>146</v>
      </c>
      <c r="I18" s="13" t="s">
        <v>147</v>
      </c>
      <c r="J18" s="13" t="s">
        <v>149</v>
      </c>
      <c r="K18" s="13">
        <v>2</v>
      </c>
      <c r="R18" s="12" t="s">
        <v>198</v>
      </c>
      <c r="S18" s="23">
        <v>25</v>
      </c>
      <c r="T18" s="23">
        <v>2</v>
      </c>
      <c r="U18" s="25" t="s">
        <v>273</v>
      </c>
      <c r="V18" s="23">
        <v>40</v>
      </c>
      <c r="W18" s="23">
        <v>2</v>
      </c>
    </row>
    <row r="19" spans="1:23" ht="21">
      <c r="A19" s="12" t="s">
        <v>153</v>
      </c>
      <c r="B19" s="13">
        <v>40</v>
      </c>
      <c r="C19" s="13">
        <v>2</v>
      </c>
      <c r="D19" s="13">
        <f t="shared" si="0"/>
        <v>2</v>
      </c>
      <c r="E19" s="13" t="s">
        <v>150</v>
      </c>
      <c r="F19" s="13" t="s">
        <v>79</v>
      </c>
      <c r="G19" s="14">
        <v>255255255252</v>
      </c>
      <c r="H19" s="13" t="s">
        <v>151</v>
      </c>
      <c r="I19" s="13" t="s">
        <v>152</v>
      </c>
      <c r="J19" s="13" t="s">
        <v>154</v>
      </c>
      <c r="K19" s="13">
        <v>2</v>
      </c>
      <c r="U19" s="25" t="s">
        <v>278</v>
      </c>
      <c r="V19" s="23">
        <v>41</v>
      </c>
      <c r="W19" s="23">
        <v>2</v>
      </c>
    </row>
    <row r="20" spans="1:23" ht="21">
      <c r="A20" s="12" t="s">
        <v>158</v>
      </c>
      <c r="B20" s="13">
        <v>41</v>
      </c>
      <c r="C20" s="13">
        <v>2</v>
      </c>
      <c r="D20" s="13">
        <f t="shared" si="0"/>
        <v>2</v>
      </c>
      <c r="E20" s="13" t="s">
        <v>155</v>
      </c>
      <c r="F20" s="13" t="s">
        <v>79</v>
      </c>
      <c r="G20" s="14">
        <v>255255255252</v>
      </c>
      <c r="H20" s="13" t="s">
        <v>156</v>
      </c>
      <c r="I20" s="13" t="s">
        <v>157</v>
      </c>
      <c r="J20" s="13" t="s">
        <v>159</v>
      </c>
      <c r="K20" s="13">
        <v>2</v>
      </c>
      <c r="U20" s="25" t="s">
        <v>283</v>
      </c>
      <c r="V20" s="23">
        <v>42</v>
      </c>
      <c r="W20" s="23">
        <v>2</v>
      </c>
    </row>
    <row r="21" spans="1:23" ht="21">
      <c r="A21" s="12" t="s">
        <v>163</v>
      </c>
      <c r="B21" s="13">
        <v>42</v>
      </c>
      <c r="C21" s="13">
        <v>2</v>
      </c>
      <c r="D21" s="13">
        <f t="shared" si="0"/>
        <v>2</v>
      </c>
      <c r="E21" s="13" t="s">
        <v>160</v>
      </c>
      <c r="F21" s="13" t="s">
        <v>79</v>
      </c>
      <c r="G21" s="14">
        <v>255255255252</v>
      </c>
      <c r="H21" s="13" t="s">
        <v>161</v>
      </c>
      <c r="I21" s="13" t="s">
        <v>162</v>
      </c>
      <c r="J21" s="13" t="s">
        <v>164</v>
      </c>
      <c r="K21" s="13">
        <v>2</v>
      </c>
      <c r="U21" s="25" t="s">
        <v>288</v>
      </c>
      <c r="V21" s="23">
        <v>43</v>
      </c>
      <c r="W21" s="23">
        <v>2</v>
      </c>
    </row>
    <row r="22" spans="1:23" ht="21">
      <c r="A22" s="12" t="s">
        <v>168</v>
      </c>
      <c r="B22" s="13">
        <v>43</v>
      </c>
      <c r="C22" s="13">
        <v>2</v>
      </c>
      <c r="D22" s="13">
        <f t="shared" si="0"/>
        <v>2</v>
      </c>
      <c r="E22" s="13" t="s">
        <v>165</v>
      </c>
      <c r="F22" s="13" t="s">
        <v>79</v>
      </c>
      <c r="G22" s="14">
        <v>255255255252</v>
      </c>
      <c r="H22" s="13" t="s">
        <v>166</v>
      </c>
      <c r="I22" s="13" t="s">
        <v>167</v>
      </c>
      <c r="J22" s="13" t="s">
        <v>169</v>
      </c>
      <c r="K22" s="13">
        <v>2</v>
      </c>
      <c r="U22" s="25" t="s">
        <v>385</v>
      </c>
      <c r="V22" s="23">
        <v>44</v>
      </c>
      <c r="W22" s="23">
        <v>2</v>
      </c>
    </row>
    <row r="23" spans="1:23" ht="21">
      <c r="A23" s="12" t="s">
        <v>173</v>
      </c>
      <c r="B23" s="13">
        <v>44</v>
      </c>
      <c r="C23" s="13">
        <v>2</v>
      </c>
      <c r="D23" s="13">
        <f t="shared" si="0"/>
        <v>2</v>
      </c>
      <c r="E23" s="13" t="s">
        <v>170</v>
      </c>
      <c r="F23" s="13" t="s">
        <v>79</v>
      </c>
      <c r="G23" s="14">
        <v>255255255252</v>
      </c>
      <c r="H23" s="13" t="s">
        <v>171</v>
      </c>
      <c r="I23" s="13" t="s">
        <v>172</v>
      </c>
      <c r="J23" s="13" t="s">
        <v>174</v>
      </c>
      <c r="K23" s="13">
        <v>2</v>
      </c>
      <c r="U23" s="25" t="s">
        <v>377</v>
      </c>
      <c r="V23" s="23">
        <v>45</v>
      </c>
      <c r="W23" s="23">
        <v>2</v>
      </c>
    </row>
    <row r="24" spans="1:23" ht="21">
      <c r="A24" s="12" t="s">
        <v>178</v>
      </c>
      <c r="B24" s="13">
        <v>45</v>
      </c>
      <c r="C24" s="13">
        <v>2</v>
      </c>
      <c r="D24" s="13">
        <f t="shared" si="0"/>
        <v>2</v>
      </c>
      <c r="E24" s="13" t="s">
        <v>175</v>
      </c>
      <c r="F24" s="13" t="s">
        <v>79</v>
      </c>
      <c r="G24" s="14">
        <v>255255255252</v>
      </c>
      <c r="H24" s="13" t="s">
        <v>176</v>
      </c>
      <c r="I24" s="13" t="s">
        <v>177</v>
      </c>
      <c r="J24" s="13" t="s">
        <v>179</v>
      </c>
      <c r="K24" s="13">
        <v>2</v>
      </c>
    </row>
    <row r="25" spans="1:23" ht="21">
      <c r="A25" s="12" t="s">
        <v>183</v>
      </c>
      <c r="B25" s="13">
        <v>46</v>
      </c>
      <c r="C25" s="13">
        <v>2</v>
      </c>
      <c r="D25" s="13">
        <f t="shared" si="0"/>
        <v>2</v>
      </c>
      <c r="E25" s="13" t="s">
        <v>180</v>
      </c>
      <c r="F25" s="13" t="s">
        <v>79</v>
      </c>
      <c r="G25" s="14">
        <v>255255255252</v>
      </c>
      <c r="H25" s="13" t="s">
        <v>181</v>
      </c>
      <c r="I25" s="13" t="s">
        <v>182</v>
      </c>
      <c r="J25" s="13" t="s">
        <v>184</v>
      </c>
      <c r="K25" s="13">
        <v>2</v>
      </c>
    </row>
    <row r="26" spans="1:23" ht="21">
      <c r="A26" s="12" t="s">
        <v>188</v>
      </c>
      <c r="B26" s="13">
        <v>47</v>
      </c>
      <c r="C26" s="13">
        <v>2</v>
      </c>
      <c r="D26" s="13">
        <f t="shared" si="0"/>
        <v>2</v>
      </c>
      <c r="E26" s="13" t="s">
        <v>185</v>
      </c>
      <c r="F26" s="13" t="s">
        <v>79</v>
      </c>
      <c r="G26" s="14">
        <v>255255255252</v>
      </c>
      <c r="H26" s="13" t="s">
        <v>186</v>
      </c>
      <c r="I26" s="13" t="s">
        <v>187</v>
      </c>
      <c r="J26" s="13" t="s">
        <v>189</v>
      </c>
      <c r="K26" s="13">
        <v>2</v>
      </c>
    </row>
    <row r="27" spans="1:23" ht="21">
      <c r="A27" s="12" t="s">
        <v>193</v>
      </c>
      <c r="B27" s="13">
        <v>48</v>
      </c>
      <c r="C27" s="13">
        <v>2</v>
      </c>
      <c r="D27" s="13">
        <f t="shared" si="0"/>
        <v>2</v>
      </c>
      <c r="E27" s="13" t="s">
        <v>190</v>
      </c>
      <c r="F27" s="13" t="s">
        <v>79</v>
      </c>
      <c r="G27" s="14">
        <v>255255255252</v>
      </c>
      <c r="H27" s="13" t="s">
        <v>191</v>
      </c>
      <c r="I27" s="13" t="s">
        <v>192</v>
      </c>
      <c r="J27" s="13" t="s">
        <v>194</v>
      </c>
      <c r="K27" s="13">
        <v>2</v>
      </c>
    </row>
    <row r="28" spans="1:23" ht="21">
      <c r="A28" s="12" t="s">
        <v>198</v>
      </c>
      <c r="B28" s="13">
        <v>49</v>
      </c>
      <c r="C28" s="13">
        <v>2</v>
      </c>
      <c r="D28" s="13">
        <f t="shared" si="0"/>
        <v>2</v>
      </c>
      <c r="E28" s="13" t="s">
        <v>195</v>
      </c>
      <c r="F28" s="13" t="s">
        <v>79</v>
      </c>
      <c r="G28" s="14">
        <v>255255255252</v>
      </c>
      <c r="H28" s="13" t="s">
        <v>196</v>
      </c>
      <c r="I28" s="13" t="s">
        <v>197</v>
      </c>
      <c r="J28" s="13" t="s">
        <v>199</v>
      </c>
      <c r="K28" s="13">
        <v>2</v>
      </c>
    </row>
    <row r="29" spans="1:23" ht="21">
      <c r="A29" s="61" t="s">
        <v>203</v>
      </c>
      <c r="B29" s="16">
        <v>50</v>
      </c>
      <c r="C29" s="16">
        <v>2</v>
      </c>
      <c r="D29" s="16">
        <f t="shared" si="0"/>
        <v>2</v>
      </c>
      <c r="E29" s="16" t="s">
        <v>200</v>
      </c>
      <c r="F29" s="16" t="s">
        <v>79</v>
      </c>
      <c r="G29" s="17">
        <v>255255255252</v>
      </c>
      <c r="H29" s="16" t="s">
        <v>201</v>
      </c>
      <c r="I29" s="56" t="s">
        <v>202</v>
      </c>
      <c r="J29" s="56" t="s">
        <v>204</v>
      </c>
      <c r="K29" s="56">
        <v>2</v>
      </c>
    </row>
    <row r="30" spans="1:23" ht="21">
      <c r="A30" s="61" t="s">
        <v>208</v>
      </c>
      <c r="B30" s="16">
        <v>51</v>
      </c>
      <c r="C30" s="16">
        <v>2</v>
      </c>
      <c r="D30" s="16">
        <f t="shared" si="0"/>
        <v>2</v>
      </c>
      <c r="E30" s="16" t="s">
        <v>205</v>
      </c>
      <c r="F30" s="16" t="s">
        <v>79</v>
      </c>
      <c r="G30" s="17">
        <v>255255255252</v>
      </c>
      <c r="H30" s="16" t="s">
        <v>206</v>
      </c>
      <c r="I30" s="56" t="s">
        <v>207</v>
      </c>
      <c r="J30" s="56" t="s">
        <v>209</v>
      </c>
      <c r="K30" s="56">
        <v>2</v>
      </c>
    </row>
    <row r="31" spans="1:23" ht="21">
      <c r="A31" s="61" t="s">
        <v>213</v>
      </c>
      <c r="B31" s="16">
        <v>52</v>
      </c>
      <c r="C31" s="16">
        <v>2</v>
      </c>
      <c r="D31" s="16">
        <f t="shared" si="0"/>
        <v>2</v>
      </c>
      <c r="E31" s="16" t="s">
        <v>210</v>
      </c>
      <c r="F31" s="16" t="s">
        <v>79</v>
      </c>
      <c r="G31" s="17">
        <v>255255255252</v>
      </c>
      <c r="H31" s="16" t="s">
        <v>211</v>
      </c>
      <c r="I31" s="56" t="s">
        <v>212</v>
      </c>
      <c r="J31" s="56" t="s">
        <v>214</v>
      </c>
      <c r="K31" s="56">
        <v>2</v>
      </c>
    </row>
    <row r="32" spans="1:23" ht="21">
      <c r="A32" s="61" t="s">
        <v>218</v>
      </c>
      <c r="B32" s="16">
        <v>53</v>
      </c>
      <c r="C32" s="16">
        <v>2</v>
      </c>
      <c r="D32" s="16">
        <f t="shared" si="0"/>
        <v>2</v>
      </c>
      <c r="E32" s="16" t="s">
        <v>215</v>
      </c>
      <c r="F32" s="16" t="s">
        <v>79</v>
      </c>
      <c r="G32" s="17">
        <v>255255255252</v>
      </c>
      <c r="H32" s="16" t="s">
        <v>216</v>
      </c>
      <c r="I32" s="56" t="s">
        <v>217</v>
      </c>
      <c r="J32" s="56" t="s">
        <v>219</v>
      </c>
      <c r="K32" s="56">
        <v>2</v>
      </c>
    </row>
    <row r="33" spans="1:11" ht="21">
      <c r="A33" s="61" t="s">
        <v>223</v>
      </c>
      <c r="B33" s="16">
        <v>54</v>
      </c>
      <c r="C33" s="16">
        <v>2</v>
      </c>
      <c r="D33" s="16">
        <f t="shared" si="0"/>
        <v>2</v>
      </c>
      <c r="E33" s="16" t="s">
        <v>220</v>
      </c>
      <c r="F33" s="16" t="s">
        <v>79</v>
      </c>
      <c r="G33" s="17">
        <v>255255255252</v>
      </c>
      <c r="H33" s="16" t="s">
        <v>221</v>
      </c>
      <c r="I33" s="56" t="s">
        <v>222</v>
      </c>
      <c r="J33" s="56" t="s">
        <v>224</v>
      </c>
      <c r="K33" s="56">
        <v>2</v>
      </c>
    </row>
    <row r="34" spans="1:11" ht="21">
      <c r="A34" s="61" t="s">
        <v>228</v>
      </c>
      <c r="B34" s="16">
        <v>55</v>
      </c>
      <c r="C34" s="16">
        <v>2</v>
      </c>
      <c r="D34" s="16">
        <f t="shared" si="0"/>
        <v>2</v>
      </c>
      <c r="E34" s="16" t="s">
        <v>225</v>
      </c>
      <c r="F34" s="16" t="s">
        <v>79</v>
      </c>
      <c r="G34" s="17">
        <v>255255255252</v>
      </c>
      <c r="H34" s="16" t="s">
        <v>226</v>
      </c>
      <c r="I34" s="56" t="s">
        <v>227</v>
      </c>
      <c r="J34" s="56" t="s">
        <v>229</v>
      </c>
      <c r="K34" s="56">
        <v>2</v>
      </c>
    </row>
    <row r="35" spans="1:11" ht="21">
      <c r="A35" s="61" t="s">
        <v>233</v>
      </c>
      <c r="B35" s="16">
        <v>56</v>
      </c>
      <c r="C35" s="16">
        <v>2</v>
      </c>
      <c r="D35" s="16">
        <f t="shared" si="0"/>
        <v>2</v>
      </c>
      <c r="E35" s="16" t="s">
        <v>230</v>
      </c>
      <c r="F35" s="16" t="s">
        <v>79</v>
      </c>
      <c r="G35" s="17">
        <v>255255255252</v>
      </c>
      <c r="H35" s="16" t="s">
        <v>231</v>
      </c>
      <c r="I35" s="56" t="s">
        <v>232</v>
      </c>
      <c r="J35" s="56" t="s">
        <v>234</v>
      </c>
      <c r="K35" s="56">
        <v>2</v>
      </c>
    </row>
    <row r="36" spans="1:11" ht="21">
      <c r="A36" s="61" t="s">
        <v>238</v>
      </c>
      <c r="B36" s="16">
        <v>57</v>
      </c>
      <c r="C36" s="16">
        <v>2</v>
      </c>
      <c r="D36" s="16">
        <f t="shared" si="0"/>
        <v>2</v>
      </c>
      <c r="E36" s="16" t="s">
        <v>235</v>
      </c>
      <c r="F36" s="16" t="s">
        <v>79</v>
      </c>
      <c r="G36" s="17">
        <v>255255255252</v>
      </c>
      <c r="H36" s="16" t="s">
        <v>236</v>
      </c>
      <c r="I36" s="56" t="s">
        <v>237</v>
      </c>
      <c r="J36" s="56" t="s">
        <v>239</v>
      </c>
      <c r="K36" s="56">
        <v>2</v>
      </c>
    </row>
    <row r="37" spans="1:11" ht="21">
      <c r="A37" s="61" t="s">
        <v>243</v>
      </c>
      <c r="B37" s="16">
        <v>58</v>
      </c>
      <c r="C37" s="16">
        <v>2</v>
      </c>
      <c r="D37" s="16">
        <f t="shared" si="0"/>
        <v>2</v>
      </c>
      <c r="E37" s="16" t="s">
        <v>240</v>
      </c>
      <c r="F37" s="16" t="s">
        <v>79</v>
      </c>
      <c r="G37" s="17">
        <v>255255255252</v>
      </c>
      <c r="H37" s="16" t="s">
        <v>241</v>
      </c>
      <c r="I37" s="56" t="s">
        <v>242</v>
      </c>
      <c r="J37" s="56" t="s">
        <v>244</v>
      </c>
      <c r="K37" s="56">
        <v>2</v>
      </c>
    </row>
    <row r="38" spans="1:11" ht="21">
      <c r="A38" s="61" t="s">
        <v>248</v>
      </c>
      <c r="B38" s="16">
        <v>59</v>
      </c>
      <c r="C38" s="16">
        <v>2</v>
      </c>
      <c r="D38" s="16">
        <f t="shared" si="0"/>
        <v>2</v>
      </c>
      <c r="E38" s="16" t="s">
        <v>245</v>
      </c>
      <c r="F38" s="16" t="s">
        <v>79</v>
      </c>
      <c r="G38" s="17">
        <v>255255255252</v>
      </c>
      <c r="H38" s="16" t="s">
        <v>246</v>
      </c>
      <c r="I38" s="56" t="s">
        <v>247</v>
      </c>
      <c r="J38" s="56" t="s">
        <v>249</v>
      </c>
      <c r="K38" s="56">
        <v>2</v>
      </c>
    </row>
    <row r="39" spans="1:11" ht="21">
      <c r="A39" s="61" t="s">
        <v>253</v>
      </c>
      <c r="B39" s="16">
        <v>60</v>
      </c>
      <c r="C39" s="16">
        <v>2</v>
      </c>
      <c r="D39" s="16">
        <f t="shared" si="0"/>
        <v>2</v>
      </c>
      <c r="E39" s="16" t="s">
        <v>250</v>
      </c>
      <c r="F39" s="16" t="s">
        <v>79</v>
      </c>
      <c r="G39" s="17">
        <v>255255255252</v>
      </c>
      <c r="H39" s="16" t="s">
        <v>251</v>
      </c>
      <c r="I39" s="56" t="s">
        <v>252</v>
      </c>
      <c r="J39" s="56" t="s">
        <v>254</v>
      </c>
      <c r="K39" s="56">
        <v>2</v>
      </c>
    </row>
    <row r="40" spans="1:11" ht="21">
      <c r="A40" s="61" t="s">
        <v>258</v>
      </c>
      <c r="B40" s="16">
        <v>61</v>
      </c>
      <c r="C40" s="16">
        <v>2</v>
      </c>
      <c r="D40" s="16">
        <f t="shared" si="0"/>
        <v>2</v>
      </c>
      <c r="E40" s="16" t="s">
        <v>255</v>
      </c>
      <c r="F40" s="16" t="s">
        <v>79</v>
      </c>
      <c r="G40" s="17">
        <v>255255255252</v>
      </c>
      <c r="H40" s="16" t="s">
        <v>256</v>
      </c>
      <c r="I40" s="56" t="s">
        <v>257</v>
      </c>
      <c r="J40" s="56" t="s">
        <v>259</v>
      </c>
      <c r="K40" s="56">
        <v>2</v>
      </c>
    </row>
    <row r="41" spans="1:11" ht="21">
      <c r="A41" s="61" t="s">
        <v>263</v>
      </c>
      <c r="B41" s="16">
        <v>62</v>
      </c>
      <c r="C41" s="16">
        <v>2</v>
      </c>
      <c r="D41" s="16">
        <f t="shared" si="0"/>
        <v>2</v>
      </c>
      <c r="E41" s="16" t="s">
        <v>260</v>
      </c>
      <c r="F41" s="16" t="s">
        <v>79</v>
      </c>
      <c r="G41" s="17">
        <v>255255255252</v>
      </c>
      <c r="H41" s="16" t="s">
        <v>261</v>
      </c>
      <c r="I41" s="56" t="s">
        <v>262</v>
      </c>
      <c r="J41" s="56" t="s">
        <v>264</v>
      </c>
      <c r="K41" s="56">
        <v>2</v>
      </c>
    </row>
    <row r="42" spans="1:11" ht="21">
      <c r="A42" s="61" t="s">
        <v>268</v>
      </c>
      <c r="B42" s="16">
        <v>63</v>
      </c>
      <c r="C42" s="16">
        <v>2</v>
      </c>
      <c r="D42" s="16">
        <f t="shared" si="0"/>
        <v>2</v>
      </c>
      <c r="E42" s="16" t="s">
        <v>265</v>
      </c>
      <c r="F42" s="16" t="s">
        <v>79</v>
      </c>
      <c r="G42" s="17">
        <v>255255255252</v>
      </c>
      <c r="H42" s="16" t="s">
        <v>266</v>
      </c>
      <c r="I42" s="56" t="s">
        <v>267</v>
      </c>
      <c r="J42" s="56" t="s">
        <v>269</v>
      </c>
      <c r="K42" s="56">
        <v>2</v>
      </c>
    </row>
    <row r="43" spans="1:11" ht="21">
      <c r="A43" s="61" t="s">
        <v>273</v>
      </c>
      <c r="B43" s="16">
        <v>64</v>
      </c>
      <c r="C43" s="16">
        <v>2</v>
      </c>
      <c r="D43" s="16">
        <f t="shared" si="0"/>
        <v>2</v>
      </c>
      <c r="E43" s="16" t="s">
        <v>270</v>
      </c>
      <c r="F43" s="16" t="s">
        <v>79</v>
      </c>
      <c r="G43" s="17">
        <v>255255255252</v>
      </c>
      <c r="H43" s="16" t="s">
        <v>271</v>
      </c>
      <c r="I43" s="56" t="s">
        <v>272</v>
      </c>
      <c r="J43" s="56" t="s">
        <v>274</v>
      </c>
      <c r="K43" s="56">
        <v>2</v>
      </c>
    </row>
    <row r="44" spans="1:11" ht="21">
      <c r="A44" s="61" t="s">
        <v>278</v>
      </c>
      <c r="B44" s="16">
        <v>65</v>
      </c>
      <c r="C44" s="16">
        <v>2</v>
      </c>
      <c r="D44" s="16">
        <f t="shared" si="0"/>
        <v>2</v>
      </c>
      <c r="E44" s="16" t="s">
        <v>275</v>
      </c>
      <c r="F44" s="16" t="s">
        <v>79</v>
      </c>
      <c r="G44" s="17">
        <v>255255255252</v>
      </c>
      <c r="H44" s="16" t="s">
        <v>276</v>
      </c>
      <c r="I44" s="56" t="s">
        <v>277</v>
      </c>
      <c r="J44" s="56" t="s">
        <v>279</v>
      </c>
      <c r="K44" s="56">
        <v>2</v>
      </c>
    </row>
    <row r="45" spans="1:11" ht="21">
      <c r="A45" s="61" t="s">
        <v>283</v>
      </c>
      <c r="B45" s="16">
        <v>66</v>
      </c>
      <c r="C45" s="16">
        <v>2</v>
      </c>
      <c r="D45" s="16">
        <f t="shared" si="0"/>
        <v>2</v>
      </c>
      <c r="E45" s="16" t="s">
        <v>280</v>
      </c>
      <c r="F45" s="16" t="s">
        <v>79</v>
      </c>
      <c r="G45" s="17">
        <v>255255255252</v>
      </c>
      <c r="H45" s="16" t="s">
        <v>281</v>
      </c>
      <c r="I45" s="56" t="s">
        <v>282</v>
      </c>
      <c r="J45" s="56" t="s">
        <v>284</v>
      </c>
      <c r="K45" s="56">
        <v>2</v>
      </c>
    </row>
    <row r="46" spans="1:11" ht="21">
      <c r="A46" s="61" t="s">
        <v>288</v>
      </c>
      <c r="B46" s="16">
        <v>67</v>
      </c>
      <c r="C46" s="16">
        <v>2</v>
      </c>
      <c r="D46" s="16">
        <f t="shared" si="0"/>
        <v>2</v>
      </c>
      <c r="E46" s="16" t="s">
        <v>285</v>
      </c>
      <c r="F46" s="16" t="s">
        <v>79</v>
      </c>
      <c r="G46" s="17">
        <v>255255255252</v>
      </c>
      <c r="H46" s="16" t="s">
        <v>286</v>
      </c>
      <c r="I46" s="56" t="s">
        <v>287</v>
      </c>
      <c r="J46" s="56" t="s">
        <v>289</v>
      </c>
      <c r="K46" s="56">
        <v>2</v>
      </c>
    </row>
    <row r="47" spans="1:11" ht="21">
      <c r="A47" s="61" t="s">
        <v>385</v>
      </c>
      <c r="B47" s="16">
        <v>68</v>
      </c>
      <c r="C47" s="16">
        <v>2</v>
      </c>
      <c r="D47" s="16">
        <f t="shared" si="0"/>
        <v>2</v>
      </c>
      <c r="E47" s="16" t="s">
        <v>290</v>
      </c>
      <c r="F47" s="16" t="s">
        <v>79</v>
      </c>
      <c r="G47" s="17">
        <v>255255255252</v>
      </c>
      <c r="H47" s="16" t="s">
        <v>291</v>
      </c>
      <c r="I47" s="56" t="s">
        <v>292</v>
      </c>
      <c r="J47" s="56" t="s">
        <v>293</v>
      </c>
      <c r="K47" s="56">
        <v>2</v>
      </c>
    </row>
    <row r="48" spans="1:11" ht="21">
      <c r="A48" s="61" t="s">
        <v>377</v>
      </c>
      <c r="B48" s="16">
        <v>69</v>
      </c>
      <c r="C48" s="16">
        <v>2</v>
      </c>
      <c r="D48" s="16">
        <f>2^(K48)-2</f>
        <v>2</v>
      </c>
      <c r="E48" s="16" t="s">
        <v>294</v>
      </c>
      <c r="F48" s="16" t="s">
        <v>79</v>
      </c>
      <c r="G48" s="17">
        <v>255255255252</v>
      </c>
      <c r="H48" s="16" t="s">
        <v>379</v>
      </c>
      <c r="I48" s="56" t="s">
        <v>378</v>
      </c>
      <c r="J48" s="56" t="s">
        <v>382</v>
      </c>
      <c r="K48" s="56">
        <v>2</v>
      </c>
    </row>
    <row r="49" spans="1:11" ht="15.75" customHeight="1">
      <c r="A49" s="38"/>
      <c r="B49" s="44" t="s">
        <v>376</v>
      </c>
      <c r="C49" s="23">
        <f>SUM(C4:C48)</f>
        <v>90</v>
      </c>
      <c r="D49" s="39"/>
      <c r="E49" s="24" t="s">
        <v>383</v>
      </c>
      <c r="F49" s="39"/>
      <c r="G49" s="41"/>
      <c r="H49" s="40"/>
      <c r="I49" s="40"/>
      <c r="J49" s="40"/>
      <c r="K49" s="39"/>
    </row>
    <row r="50" spans="1:11" ht="15.75" customHeight="1">
      <c r="A50" s="38"/>
      <c r="B50" s="39"/>
      <c r="C50" s="39"/>
      <c r="D50" s="39"/>
      <c r="E50" s="40"/>
      <c r="F50" s="39"/>
      <c r="G50" s="41"/>
      <c r="H50" s="40"/>
      <c r="I50" s="40"/>
      <c r="J50" s="40"/>
      <c r="K50" s="39"/>
    </row>
    <row r="51" spans="1:11" ht="15.75" customHeight="1">
      <c r="A51" s="38"/>
      <c r="B51" s="39"/>
      <c r="C51" s="39"/>
      <c r="D51" s="39"/>
      <c r="E51" s="40"/>
      <c r="F51" s="39"/>
      <c r="G51" s="41"/>
      <c r="H51" s="40"/>
      <c r="I51" s="40"/>
      <c r="J51" s="40"/>
      <c r="K51" s="39"/>
    </row>
    <row r="52" spans="1:11" ht="15.75" customHeight="1">
      <c r="A52" s="38"/>
      <c r="B52" s="39"/>
      <c r="C52" s="39"/>
      <c r="D52" s="39"/>
      <c r="E52" s="40"/>
      <c r="F52" s="39"/>
      <c r="G52" s="41"/>
      <c r="H52" s="40"/>
      <c r="I52" s="40"/>
      <c r="J52" s="40"/>
      <c r="K52" s="39"/>
    </row>
    <row r="53" spans="1:11" ht="15.75" customHeight="1">
      <c r="A53" s="38"/>
      <c r="B53" s="39"/>
      <c r="C53" s="39"/>
      <c r="D53" s="39"/>
      <c r="E53" s="40"/>
      <c r="F53" s="39"/>
      <c r="G53" s="41"/>
      <c r="H53" s="40"/>
      <c r="I53" s="40"/>
      <c r="J53" s="40"/>
      <c r="K53" s="39"/>
    </row>
    <row r="54" spans="1:11" ht="15.75" customHeight="1">
      <c r="A54" s="38"/>
      <c r="B54" s="39"/>
      <c r="C54" s="39"/>
      <c r="D54" s="39"/>
      <c r="E54" s="40"/>
      <c r="F54" s="39"/>
      <c r="G54" s="41"/>
      <c r="H54" s="40"/>
      <c r="I54" s="40"/>
      <c r="J54" s="40"/>
      <c r="K54" s="39"/>
    </row>
    <row r="55" spans="1:11" ht="15.75" customHeight="1">
      <c r="A55" s="38"/>
      <c r="B55" s="39"/>
      <c r="C55" s="39"/>
      <c r="D55" s="39"/>
      <c r="E55" s="40"/>
      <c r="F55" s="39"/>
      <c r="G55" s="41"/>
      <c r="H55" s="40"/>
      <c r="I55" s="40"/>
      <c r="J55" s="40"/>
      <c r="K55" s="39"/>
    </row>
    <row r="56" spans="1:11" ht="15.75" customHeight="1">
      <c r="A56" s="38"/>
      <c r="B56" s="39"/>
      <c r="C56" s="39"/>
      <c r="D56" s="39"/>
      <c r="E56" s="40"/>
      <c r="F56" s="39"/>
      <c r="G56" s="41"/>
      <c r="H56" s="40"/>
      <c r="I56" s="40"/>
      <c r="J56" s="40"/>
      <c r="K56" s="39"/>
    </row>
    <row r="57" spans="1:11" ht="15.75" customHeight="1">
      <c r="A57" s="38"/>
      <c r="B57" s="39"/>
      <c r="C57" s="39"/>
      <c r="D57" s="39"/>
      <c r="E57" s="40"/>
      <c r="F57" s="39"/>
      <c r="G57" s="41"/>
      <c r="H57" s="40"/>
      <c r="I57" s="40"/>
      <c r="J57" s="40"/>
      <c r="K57" s="39"/>
    </row>
    <row r="58" spans="1:11" ht="15.75" customHeight="1">
      <c r="A58" s="38"/>
      <c r="B58" s="39"/>
      <c r="C58" s="39"/>
      <c r="D58" s="39"/>
      <c r="E58" s="40"/>
      <c r="F58" s="39"/>
      <c r="G58" s="41"/>
      <c r="H58" s="40"/>
      <c r="I58" s="40"/>
      <c r="J58" s="40"/>
      <c r="K58" s="39"/>
    </row>
    <row r="59" spans="1:11" ht="15.75" customHeight="1">
      <c r="A59" s="38"/>
      <c r="B59" s="39"/>
      <c r="C59" s="39"/>
      <c r="D59" s="39"/>
      <c r="E59" s="40"/>
      <c r="F59" s="39"/>
      <c r="G59" s="41"/>
      <c r="H59" s="40"/>
      <c r="I59" s="40"/>
      <c r="J59" s="40"/>
      <c r="K59" s="39"/>
    </row>
    <row r="60" spans="1:11" ht="15.75" customHeight="1">
      <c r="A60" s="38"/>
      <c r="B60" s="39"/>
      <c r="C60" s="39"/>
      <c r="D60" s="39"/>
      <c r="E60" s="40"/>
      <c r="F60" s="39"/>
      <c r="G60" s="41"/>
      <c r="H60" s="40"/>
      <c r="I60" s="40"/>
      <c r="J60" s="40"/>
      <c r="K60" s="39"/>
    </row>
    <row r="61" spans="1:11" ht="15.75" customHeight="1">
      <c r="A61" s="38"/>
      <c r="B61" s="39"/>
      <c r="C61" s="39"/>
      <c r="D61" s="39"/>
      <c r="E61" s="40"/>
      <c r="F61" s="39"/>
      <c r="G61" s="41"/>
      <c r="H61" s="40"/>
      <c r="I61" s="40"/>
      <c r="J61" s="40"/>
      <c r="K61" s="39"/>
    </row>
    <row r="62" spans="1:11" ht="15.75" customHeight="1">
      <c r="A62" s="38"/>
      <c r="B62" s="39"/>
      <c r="C62" s="39"/>
      <c r="D62" s="39"/>
      <c r="E62" s="40"/>
      <c r="F62" s="39"/>
      <c r="G62" s="41"/>
      <c r="H62" s="40"/>
      <c r="I62" s="40"/>
      <c r="J62" s="40"/>
      <c r="K62" s="39"/>
    </row>
    <row r="63" spans="1:11" ht="15.75" customHeight="1">
      <c r="A63" s="38"/>
      <c r="B63" s="39"/>
      <c r="C63" s="39"/>
      <c r="D63" s="39"/>
      <c r="E63" s="40"/>
      <c r="F63" s="39"/>
      <c r="G63" s="41"/>
      <c r="H63" s="40"/>
      <c r="I63" s="40"/>
      <c r="J63" s="40"/>
      <c r="K63" s="39"/>
    </row>
    <row r="64" spans="1:11" ht="15.75" customHeight="1">
      <c r="A64" s="42"/>
      <c r="B64" s="42"/>
      <c r="C64" s="43"/>
      <c r="D64" s="43"/>
      <c r="E64" s="40"/>
      <c r="F64" s="39"/>
      <c r="G64" s="42"/>
      <c r="H64" s="42"/>
      <c r="I64" s="42"/>
      <c r="J64" s="42"/>
      <c r="K64" s="8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6:6" ht="15.75" customHeight="1">
      <c r="F993" s="23"/>
    </row>
  </sheetData>
  <mergeCells count="1">
    <mergeCell ref="A1:C1"/>
  </mergeCells>
  <phoneticPr fontId="13" type="noConversion"/>
  <conditionalFormatting sqref="D29:D48">
    <cfRule type="cellIs" dxfId="12" priority="1" operator="greaterThanOrEqual">
      <formula>"D4"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1"/>
  <sheetViews>
    <sheetView tabSelected="1" topLeftCell="B1" zoomScale="84" workbookViewId="0">
      <selection activeCell="C18" sqref="C18:C27"/>
    </sheetView>
  </sheetViews>
  <sheetFormatPr baseColWidth="10" defaultColWidth="14.44140625" defaultRowHeight="15" customHeight="1"/>
  <cols>
    <col min="1" max="1" width="19.44140625" hidden="1" customWidth="1"/>
    <col min="2" max="2" width="14.6640625" bestFit="1" customWidth="1"/>
    <col min="3" max="3" width="11.88671875" bestFit="1" customWidth="1"/>
    <col min="4" max="4" width="24.109375" bestFit="1" customWidth="1"/>
    <col min="5" max="5" width="13.33203125" bestFit="1" customWidth="1"/>
    <col min="6" max="6" width="19.33203125" bestFit="1" customWidth="1"/>
    <col min="7" max="7" width="15.109375" bestFit="1" customWidth="1"/>
    <col min="8" max="8" width="22.44140625" bestFit="1" customWidth="1"/>
    <col min="9" max="9" width="21.6640625" bestFit="1" customWidth="1"/>
    <col min="10" max="10" width="20.77734375" bestFit="1" customWidth="1"/>
    <col min="11" max="11" width="19.21875" bestFit="1" customWidth="1"/>
    <col min="12" max="12" width="6.77734375" customWidth="1"/>
    <col min="13" max="13" width="8.33203125" customWidth="1"/>
    <col min="14" max="14" width="9.109375" customWidth="1"/>
    <col min="15" max="15" width="17.6640625" customWidth="1"/>
    <col min="16" max="24" width="9.109375" customWidth="1"/>
  </cols>
  <sheetData>
    <row r="1" spans="1:21" ht="35.25" customHeight="1">
      <c r="A1" s="84" t="s">
        <v>0</v>
      </c>
      <c r="B1" s="83"/>
      <c r="C1" s="83"/>
      <c r="G1" s="1" t="s">
        <v>1</v>
      </c>
      <c r="H1" s="85" t="s">
        <v>2</v>
      </c>
      <c r="I1" s="83"/>
      <c r="J1" s="84" t="s">
        <v>3</v>
      </c>
      <c r="K1" s="84"/>
      <c r="L1" s="31"/>
      <c r="M1" s="31"/>
    </row>
    <row r="3" spans="1:21" ht="41.4">
      <c r="B3" s="62" t="s">
        <v>4</v>
      </c>
      <c r="C3" s="62" t="s">
        <v>5</v>
      </c>
      <c r="D3" s="62" t="s">
        <v>6</v>
      </c>
      <c r="E3" s="62" t="s">
        <v>7</v>
      </c>
      <c r="F3" s="62" t="s">
        <v>8</v>
      </c>
      <c r="G3" s="62" t="s">
        <v>9</v>
      </c>
      <c r="H3" s="62" t="s">
        <v>10</v>
      </c>
      <c r="I3" s="62" t="s">
        <v>11</v>
      </c>
      <c r="J3" s="62" t="s">
        <v>12</v>
      </c>
      <c r="K3" s="62" t="s">
        <v>13</v>
      </c>
      <c r="L3" s="47" t="s">
        <v>76</v>
      </c>
      <c r="M3" s="47" t="s">
        <v>77</v>
      </c>
      <c r="N3" s="47" t="s">
        <v>14</v>
      </c>
      <c r="O3" s="47" t="s">
        <v>15</v>
      </c>
      <c r="P3" s="5"/>
    </row>
    <row r="4" spans="1:21" ht="21">
      <c r="B4" s="66" t="s">
        <v>55</v>
      </c>
      <c r="C4" s="67">
        <v>15</v>
      </c>
      <c r="D4" s="67">
        <v>402</v>
      </c>
      <c r="E4" s="67">
        <f>2^(N4)-2</f>
        <v>510</v>
      </c>
      <c r="F4" s="67" t="s">
        <v>18</v>
      </c>
      <c r="G4" s="67" t="s">
        <v>36</v>
      </c>
      <c r="H4" s="68" t="s">
        <v>37</v>
      </c>
      <c r="I4" s="67" t="s">
        <v>21</v>
      </c>
      <c r="J4" s="69" t="s">
        <v>23</v>
      </c>
      <c r="K4" s="69" t="s">
        <v>24</v>
      </c>
      <c r="L4" s="36"/>
      <c r="M4" s="10"/>
      <c r="N4" s="18">
        <v>9</v>
      </c>
      <c r="O4" s="10">
        <f>ROUNDUP(D4/24,0)</f>
        <v>17</v>
      </c>
      <c r="P4">
        <f t="shared" ref="P4:P27" si="0">D4/24</f>
        <v>16.75</v>
      </c>
      <c r="Q4">
        <f>ROUNDUP(P4,0)*24</f>
        <v>408</v>
      </c>
      <c r="U4" s="85" t="s">
        <v>16</v>
      </c>
    </row>
    <row r="5" spans="1:21" ht="21">
      <c r="B5" s="70" t="s">
        <v>56</v>
      </c>
      <c r="C5" s="67">
        <v>16</v>
      </c>
      <c r="D5" s="67">
        <v>304</v>
      </c>
      <c r="E5" s="67">
        <f>2^(N5)-2</f>
        <v>510</v>
      </c>
      <c r="F5" s="67" t="s">
        <v>26</v>
      </c>
      <c r="G5" s="67" t="s">
        <v>36</v>
      </c>
      <c r="H5" s="68" t="s">
        <v>37</v>
      </c>
      <c r="I5" s="67" t="s">
        <v>28</v>
      </c>
      <c r="J5" s="67" t="s">
        <v>336</v>
      </c>
      <c r="K5" s="67" t="s">
        <v>314</v>
      </c>
      <c r="L5" s="36">
        <v>2</v>
      </c>
      <c r="M5" s="10">
        <v>3</v>
      </c>
      <c r="N5" s="18">
        <v>9</v>
      </c>
      <c r="O5" s="10">
        <f>ROUNDUP(D5/24,0)</f>
        <v>13</v>
      </c>
      <c r="P5">
        <f t="shared" si="0"/>
        <v>12.666666666666666</v>
      </c>
      <c r="Q5">
        <f t="shared" ref="Q5:Q27" si="1">ROUNDUP(P5,0)*24</f>
        <v>312</v>
      </c>
      <c r="U5" s="83"/>
    </row>
    <row r="6" spans="1:21" ht="21">
      <c r="B6" s="71" t="s">
        <v>35</v>
      </c>
      <c r="C6" s="72">
        <v>7</v>
      </c>
      <c r="D6" s="72">
        <v>300</v>
      </c>
      <c r="E6" s="72">
        <f>2^(N6)-2</f>
        <v>510</v>
      </c>
      <c r="F6" s="72" t="s">
        <v>295</v>
      </c>
      <c r="G6" s="72" t="s">
        <v>36</v>
      </c>
      <c r="H6" s="73" t="s">
        <v>37</v>
      </c>
      <c r="I6" s="72" t="s">
        <v>357</v>
      </c>
      <c r="J6" s="72" t="s">
        <v>337</v>
      </c>
      <c r="K6" s="72" t="s">
        <v>315</v>
      </c>
      <c r="L6" s="36">
        <v>2</v>
      </c>
      <c r="M6" s="10">
        <v>3</v>
      </c>
      <c r="N6" s="15">
        <v>9</v>
      </c>
      <c r="O6" s="10">
        <f>ROUNDUP(D6/24,0)</f>
        <v>13</v>
      </c>
      <c r="P6">
        <f t="shared" si="0"/>
        <v>12.5</v>
      </c>
      <c r="Q6">
        <f t="shared" si="1"/>
        <v>312</v>
      </c>
      <c r="U6" s="83"/>
    </row>
    <row r="7" spans="1:21" ht="21">
      <c r="B7" s="70" t="s">
        <v>57</v>
      </c>
      <c r="C7" s="67">
        <v>17</v>
      </c>
      <c r="D7" s="67">
        <v>228</v>
      </c>
      <c r="E7" s="67">
        <f>2^(N7)-2</f>
        <v>254</v>
      </c>
      <c r="F7" s="67" t="s">
        <v>296</v>
      </c>
      <c r="G7" s="67" t="s">
        <v>19</v>
      </c>
      <c r="H7" s="68" t="s">
        <v>20</v>
      </c>
      <c r="I7" s="67" t="s">
        <v>358</v>
      </c>
      <c r="J7" s="67" t="s">
        <v>40</v>
      </c>
      <c r="K7" s="67" t="s">
        <v>41</v>
      </c>
      <c r="L7" s="36">
        <v>2</v>
      </c>
      <c r="M7" s="10">
        <v>3</v>
      </c>
      <c r="N7" s="18">
        <v>8</v>
      </c>
      <c r="O7" s="10">
        <f>ROUNDUP(D7/24,0)</f>
        <v>10</v>
      </c>
      <c r="P7">
        <f t="shared" si="0"/>
        <v>9.5</v>
      </c>
      <c r="Q7">
        <f t="shared" si="1"/>
        <v>240</v>
      </c>
      <c r="R7" s="11"/>
      <c r="U7" s="83"/>
    </row>
    <row r="8" spans="1:21" ht="21">
      <c r="B8" s="71" t="s">
        <v>38</v>
      </c>
      <c r="C8" s="72">
        <v>8</v>
      </c>
      <c r="D8" s="72">
        <v>224</v>
      </c>
      <c r="E8" s="72">
        <f>2^(N8)-2</f>
        <v>254</v>
      </c>
      <c r="F8" s="72" t="s">
        <v>43</v>
      </c>
      <c r="G8" s="72" t="s">
        <v>19</v>
      </c>
      <c r="H8" s="73" t="s">
        <v>20</v>
      </c>
      <c r="I8" s="72" t="s">
        <v>44</v>
      </c>
      <c r="J8" s="72" t="s">
        <v>46</v>
      </c>
      <c r="K8" s="72" t="s">
        <v>47</v>
      </c>
      <c r="L8" s="36">
        <v>1</v>
      </c>
      <c r="M8" s="10">
        <v>3</v>
      </c>
      <c r="N8" s="15">
        <v>8</v>
      </c>
      <c r="O8" s="10">
        <f>ROUNDUP(D8/24,0)</f>
        <v>10</v>
      </c>
      <c r="P8">
        <f t="shared" si="0"/>
        <v>9.3333333333333339</v>
      </c>
      <c r="Q8">
        <f>ROUNDUP(P8,0)*24</f>
        <v>240</v>
      </c>
      <c r="R8" t="s">
        <v>32</v>
      </c>
      <c r="U8" s="83"/>
    </row>
    <row r="9" spans="1:21" ht="21">
      <c r="B9" s="74" t="s">
        <v>17</v>
      </c>
      <c r="C9" s="75">
        <v>1</v>
      </c>
      <c r="D9" s="75">
        <v>200</v>
      </c>
      <c r="E9" s="75">
        <f>2^(N9)-2</f>
        <v>254</v>
      </c>
      <c r="F9" s="75" t="s">
        <v>49</v>
      </c>
      <c r="G9" s="75" t="s">
        <v>19</v>
      </c>
      <c r="H9" s="76" t="s">
        <v>20</v>
      </c>
      <c r="I9" s="75" t="s">
        <v>50</v>
      </c>
      <c r="J9" s="75" t="s">
        <v>338</v>
      </c>
      <c r="K9" s="75" t="s">
        <v>316</v>
      </c>
      <c r="L9" s="36">
        <v>1</v>
      </c>
      <c r="M9" s="10">
        <v>3</v>
      </c>
      <c r="N9" s="9">
        <v>8</v>
      </c>
      <c r="O9" s="10">
        <f>ROUNDUP(D9/24,0)</f>
        <v>9</v>
      </c>
      <c r="P9">
        <f t="shared" si="0"/>
        <v>8.3333333333333339</v>
      </c>
      <c r="Q9">
        <f t="shared" si="1"/>
        <v>216</v>
      </c>
      <c r="U9" s="83"/>
    </row>
    <row r="10" spans="1:21" ht="21">
      <c r="B10" s="70" t="s">
        <v>58</v>
      </c>
      <c r="C10" s="67">
        <v>18</v>
      </c>
      <c r="D10" s="67">
        <v>195</v>
      </c>
      <c r="E10" s="67">
        <f>2^(N10)-2</f>
        <v>254</v>
      </c>
      <c r="F10" s="77" t="s">
        <v>297</v>
      </c>
      <c r="G10" s="67" t="s">
        <v>19</v>
      </c>
      <c r="H10" s="68" t="s">
        <v>20</v>
      </c>
      <c r="I10" s="77" t="s">
        <v>359</v>
      </c>
      <c r="J10" s="67" t="s">
        <v>339</v>
      </c>
      <c r="K10" s="67" t="s">
        <v>317</v>
      </c>
      <c r="L10" s="36">
        <v>1</v>
      </c>
      <c r="M10" s="10">
        <v>3</v>
      </c>
      <c r="N10" s="18">
        <v>8</v>
      </c>
      <c r="O10" s="10">
        <f>ROUNDUP(D10/24,0)</f>
        <v>9</v>
      </c>
      <c r="P10">
        <f t="shared" si="0"/>
        <v>8.125</v>
      </c>
      <c r="Q10">
        <f t="shared" si="1"/>
        <v>216</v>
      </c>
      <c r="U10" s="86" t="s">
        <v>34</v>
      </c>
    </row>
    <row r="11" spans="1:21" ht="21">
      <c r="B11" s="74" t="s">
        <v>22</v>
      </c>
      <c r="C11" s="75">
        <v>2</v>
      </c>
      <c r="D11" s="75">
        <v>190</v>
      </c>
      <c r="E11" s="75">
        <f>2^(N11)-2</f>
        <v>254</v>
      </c>
      <c r="F11" s="75" t="s">
        <v>298</v>
      </c>
      <c r="G11" s="75" t="s">
        <v>19</v>
      </c>
      <c r="H11" s="76" t="s">
        <v>20</v>
      </c>
      <c r="I11" s="75" t="s">
        <v>360</v>
      </c>
      <c r="J11" s="75" t="s">
        <v>340</v>
      </c>
      <c r="K11" s="75" t="s">
        <v>318</v>
      </c>
      <c r="L11" s="36">
        <v>1</v>
      </c>
      <c r="M11" s="10">
        <v>3</v>
      </c>
      <c r="N11" s="9">
        <v>8</v>
      </c>
      <c r="O11" s="10">
        <f>ROUNDUP(D11/24,0)</f>
        <v>8</v>
      </c>
      <c r="P11">
        <f t="shared" si="0"/>
        <v>7.916666666666667</v>
      </c>
      <c r="Q11">
        <f t="shared" si="1"/>
        <v>192</v>
      </c>
      <c r="U11" s="83"/>
    </row>
    <row r="12" spans="1:21" ht="21">
      <c r="B12" s="74" t="s">
        <v>25</v>
      </c>
      <c r="C12" s="75">
        <v>3</v>
      </c>
      <c r="D12" s="75">
        <v>110</v>
      </c>
      <c r="E12" s="75">
        <f>2^(N12)-2</f>
        <v>126</v>
      </c>
      <c r="F12" s="75" t="s">
        <v>299</v>
      </c>
      <c r="G12" s="75" t="s">
        <v>27</v>
      </c>
      <c r="H12" s="76">
        <v>255255255128</v>
      </c>
      <c r="I12" s="75" t="s">
        <v>361</v>
      </c>
      <c r="J12" s="75" t="s">
        <v>341</v>
      </c>
      <c r="K12" s="75" t="s">
        <v>320</v>
      </c>
      <c r="L12" s="36">
        <v>1</v>
      </c>
      <c r="M12" s="10">
        <v>3</v>
      </c>
      <c r="N12" s="9">
        <v>7</v>
      </c>
      <c r="O12" s="10">
        <f>ROUNDUP(D12/24,0)</f>
        <v>5</v>
      </c>
      <c r="P12">
        <f t="shared" si="0"/>
        <v>4.583333333333333</v>
      </c>
      <c r="Q12">
        <f t="shared" si="1"/>
        <v>120</v>
      </c>
      <c r="U12" s="83"/>
    </row>
    <row r="13" spans="1:21" ht="21">
      <c r="B13" s="70" t="s">
        <v>59</v>
      </c>
      <c r="C13" s="67">
        <v>19</v>
      </c>
      <c r="D13" s="67">
        <v>106</v>
      </c>
      <c r="E13" s="67">
        <f>2^(N13)-2</f>
        <v>126</v>
      </c>
      <c r="F13" s="77" t="s">
        <v>300</v>
      </c>
      <c r="G13" s="67" t="s">
        <v>27</v>
      </c>
      <c r="H13" s="68">
        <v>255255255128</v>
      </c>
      <c r="I13" s="77" t="s">
        <v>319</v>
      </c>
      <c r="J13" s="67" t="s">
        <v>342</v>
      </c>
      <c r="K13" s="67" t="s">
        <v>321</v>
      </c>
      <c r="L13" s="36">
        <v>128</v>
      </c>
      <c r="M13" s="10">
        <v>4</v>
      </c>
      <c r="N13" s="18">
        <v>7</v>
      </c>
      <c r="O13" s="10">
        <f>ROUNDUP(D13/24,0)</f>
        <v>5</v>
      </c>
      <c r="P13">
        <f t="shared" si="0"/>
        <v>4.416666666666667</v>
      </c>
      <c r="Q13">
        <f t="shared" si="1"/>
        <v>120</v>
      </c>
      <c r="U13" s="83"/>
    </row>
    <row r="14" spans="1:21" ht="21">
      <c r="B14" s="71" t="s">
        <v>39</v>
      </c>
      <c r="C14" s="72">
        <v>9</v>
      </c>
      <c r="D14" s="72">
        <v>103</v>
      </c>
      <c r="E14" s="72">
        <f>2^(N14)-2</f>
        <v>126</v>
      </c>
      <c r="F14" s="72" t="s">
        <v>301</v>
      </c>
      <c r="G14" s="72" t="s">
        <v>27</v>
      </c>
      <c r="H14" s="73">
        <v>255255255128</v>
      </c>
      <c r="I14" s="72" t="s">
        <v>362</v>
      </c>
      <c r="J14" s="72" t="s">
        <v>343</v>
      </c>
      <c r="K14" s="72" t="s">
        <v>322</v>
      </c>
      <c r="L14" s="36">
        <v>128</v>
      </c>
      <c r="M14" s="10">
        <v>4</v>
      </c>
      <c r="N14" s="15">
        <v>7</v>
      </c>
      <c r="O14" s="10">
        <f>ROUNDUP(D14/24,0)</f>
        <v>5</v>
      </c>
      <c r="P14">
        <f t="shared" si="0"/>
        <v>4.291666666666667</v>
      </c>
      <c r="Q14">
        <f t="shared" si="1"/>
        <v>120</v>
      </c>
      <c r="U14" s="83"/>
    </row>
    <row r="15" spans="1:21" ht="21">
      <c r="B15" s="71" t="s">
        <v>42</v>
      </c>
      <c r="C15" s="72">
        <v>10</v>
      </c>
      <c r="D15" s="72">
        <v>103</v>
      </c>
      <c r="E15" s="72">
        <f>2^(N15)-2</f>
        <v>126</v>
      </c>
      <c r="F15" s="72" t="s">
        <v>302</v>
      </c>
      <c r="G15" s="72" t="s">
        <v>27</v>
      </c>
      <c r="H15" s="73">
        <v>255255255128</v>
      </c>
      <c r="I15" s="72" t="s">
        <v>363</v>
      </c>
      <c r="J15" s="72" t="s">
        <v>344</v>
      </c>
      <c r="K15" s="72" t="s">
        <v>323</v>
      </c>
      <c r="L15" s="36">
        <v>128</v>
      </c>
      <c r="M15" s="10">
        <v>4</v>
      </c>
      <c r="N15" s="15">
        <v>7</v>
      </c>
      <c r="O15" s="10">
        <f>ROUNDUP(D15/24,0)</f>
        <v>5</v>
      </c>
      <c r="P15">
        <f t="shared" si="0"/>
        <v>4.291666666666667</v>
      </c>
      <c r="Q15">
        <f t="shared" si="1"/>
        <v>120</v>
      </c>
      <c r="R15" t="s">
        <v>32</v>
      </c>
      <c r="U15" s="83"/>
    </row>
    <row r="16" spans="1:21" ht="21">
      <c r="B16" s="74" t="s">
        <v>29</v>
      </c>
      <c r="C16" s="75">
        <v>4</v>
      </c>
      <c r="D16" s="75">
        <v>98</v>
      </c>
      <c r="E16" s="75">
        <f>2^(N16)-2</f>
        <v>126</v>
      </c>
      <c r="F16" s="75" t="s">
        <v>303</v>
      </c>
      <c r="G16" s="75" t="s">
        <v>27</v>
      </c>
      <c r="H16" s="76">
        <v>255255255128</v>
      </c>
      <c r="I16" s="75" t="s">
        <v>364</v>
      </c>
      <c r="J16" s="78" t="s">
        <v>345</v>
      </c>
      <c r="K16" s="78" t="s">
        <v>324</v>
      </c>
      <c r="L16" s="36">
        <v>128</v>
      </c>
      <c r="M16" s="10">
        <v>4</v>
      </c>
      <c r="N16" s="9">
        <v>7</v>
      </c>
      <c r="O16" s="10">
        <f>ROUNDUP(D16/24,0)</f>
        <v>5</v>
      </c>
      <c r="P16">
        <f t="shared" si="0"/>
        <v>4.083333333333333</v>
      </c>
      <c r="Q16">
        <f t="shared" si="1"/>
        <v>120</v>
      </c>
      <c r="U16" s="83"/>
    </row>
    <row r="17" spans="2:21" ht="21">
      <c r="B17" s="70" t="s">
        <v>60</v>
      </c>
      <c r="C17" s="67">
        <v>20</v>
      </c>
      <c r="D17" s="67">
        <v>96</v>
      </c>
      <c r="E17" s="67">
        <f>2^(N17)-2</f>
        <v>126</v>
      </c>
      <c r="F17" s="77" t="s">
        <v>304</v>
      </c>
      <c r="G17" s="67" t="s">
        <v>27</v>
      </c>
      <c r="H17" s="68">
        <v>255255255128</v>
      </c>
      <c r="I17" s="77" t="s">
        <v>367</v>
      </c>
      <c r="J17" s="67" t="s">
        <v>346</v>
      </c>
      <c r="K17" s="67" t="s">
        <v>325</v>
      </c>
      <c r="L17" s="36">
        <v>128</v>
      </c>
      <c r="M17" s="10">
        <v>4</v>
      </c>
      <c r="N17" s="18">
        <v>7</v>
      </c>
      <c r="O17" s="10">
        <f>ROUNDUP(D17/24,0)</f>
        <v>4</v>
      </c>
      <c r="P17">
        <f t="shared" si="0"/>
        <v>4</v>
      </c>
      <c r="Q17">
        <f t="shared" si="1"/>
        <v>96</v>
      </c>
      <c r="U17" s="83"/>
    </row>
    <row r="18" spans="2:21" ht="21">
      <c r="B18" s="71" t="s">
        <v>45</v>
      </c>
      <c r="C18" s="72">
        <v>11</v>
      </c>
      <c r="D18" s="72">
        <v>92</v>
      </c>
      <c r="E18" s="72">
        <f>2^(N18)-2</f>
        <v>126</v>
      </c>
      <c r="F18" s="72" t="s">
        <v>305</v>
      </c>
      <c r="G18" s="72" t="s">
        <v>27</v>
      </c>
      <c r="H18" s="73">
        <v>255255255128</v>
      </c>
      <c r="I18" s="72" t="s">
        <v>365</v>
      </c>
      <c r="J18" s="72" t="s">
        <v>347</v>
      </c>
      <c r="K18" s="72" t="s">
        <v>326</v>
      </c>
      <c r="L18" s="36">
        <v>128</v>
      </c>
      <c r="M18" s="10">
        <v>4</v>
      </c>
      <c r="N18" s="15">
        <v>7</v>
      </c>
      <c r="O18" s="10">
        <f>ROUNDUP(D18/24,0)</f>
        <v>4</v>
      </c>
      <c r="P18">
        <f t="shared" si="0"/>
        <v>3.8333333333333335</v>
      </c>
      <c r="Q18">
        <f t="shared" si="1"/>
        <v>96</v>
      </c>
      <c r="U18" s="87" t="s">
        <v>54</v>
      </c>
    </row>
    <row r="19" spans="2:21" ht="21">
      <c r="B19" s="71" t="s">
        <v>48</v>
      </c>
      <c r="C19" s="72">
        <v>12</v>
      </c>
      <c r="D19" s="72">
        <v>90</v>
      </c>
      <c r="E19" s="72">
        <f>2^(N19)-2</f>
        <v>126</v>
      </c>
      <c r="F19" s="72" t="s">
        <v>306</v>
      </c>
      <c r="G19" s="72" t="s">
        <v>27</v>
      </c>
      <c r="H19" s="73">
        <v>255255255128</v>
      </c>
      <c r="I19" s="72" t="s">
        <v>366</v>
      </c>
      <c r="J19" s="72" t="s">
        <v>348</v>
      </c>
      <c r="K19" s="72" t="s">
        <v>327</v>
      </c>
      <c r="L19" s="36">
        <v>128</v>
      </c>
      <c r="M19" s="10">
        <v>4</v>
      </c>
      <c r="N19" s="15">
        <v>7</v>
      </c>
      <c r="O19" s="10">
        <f>ROUNDUP(D19/24,0)</f>
        <v>4</v>
      </c>
      <c r="P19">
        <f t="shared" si="0"/>
        <v>3.75</v>
      </c>
      <c r="Q19">
        <f t="shared" si="1"/>
        <v>96</v>
      </c>
      <c r="U19" s="83"/>
    </row>
    <row r="20" spans="2:21" ht="21">
      <c r="B20" s="70" t="s">
        <v>61</v>
      </c>
      <c r="C20" s="67">
        <v>21</v>
      </c>
      <c r="D20" s="67">
        <v>65</v>
      </c>
      <c r="E20" s="67">
        <f>2^(N20)-2</f>
        <v>126</v>
      </c>
      <c r="F20" s="67" t="s">
        <v>307</v>
      </c>
      <c r="G20" s="67" t="s">
        <v>27</v>
      </c>
      <c r="H20" s="68">
        <v>255255255128</v>
      </c>
      <c r="I20" s="67" t="s">
        <v>368</v>
      </c>
      <c r="J20" s="67" t="s">
        <v>349</v>
      </c>
      <c r="K20" s="67" t="s">
        <v>328</v>
      </c>
      <c r="L20" s="36">
        <v>128</v>
      </c>
      <c r="M20" s="10">
        <v>4</v>
      </c>
      <c r="N20" s="18">
        <v>7</v>
      </c>
      <c r="O20" s="10">
        <f>ROUNDUP(D20/24,0)</f>
        <v>3</v>
      </c>
      <c r="P20">
        <f t="shared" si="0"/>
        <v>2.7083333333333335</v>
      </c>
      <c r="Q20">
        <f t="shared" si="1"/>
        <v>72</v>
      </c>
      <c r="U20" s="83"/>
    </row>
    <row r="21" spans="2:21" ht="15.75" customHeight="1">
      <c r="B21" s="74" t="s">
        <v>30</v>
      </c>
      <c r="C21" s="75">
        <v>5</v>
      </c>
      <c r="D21" s="75">
        <v>50</v>
      </c>
      <c r="E21" s="75">
        <f>2^(N21)-2</f>
        <v>62</v>
      </c>
      <c r="F21" s="78" t="s">
        <v>308</v>
      </c>
      <c r="G21" s="75" t="s">
        <v>31</v>
      </c>
      <c r="H21" s="76">
        <v>255255255192</v>
      </c>
      <c r="I21" s="78" t="s">
        <v>369</v>
      </c>
      <c r="J21" s="78" t="s">
        <v>350</v>
      </c>
      <c r="K21" s="78" t="s">
        <v>329</v>
      </c>
      <c r="L21" s="36">
        <v>128</v>
      </c>
      <c r="M21" s="10">
        <v>4</v>
      </c>
      <c r="N21" s="9">
        <v>6</v>
      </c>
      <c r="O21" s="10">
        <f>ROUNDUP(D21/24,0)</f>
        <v>3</v>
      </c>
      <c r="P21">
        <f t="shared" si="0"/>
        <v>2.0833333333333335</v>
      </c>
      <c r="Q21">
        <f t="shared" si="1"/>
        <v>72</v>
      </c>
      <c r="U21" s="83"/>
    </row>
    <row r="22" spans="2:21" ht="15.75" customHeight="1">
      <c r="B22" s="71" t="s">
        <v>51</v>
      </c>
      <c r="C22" s="72">
        <v>13</v>
      </c>
      <c r="D22" s="72">
        <v>50</v>
      </c>
      <c r="E22" s="72">
        <f>2^(N22)-2</f>
        <v>62</v>
      </c>
      <c r="F22" s="72" t="s">
        <v>309</v>
      </c>
      <c r="G22" s="72" t="s">
        <v>31</v>
      </c>
      <c r="H22" s="73">
        <v>255255255192</v>
      </c>
      <c r="I22" s="72" t="s">
        <v>370</v>
      </c>
      <c r="J22" s="72" t="s">
        <v>351</v>
      </c>
      <c r="K22" s="72" t="s">
        <v>330</v>
      </c>
      <c r="L22" s="36">
        <v>64</v>
      </c>
      <c r="M22" s="10">
        <v>4</v>
      </c>
      <c r="N22" s="15">
        <v>6</v>
      </c>
      <c r="O22" s="10">
        <f>ROUNDUP(D22/24,0)</f>
        <v>3</v>
      </c>
      <c r="P22">
        <f t="shared" si="0"/>
        <v>2.0833333333333335</v>
      </c>
      <c r="Q22">
        <f t="shared" si="1"/>
        <v>72</v>
      </c>
      <c r="U22" s="83"/>
    </row>
    <row r="23" spans="2:21" ht="15.75" customHeight="1">
      <c r="B23" s="70" t="s">
        <v>62</v>
      </c>
      <c r="C23" s="67">
        <v>22</v>
      </c>
      <c r="D23" s="67">
        <v>45</v>
      </c>
      <c r="E23" s="67">
        <f>2^(N23)-2</f>
        <v>62</v>
      </c>
      <c r="F23" s="67" t="s">
        <v>310</v>
      </c>
      <c r="G23" s="67" t="s">
        <v>31</v>
      </c>
      <c r="H23" s="68">
        <v>255255255192</v>
      </c>
      <c r="I23" s="67" t="s">
        <v>371</v>
      </c>
      <c r="J23" s="67" t="s">
        <v>353</v>
      </c>
      <c r="K23" s="67" t="s">
        <v>331</v>
      </c>
      <c r="L23" s="36">
        <v>64</v>
      </c>
      <c r="M23" s="10">
        <v>4</v>
      </c>
      <c r="N23" s="18">
        <v>6</v>
      </c>
      <c r="O23" s="10">
        <f>ROUNDUP(D23/24,0)</f>
        <v>2</v>
      </c>
      <c r="P23">
        <f t="shared" si="0"/>
        <v>1.875</v>
      </c>
      <c r="Q23">
        <f t="shared" si="1"/>
        <v>48</v>
      </c>
      <c r="R23" s="11"/>
      <c r="U23" s="83"/>
    </row>
    <row r="24" spans="2:21" ht="15.75" customHeight="1">
      <c r="B24" s="74" t="s">
        <v>33</v>
      </c>
      <c r="C24" s="75">
        <v>6</v>
      </c>
      <c r="D24" s="75">
        <v>40</v>
      </c>
      <c r="E24" s="75">
        <f>2^(N24)-2</f>
        <v>62</v>
      </c>
      <c r="F24" s="78" t="s">
        <v>311</v>
      </c>
      <c r="G24" s="75" t="s">
        <v>31</v>
      </c>
      <c r="H24" s="76">
        <v>255255255192</v>
      </c>
      <c r="I24" s="78" t="s">
        <v>372</v>
      </c>
      <c r="J24" s="75" t="s">
        <v>352</v>
      </c>
      <c r="K24" s="75" t="s">
        <v>332</v>
      </c>
      <c r="L24" s="36">
        <v>64</v>
      </c>
      <c r="M24" s="10">
        <v>4</v>
      </c>
      <c r="N24" s="9">
        <v>6</v>
      </c>
      <c r="O24" s="10">
        <f>ROUNDUP(D24/24,0)</f>
        <v>2</v>
      </c>
      <c r="P24">
        <f t="shared" si="0"/>
        <v>1.6666666666666667</v>
      </c>
      <c r="Q24">
        <f t="shared" si="1"/>
        <v>48</v>
      </c>
      <c r="U24" s="83"/>
    </row>
    <row r="25" spans="2:21" ht="15.75" customHeight="1">
      <c r="B25" s="70" t="s">
        <v>63</v>
      </c>
      <c r="C25" s="67">
        <v>23</v>
      </c>
      <c r="D25" s="67">
        <v>36</v>
      </c>
      <c r="E25" s="67">
        <f>2^(N25)-2</f>
        <v>62</v>
      </c>
      <c r="F25" s="67" t="s">
        <v>312</v>
      </c>
      <c r="G25" s="67" t="s">
        <v>31</v>
      </c>
      <c r="H25" s="68">
        <v>255255255192</v>
      </c>
      <c r="I25" s="67" t="s">
        <v>373</v>
      </c>
      <c r="J25" s="67" t="s">
        <v>354</v>
      </c>
      <c r="K25" s="67" t="s">
        <v>333</v>
      </c>
      <c r="L25" s="36">
        <v>64</v>
      </c>
      <c r="M25" s="10">
        <v>4</v>
      </c>
      <c r="N25" s="18">
        <v>6</v>
      </c>
      <c r="O25" s="10">
        <f>ROUNDUP(D25/24,0)</f>
        <v>2</v>
      </c>
      <c r="P25">
        <f t="shared" si="0"/>
        <v>1.5</v>
      </c>
      <c r="Q25">
        <f t="shared" si="1"/>
        <v>48</v>
      </c>
      <c r="R25" s="11"/>
      <c r="U25" s="83"/>
    </row>
    <row r="26" spans="2:21" ht="15.75" customHeight="1">
      <c r="B26" s="71" t="s">
        <v>52</v>
      </c>
      <c r="C26" s="72">
        <v>14</v>
      </c>
      <c r="D26" s="72">
        <v>28</v>
      </c>
      <c r="E26" s="72">
        <f>2^(N26)-2</f>
        <v>30</v>
      </c>
      <c r="F26" s="72" t="s">
        <v>313</v>
      </c>
      <c r="G26" s="72" t="s">
        <v>53</v>
      </c>
      <c r="H26" s="73">
        <v>255255255224</v>
      </c>
      <c r="I26" s="72" t="s">
        <v>374</v>
      </c>
      <c r="J26" s="72" t="s">
        <v>355</v>
      </c>
      <c r="K26" s="72" t="s">
        <v>334</v>
      </c>
      <c r="L26" s="36">
        <v>64</v>
      </c>
      <c r="M26" s="10">
        <v>4</v>
      </c>
      <c r="N26" s="15">
        <v>5</v>
      </c>
      <c r="O26" s="10">
        <f>ROUNDUP(D26/24,0)</f>
        <v>2</v>
      </c>
      <c r="P26">
        <f t="shared" si="0"/>
        <v>1.1666666666666667</v>
      </c>
      <c r="Q26">
        <f t="shared" si="1"/>
        <v>48</v>
      </c>
      <c r="U26" s="83"/>
    </row>
    <row r="27" spans="2:21" ht="15.75" customHeight="1">
      <c r="B27" s="70" t="s">
        <v>66</v>
      </c>
      <c r="C27" s="67">
        <v>24</v>
      </c>
      <c r="D27" s="67">
        <v>14</v>
      </c>
      <c r="E27" s="67">
        <f>2^(N27)-2</f>
        <v>14</v>
      </c>
      <c r="F27" s="67" t="s">
        <v>64</v>
      </c>
      <c r="G27" s="67" t="s">
        <v>67</v>
      </c>
      <c r="H27" s="68">
        <v>255255255240</v>
      </c>
      <c r="I27" s="67" t="s">
        <v>65</v>
      </c>
      <c r="J27" s="67" t="s">
        <v>356</v>
      </c>
      <c r="K27" s="67" t="s">
        <v>335</v>
      </c>
      <c r="L27" s="36">
        <v>32</v>
      </c>
      <c r="M27" s="10">
        <v>4</v>
      </c>
      <c r="N27" s="18">
        <v>4</v>
      </c>
      <c r="O27" s="10">
        <f>ROUNDUP(D27/24,0)</f>
        <v>1</v>
      </c>
      <c r="P27">
        <f t="shared" si="0"/>
        <v>0.58333333333333337</v>
      </c>
      <c r="Q27">
        <f t="shared" si="1"/>
        <v>24</v>
      </c>
      <c r="U27" s="83"/>
    </row>
    <row r="28" spans="2:21" ht="15.75" hidden="1" customHeight="1">
      <c r="B28" s="63"/>
      <c r="C28" s="50"/>
      <c r="D28" s="64"/>
      <c r="E28" s="64"/>
      <c r="F28" s="50" t="s">
        <v>68</v>
      </c>
      <c r="G28" s="50"/>
      <c r="H28" s="65"/>
      <c r="I28" s="50" t="s">
        <v>69</v>
      </c>
      <c r="J28" s="50"/>
      <c r="K28" s="50"/>
      <c r="L28" s="36">
        <v>16</v>
      </c>
      <c r="M28" s="10">
        <v>4</v>
      </c>
      <c r="N28" s="18"/>
      <c r="O28" s="10">
        <f t="shared" ref="O4:O28" si="2">ROUNDUP(D28/24,0)</f>
        <v>0</v>
      </c>
    </row>
    <row r="29" spans="2:21" ht="15.75" customHeight="1">
      <c r="D29" s="51" t="s">
        <v>381</v>
      </c>
      <c r="E29" s="55">
        <f>SUM(E4:E28)</f>
        <v>4288</v>
      </c>
      <c r="F29" s="42"/>
    </row>
    <row r="30" spans="2:21" ht="15.75" customHeight="1">
      <c r="D30" s="52" t="s">
        <v>380</v>
      </c>
      <c r="E30" s="53">
        <f>ENLACE!C49</f>
        <v>90</v>
      </c>
      <c r="F30" s="42"/>
    </row>
    <row r="31" spans="2:21" ht="15.75" customHeight="1">
      <c r="D31" s="54" t="s">
        <v>384</v>
      </c>
      <c r="E31" s="53">
        <f>SUM(E29:E30)</f>
        <v>4378</v>
      </c>
      <c r="F31" s="47" t="s">
        <v>14</v>
      </c>
    </row>
    <row r="32" spans="2:21" ht="15.75" customHeight="1">
      <c r="D32" s="50" t="s">
        <v>7</v>
      </c>
      <c r="E32" s="50">
        <f>2^(L32)-2</f>
        <v>8190</v>
      </c>
      <c r="F32" s="16">
        <v>13</v>
      </c>
      <c r="G32" s="16"/>
      <c r="H32" s="16"/>
      <c r="I32" s="16"/>
      <c r="J32" s="16"/>
      <c r="K32" s="16"/>
      <c r="L32" s="16">
        <v>13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U18:U27"/>
    <mergeCell ref="A1:C1"/>
    <mergeCell ref="H1:I1"/>
    <mergeCell ref="U4:U9"/>
    <mergeCell ref="U10:U17"/>
    <mergeCell ref="J1:K1"/>
  </mergeCells>
  <conditionalFormatting sqref="E4">
    <cfRule type="cellIs" dxfId="10" priority="1" operator="greaterThanOrEqual">
      <formula>"D4"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0002-C000-4CA1-B0AA-F2974B63F5EC}">
  <dimension ref="A1:U991"/>
  <sheetViews>
    <sheetView topLeftCell="B11" workbookViewId="0">
      <selection activeCell="I2" sqref="I1:I1048576"/>
    </sheetView>
  </sheetViews>
  <sheetFormatPr baseColWidth="10" defaultColWidth="14.44140625" defaultRowHeight="15" customHeight="1"/>
  <cols>
    <col min="1" max="1" width="19.44140625" hidden="1" customWidth="1"/>
    <col min="2" max="2" width="14.6640625" bestFit="1" customWidth="1"/>
    <col min="3" max="5" width="12.21875" customWidth="1"/>
    <col min="6" max="6" width="17.21875" customWidth="1"/>
    <col min="7" max="7" width="16.5546875" bestFit="1" customWidth="1"/>
    <col min="8" max="8" width="22.44140625" bestFit="1" customWidth="1"/>
    <col min="9" max="9" width="21.5546875" bestFit="1" customWidth="1"/>
    <col min="10" max="10" width="27.109375" bestFit="1" customWidth="1"/>
    <col min="11" max="11" width="18.109375" customWidth="1"/>
    <col min="12" max="12" width="19.6640625" bestFit="1" customWidth="1"/>
    <col min="13" max="13" width="8.33203125" customWidth="1"/>
    <col min="14" max="14" width="9.109375" customWidth="1"/>
    <col min="15" max="15" width="17.6640625" customWidth="1"/>
    <col min="16" max="24" width="9.109375" customWidth="1"/>
  </cols>
  <sheetData>
    <row r="1" spans="1:21" ht="35.25" customHeight="1">
      <c r="A1" s="84" t="s">
        <v>0</v>
      </c>
      <c r="B1" s="83"/>
      <c r="C1" s="83"/>
      <c r="G1" s="1" t="s">
        <v>1</v>
      </c>
      <c r="H1" s="85" t="s">
        <v>2</v>
      </c>
      <c r="I1" s="83"/>
      <c r="J1" s="35" t="s">
        <v>3</v>
      </c>
      <c r="K1" s="31"/>
      <c r="L1" s="31"/>
      <c r="M1" s="31"/>
    </row>
    <row r="2" spans="1:21" ht="14.4"/>
    <row r="3" spans="1:21" ht="36.6" customHeight="1">
      <c r="B3" s="46" t="s">
        <v>4</v>
      </c>
      <c r="C3" s="47" t="s">
        <v>5</v>
      </c>
      <c r="D3" s="47" t="s">
        <v>6</v>
      </c>
      <c r="E3" s="47" t="s">
        <v>7</v>
      </c>
      <c r="F3" s="47" t="s">
        <v>8</v>
      </c>
      <c r="G3" s="45" t="s">
        <v>9</v>
      </c>
      <c r="H3" s="47" t="s">
        <v>10</v>
      </c>
      <c r="I3" s="47" t="s">
        <v>11</v>
      </c>
      <c r="J3" s="47" t="s">
        <v>12</v>
      </c>
      <c r="K3" s="4" t="s">
        <v>13</v>
      </c>
      <c r="L3" s="3" t="s">
        <v>76</v>
      </c>
      <c r="M3" s="5" t="s">
        <v>77</v>
      </c>
      <c r="N3" s="3" t="s">
        <v>14</v>
      </c>
      <c r="O3" s="3" t="s">
        <v>15</v>
      </c>
      <c r="P3" s="5"/>
    </row>
    <row r="4" spans="1:21" ht="21">
      <c r="B4" s="32" t="s">
        <v>17</v>
      </c>
      <c r="C4" s="7">
        <v>1</v>
      </c>
      <c r="D4" s="7">
        <v>200</v>
      </c>
      <c r="E4" s="7">
        <f t="shared" ref="E4:E28" si="0">2^(N4)-2</f>
        <v>254</v>
      </c>
      <c r="F4" s="7" t="s">
        <v>49</v>
      </c>
      <c r="G4" s="7" t="s">
        <v>19</v>
      </c>
      <c r="H4" s="8" t="s">
        <v>20</v>
      </c>
      <c r="I4" s="7" t="s">
        <v>50</v>
      </c>
      <c r="J4" s="7" t="s">
        <v>338</v>
      </c>
      <c r="K4" s="7" t="s">
        <v>316</v>
      </c>
      <c r="L4" s="36">
        <v>1</v>
      </c>
      <c r="M4" s="10">
        <v>3</v>
      </c>
      <c r="N4" s="9">
        <v>8</v>
      </c>
      <c r="O4" s="10">
        <f t="shared" ref="O4:O28" si="1">ROUNDUP(D4/24,0)</f>
        <v>9</v>
      </c>
      <c r="P4">
        <f t="shared" ref="P4:P27" si="2">D4/24</f>
        <v>8.3333333333333339</v>
      </c>
      <c r="Q4">
        <f>ROUNDUP(P4,0)*24</f>
        <v>216</v>
      </c>
      <c r="U4" s="85" t="s">
        <v>16</v>
      </c>
    </row>
    <row r="5" spans="1:21" ht="21">
      <c r="B5" s="32" t="s">
        <v>22</v>
      </c>
      <c r="C5" s="7">
        <v>2</v>
      </c>
      <c r="D5" s="7">
        <v>190</v>
      </c>
      <c r="E5" s="7">
        <f t="shared" si="0"/>
        <v>254</v>
      </c>
      <c r="F5" s="7" t="s">
        <v>298</v>
      </c>
      <c r="G5" s="7" t="s">
        <v>19</v>
      </c>
      <c r="H5" s="8" t="s">
        <v>20</v>
      </c>
      <c r="I5" s="7" t="s">
        <v>360</v>
      </c>
      <c r="J5" s="7" t="s">
        <v>340</v>
      </c>
      <c r="K5" s="7" t="s">
        <v>318</v>
      </c>
      <c r="L5" s="36">
        <v>1</v>
      </c>
      <c r="M5" s="10">
        <v>3</v>
      </c>
      <c r="N5" s="9">
        <v>8</v>
      </c>
      <c r="O5" s="10">
        <f t="shared" si="1"/>
        <v>8</v>
      </c>
      <c r="P5">
        <f t="shared" si="2"/>
        <v>7.916666666666667</v>
      </c>
      <c r="Q5">
        <f t="shared" ref="Q5:Q27" si="3">ROUNDUP(P5,0)*24</f>
        <v>192</v>
      </c>
      <c r="U5" s="83"/>
    </row>
    <row r="6" spans="1:21" ht="21">
      <c r="B6" s="32" t="s">
        <v>25</v>
      </c>
      <c r="C6" s="7">
        <v>3</v>
      </c>
      <c r="D6" s="7">
        <v>110</v>
      </c>
      <c r="E6" s="7">
        <f t="shared" si="0"/>
        <v>126</v>
      </c>
      <c r="F6" s="7" t="s">
        <v>299</v>
      </c>
      <c r="G6" s="7" t="s">
        <v>27</v>
      </c>
      <c r="H6" s="8">
        <v>255255255128</v>
      </c>
      <c r="I6" s="7" t="s">
        <v>361</v>
      </c>
      <c r="J6" s="7" t="s">
        <v>341</v>
      </c>
      <c r="K6" s="7" t="s">
        <v>320</v>
      </c>
      <c r="L6" s="36">
        <v>1</v>
      </c>
      <c r="M6" s="10">
        <v>3</v>
      </c>
      <c r="N6" s="9">
        <v>7</v>
      </c>
      <c r="O6" s="10">
        <f t="shared" si="1"/>
        <v>5</v>
      </c>
      <c r="P6">
        <f t="shared" si="2"/>
        <v>4.583333333333333</v>
      </c>
      <c r="Q6">
        <f t="shared" si="3"/>
        <v>120</v>
      </c>
      <c r="U6" s="83"/>
    </row>
    <row r="7" spans="1:21" ht="21">
      <c r="B7" s="32" t="s">
        <v>29</v>
      </c>
      <c r="C7" s="7">
        <v>4</v>
      </c>
      <c r="D7" s="7">
        <v>98</v>
      </c>
      <c r="E7" s="7">
        <f t="shared" si="0"/>
        <v>126</v>
      </c>
      <c r="F7" s="7" t="s">
        <v>303</v>
      </c>
      <c r="G7" s="7" t="s">
        <v>27</v>
      </c>
      <c r="H7" s="30">
        <v>255255255128</v>
      </c>
      <c r="I7" s="7" t="s">
        <v>364</v>
      </c>
      <c r="J7" s="49" t="s">
        <v>345</v>
      </c>
      <c r="K7" s="49" t="s">
        <v>324</v>
      </c>
      <c r="L7" s="36">
        <v>128</v>
      </c>
      <c r="M7" s="10">
        <v>4</v>
      </c>
      <c r="N7" s="9">
        <v>7</v>
      </c>
      <c r="O7" s="10">
        <f t="shared" si="1"/>
        <v>5</v>
      </c>
      <c r="P7">
        <f t="shared" si="2"/>
        <v>4.083333333333333</v>
      </c>
      <c r="Q7">
        <f t="shared" si="3"/>
        <v>120</v>
      </c>
      <c r="R7" s="11"/>
      <c r="U7" s="83"/>
    </row>
    <row r="8" spans="1:21" ht="21">
      <c r="B8" s="32" t="s">
        <v>30</v>
      </c>
      <c r="C8" s="7">
        <v>5</v>
      </c>
      <c r="D8" s="7">
        <v>50</v>
      </c>
      <c r="E8" s="7">
        <f t="shared" si="0"/>
        <v>62</v>
      </c>
      <c r="F8" s="49" t="s">
        <v>308</v>
      </c>
      <c r="G8" s="7" t="s">
        <v>31</v>
      </c>
      <c r="H8" s="30">
        <v>255255255192</v>
      </c>
      <c r="I8" s="49" t="s">
        <v>369</v>
      </c>
      <c r="J8" s="49" t="s">
        <v>350</v>
      </c>
      <c r="K8" s="49" t="s">
        <v>329</v>
      </c>
      <c r="L8" s="36">
        <v>128</v>
      </c>
      <c r="M8" s="10">
        <v>4</v>
      </c>
      <c r="N8" s="9">
        <v>6</v>
      </c>
      <c r="O8" s="10">
        <f t="shared" si="1"/>
        <v>3</v>
      </c>
      <c r="P8">
        <f t="shared" si="2"/>
        <v>2.0833333333333335</v>
      </c>
      <c r="Q8">
        <f>ROUNDUP(P8,0)*24</f>
        <v>72</v>
      </c>
      <c r="R8" t="s">
        <v>32</v>
      </c>
      <c r="U8" s="83"/>
    </row>
    <row r="9" spans="1:21" ht="21">
      <c r="B9" s="32" t="s">
        <v>33</v>
      </c>
      <c r="C9" s="7">
        <v>6</v>
      </c>
      <c r="D9" s="7">
        <v>40</v>
      </c>
      <c r="E9" s="7">
        <f t="shared" si="0"/>
        <v>62</v>
      </c>
      <c r="F9" s="49" t="s">
        <v>311</v>
      </c>
      <c r="G9" s="7" t="s">
        <v>31</v>
      </c>
      <c r="H9" s="30">
        <v>255255255192</v>
      </c>
      <c r="I9" s="49" t="s">
        <v>372</v>
      </c>
      <c r="J9" s="7" t="s">
        <v>352</v>
      </c>
      <c r="K9" s="7" t="s">
        <v>332</v>
      </c>
      <c r="L9" s="36">
        <v>64</v>
      </c>
      <c r="M9" s="10">
        <v>4</v>
      </c>
      <c r="N9" s="9">
        <v>6</v>
      </c>
      <c r="O9" s="10">
        <f t="shared" si="1"/>
        <v>2</v>
      </c>
      <c r="P9">
        <f t="shared" si="2"/>
        <v>1.6666666666666667</v>
      </c>
      <c r="Q9">
        <f t="shared" si="3"/>
        <v>48</v>
      </c>
      <c r="U9" s="83"/>
    </row>
    <row r="10" spans="1:21" ht="21">
      <c r="B10" s="33" t="s">
        <v>35</v>
      </c>
      <c r="C10" s="13">
        <v>7</v>
      </c>
      <c r="D10" s="13">
        <v>300</v>
      </c>
      <c r="E10" s="13">
        <f t="shared" si="0"/>
        <v>510</v>
      </c>
      <c r="F10" s="13" t="s">
        <v>295</v>
      </c>
      <c r="G10" s="13" t="s">
        <v>36</v>
      </c>
      <c r="H10" s="14" t="s">
        <v>37</v>
      </c>
      <c r="I10" s="13" t="s">
        <v>357</v>
      </c>
      <c r="J10" s="13" t="s">
        <v>337</v>
      </c>
      <c r="K10" s="13" t="s">
        <v>315</v>
      </c>
      <c r="L10" s="36">
        <v>2</v>
      </c>
      <c r="M10" s="10">
        <v>3</v>
      </c>
      <c r="N10" s="15">
        <v>9</v>
      </c>
      <c r="O10" s="10">
        <f t="shared" si="1"/>
        <v>13</v>
      </c>
      <c r="P10">
        <f t="shared" si="2"/>
        <v>12.5</v>
      </c>
      <c r="Q10">
        <f t="shared" si="3"/>
        <v>312</v>
      </c>
      <c r="U10" s="86" t="s">
        <v>34</v>
      </c>
    </row>
    <row r="11" spans="1:21" ht="21">
      <c r="B11" s="33" t="s">
        <v>38</v>
      </c>
      <c r="C11" s="13">
        <v>8</v>
      </c>
      <c r="D11" s="13">
        <v>224</v>
      </c>
      <c r="E11" s="13">
        <f t="shared" si="0"/>
        <v>254</v>
      </c>
      <c r="F11" s="13" t="s">
        <v>43</v>
      </c>
      <c r="G11" s="13" t="s">
        <v>19</v>
      </c>
      <c r="H11" s="14" t="s">
        <v>20</v>
      </c>
      <c r="I11" s="13" t="s">
        <v>44</v>
      </c>
      <c r="J11" s="13" t="s">
        <v>46</v>
      </c>
      <c r="K11" s="13" t="s">
        <v>47</v>
      </c>
      <c r="L11" s="36">
        <v>1</v>
      </c>
      <c r="M11" s="10">
        <v>3</v>
      </c>
      <c r="N11" s="15">
        <v>8</v>
      </c>
      <c r="O11" s="10">
        <f t="shared" si="1"/>
        <v>10</v>
      </c>
      <c r="P11">
        <f t="shared" si="2"/>
        <v>9.3333333333333339</v>
      </c>
      <c r="Q11">
        <f t="shared" si="3"/>
        <v>240</v>
      </c>
      <c r="U11" s="83"/>
    </row>
    <row r="12" spans="1:21" ht="21">
      <c r="B12" s="33" t="s">
        <v>39</v>
      </c>
      <c r="C12" s="13">
        <v>9</v>
      </c>
      <c r="D12" s="13">
        <v>103</v>
      </c>
      <c r="E12" s="13">
        <f t="shared" si="0"/>
        <v>126</v>
      </c>
      <c r="F12" s="13" t="s">
        <v>301</v>
      </c>
      <c r="G12" s="13" t="s">
        <v>27</v>
      </c>
      <c r="H12" s="14">
        <v>255255255128</v>
      </c>
      <c r="I12" s="13" t="s">
        <v>362</v>
      </c>
      <c r="J12" s="13" t="s">
        <v>343</v>
      </c>
      <c r="K12" s="13" t="s">
        <v>322</v>
      </c>
      <c r="L12" s="36">
        <v>128</v>
      </c>
      <c r="M12" s="10">
        <v>4</v>
      </c>
      <c r="N12" s="15">
        <v>7</v>
      </c>
      <c r="O12" s="10">
        <f t="shared" si="1"/>
        <v>5</v>
      </c>
      <c r="P12">
        <f t="shared" si="2"/>
        <v>4.291666666666667</v>
      </c>
      <c r="Q12">
        <f t="shared" si="3"/>
        <v>120</v>
      </c>
      <c r="U12" s="83"/>
    </row>
    <row r="13" spans="1:21" ht="21">
      <c r="B13" s="33" t="s">
        <v>42</v>
      </c>
      <c r="C13" s="13">
        <v>10</v>
      </c>
      <c r="D13" s="13">
        <v>103</v>
      </c>
      <c r="E13" s="13">
        <f t="shared" si="0"/>
        <v>126</v>
      </c>
      <c r="F13" s="13" t="s">
        <v>302</v>
      </c>
      <c r="G13" s="13" t="s">
        <v>27</v>
      </c>
      <c r="H13" s="14">
        <v>255255255128</v>
      </c>
      <c r="I13" s="13" t="s">
        <v>363</v>
      </c>
      <c r="J13" s="13" t="s">
        <v>344</v>
      </c>
      <c r="K13" s="13" t="s">
        <v>323</v>
      </c>
      <c r="L13" s="36">
        <v>128</v>
      </c>
      <c r="M13" s="10">
        <v>4</v>
      </c>
      <c r="N13" s="15">
        <v>7</v>
      </c>
      <c r="O13" s="10">
        <f t="shared" si="1"/>
        <v>5</v>
      </c>
      <c r="P13">
        <f t="shared" si="2"/>
        <v>4.291666666666667</v>
      </c>
      <c r="Q13">
        <f t="shared" si="3"/>
        <v>120</v>
      </c>
      <c r="U13" s="83"/>
    </row>
    <row r="14" spans="1:21" ht="21">
      <c r="B14" s="33" t="s">
        <v>45</v>
      </c>
      <c r="C14" s="13">
        <v>11</v>
      </c>
      <c r="D14" s="13">
        <v>92</v>
      </c>
      <c r="E14" s="13">
        <f t="shared" si="0"/>
        <v>126</v>
      </c>
      <c r="F14" s="13" t="s">
        <v>305</v>
      </c>
      <c r="G14" s="13" t="s">
        <v>27</v>
      </c>
      <c r="H14" s="14">
        <v>255255255128</v>
      </c>
      <c r="I14" s="13" t="s">
        <v>365</v>
      </c>
      <c r="J14" s="13" t="s">
        <v>347</v>
      </c>
      <c r="K14" s="13" t="s">
        <v>326</v>
      </c>
      <c r="L14" s="36">
        <v>128</v>
      </c>
      <c r="M14" s="10">
        <v>4</v>
      </c>
      <c r="N14" s="15">
        <v>7</v>
      </c>
      <c r="O14" s="10">
        <f t="shared" si="1"/>
        <v>4</v>
      </c>
      <c r="P14">
        <f t="shared" si="2"/>
        <v>3.8333333333333335</v>
      </c>
      <c r="Q14">
        <f t="shared" si="3"/>
        <v>96</v>
      </c>
      <c r="U14" s="83"/>
    </row>
    <row r="15" spans="1:21" ht="21">
      <c r="B15" s="33" t="s">
        <v>48</v>
      </c>
      <c r="C15" s="13">
        <v>12</v>
      </c>
      <c r="D15" s="13">
        <v>90</v>
      </c>
      <c r="E15" s="13">
        <f t="shared" si="0"/>
        <v>126</v>
      </c>
      <c r="F15" s="13" t="s">
        <v>306</v>
      </c>
      <c r="G15" s="13" t="s">
        <v>27</v>
      </c>
      <c r="H15" s="14">
        <v>255255255128</v>
      </c>
      <c r="I15" s="13" t="s">
        <v>366</v>
      </c>
      <c r="J15" s="13" t="s">
        <v>348</v>
      </c>
      <c r="K15" s="13" t="s">
        <v>327</v>
      </c>
      <c r="L15" s="36">
        <v>128</v>
      </c>
      <c r="M15" s="10">
        <v>4</v>
      </c>
      <c r="N15" s="15">
        <v>7</v>
      </c>
      <c r="O15" s="10">
        <f t="shared" si="1"/>
        <v>4</v>
      </c>
      <c r="P15">
        <f t="shared" si="2"/>
        <v>3.75</v>
      </c>
      <c r="Q15">
        <f t="shared" si="3"/>
        <v>96</v>
      </c>
      <c r="R15" t="s">
        <v>32</v>
      </c>
      <c r="U15" s="83"/>
    </row>
    <row r="16" spans="1:21" ht="21">
      <c r="B16" s="33" t="s">
        <v>51</v>
      </c>
      <c r="C16" s="13">
        <v>13</v>
      </c>
      <c r="D16" s="13">
        <v>50</v>
      </c>
      <c r="E16" s="13">
        <f t="shared" si="0"/>
        <v>62</v>
      </c>
      <c r="F16" s="13" t="s">
        <v>309</v>
      </c>
      <c r="G16" s="13" t="s">
        <v>31</v>
      </c>
      <c r="H16" s="14">
        <v>255255255192</v>
      </c>
      <c r="I16" s="13" t="s">
        <v>370</v>
      </c>
      <c r="J16" s="13" t="s">
        <v>351</v>
      </c>
      <c r="K16" s="13" t="s">
        <v>330</v>
      </c>
      <c r="L16" s="36">
        <v>64</v>
      </c>
      <c r="M16" s="10">
        <v>4</v>
      </c>
      <c r="N16" s="15">
        <v>6</v>
      </c>
      <c r="O16" s="10">
        <f t="shared" si="1"/>
        <v>3</v>
      </c>
      <c r="P16">
        <f t="shared" si="2"/>
        <v>2.0833333333333335</v>
      </c>
      <c r="Q16">
        <f t="shared" si="3"/>
        <v>72</v>
      </c>
      <c r="U16" s="83"/>
    </row>
    <row r="17" spans="2:21" ht="21">
      <c r="B17" s="33" t="s">
        <v>52</v>
      </c>
      <c r="C17" s="13">
        <v>14</v>
      </c>
      <c r="D17" s="13">
        <v>28</v>
      </c>
      <c r="E17" s="13">
        <f t="shared" si="0"/>
        <v>30</v>
      </c>
      <c r="F17" s="13" t="s">
        <v>313</v>
      </c>
      <c r="G17" s="13" t="s">
        <v>53</v>
      </c>
      <c r="H17" s="14">
        <v>255255255224</v>
      </c>
      <c r="I17" s="13" t="s">
        <v>374</v>
      </c>
      <c r="J17" s="13" t="s">
        <v>355</v>
      </c>
      <c r="K17" s="13" t="s">
        <v>334</v>
      </c>
      <c r="L17" s="36">
        <v>64</v>
      </c>
      <c r="M17" s="10">
        <v>4</v>
      </c>
      <c r="N17" s="15">
        <v>5</v>
      </c>
      <c r="O17" s="10">
        <f t="shared" si="1"/>
        <v>2</v>
      </c>
      <c r="P17">
        <f t="shared" si="2"/>
        <v>1.1666666666666667</v>
      </c>
      <c r="Q17">
        <f t="shared" si="3"/>
        <v>48</v>
      </c>
      <c r="U17" s="83"/>
    </row>
    <row r="18" spans="2:21" ht="21">
      <c r="B18" s="34" t="s">
        <v>55</v>
      </c>
      <c r="C18" s="16">
        <v>15</v>
      </c>
      <c r="D18" s="16">
        <v>402</v>
      </c>
      <c r="E18" s="16">
        <f t="shared" si="0"/>
        <v>510</v>
      </c>
      <c r="F18" s="16" t="s">
        <v>18</v>
      </c>
      <c r="G18" s="16" t="s">
        <v>36</v>
      </c>
      <c r="H18" s="17" t="s">
        <v>37</v>
      </c>
      <c r="I18" s="16" t="s">
        <v>21</v>
      </c>
      <c r="J18" s="16" t="s">
        <v>23</v>
      </c>
      <c r="K18" s="16" t="s">
        <v>24</v>
      </c>
      <c r="L18" s="36"/>
      <c r="M18" s="10"/>
      <c r="N18" s="18">
        <v>9</v>
      </c>
      <c r="O18" s="10">
        <f t="shared" si="1"/>
        <v>17</v>
      </c>
      <c r="P18">
        <f t="shared" si="2"/>
        <v>16.75</v>
      </c>
      <c r="Q18">
        <f t="shared" si="3"/>
        <v>408</v>
      </c>
      <c r="U18" s="87" t="s">
        <v>54</v>
      </c>
    </row>
    <row r="19" spans="2:21" ht="21">
      <c r="B19" s="34" t="s">
        <v>56</v>
      </c>
      <c r="C19" s="16">
        <v>16</v>
      </c>
      <c r="D19" s="16">
        <v>304</v>
      </c>
      <c r="E19" s="16">
        <f t="shared" si="0"/>
        <v>510</v>
      </c>
      <c r="F19" s="16" t="s">
        <v>26</v>
      </c>
      <c r="G19" s="16" t="s">
        <v>36</v>
      </c>
      <c r="H19" s="17" t="s">
        <v>37</v>
      </c>
      <c r="I19" s="16" t="s">
        <v>28</v>
      </c>
      <c r="J19" s="16" t="s">
        <v>336</v>
      </c>
      <c r="K19" s="16" t="s">
        <v>314</v>
      </c>
      <c r="L19" s="36">
        <v>2</v>
      </c>
      <c r="M19" s="10">
        <v>3</v>
      </c>
      <c r="N19" s="18">
        <v>9</v>
      </c>
      <c r="O19" s="10">
        <f t="shared" si="1"/>
        <v>13</v>
      </c>
      <c r="P19">
        <f t="shared" si="2"/>
        <v>12.666666666666666</v>
      </c>
      <c r="Q19">
        <f t="shared" si="3"/>
        <v>312</v>
      </c>
      <c r="U19" s="83"/>
    </row>
    <row r="20" spans="2:21" ht="21">
      <c r="B20" s="34" t="s">
        <v>57</v>
      </c>
      <c r="C20" s="16">
        <v>17</v>
      </c>
      <c r="D20" s="16">
        <v>228</v>
      </c>
      <c r="E20" s="16">
        <f t="shared" si="0"/>
        <v>254</v>
      </c>
      <c r="F20" s="16" t="s">
        <v>296</v>
      </c>
      <c r="G20" s="16" t="s">
        <v>19</v>
      </c>
      <c r="H20" s="17" t="s">
        <v>20</v>
      </c>
      <c r="I20" s="16" t="s">
        <v>358</v>
      </c>
      <c r="J20" s="16" t="s">
        <v>40</v>
      </c>
      <c r="K20" s="16" t="s">
        <v>41</v>
      </c>
      <c r="L20" s="36">
        <v>2</v>
      </c>
      <c r="M20" s="10">
        <v>3</v>
      </c>
      <c r="N20" s="18">
        <v>8</v>
      </c>
      <c r="O20" s="10">
        <f t="shared" si="1"/>
        <v>10</v>
      </c>
      <c r="P20">
        <f t="shared" si="2"/>
        <v>9.5</v>
      </c>
      <c r="Q20">
        <f t="shared" si="3"/>
        <v>240</v>
      </c>
      <c r="U20" s="83"/>
    </row>
    <row r="21" spans="2:21" ht="15.75" customHeight="1">
      <c r="B21" s="34" t="s">
        <v>58</v>
      </c>
      <c r="C21" s="16">
        <v>18</v>
      </c>
      <c r="D21" s="16">
        <v>195</v>
      </c>
      <c r="E21" s="16">
        <f t="shared" si="0"/>
        <v>254</v>
      </c>
      <c r="F21" s="48" t="s">
        <v>297</v>
      </c>
      <c r="G21" s="16" t="s">
        <v>19</v>
      </c>
      <c r="H21" s="29" t="s">
        <v>20</v>
      </c>
      <c r="I21" s="48" t="s">
        <v>359</v>
      </c>
      <c r="J21" s="16" t="s">
        <v>339</v>
      </c>
      <c r="K21" s="16" t="s">
        <v>317</v>
      </c>
      <c r="L21" s="36">
        <v>1</v>
      </c>
      <c r="M21" s="10">
        <v>3</v>
      </c>
      <c r="N21" s="18">
        <v>8</v>
      </c>
      <c r="O21" s="10">
        <f t="shared" si="1"/>
        <v>9</v>
      </c>
      <c r="P21">
        <f t="shared" si="2"/>
        <v>8.125</v>
      </c>
      <c r="Q21">
        <f t="shared" si="3"/>
        <v>216</v>
      </c>
      <c r="U21" s="83"/>
    </row>
    <row r="22" spans="2:21" ht="15.75" customHeight="1">
      <c r="B22" s="34" t="s">
        <v>59</v>
      </c>
      <c r="C22" s="16">
        <v>19</v>
      </c>
      <c r="D22" s="16">
        <v>106</v>
      </c>
      <c r="E22" s="16">
        <f t="shared" si="0"/>
        <v>126</v>
      </c>
      <c r="F22" s="48" t="s">
        <v>300</v>
      </c>
      <c r="G22" s="16" t="s">
        <v>27</v>
      </c>
      <c r="H22" s="29">
        <v>255255255128</v>
      </c>
      <c r="I22" s="48" t="s">
        <v>319</v>
      </c>
      <c r="J22" s="16" t="s">
        <v>342</v>
      </c>
      <c r="K22" s="16" t="s">
        <v>321</v>
      </c>
      <c r="L22" s="36">
        <v>128</v>
      </c>
      <c r="M22" s="10">
        <v>4</v>
      </c>
      <c r="N22" s="18">
        <v>7</v>
      </c>
      <c r="O22" s="10">
        <f t="shared" si="1"/>
        <v>5</v>
      </c>
      <c r="P22">
        <f t="shared" si="2"/>
        <v>4.416666666666667</v>
      </c>
      <c r="Q22">
        <f t="shared" si="3"/>
        <v>120</v>
      </c>
      <c r="U22" s="83"/>
    </row>
    <row r="23" spans="2:21" ht="15.75" customHeight="1">
      <c r="B23" s="34" t="s">
        <v>60</v>
      </c>
      <c r="C23" s="16">
        <v>20</v>
      </c>
      <c r="D23" s="16">
        <v>96</v>
      </c>
      <c r="E23" s="16">
        <f t="shared" si="0"/>
        <v>126</v>
      </c>
      <c r="F23" s="48" t="s">
        <v>304</v>
      </c>
      <c r="G23" s="16" t="s">
        <v>27</v>
      </c>
      <c r="H23" s="29">
        <v>255255255128</v>
      </c>
      <c r="I23" s="48" t="s">
        <v>367</v>
      </c>
      <c r="J23" s="16" t="s">
        <v>346</v>
      </c>
      <c r="K23" s="16" t="s">
        <v>325</v>
      </c>
      <c r="L23" s="36">
        <v>128</v>
      </c>
      <c r="M23" s="10">
        <v>4</v>
      </c>
      <c r="N23" s="18">
        <v>7</v>
      </c>
      <c r="O23" s="10">
        <f t="shared" si="1"/>
        <v>4</v>
      </c>
      <c r="P23">
        <f t="shared" si="2"/>
        <v>4</v>
      </c>
      <c r="Q23">
        <f t="shared" si="3"/>
        <v>96</v>
      </c>
      <c r="R23" s="11"/>
      <c r="U23" s="83"/>
    </row>
    <row r="24" spans="2:21" ht="15.75" customHeight="1">
      <c r="B24" s="34" t="s">
        <v>61</v>
      </c>
      <c r="C24" s="16">
        <v>21</v>
      </c>
      <c r="D24" s="16">
        <v>65</v>
      </c>
      <c r="E24" s="16">
        <f t="shared" si="0"/>
        <v>126</v>
      </c>
      <c r="F24" s="16" t="s">
        <v>307</v>
      </c>
      <c r="G24" s="16" t="s">
        <v>27</v>
      </c>
      <c r="H24" s="17">
        <v>255255255128</v>
      </c>
      <c r="I24" s="16" t="s">
        <v>368</v>
      </c>
      <c r="J24" s="16" t="s">
        <v>349</v>
      </c>
      <c r="K24" s="16" t="s">
        <v>328</v>
      </c>
      <c r="L24" s="36">
        <v>128</v>
      </c>
      <c r="M24" s="10">
        <v>4</v>
      </c>
      <c r="N24" s="18">
        <v>7</v>
      </c>
      <c r="O24" s="10">
        <f t="shared" si="1"/>
        <v>3</v>
      </c>
      <c r="P24">
        <f t="shared" si="2"/>
        <v>2.7083333333333335</v>
      </c>
      <c r="Q24">
        <f t="shared" si="3"/>
        <v>72</v>
      </c>
      <c r="U24" s="83"/>
    </row>
    <row r="25" spans="2:21" ht="15.75" customHeight="1">
      <c r="B25" s="34" t="s">
        <v>62</v>
      </c>
      <c r="C25" s="16">
        <v>22</v>
      </c>
      <c r="D25" s="16">
        <v>45</v>
      </c>
      <c r="E25" s="16">
        <f t="shared" si="0"/>
        <v>62</v>
      </c>
      <c r="F25" s="16" t="s">
        <v>310</v>
      </c>
      <c r="G25" s="16" t="s">
        <v>31</v>
      </c>
      <c r="H25" s="17">
        <v>255255255192</v>
      </c>
      <c r="I25" s="16" t="s">
        <v>371</v>
      </c>
      <c r="J25" s="16" t="s">
        <v>353</v>
      </c>
      <c r="K25" s="16" t="s">
        <v>331</v>
      </c>
      <c r="L25" s="36">
        <v>64</v>
      </c>
      <c r="M25" s="10">
        <v>4</v>
      </c>
      <c r="N25" s="18">
        <v>6</v>
      </c>
      <c r="O25" s="10">
        <f t="shared" si="1"/>
        <v>2</v>
      </c>
      <c r="P25">
        <f t="shared" si="2"/>
        <v>1.875</v>
      </c>
      <c r="Q25">
        <f t="shared" si="3"/>
        <v>48</v>
      </c>
      <c r="R25" s="11"/>
      <c r="U25" s="83"/>
    </row>
    <row r="26" spans="2:21" ht="15.75" customHeight="1">
      <c r="B26" s="34" t="s">
        <v>63</v>
      </c>
      <c r="C26" s="16">
        <v>23</v>
      </c>
      <c r="D26" s="16">
        <v>36</v>
      </c>
      <c r="E26" s="16">
        <f t="shared" si="0"/>
        <v>62</v>
      </c>
      <c r="F26" s="16" t="s">
        <v>312</v>
      </c>
      <c r="G26" s="16" t="s">
        <v>31</v>
      </c>
      <c r="H26" s="17">
        <v>255255255192</v>
      </c>
      <c r="I26" s="16" t="s">
        <v>373</v>
      </c>
      <c r="J26" s="16" t="s">
        <v>354</v>
      </c>
      <c r="K26" s="16" t="s">
        <v>333</v>
      </c>
      <c r="L26" s="36">
        <v>64</v>
      </c>
      <c r="M26" s="10">
        <v>4</v>
      </c>
      <c r="N26" s="18">
        <v>6</v>
      </c>
      <c r="O26" s="10">
        <f t="shared" si="1"/>
        <v>2</v>
      </c>
      <c r="P26">
        <f t="shared" si="2"/>
        <v>1.5</v>
      </c>
      <c r="Q26">
        <f t="shared" si="3"/>
        <v>48</v>
      </c>
      <c r="U26" s="83"/>
    </row>
    <row r="27" spans="2:21" ht="15.75" customHeight="1">
      <c r="B27" s="34" t="s">
        <v>66</v>
      </c>
      <c r="C27" s="16">
        <v>24</v>
      </c>
      <c r="D27" s="16">
        <v>14</v>
      </c>
      <c r="E27" s="16">
        <f t="shared" si="0"/>
        <v>14</v>
      </c>
      <c r="F27" s="16" t="s">
        <v>64</v>
      </c>
      <c r="G27" s="16" t="s">
        <v>67</v>
      </c>
      <c r="H27" s="17">
        <v>255255255240</v>
      </c>
      <c r="I27" s="16" t="s">
        <v>65</v>
      </c>
      <c r="J27" s="16" t="s">
        <v>356</v>
      </c>
      <c r="K27" s="16" t="s">
        <v>335</v>
      </c>
      <c r="L27" s="36">
        <v>32</v>
      </c>
      <c r="M27" s="10">
        <v>4</v>
      </c>
      <c r="N27" s="18">
        <v>4</v>
      </c>
      <c r="O27" s="10">
        <f t="shared" si="1"/>
        <v>1</v>
      </c>
      <c r="P27">
        <f t="shared" si="2"/>
        <v>0.58333333333333337</v>
      </c>
      <c r="Q27">
        <f t="shared" si="3"/>
        <v>24</v>
      </c>
      <c r="U27" s="83"/>
    </row>
    <row r="28" spans="2:21" ht="15.75" customHeight="1">
      <c r="B28" s="34"/>
      <c r="C28" s="16"/>
      <c r="D28" s="16"/>
      <c r="E28" s="16">
        <f t="shared" si="0"/>
        <v>-1</v>
      </c>
      <c r="F28" s="16" t="s">
        <v>68</v>
      </c>
      <c r="G28" s="16"/>
      <c r="H28" s="17"/>
      <c r="I28" s="16" t="s">
        <v>69</v>
      </c>
      <c r="J28" s="16"/>
      <c r="K28" s="16"/>
      <c r="L28" s="36">
        <v>16</v>
      </c>
      <c r="M28" s="10">
        <v>4</v>
      </c>
      <c r="N28" s="18"/>
      <c r="O28" s="10">
        <f t="shared" si="1"/>
        <v>0</v>
      </c>
    </row>
    <row r="29" spans="2:21" ht="15.75" customHeight="1">
      <c r="D29" s="27" t="s">
        <v>70</v>
      </c>
      <c r="E29" s="37">
        <f>SUM(E4:E28)</f>
        <v>4287</v>
      </c>
      <c r="F29" s="16"/>
    </row>
    <row r="30" spans="2:21" ht="15.75" customHeight="1">
      <c r="D30" s="28" t="s">
        <v>72</v>
      </c>
      <c r="E30" s="19">
        <f>ENLACE!C49</f>
        <v>90</v>
      </c>
    </row>
    <row r="31" spans="2:21" ht="15.75" customHeight="1">
      <c r="D31" s="26" t="s">
        <v>73</v>
      </c>
      <c r="E31" s="20">
        <f>SUM(E29:E30)</f>
        <v>4377</v>
      </c>
    </row>
    <row r="32" spans="2:21" ht="15.75" customHeight="1">
      <c r="D32" s="16" t="s">
        <v>7</v>
      </c>
      <c r="E32" s="16">
        <f>2^(L32)-2</f>
        <v>8190</v>
      </c>
      <c r="F32" s="16"/>
      <c r="G32" s="16"/>
      <c r="H32" s="16"/>
      <c r="I32" s="16"/>
      <c r="J32" s="16"/>
      <c r="K32" s="16"/>
      <c r="L32" s="16">
        <v>13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5">
    <mergeCell ref="A1:C1"/>
    <mergeCell ref="H1:I1"/>
    <mergeCell ref="U4:U9"/>
    <mergeCell ref="U10:U17"/>
    <mergeCell ref="U18:U27"/>
  </mergeCells>
  <conditionalFormatting sqref="E4">
    <cfRule type="cellIs" dxfId="11" priority="1" operator="greaterThanOrEqual">
      <formula>"D4"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764A3368A43249B966AA3699092348" ma:contentTypeVersion="17" ma:contentTypeDescription="Create a new document." ma:contentTypeScope="" ma:versionID="fff3f91cfc63085802e7433774f22c30">
  <xsd:schema xmlns:xsd="http://www.w3.org/2001/XMLSchema" xmlns:xs="http://www.w3.org/2001/XMLSchema" xmlns:p="http://schemas.microsoft.com/office/2006/metadata/properties" xmlns:ns3="c4796b92-89f8-46a2-8728-98f3114e09c5" xmlns:ns4="c36cb2c1-8dd1-4872-8ba8-8ad0b6598448" targetNamespace="http://schemas.microsoft.com/office/2006/metadata/properties" ma:root="true" ma:fieldsID="da56971ef0bd615f63e17be7add0e76b" ns3:_="" ns4:_="">
    <xsd:import namespace="c4796b92-89f8-46a2-8728-98f3114e09c5"/>
    <xsd:import namespace="c36cb2c1-8dd1-4872-8ba8-8ad0b65984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6b92-89f8-46a2-8728-98f3114e0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cb2c1-8dd1-4872-8ba8-8ad0b659844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796b92-89f8-46a2-8728-98f3114e09c5" xsi:nil="true"/>
  </documentManagement>
</p:properties>
</file>

<file path=customXml/itemProps1.xml><?xml version="1.0" encoding="utf-8"?>
<ds:datastoreItem xmlns:ds="http://schemas.openxmlformats.org/officeDocument/2006/customXml" ds:itemID="{4D8E7382-F5FE-4CAA-82C5-8BE5B7AA66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064606-DDB0-43D5-80B9-E75BBF9FA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6b92-89f8-46a2-8728-98f3114e09c5"/>
    <ds:schemaRef ds:uri="c36cb2c1-8dd1-4872-8ba8-8ad0b65984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066AB1-2A82-449C-A82E-46B0A6256DC3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36cb2c1-8dd1-4872-8ba8-8ad0b6598448"/>
    <ds:schemaRef ds:uri="c4796b92-89f8-46a2-8728-98f3114e09c5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ENLACE</vt:lpstr>
      <vt:lpstr>Popayan</vt:lpstr>
      <vt:lpstr>Popayan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cp:keywords/>
  <dc:description/>
  <cp:lastModifiedBy>Kevin Stiven Jimenez Perafan</cp:lastModifiedBy>
  <cp:revision/>
  <cp:lastPrinted>2023-11-23T16:05:19Z</cp:lastPrinted>
  <dcterms:created xsi:type="dcterms:W3CDTF">2006-09-16T00:00:00Z</dcterms:created>
  <dcterms:modified xsi:type="dcterms:W3CDTF">2023-12-04T04:35:39Z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0x01010063764A3368A43249B966AA3699092348</vt:lpwstr>
  </property>
</Properties>
</file>