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starpress/Workspace/WorkSpace/Shanghai_COVID_2022/"/>
    </mc:Choice>
  </mc:AlternateContent>
  <xr:revisionPtr revIDLastSave="0" documentId="13_ncr:1_{3D6513C8-D3E2-0E40-A083-28CE7C69D2A0}" xr6:coauthVersionLast="36" xr6:coauthVersionMax="36" xr10:uidLastSave="{00000000-0000-0000-0000-000000000000}"/>
  <bookViews>
    <workbookView xWindow="0" yWindow="500" windowWidth="27940" windowHeight="17500" activeTab="1" xr2:uid="{00000000-000D-0000-FFFF-FFFF00000000}"/>
  </bookViews>
  <sheets>
    <sheet name="汇总" sheetId="2" r:id="rId1"/>
    <sheet name="汇总-人读" sheetId="1" r:id="rId2"/>
  </sheets>
  <calcPr calcId="181029" iterate="1" concurrentCalc="0"/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2" i="1"/>
  <c r="G45" i="1"/>
  <c r="H45" i="1"/>
  <c r="B45" i="1"/>
  <c r="M45" i="1"/>
  <c r="N45" i="1"/>
  <c r="C45" i="1"/>
  <c r="J45" i="1"/>
  <c r="R45" i="1"/>
  <c r="T45" i="1"/>
  <c r="U45" i="1"/>
  <c r="E45" i="1"/>
  <c r="K45" i="1"/>
  <c r="L45" i="1"/>
  <c r="P45" i="1"/>
  <c r="Q45" i="1"/>
  <c r="W45" i="1"/>
  <c r="G46" i="1"/>
  <c r="H46" i="1"/>
  <c r="B46" i="1"/>
  <c r="M46" i="1"/>
  <c r="N46" i="1"/>
  <c r="C46" i="1"/>
  <c r="J46" i="1"/>
  <c r="R46" i="1"/>
  <c r="T46" i="1"/>
  <c r="U46" i="1"/>
  <c r="E46" i="1"/>
  <c r="K46" i="1"/>
  <c r="L46" i="1"/>
  <c r="P46" i="1"/>
  <c r="Q46" i="1"/>
  <c r="W46" i="1"/>
  <c r="B44" i="1"/>
  <c r="C44" i="1"/>
  <c r="E44" i="1"/>
  <c r="W44" i="1"/>
  <c r="U44" i="1"/>
  <c r="T44" i="1"/>
  <c r="Q44" i="1"/>
  <c r="R44" i="1"/>
  <c r="P44" i="1"/>
  <c r="K44" i="1"/>
  <c r="L44" i="1"/>
  <c r="M44" i="1"/>
  <c r="N44" i="1"/>
  <c r="J44" i="1"/>
  <c r="H44" i="1"/>
  <c r="G44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M45" i="2"/>
  <c r="H45" i="2"/>
  <c r="G45" i="2"/>
  <c r="M44" i="2"/>
  <c r="H44" i="2"/>
  <c r="G44" i="2"/>
  <c r="M43" i="2"/>
  <c r="H43" i="2"/>
  <c r="G43" i="2"/>
  <c r="M42" i="2"/>
  <c r="H42" i="2"/>
  <c r="G42" i="2"/>
  <c r="M41" i="2"/>
  <c r="H41" i="2"/>
  <c r="G41" i="2"/>
  <c r="M40" i="2"/>
  <c r="H40" i="2"/>
  <c r="G40" i="2"/>
  <c r="M39" i="2"/>
  <c r="H39" i="2"/>
  <c r="G39" i="2"/>
  <c r="M38" i="2"/>
  <c r="H38" i="2"/>
  <c r="G38" i="2"/>
  <c r="M37" i="2"/>
  <c r="H37" i="2"/>
  <c r="G37" i="2"/>
  <c r="M36" i="2"/>
  <c r="H36" i="2"/>
  <c r="G36" i="2"/>
  <c r="M35" i="2"/>
  <c r="H35" i="2"/>
  <c r="G35" i="2"/>
  <c r="M34" i="2"/>
  <c r="H34" i="2"/>
  <c r="G34" i="2"/>
  <c r="M33" i="2"/>
  <c r="H33" i="2"/>
  <c r="G33" i="2"/>
  <c r="M32" i="2"/>
  <c r="H32" i="2"/>
  <c r="G32" i="2"/>
  <c r="M31" i="2"/>
  <c r="H31" i="2"/>
  <c r="G31" i="2"/>
  <c r="M30" i="2"/>
  <c r="H30" i="2"/>
  <c r="G30" i="2"/>
  <c r="M29" i="2"/>
  <c r="H29" i="2"/>
  <c r="G29" i="2"/>
  <c r="M28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U43" i="1"/>
  <c r="N43" i="1"/>
  <c r="M43" i="1"/>
  <c r="E4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C43" i="1"/>
  <c r="B43" i="1"/>
  <c r="U42" i="1"/>
  <c r="E42" i="1"/>
  <c r="C42" i="1"/>
  <c r="B42" i="1"/>
  <c r="U41" i="1"/>
  <c r="E41" i="1"/>
  <c r="C41" i="1"/>
  <c r="B41" i="1"/>
  <c r="U40" i="1"/>
  <c r="E40" i="1"/>
  <c r="C40" i="1"/>
  <c r="B40" i="1"/>
  <c r="U39" i="1"/>
  <c r="E39" i="1"/>
  <c r="C39" i="1"/>
  <c r="B39" i="1"/>
  <c r="U38" i="1"/>
  <c r="E38" i="1"/>
  <c r="C38" i="1"/>
  <c r="B38" i="1"/>
  <c r="U37" i="1"/>
  <c r="E37" i="1"/>
  <c r="C37" i="1"/>
  <c r="B37" i="1"/>
  <c r="U36" i="1"/>
  <c r="E36" i="1"/>
  <c r="C36" i="1"/>
  <c r="B36" i="1"/>
  <c r="U35" i="1"/>
  <c r="E35" i="1"/>
  <c r="C35" i="1"/>
  <c r="B35" i="1"/>
  <c r="U34" i="1"/>
  <c r="E34" i="1"/>
  <c r="C34" i="1"/>
  <c r="B34" i="1"/>
  <c r="U33" i="1"/>
  <c r="E33" i="1"/>
  <c r="C33" i="1"/>
  <c r="B33" i="1"/>
  <c r="U32" i="1"/>
  <c r="E32" i="1"/>
  <c r="C32" i="1"/>
  <c r="B32" i="1"/>
  <c r="U31" i="1"/>
  <c r="E31" i="1"/>
  <c r="C31" i="1"/>
  <c r="B31" i="1"/>
  <c r="U30" i="1"/>
  <c r="E30" i="1"/>
  <c r="C30" i="1"/>
  <c r="B30" i="1"/>
  <c r="U29" i="1"/>
  <c r="E29" i="1"/>
  <c r="C29" i="1"/>
  <c r="B29" i="1"/>
  <c r="U28" i="1"/>
  <c r="E28" i="1"/>
  <c r="C28" i="1"/>
  <c r="B28" i="1"/>
  <c r="U27" i="1"/>
  <c r="E27" i="1"/>
  <c r="C27" i="1"/>
  <c r="B27" i="1"/>
  <c r="U26" i="1"/>
  <c r="E26" i="1"/>
  <c r="C26" i="1"/>
  <c r="B26" i="1"/>
  <c r="U25" i="1"/>
  <c r="E25" i="1"/>
  <c r="C25" i="1"/>
  <c r="B25" i="1"/>
  <c r="U24" i="1"/>
  <c r="E24" i="1"/>
  <c r="C24" i="1"/>
  <c r="B24" i="1"/>
  <c r="U23" i="1"/>
  <c r="E23" i="1"/>
  <c r="C23" i="1"/>
  <c r="B23" i="1"/>
  <c r="E22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C4" i="1"/>
  <c r="C3" i="1"/>
</calcChain>
</file>

<file path=xl/sharedStrings.xml><?xml version="1.0" encoding="utf-8"?>
<sst xmlns="http://schemas.openxmlformats.org/spreadsheetml/2006/main" count="73" uniqueCount="44">
  <si>
    <t>指标</t>
  </si>
  <si>
    <t>汇总</t>
  </si>
  <si>
    <t>确诊来源</t>
  </si>
  <si>
    <t>管控范围</t>
  </si>
  <si>
    <t>医疗资源使用</t>
  </si>
  <si>
    <t>确诊/无症状比</t>
  </si>
  <si>
    <t>管控区外累计（估计多为外卖快递服务人员）</t>
  </si>
  <si>
    <t>无症状转确诊比</t>
  </si>
  <si>
    <t>暂未收治数</t>
  </si>
  <si>
    <t>确诊</t>
  </si>
  <si>
    <t>无症状</t>
  </si>
  <si>
    <t>无症状转确诊</t>
  </si>
  <si>
    <t>管控内确诊</t>
  </si>
  <si>
    <t>管控内无症状</t>
  </si>
  <si>
    <t>例行筛查确诊</t>
  </si>
  <si>
    <t>例行筛查无症状</t>
  </si>
  <si>
    <t>确诊密接</t>
  </si>
  <si>
    <t>无症状密接</t>
  </si>
  <si>
    <t>本土医学观察中无症状</t>
  </si>
  <si>
    <t>本土在院治疗中</t>
  </si>
  <si>
    <t>本次治愈出院</t>
  </si>
  <si>
    <t>核心事件</t>
  </si>
  <si>
    <t>治愈出院</t>
  </si>
  <si>
    <t>解除医学观察数</t>
  </si>
  <si>
    <t>排查密接数</t>
  </si>
  <si>
    <t>排查密接阴性</t>
  </si>
  <si>
    <t>排查次密接数</t>
  </si>
  <si>
    <t>排查次密接阴性</t>
  </si>
  <si>
    <t>华亭宾馆工作人员感染</t>
  </si>
  <si>
    <t>例行筛查为机场</t>
  </si>
  <si>
    <t>徐汇就诊发现1例</t>
  </si>
  <si>
    <t>其中一例为就诊发现</t>
  </si>
  <si>
    <t>其中一例为就诊发现，本日风险人群筛查中无症状数量突然升高，遍布上海各区</t>
  </si>
  <si>
    <t>进行一轮3万人大排查</t>
  </si>
  <si>
    <t>市卫健委介绍，无症状感染者转归确诊病例的情况：
无症状感染者主要指新冠病毒核酸检测阳性，但没有咽痛、发烧、乏力、干咳、嗅觉减退等症状和体征，同时CT片影像学上也没有肺炎表现的相关人员。对于无症状感染者，我市按照国家有关要求，对其进行14天隔离医学观察，定期进行临床诊查、核酸检测等。同时，针对无症状感染者等同于确诊病例落实相应的管控措施和要求。</t>
  </si>
  <si>
    <t>闵行区梅陇镇虹梅南路1578号、金山区金山卫镇学府路1811弄列为中风险地区，上海市其他区域风险等级不变。</t>
  </si>
  <si>
    <t>1例为返沪人员</t>
  </si>
  <si>
    <t>3月18日开始单独发布一条地址</t>
  </si>
  <si>
    <t>第一轮10名出院，本次每个区都会发布确诊和无症状数量</t>
  </si>
  <si>
    <t>今日起不发布解除医学观察数</t>
  </si>
  <si>
    <t>本日起不披露解除医学观察数</t>
  </si>
  <si>
    <t>重症</t>
  </si>
  <si>
    <t>本日披露重症数</t>
  </si>
  <si>
    <t>数据相关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</si>
</sst>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0"/>
      <color theme="1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b/>
      <sz val="11"/>
      <color rgb="FFFF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2" borderId="0" xfId="0" applyFont="1" applyFill="1" applyAlignment="1">
      <alignment wrapText="1"/>
    </xf>
    <xf numFmtId="14" fontId="0" fillId="0" borderId="0" xfId="0" applyNumberFormat="1"/>
    <xf numFmtId="0" fontId="2" fillId="2" borderId="0" xfId="0" applyFont="1" applyFill="1" applyAlignment="1">
      <alignment wrapText="1"/>
    </xf>
    <xf numFmtId="0" fontId="3" fillId="0" borderId="0" xfId="0" applyFont="1"/>
    <xf numFmtId="0" fontId="3" fillId="2" borderId="0" xfId="0" applyFont="1" applyFill="1" applyAlignment="1">
      <alignment wrapText="1"/>
    </xf>
    <xf numFmtId="0" fontId="2" fillId="2" borderId="1" xfId="0" applyFont="1" applyFill="1" applyBorder="1" applyAlignment="1">
      <alignment horizontal="centerContinuous" wrapText="1"/>
    </xf>
    <xf numFmtId="14" fontId="3" fillId="0" borderId="0" xfId="0" applyNumberFormat="1" applyFont="1"/>
    <xf numFmtId="10" fontId="3" fillId="0" borderId="0" xfId="1" applyNumberFormat="1" applyFont="1" applyAlignment="1"/>
    <xf numFmtId="0" fontId="2" fillId="2" borderId="0" xfId="0" applyFont="1" applyFill="1" applyBorder="1" applyAlignment="1">
      <alignment horizontal="centerContinuous" wrapText="1"/>
    </xf>
    <xf numFmtId="0" fontId="2" fillId="2" borderId="0" xfId="0" applyFont="1" applyFill="1" applyAlignment="1">
      <alignment horizontal="center" wrapText="1"/>
    </xf>
    <xf numFmtId="0" fontId="6" fillId="2" borderId="0" xfId="0" applyFont="1" applyFill="1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7"/>
  <sheetViews>
    <sheetView zoomScale="97" zoomScaleNormal="97" workbookViewId="0">
      <pane xSplit="1" ySplit="1" topLeftCell="B12" activePane="bottomRight" state="frozen"/>
      <selection pane="topRight"/>
      <selection pane="bottomLeft"/>
      <selection pane="bottomRight" activeCell="U45" sqref="U45"/>
    </sheetView>
  </sheetViews>
  <sheetFormatPr baseColWidth="10" defaultColWidth="9" defaultRowHeight="15"/>
  <cols>
    <col min="1" max="1" width="19" customWidth="1"/>
    <col min="2" max="10" width="9.1640625" customWidth="1"/>
    <col min="11" max="11" width="13.1640625" customWidth="1"/>
    <col min="12" max="20" width="9.1640625" customWidth="1"/>
    <col min="21" max="21" width="29.33203125" customWidth="1"/>
  </cols>
  <sheetData>
    <row r="1" spans="1:22" s="1" customFormat="1" ht="3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1" t="s">
        <v>14</v>
      </c>
      <c r="H1" s="1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22</v>
      </c>
      <c r="O1" s="1" t="s">
        <v>41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</row>
    <row r="2" spans="1:22">
      <c r="A2" s="2">
        <v>44255</v>
      </c>
      <c r="C2">
        <v>3</v>
      </c>
    </row>
    <row r="3" spans="1:22">
      <c r="A3" s="2">
        <f t="shared" ref="A3:A66" si="0">A2+1</f>
        <v>44256</v>
      </c>
      <c r="B3">
        <v>1</v>
      </c>
      <c r="C3">
        <v>1</v>
      </c>
      <c r="F3">
        <v>1</v>
      </c>
      <c r="I3">
        <v>78</v>
      </c>
      <c r="J3">
        <v>2</v>
      </c>
      <c r="K3">
        <v>10</v>
      </c>
      <c r="L3">
        <v>1</v>
      </c>
    </row>
    <row r="4" spans="1:22">
      <c r="A4" s="2">
        <f t="shared" si="0"/>
        <v>44257</v>
      </c>
    </row>
    <row r="5" spans="1:22">
      <c r="A5" s="2">
        <f t="shared" si="0"/>
        <v>44258</v>
      </c>
      <c r="B5">
        <v>2</v>
      </c>
      <c r="C5">
        <v>14</v>
      </c>
      <c r="E5">
        <v>14</v>
      </c>
      <c r="F5">
        <v>2</v>
      </c>
      <c r="I5">
        <v>127</v>
      </c>
      <c r="J5">
        <v>96</v>
      </c>
      <c r="K5">
        <v>29</v>
      </c>
      <c r="L5">
        <v>6</v>
      </c>
    </row>
    <row r="6" spans="1:22">
      <c r="A6" s="2">
        <f t="shared" si="0"/>
        <v>44259</v>
      </c>
      <c r="B6">
        <v>3</v>
      </c>
      <c r="C6">
        <v>16</v>
      </c>
      <c r="E6">
        <v>3</v>
      </c>
      <c r="F6">
        <v>15</v>
      </c>
      <c r="G6">
        <v>0</v>
      </c>
      <c r="H6">
        <v>1</v>
      </c>
      <c r="I6">
        <v>55</v>
      </c>
      <c r="J6">
        <v>71</v>
      </c>
      <c r="K6">
        <v>45</v>
      </c>
      <c r="L6">
        <v>9</v>
      </c>
    </row>
    <row r="7" spans="1:22">
      <c r="A7" s="2">
        <f t="shared" si="0"/>
        <v>44260</v>
      </c>
      <c r="B7">
        <v>0</v>
      </c>
      <c r="C7">
        <v>28</v>
      </c>
      <c r="E7">
        <v>0</v>
      </c>
      <c r="G7">
        <v>0</v>
      </c>
      <c r="I7">
        <v>0</v>
      </c>
      <c r="J7">
        <v>113</v>
      </c>
      <c r="K7">
        <v>73</v>
      </c>
      <c r="L7">
        <v>9</v>
      </c>
    </row>
    <row r="8" spans="1:22">
      <c r="A8" s="2">
        <f t="shared" si="0"/>
        <v>44261</v>
      </c>
      <c r="B8">
        <v>3</v>
      </c>
      <c r="C8">
        <v>44</v>
      </c>
      <c r="E8">
        <v>3</v>
      </c>
      <c r="F8">
        <v>44</v>
      </c>
      <c r="G8">
        <v>0</v>
      </c>
      <c r="H8">
        <v>1</v>
      </c>
      <c r="I8">
        <v>0</v>
      </c>
      <c r="J8">
        <v>0</v>
      </c>
      <c r="K8">
        <v>118</v>
      </c>
      <c r="L8">
        <v>12</v>
      </c>
      <c r="U8" t="s">
        <v>29</v>
      </c>
    </row>
    <row r="9" spans="1:22">
      <c r="A9" s="2">
        <f t="shared" si="0"/>
        <v>44262</v>
      </c>
      <c r="B9">
        <v>4</v>
      </c>
      <c r="C9">
        <v>51</v>
      </c>
      <c r="E9">
        <v>4</v>
      </c>
      <c r="F9">
        <v>51</v>
      </c>
      <c r="G9">
        <v>0</v>
      </c>
      <c r="H9">
        <v>0</v>
      </c>
      <c r="I9">
        <v>0</v>
      </c>
      <c r="J9">
        <v>237</v>
      </c>
      <c r="K9">
        <v>169</v>
      </c>
      <c r="L9">
        <v>16</v>
      </c>
    </row>
    <row r="10" spans="1:22">
      <c r="A10" s="2">
        <f t="shared" si="0"/>
        <v>44263</v>
      </c>
      <c r="B10">
        <v>3</v>
      </c>
      <c r="C10">
        <v>62</v>
      </c>
      <c r="E10">
        <v>2</v>
      </c>
      <c r="F10">
        <v>62</v>
      </c>
      <c r="I10">
        <v>19</v>
      </c>
      <c r="J10">
        <v>16</v>
      </c>
      <c r="K10">
        <v>231</v>
      </c>
      <c r="L10">
        <v>19</v>
      </c>
      <c r="U10" t="s">
        <v>31</v>
      </c>
    </row>
    <row r="11" spans="1:22">
      <c r="A11" s="2">
        <f t="shared" si="0"/>
        <v>44264</v>
      </c>
      <c r="B11">
        <v>4</v>
      </c>
      <c r="C11">
        <v>76</v>
      </c>
      <c r="E11">
        <v>3</v>
      </c>
      <c r="F11">
        <v>64</v>
      </c>
      <c r="H11">
        <v>12</v>
      </c>
      <c r="I11">
        <v>49</v>
      </c>
      <c r="J11">
        <v>54</v>
      </c>
      <c r="K11">
        <v>306</v>
      </c>
      <c r="L11">
        <v>23</v>
      </c>
      <c r="U11" t="s">
        <v>32</v>
      </c>
    </row>
    <row r="12" spans="1:22">
      <c r="A12" s="2">
        <f t="shared" si="0"/>
        <v>44265</v>
      </c>
      <c r="B12">
        <v>11</v>
      </c>
      <c r="C12">
        <v>64</v>
      </c>
      <c r="E12">
        <v>11</v>
      </c>
      <c r="F12">
        <v>61</v>
      </c>
      <c r="G12">
        <v>0</v>
      </c>
      <c r="H12">
        <v>3</v>
      </c>
      <c r="I12">
        <v>0</v>
      </c>
      <c r="J12">
        <v>28</v>
      </c>
      <c r="K12">
        <v>370</v>
      </c>
      <c r="L12">
        <v>34</v>
      </c>
    </row>
    <row r="13" spans="1:22">
      <c r="A13" s="2">
        <f t="shared" si="0"/>
        <v>44266</v>
      </c>
      <c r="B13">
        <v>5</v>
      </c>
      <c r="C13">
        <v>78</v>
      </c>
      <c r="E13">
        <v>4</v>
      </c>
      <c r="F13">
        <v>57</v>
      </c>
      <c r="G13">
        <f>B13-E13</f>
        <v>1</v>
      </c>
      <c r="H13">
        <f t="shared" ref="H13:H42" si="1">C13-F13</f>
        <v>21</v>
      </c>
      <c r="I13">
        <v>3</v>
      </c>
      <c r="J13">
        <v>63</v>
      </c>
      <c r="K13">
        <v>448</v>
      </c>
      <c r="L13">
        <v>39</v>
      </c>
    </row>
    <row r="14" spans="1:22">
      <c r="A14" s="2">
        <f t="shared" si="0"/>
        <v>44267</v>
      </c>
      <c r="B14">
        <v>1</v>
      </c>
      <c r="C14">
        <v>64</v>
      </c>
      <c r="E14">
        <v>1</v>
      </c>
      <c r="F14">
        <v>60</v>
      </c>
      <c r="G14">
        <f>B14-E14</f>
        <v>0</v>
      </c>
      <c r="H14">
        <f t="shared" si="1"/>
        <v>4</v>
      </c>
      <c r="I14">
        <v>0</v>
      </c>
      <c r="J14">
        <v>13</v>
      </c>
      <c r="K14">
        <v>512</v>
      </c>
      <c r="L14">
        <v>40</v>
      </c>
    </row>
    <row r="15" spans="1:22">
      <c r="A15" s="2">
        <f t="shared" si="0"/>
        <v>44268</v>
      </c>
      <c r="B15">
        <v>6</v>
      </c>
      <c r="C15">
        <v>55</v>
      </c>
      <c r="D15">
        <v>2</v>
      </c>
      <c r="E15">
        <v>4</v>
      </c>
      <c r="F15">
        <v>44</v>
      </c>
      <c r="G15">
        <f t="shared" ref="G15:G42" si="2">B15-D15-E15</f>
        <v>0</v>
      </c>
      <c r="H15">
        <f t="shared" si="1"/>
        <v>11</v>
      </c>
      <c r="Q15">
        <v>8985</v>
      </c>
      <c r="R15">
        <v>8520</v>
      </c>
      <c r="S15">
        <v>27548</v>
      </c>
      <c r="T15">
        <v>27322</v>
      </c>
      <c r="U15" t="s">
        <v>34</v>
      </c>
      <c r="V15" t="s">
        <v>35</v>
      </c>
    </row>
    <row r="16" spans="1:22">
      <c r="A16" s="2">
        <f t="shared" si="0"/>
        <v>44269</v>
      </c>
      <c r="B16">
        <v>9</v>
      </c>
      <c r="C16">
        <v>130</v>
      </c>
      <c r="E16">
        <v>5</v>
      </c>
      <c r="F16">
        <v>102</v>
      </c>
      <c r="G16">
        <f t="shared" si="2"/>
        <v>4</v>
      </c>
      <c r="H16">
        <f t="shared" si="1"/>
        <v>28</v>
      </c>
      <c r="I16">
        <v>11</v>
      </c>
      <c r="J16">
        <v>82</v>
      </c>
      <c r="K16">
        <v>767</v>
      </c>
      <c r="L16">
        <v>90</v>
      </c>
    </row>
    <row r="17" spans="1:21">
      <c r="A17" s="2">
        <f t="shared" si="0"/>
        <v>44270</v>
      </c>
      <c r="B17">
        <v>5</v>
      </c>
      <c r="C17">
        <v>197</v>
      </c>
      <c r="E17">
        <v>4</v>
      </c>
      <c r="F17">
        <v>153</v>
      </c>
      <c r="G17">
        <f t="shared" si="2"/>
        <v>1</v>
      </c>
      <c r="H17">
        <f t="shared" si="1"/>
        <v>44</v>
      </c>
      <c r="I17">
        <v>3</v>
      </c>
      <c r="J17">
        <v>153</v>
      </c>
      <c r="K17">
        <v>961</v>
      </c>
      <c r="L17">
        <v>95</v>
      </c>
      <c r="N17">
        <v>385</v>
      </c>
    </row>
    <row r="18" spans="1:21">
      <c r="A18" s="2">
        <f t="shared" si="0"/>
        <v>44271</v>
      </c>
      <c r="B18">
        <v>8</v>
      </c>
      <c r="C18">
        <v>150</v>
      </c>
      <c r="D18">
        <v>1</v>
      </c>
      <c r="E18">
        <v>2</v>
      </c>
      <c r="F18">
        <v>69</v>
      </c>
      <c r="G18">
        <f t="shared" si="2"/>
        <v>5</v>
      </c>
      <c r="H18">
        <f t="shared" si="1"/>
        <v>81</v>
      </c>
      <c r="I18">
        <v>13</v>
      </c>
      <c r="J18">
        <v>242</v>
      </c>
      <c r="K18">
        <v>1106</v>
      </c>
      <c r="L18">
        <v>103</v>
      </c>
      <c r="N18">
        <v>385</v>
      </c>
      <c r="U18" t="s">
        <v>36</v>
      </c>
    </row>
    <row r="19" spans="1:21">
      <c r="A19" s="2">
        <f t="shared" si="0"/>
        <v>44272</v>
      </c>
      <c r="B19">
        <v>57</v>
      </c>
      <c r="C19">
        <v>203</v>
      </c>
      <c r="E19">
        <v>2</v>
      </c>
      <c r="F19">
        <v>103</v>
      </c>
      <c r="G19">
        <f t="shared" si="2"/>
        <v>55</v>
      </c>
      <c r="H19">
        <f t="shared" si="1"/>
        <v>100</v>
      </c>
      <c r="I19">
        <v>162</v>
      </c>
      <c r="J19">
        <v>287</v>
      </c>
      <c r="K19">
        <v>1297</v>
      </c>
      <c r="L19">
        <v>160</v>
      </c>
      <c r="N19">
        <v>385</v>
      </c>
    </row>
    <row r="20" spans="1:21">
      <c r="A20" s="2">
        <f t="shared" si="0"/>
        <v>44273</v>
      </c>
      <c r="B20">
        <v>8</v>
      </c>
      <c r="C20">
        <v>366</v>
      </c>
      <c r="E20">
        <v>4</v>
      </c>
      <c r="F20">
        <v>178</v>
      </c>
      <c r="G20">
        <f t="shared" si="2"/>
        <v>4</v>
      </c>
      <c r="H20">
        <f t="shared" si="1"/>
        <v>188</v>
      </c>
      <c r="I20">
        <v>11</v>
      </c>
      <c r="J20">
        <v>587</v>
      </c>
      <c r="K20">
        <v>1657</v>
      </c>
      <c r="L20">
        <v>168</v>
      </c>
      <c r="N20">
        <v>385</v>
      </c>
      <c r="U20" t="s">
        <v>37</v>
      </c>
    </row>
    <row r="21" spans="1:21">
      <c r="A21" s="2">
        <f t="shared" si="0"/>
        <v>44274</v>
      </c>
      <c r="B21">
        <v>17</v>
      </c>
      <c r="C21">
        <v>492</v>
      </c>
      <c r="D21">
        <v>6</v>
      </c>
      <c r="E21">
        <v>9</v>
      </c>
      <c r="F21">
        <v>232</v>
      </c>
      <c r="G21">
        <f t="shared" si="2"/>
        <v>2</v>
      </c>
      <c r="H21">
        <f t="shared" si="1"/>
        <v>260</v>
      </c>
      <c r="I21">
        <v>16</v>
      </c>
      <c r="J21">
        <v>685</v>
      </c>
      <c r="K21">
        <v>2099</v>
      </c>
      <c r="L21">
        <v>175</v>
      </c>
      <c r="N21">
        <v>395</v>
      </c>
      <c r="U21" t="s">
        <v>38</v>
      </c>
    </row>
    <row r="22" spans="1:21">
      <c r="A22" s="2">
        <f t="shared" si="0"/>
        <v>44275</v>
      </c>
      <c r="B22">
        <v>24</v>
      </c>
      <c r="C22">
        <v>734</v>
      </c>
      <c r="E22">
        <v>22</v>
      </c>
      <c r="F22">
        <v>652</v>
      </c>
      <c r="G22">
        <f t="shared" si="2"/>
        <v>2</v>
      </c>
      <c r="H22">
        <f t="shared" si="1"/>
        <v>82</v>
      </c>
      <c r="I22">
        <v>6</v>
      </c>
      <c r="J22">
        <v>235</v>
      </c>
      <c r="K22">
        <v>2793</v>
      </c>
      <c r="L22">
        <v>198</v>
      </c>
      <c r="N22">
        <v>396</v>
      </c>
    </row>
    <row r="23" spans="1:21">
      <c r="A23" s="2">
        <f t="shared" si="0"/>
        <v>44276</v>
      </c>
      <c r="B23">
        <v>31</v>
      </c>
      <c r="C23">
        <v>865</v>
      </c>
      <c r="E23">
        <v>30</v>
      </c>
      <c r="F23">
        <v>749</v>
      </c>
      <c r="G23">
        <f t="shared" si="2"/>
        <v>1</v>
      </c>
      <c r="H23">
        <f t="shared" si="1"/>
        <v>116</v>
      </c>
      <c r="I23">
        <v>5</v>
      </c>
      <c r="J23">
        <v>332</v>
      </c>
      <c r="K23">
        <v>3505</v>
      </c>
      <c r="L23">
        <v>221</v>
      </c>
      <c r="M23">
        <v>8</v>
      </c>
      <c r="N23">
        <v>404</v>
      </c>
    </row>
    <row r="24" spans="1:21">
      <c r="A24" s="2">
        <f t="shared" si="0"/>
        <v>44277</v>
      </c>
      <c r="B24">
        <v>4</v>
      </c>
      <c r="C24">
        <v>977</v>
      </c>
      <c r="E24">
        <v>3</v>
      </c>
      <c r="F24">
        <v>886</v>
      </c>
      <c r="G24">
        <f t="shared" si="2"/>
        <v>1</v>
      </c>
      <c r="H24">
        <f t="shared" si="1"/>
        <v>91</v>
      </c>
      <c r="I24">
        <v>3</v>
      </c>
      <c r="J24">
        <v>258</v>
      </c>
      <c r="K24">
        <v>4408</v>
      </c>
      <c r="L24">
        <v>219</v>
      </c>
      <c r="M24">
        <v>6</v>
      </c>
      <c r="N24">
        <v>410</v>
      </c>
      <c r="P24">
        <v>74</v>
      </c>
    </row>
    <row r="25" spans="1:21">
      <c r="A25" s="2">
        <f t="shared" si="0"/>
        <v>44278</v>
      </c>
      <c r="B25">
        <v>4</v>
      </c>
      <c r="C25">
        <v>979</v>
      </c>
      <c r="E25">
        <v>4</v>
      </c>
      <c r="F25">
        <v>878</v>
      </c>
      <c r="G25">
        <f t="shared" si="2"/>
        <v>0</v>
      </c>
      <c r="H25">
        <f t="shared" si="1"/>
        <v>101</v>
      </c>
      <c r="I25">
        <v>0</v>
      </c>
      <c r="J25">
        <v>287</v>
      </c>
      <c r="K25">
        <v>5107</v>
      </c>
      <c r="L25">
        <v>196</v>
      </c>
      <c r="M25">
        <v>27</v>
      </c>
      <c r="N25">
        <v>437</v>
      </c>
      <c r="P25">
        <v>217</v>
      </c>
    </row>
    <row r="26" spans="1:21">
      <c r="A26" s="2">
        <f t="shared" si="0"/>
        <v>44279</v>
      </c>
      <c r="B26">
        <v>29</v>
      </c>
      <c r="C26">
        <v>1580</v>
      </c>
      <c r="E26">
        <v>12</v>
      </c>
      <c r="F26">
        <v>1455</v>
      </c>
      <c r="G26">
        <f t="shared" si="2"/>
        <v>17</v>
      </c>
      <c r="H26">
        <f t="shared" si="1"/>
        <v>125</v>
      </c>
      <c r="I26">
        <v>45</v>
      </c>
      <c r="J26">
        <v>367</v>
      </c>
      <c r="K26">
        <v>6559</v>
      </c>
      <c r="L26">
        <v>199</v>
      </c>
      <c r="M26">
        <v>26</v>
      </c>
      <c r="N26">
        <v>463</v>
      </c>
      <c r="P26">
        <v>209</v>
      </c>
    </row>
    <row r="27" spans="1:21">
      <c r="A27" s="2">
        <f t="shared" si="0"/>
        <v>44280</v>
      </c>
      <c r="B27">
        <v>38</v>
      </c>
      <c r="C27">
        <v>2231</v>
      </c>
      <c r="D27">
        <v>5</v>
      </c>
      <c r="E27">
        <v>3</v>
      </c>
      <c r="F27">
        <v>1773</v>
      </c>
      <c r="G27">
        <f t="shared" si="2"/>
        <v>30</v>
      </c>
      <c r="H27">
        <f t="shared" si="1"/>
        <v>458</v>
      </c>
      <c r="I27">
        <v>67</v>
      </c>
      <c r="J27">
        <v>736</v>
      </c>
      <c r="K27">
        <v>8674</v>
      </c>
      <c r="L27">
        <v>224</v>
      </c>
      <c r="M27">
        <v>13</v>
      </c>
      <c r="N27">
        <v>476</v>
      </c>
      <c r="P27">
        <v>110</v>
      </c>
    </row>
    <row r="28" spans="1:21">
      <c r="A28" s="2">
        <f t="shared" si="0"/>
        <v>44281</v>
      </c>
      <c r="B28">
        <v>45</v>
      </c>
      <c r="C28">
        <v>2631</v>
      </c>
      <c r="E28">
        <v>27</v>
      </c>
      <c r="F28">
        <v>2363</v>
      </c>
      <c r="G28">
        <f t="shared" si="2"/>
        <v>18</v>
      </c>
      <c r="H28">
        <f t="shared" si="1"/>
        <v>268</v>
      </c>
      <c r="I28">
        <v>53</v>
      </c>
      <c r="J28">
        <v>783</v>
      </c>
      <c r="K28">
        <v>11095</v>
      </c>
      <c r="L28">
        <v>252</v>
      </c>
      <c r="M28">
        <f>N28-N27</f>
        <v>17</v>
      </c>
      <c r="N28">
        <v>493</v>
      </c>
      <c r="P28">
        <v>214</v>
      </c>
    </row>
    <row r="29" spans="1:21">
      <c r="A29" s="2">
        <f t="shared" si="0"/>
        <v>44282</v>
      </c>
      <c r="B29">
        <v>50</v>
      </c>
      <c r="C29">
        <v>3450</v>
      </c>
      <c r="E29">
        <v>17</v>
      </c>
      <c r="F29">
        <v>2833</v>
      </c>
      <c r="G29">
        <f t="shared" si="2"/>
        <v>33</v>
      </c>
      <c r="H29">
        <f t="shared" si="1"/>
        <v>617</v>
      </c>
      <c r="I29">
        <v>85</v>
      </c>
      <c r="J29">
        <v>1807</v>
      </c>
      <c r="K29">
        <v>14376</v>
      </c>
      <c r="L29">
        <v>284</v>
      </c>
      <c r="M29">
        <f t="shared" ref="M29:M45" si="3">N29-N28</f>
        <v>18</v>
      </c>
      <c r="N29">
        <v>511</v>
      </c>
      <c r="P29">
        <v>170</v>
      </c>
    </row>
    <row r="30" spans="1:21">
      <c r="A30" s="2">
        <f t="shared" si="0"/>
        <v>44283</v>
      </c>
      <c r="B30">
        <v>96</v>
      </c>
      <c r="C30">
        <v>4381</v>
      </c>
      <c r="D30">
        <v>21</v>
      </c>
      <c r="E30">
        <v>7</v>
      </c>
      <c r="F30">
        <v>3824</v>
      </c>
      <c r="G30">
        <f t="shared" si="2"/>
        <v>68</v>
      </c>
      <c r="H30">
        <f t="shared" si="1"/>
        <v>557</v>
      </c>
      <c r="I30">
        <v>198</v>
      </c>
      <c r="J30">
        <v>198</v>
      </c>
      <c r="K30">
        <v>18531</v>
      </c>
      <c r="L30">
        <v>363</v>
      </c>
      <c r="M30">
        <f t="shared" si="3"/>
        <v>17</v>
      </c>
      <c r="N30">
        <v>528</v>
      </c>
      <c r="U30" t="s">
        <v>40</v>
      </c>
    </row>
    <row r="31" spans="1:21">
      <c r="A31" s="2">
        <f t="shared" si="0"/>
        <v>44284</v>
      </c>
      <c r="B31">
        <v>326</v>
      </c>
      <c r="C31">
        <v>5656</v>
      </c>
      <c r="D31">
        <v>18</v>
      </c>
      <c r="E31">
        <v>17</v>
      </c>
      <c r="F31">
        <v>5131</v>
      </c>
      <c r="G31">
        <f t="shared" si="2"/>
        <v>291</v>
      </c>
      <c r="H31">
        <f t="shared" si="1"/>
        <v>525</v>
      </c>
      <c r="I31">
        <v>863</v>
      </c>
      <c r="J31">
        <v>1565</v>
      </c>
      <c r="K31">
        <v>23896</v>
      </c>
      <c r="L31">
        <v>659</v>
      </c>
      <c r="M31">
        <f t="shared" si="3"/>
        <v>30</v>
      </c>
      <c r="N31">
        <v>558</v>
      </c>
    </row>
    <row r="32" spans="1:21">
      <c r="A32" s="2">
        <f t="shared" si="0"/>
        <v>44285</v>
      </c>
      <c r="B32">
        <v>355</v>
      </c>
      <c r="C32">
        <v>5298</v>
      </c>
      <c r="D32">
        <v>16</v>
      </c>
      <c r="E32">
        <v>10</v>
      </c>
      <c r="F32">
        <v>4477</v>
      </c>
      <c r="G32">
        <f t="shared" si="2"/>
        <v>329</v>
      </c>
      <c r="H32">
        <f t="shared" si="1"/>
        <v>821</v>
      </c>
      <c r="I32">
        <v>937</v>
      </c>
      <c r="J32">
        <v>2433</v>
      </c>
      <c r="K32">
        <v>28860</v>
      </c>
      <c r="L32">
        <v>994</v>
      </c>
      <c r="M32">
        <f t="shared" si="3"/>
        <v>20</v>
      </c>
      <c r="N32">
        <v>578</v>
      </c>
    </row>
    <row r="33" spans="1:21">
      <c r="A33" s="2">
        <f t="shared" si="0"/>
        <v>44286</v>
      </c>
      <c r="B33">
        <v>358</v>
      </c>
      <c r="C33">
        <v>4144</v>
      </c>
      <c r="D33">
        <v>20</v>
      </c>
      <c r="E33">
        <v>8</v>
      </c>
      <c r="F33">
        <v>3710</v>
      </c>
      <c r="G33">
        <f t="shared" si="2"/>
        <v>330</v>
      </c>
      <c r="H33">
        <f t="shared" si="1"/>
        <v>434</v>
      </c>
      <c r="I33">
        <v>956</v>
      </c>
      <c r="J33">
        <v>1287</v>
      </c>
      <c r="K33">
        <v>32648</v>
      </c>
      <c r="L33">
        <v>1340</v>
      </c>
      <c r="M33">
        <f t="shared" si="3"/>
        <v>12</v>
      </c>
      <c r="N33">
        <v>590</v>
      </c>
    </row>
    <row r="34" spans="1:21">
      <c r="A34" s="2">
        <f t="shared" si="0"/>
        <v>44287</v>
      </c>
      <c r="B34">
        <v>260</v>
      </c>
      <c r="C34">
        <v>6051</v>
      </c>
      <c r="D34">
        <v>2</v>
      </c>
      <c r="E34">
        <v>8</v>
      </c>
      <c r="F34">
        <v>5402</v>
      </c>
      <c r="G34">
        <f t="shared" si="2"/>
        <v>250</v>
      </c>
      <c r="H34">
        <f t="shared" si="1"/>
        <v>649</v>
      </c>
      <c r="I34">
        <v>726</v>
      </c>
      <c r="J34">
        <v>1822</v>
      </c>
      <c r="K34">
        <v>38162</v>
      </c>
      <c r="L34">
        <v>1577</v>
      </c>
      <c r="M34">
        <f t="shared" si="3"/>
        <v>23</v>
      </c>
      <c r="N34">
        <v>613</v>
      </c>
    </row>
    <row r="35" spans="1:21">
      <c r="A35" s="2">
        <f t="shared" si="0"/>
        <v>44288</v>
      </c>
      <c r="B35">
        <v>438</v>
      </c>
      <c r="C35">
        <v>7788</v>
      </c>
      <c r="D35">
        <v>73</v>
      </c>
      <c r="E35">
        <v>16</v>
      </c>
      <c r="F35">
        <v>6773</v>
      </c>
      <c r="G35">
        <f t="shared" si="2"/>
        <v>349</v>
      </c>
      <c r="H35">
        <f t="shared" si="1"/>
        <v>1015</v>
      </c>
      <c r="I35">
        <v>957</v>
      </c>
      <c r="J35">
        <v>2987</v>
      </c>
      <c r="K35">
        <v>45362</v>
      </c>
      <c r="L35">
        <v>1993</v>
      </c>
      <c r="M35">
        <f t="shared" si="3"/>
        <v>22</v>
      </c>
      <c r="N35">
        <v>635</v>
      </c>
    </row>
    <row r="36" spans="1:21">
      <c r="A36" s="2">
        <f t="shared" si="0"/>
        <v>44289</v>
      </c>
      <c r="B36">
        <v>425</v>
      </c>
      <c r="C36">
        <v>8581</v>
      </c>
      <c r="D36">
        <v>71</v>
      </c>
      <c r="E36">
        <v>7</v>
      </c>
      <c r="F36">
        <v>7920</v>
      </c>
      <c r="G36">
        <f t="shared" si="2"/>
        <v>347</v>
      </c>
      <c r="H36">
        <f t="shared" si="1"/>
        <v>661</v>
      </c>
      <c r="I36">
        <v>986</v>
      </c>
      <c r="J36">
        <v>1952</v>
      </c>
      <c r="K36">
        <v>53418</v>
      </c>
      <c r="L36">
        <v>2394</v>
      </c>
      <c r="M36">
        <f t="shared" si="3"/>
        <v>24</v>
      </c>
      <c r="N36">
        <v>659</v>
      </c>
    </row>
    <row r="37" spans="1:21">
      <c r="A37" s="2">
        <f t="shared" si="0"/>
        <v>44290</v>
      </c>
      <c r="B37">
        <v>268</v>
      </c>
      <c r="C37">
        <v>13086</v>
      </c>
      <c r="D37">
        <v>4</v>
      </c>
      <c r="E37">
        <v>14</v>
      </c>
      <c r="F37">
        <v>12592</v>
      </c>
      <c r="G37">
        <f t="shared" si="2"/>
        <v>250</v>
      </c>
      <c r="H37">
        <f t="shared" si="1"/>
        <v>494</v>
      </c>
      <c r="I37">
        <v>732</v>
      </c>
      <c r="J37">
        <v>1473</v>
      </c>
      <c r="K37">
        <v>65958</v>
      </c>
      <c r="L37">
        <v>2641</v>
      </c>
      <c r="M37">
        <f t="shared" si="3"/>
        <v>21</v>
      </c>
      <c r="N37">
        <v>680</v>
      </c>
    </row>
    <row r="38" spans="1:21">
      <c r="A38" s="2">
        <f t="shared" si="0"/>
        <v>44291</v>
      </c>
      <c r="B38">
        <v>311</v>
      </c>
      <c r="C38">
        <v>16766</v>
      </c>
      <c r="D38">
        <v>40</v>
      </c>
      <c r="E38">
        <v>4</v>
      </c>
      <c r="F38">
        <v>16256</v>
      </c>
      <c r="G38">
        <f t="shared" si="2"/>
        <v>267</v>
      </c>
      <c r="H38">
        <f t="shared" si="1"/>
        <v>510</v>
      </c>
      <c r="I38">
        <v>775</v>
      </c>
      <c r="J38">
        <v>1521</v>
      </c>
      <c r="K38">
        <v>82221</v>
      </c>
      <c r="L38">
        <v>2922</v>
      </c>
      <c r="M38">
        <f t="shared" si="3"/>
        <v>30</v>
      </c>
      <c r="N38">
        <v>710</v>
      </c>
    </row>
    <row r="39" spans="1:21">
      <c r="A39" s="2">
        <f t="shared" si="0"/>
        <v>44292</v>
      </c>
      <c r="B39">
        <v>322</v>
      </c>
      <c r="C39">
        <v>19660</v>
      </c>
      <c r="D39">
        <v>15</v>
      </c>
      <c r="E39">
        <v>12</v>
      </c>
      <c r="F39">
        <v>19027</v>
      </c>
      <c r="G39">
        <f t="shared" si="2"/>
        <v>295</v>
      </c>
      <c r="H39">
        <f t="shared" si="1"/>
        <v>633</v>
      </c>
      <c r="I39">
        <v>865</v>
      </c>
      <c r="J39">
        <v>1879</v>
      </c>
      <c r="K39">
        <v>101116</v>
      </c>
      <c r="L39">
        <v>3212</v>
      </c>
      <c r="M39">
        <f t="shared" si="3"/>
        <v>32</v>
      </c>
      <c r="N39">
        <v>742</v>
      </c>
    </row>
    <row r="40" spans="1:21">
      <c r="A40" s="2">
        <f t="shared" si="0"/>
        <v>44293</v>
      </c>
      <c r="B40">
        <v>824</v>
      </c>
      <c r="C40">
        <v>20398</v>
      </c>
      <c r="D40">
        <v>323</v>
      </c>
      <c r="E40">
        <v>121</v>
      </c>
      <c r="F40">
        <v>19798</v>
      </c>
      <c r="G40">
        <f t="shared" si="2"/>
        <v>380</v>
      </c>
      <c r="H40">
        <f t="shared" si="1"/>
        <v>600</v>
      </c>
      <c r="I40">
        <v>1105</v>
      </c>
      <c r="J40">
        <v>1736</v>
      </c>
      <c r="K40">
        <v>120494</v>
      </c>
      <c r="L40">
        <v>3989</v>
      </c>
      <c r="M40">
        <f t="shared" si="3"/>
        <v>47</v>
      </c>
      <c r="N40">
        <v>789</v>
      </c>
    </row>
    <row r="41" spans="1:21">
      <c r="A41" s="2">
        <f t="shared" si="0"/>
        <v>44294</v>
      </c>
      <c r="B41">
        <v>1015</v>
      </c>
      <c r="C41">
        <v>22609</v>
      </c>
      <c r="D41">
        <v>420</v>
      </c>
      <c r="E41">
        <v>301</v>
      </c>
      <c r="F41">
        <v>21853</v>
      </c>
      <c r="G41">
        <f t="shared" si="2"/>
        <v>294</v>
      </c>
      <c r="H41">
        <f t="shared" si="1"/>
        <v>756</v>
      </c>
      <c r="I41">
        <v>835</v>
      </c>
      <c r="J41">
        <v>2254</v>
      </c>
      <c r="K41">
        <v>141808</v>
      </c>
      <c r="L41">
        <v>4894</v>
      </c>
      <c r="M41">
        <f t="shared" si="3"/>
        <v>110</v>
      </c>
      <c r="N41">
        <v>899</v>
      </c>
    </row>
    <row r="42" spans="1:21">
      <c r="A42" s="2">
        <f t="shared" si="0"/>
        <v>44295</v>
      </c>
      <c r="B42">
        <v>1006</v>
      </c>
      <c r="C42">
        <v>23937</v>
      </c>
      <c r="D42">
        <v>191</v>
      </c>
      <c r="E42">
        <v>228</v>
      </c>
      <c r="F42">
        <v>23412</v>
      </c>
      <c r="G42">
        <f t="shared" si="2"/>
        <v>587</v>
      </c>
      <c r="H42">
        <f t="shared" si="1"/>
        <v>525</v>
      </c>
      <c r="I42">
        <v>1733</v>
      </c>
      <c r="J42">
        <v>1525</v>
      </c>
      <c r="K42">
        <v>165337</v>
      </c>
      <c r="L42">
        <v>5683</v>
      </c>
      <c r="M42">
        <f t="shared" si="3"/>
        <v>217</v>
      </c>
      <c r="N42">
        <v>1116</v>
      </c>
    </row>
    <row r="43" spans="1:21">
      <c r="A43" s="2">
        <f t="shared" si="0"/>
        <v>44296</v>
      </c>
      <c r="B43">
        <v>914</v>
      </c>
      <c r="C43">
        <v>25173</v>
      </c>
      <c r="D43">
        <v>47</v>
      </c>
      <c r="E43">
        <v>564</v>
      </c>
      <c r="F43">
        <v>24230</v>
      </c>
      <c r="G43">
        <f>B43-D43-E43</f>
        <v>303</v>
      </c>
      <c r="H43">
        <f>C43-F43</f>
        <v>943</v>
      </c>
      <c r="I43">
        <v>895</v>
      </c>
      <c r="J43">
        <v>2739</v>
      </c>
      <c r="K43">
        <v>187010</v>
      </c>
      <c r="L43">
        <v>6306</v>
      </c>
      <c r="M43">
        <f t="shared" si="3"/>
        <v>291</v>
      </c>
      <c r="N43">
        <v>1407</v>
      </c>
    </row>
    <row r="44" spans="1:21">
      <c r="A44" s="2">
        <f t="shared" si="0"/>
        <v>44297</v>
      </c>
      <c r="B44">
        <v>994</v>
      </c>
      <c r="C44">
        <v>22348</v>
      </c>
      <c r="D44">
        <v>273</v>
      </c>
      <c r="E44">
        <v>439</v>
      </c>
      <c r="F44">
        <v>21844</v>
      </c>
      <c r="G44">
        <f>B44-D44-E44</f>
        <v>282</v>
      </c>
      <c r="H44">
        <f>C44-F44</f>
        <v>504</v>
      </c>
      <c r="I44">
        <v>836</v>
      </c>
      <c r="J44">
        <v>1487</v>
      </c>
      <c r="K44">
        <v>205617</v>
      </c>
      <c r="L44">
        <v>6921</v>
      </c>
      <c r="M44">
        <f t="shared" si="3"/>
        <v>379</v>
      </c>
      <c r="N44">
        <v>1786</v>
      </c>
    </row>
    <row r="45" spans="1:21">
      <c r="A45" s="2">
        <f t="shared" si="0"/>
        <v>44298</v>
      </c>
      <c r="B45">
        <v>1189</v>
      </c>
      <c r="C45">
        <v>25141</v>
      </c>
      <c r="D45">
        <v>23</v>
      </c>
      <c r="E45">
        <v>867</v>
      </c>
      <c r="F45">
        <v>24500</v>
      </c>
      <c r="G45">
        <f>B45-D45-E45</f>
        <v>299</v>
      </c>
      <c r="H45">
        <f>C45-F45</f>
        <v>641</v>
      </c>
      <c r="I45">
        <v>878</v>
      </c>
      <c r="J45">
        <v>1897</v>
      </c>
      <c r="K45">
        <v>224691</v>
      </c>
      <c r="L45">
        <v>7776</v>
      </c>
      <c r="M45">
        <f t="shared" si="3"/>
        <v>334</v>
      </c>
      <c r="N45">
        <v>2120</v>
      </c>
      <c r="O45">
        <v>9</v>
      </c>
      <c r="U45" t="s">
        <v>42</v>
      </c>
    </row>
    <row r="46" spans="1:21">
      <c r="A46" s="2">
        <f t="shared" si="0"/>
        <v>44299</v>
      </c>
    </row>
    <row r="47" spans="1:21">
      <c r="A47" s="2">
        <f t="shared" si="0"/>
        <v>44300</v>
      </c>
    </row>
    <row r="48" spans="1:21">
      <c r="A48" s="2">
        <f t="shared" si="0"/>
        <v>44301</v>
      </c>
    </row>
    <row r="49" spans="1:1">
      <c r="A49" s="2">
        <f t="shared" si="0"/>
        <v>44302</v>
      </c>
    </row>
    <row r="50" spans="1:1">
      <c r="A50" s="2">
        <f t="shared" si="0"/>
        <v>44303</v>
      </c>
    </row>
    <row r="51" spans="1:1">
      <c r="A51" s="2">
        <f t="shared" si="0"/>
        <v>44304</v>
      </c>
    </row>
    <row r="52" spans="1:1">
      <c r="A52" s="2">
        <f t="shared" si="0"/>
        <v>44305</v>
      </c>
    </row>
    <row r="53" spans="1:1">
      <c r="A53" s="2">
        <f t="shared" si="0"/>
        <v>44306</v>
      </c>
    </row>
    <row r="54" spans="1:1">
      <c r="A54" s="2">
        <f t="shared" si="0"/>
        <v>44307</v>
      </c>
    </row>
    <row r="55" spans="1:1">
      <c r="A55" s="2">
        <f t="shared" si="0"/>
        <v>44308</v>
      </c>
    </row>
    <row r="56" spans="1:1">
      <c r="A56" s="2">
        <f t="shared" si="0"/>
        <v>44309</v>
      </c>
    </row>
    <row r="57" spans="1:1">
      <c r="A57" s="2">
        <f t="shared" si="0"/>
        <v>44310</v>
      </c>
    </row>
    <row r="58" spans="1:1">
      <c r="A58" s="2">
        <f t="shared" si="0"/>
        <v>44311</v>
      </c>
    </row>
    <row r="59" spans="1:1">
      <c r="A59" s="2">
        <f t="shared" si="0"/>
        <v>44312</v>
      </c>
    </row>
    <row r="60" spans="1:1">
      <c r="A60" s="2">
        <f t="shared" si="0"/>
        <v>44313</v>
      </c>
    </row>
    <row r="61" spans="1:1">
      <c r="A61" s="2">
        <f t="shared" si="0"/>
        <v>44314</v>
      </c>
    </row>
    <row r="62" spans="1:1">
      <c r="A62" s="2">
        <f t="shared" si="0"/>
        <v>44315</v>
      </c>
    </row>
    <row r="63" spans="1:1">
      <c r="A63" s="2">
        <f t="shared" si="0"/>
        <v>44316</v>
      </c>
    </row>
    <row r="64" spans="1:1">
      <c r="A64" s="2">
        <f t="shared" si="0"/>
        <v>44317</v>
      </c>
    </row>
    <row r="65" spans="1:1">
      <c r="A65" s="2">
        <f t="shared" si="0"/>
        <v>44318</v>
      </c>
    </row>
    <row r="66" spans="1:1">
      <c r="A66" s="2">
        <f t="shared" si="0"/>
        <v>44319</v>
      </c>
    </row>
    <row r="67" spans="1:1">
      <c r="A67" s="2">
        <f>A66+1</f>
        <v>44320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8"/>
  <sheetViews>
    <sheetView tabSelected="1" zoomScale="97" zoomScaleNormal="97" workbookViewId="0">
      <pane xSplit="1" ySplit="2" topLeftCell="B13" activePane="bottomRight" state="frozen"/>
      <selection pane="topRight"/>
      <selection pane="bottomLeft"/>
      <selection pane="bottomRight" activeCell="B20" sqref="B20"/>
    </sheetView>
  </sheetViews>
  <sheetFormatPr baseColWidth="10" defaultColWidth="10.83203125" defaultRowHeight="13"/>
  <cols>
    <col min="1" max="5" width="10.83203125" style="4"/>
    <col min="6" max="6" width="2.33203125" style="4" customWidth="1"/>
    <col min="7" max="8" width="8.1640625" style="4" customWidth="1"/>
    <col min="9" max="9" width="2.1640625" style="4" customWidth="1"/>
    <col min="10" max="13" width="7.5" style="4" customWidth="1"/>
    <col min="14" max="14" width="9.33203125" style="4" customWidth="1"/>
    <col min="15" max="15" width="2.33203125" style="4" customWidth="1"/>
    <col min="16" max="18" width="10.83203125" style="4" customWidth="1"/>
    <col min="19" max="19" width="2.83203125" style="4" customWidth="1"/>
    <col min="20" max="21" width="9.6640625" style="4" customWidth="1"/>
    <col min="22" max="22" width="24.33203125" style="4" customWidth="1"/>
    <col min="23" max="23" width="9.6640625" style="4" customWidth="1"/>
    <col min="24" max="28" width="9.1640625" style="4" customWidth="1"/>
    <col min="29" max="29" width="29.33203125" style="4" customWidth="1"/>
    <col min="30" max="16384" width="10.83203125" style="4"/>
  </cols>
  <sheetData>
    <row r="1" spans="1:30" s="3" customFormat="1" ht="15" customHeight="1">
      <c r="A1" s="5"/>
      <c r="B1" s="6" t="s">
        <v>0</v>
      </c>
      <c r="C1" s="6"/>
      <c r="D1" s="6"/>
      <c r="E1" s="6"/>
      <c r="F1" s="9"/>
      <c r="G1" s="6" t="s">
        <v>1</v>
      </c>
      <c r="H1" s="6"/>
      <c r="I1" s="9"/>
      <c r="J1" s="6" t="s">
        <v>2</v>
      </c>
      <c r="K1" s="6"/>
      <c r="L1" s="6"/>
      <c r="M1" s="6"/>
      <c r="N1" s="6"/>
      <c r="O1" s="9"/>
      <c r="P1" s="6" t="s">
        <v>3</v>
      </c>
      <c r="Q1" s="6"/>
      <c r="R1" s="6"/>
      <c r="T1" s="6" t="s">
        <v>4</v>
      </c>
      <c r="U1" s="6"/>
      <c r="W1" s="6"/>
    </row>
    <row r="2" spans="1:30" s="3" customFormat="1" ht="56">
      <c r="A2" s="5"/>
      <c r="B2" s="5" t="s">
        <v>5</v>
      </c>
      <c r="C2" s="5" t="s">
        <v>6</v>
      </c>
      <c r="D2" s="5" t="s">
        <v>7</v>
      </c>
      <c r="E2" s="5" t="s">
        <v>8</v>
      </c>
      <c r="G2" s="3" t="s">
        <v>9</v>
      </c>
      <c r="H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P2" s="3" t="s">
        <v>16</v>
      </c>
      <c r="Q2" s="3" t="s">
        <v>17</v>
      </c>
      <c r="R2" s="3" t="s">
        <v>18</v>
      </c>
      <c r="T2" s="3" t="s">
        <v>19</v>
      </c>
      <c r="U2" s="3" t="s">
        <v>20</v>
      </c>
      <c r="V2" s="10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43</v>
      </c>
    </row>
    <row r="3" spans="1:30">
      <c r="A3" s="7">
        <v>44255</v>
      </c>
      <c r="B3" s="8"/>
      <c r="C3" s="4">
        <f>SUM($M$3:$N3)</f>
        <v>0</v>
      </c>
      <c r="D3" s="7"/>
      <c r="E3" s="7"/>
      <c r="H3" s="4">
        <v>3</v>
      </c>
    </row>
    <row r="4" spans="1:30">
      <c r="A4" s="7">
        <f t="shared" ref="A4:A67" si="0">A3+1</f>
        <v>44256</v>
      </c>
      <c r="B4" s="8"/>
      <c r="C4" s="4">
        <f>SUM($M$3:$N4)</f>
        <v>0</v>
      </c>
      <c r="D4" s="7"/>
      <c r="E4" s="7"/>
      <c r="G4" s="4">
        <v>1</v>
      </c>
      <c r="H4" s="4">
        <v>1</v>
      </c>
      <c r="L4" s="4">
        <v>1</v>
      </c>
      <c r="P4" s="4">
        <v>78</v>
      </c>
      <c r="Q4" s="4">
        <v>2</v>
      </c>
      <c r="R4" s="4">
        <v>10</v>
      </c>
      <c r="T4" s="4">
        <v>1</v>
      </c>
    </row>
    <row r="5" spans="1:30">
      <c r="A5" s="7">
        <f t="shared" si="0"/>
        <v>44257</v>
      </c>
      <c r="B5" s="8"/>
      <c r="C5" s="4">
        <f>SUM($M$3:$N5)</f>
        <v>0</v>
      </c>
      <c r="D5" s="7"/>
      <c r="E5" s="7"/>
    </row>
    <row r="6" spans="1:30">
      <c r="A6" s="7">
        <f t="shared" si="0"/>
        <v>44258</v>
      </c>
      <c r="B6" s="8">
        <f t="shared" ref="B6:B43" si="1">G6/H6</f>
        <v>0.14285714285714285</v>
      </c>
      <c r="C6" s="4">
        <f>SUM($M$3:$N6)</f>
        <v>0</v>
      </c>
      <c r="D6" s="7"/>
      <c r="E6" s="7"/>
      <c r="G6" s="4">
        <v>2</v>
      </c>
      <c r="H6" s="4">
        <v>14</v>
      </c>
      <c r="K6" s="4">
        <v>14</v>
      </c>
      <c r="L6" s="4">
        <v>2</v>
      </c>
      <c r="P6" s="4">
        <v>127</v>
      </c>
      <c r="Q6" s="4">
        <v>96</v>
      </c>
      <c r="R6" s="4">
        <v>29</v>
      </c>
      <c r="T6" s="4">
        <v>6</v>
      </c>
    </row>
    <row r="7" spans="1:30">
      <c r="A7" s="7">
        <f t="shared" si="0"/>
        <v>44259</v>
      </c>
      <c r="B7" s="8">
        <f t="shared" si="1"/>
        <v>0.1875</v>
      </c>
      <c r="C7" s="4">
        <f>SUM($M$3:$N7)</f>
        <v>1</v>
      </c>
      <c r="D7" s="7"/>
      <c r="E7" s="7"/>
      <c r="G7" s="4">
        <v>3</v>
      </c>
      <c r="H7" s="4">
        <v>16</v>
      </c>
      <c r="K7" s="4">
        <v>3</v>
      </c>
      <c r="L7" s="4">
        <v>15</v>
      </c>
      <c r="M7" s="4">
        <v>0</v>
      </c>
      <c r="N7" s="4">
        <v>1</v>
      </c>
      <c r="P7" s="4">
        <v>55</v>
      </c>
      <c r="Q7" s="4">
        <v>71</v>
      </c>
      <c r="R7" s="4">
        <v>45</v>
      </c>
      <c r="T7" s="4">
        <v>9</v>
      </c>
    </row>
    <row r="8" spans="1:30">
      <c r="A8" s="7">
        <f t="shared" si="0"/>
        <v>44260</v>
      </c>
      <c r="B8" s="8">
        <f t="shared" si="1"/>
        <v>0</v>
      </c>
      <c r="C8" s="4">
        <f>SUM($M$3:$N8)</f>
        <v>1</v>
      </c>
      <c r="D8" s="7"/>
      <c r="E8" s="7"/>
      <c r="G8" s="4">
        <v>0</v>
      </c>
      <c r="H8" s="4">
        <v>28</v>
      </c>
      <c r="K8" s="4">
        <v>0</v>
      </c>
      <c r="M8" s="4">
        <v>0</v>
      </c>
      <c r="P8" s="4">
        <v>0</v>
      </c>
      <c r="Q8" s="4">
        <v>113</v>
      </c>
      <c r="R8" s="4">
        <v>73</v>
      </c>
      <c r="T8" s="4">
        <v>9</v>
      </c>
    </row>
    <row r="9" spans="1:30">
      <c r="A9" s="7">
        <f t="shared" si="0"/>
        <v>44261</v>
      </c>
      <c r="B9" s="8">
        <f t="shared" si="1"/>
        <v>6.8181818181818177E-2</v>
      </c>
      <c r="C9" s="4">
        <f>SUM($M$3:$N9)</f>
        <v>2</v>
      </c>
      <c r="D9" s="8"/>
      <c r="E9" s="7"/>
      <c r="G9" s="4">
        <v>3</v>
      </c>
      <c r="H9" s="4">
        <v>44</v>
      </c>
      <c r="K9" s="4">
        <v>3</v>
      </c>
      <c r="L9" s="4">
        <v>44</v>
      </c>
      <c r="M9" s="4">
        <v>0</v>
      </c>
      <c r="N9" s="4">
        <v>1</v>
      </c>
      <c r="P9" s="4">
        <v>0</v>
      </c>
      <c r="Q9" s="4">
        <v>0</v>
      </c>
      <c r="R9" s="4">
        <v>118</v>
      </c>
      <c r="T9" s="4">
        <v>12</v>
      </c>
      <c r="V9" s="4" t="s">
        <v>28</v>
      </c>
      <c r="AC9" s="4" t="s">
        <v>29</v>
      </c>
    </row>
    <row r="10" spans="1:30">
      <c r="A10" s="7">
        <f t="shared" si="0"/>
        <v>44262</v>
      </c>
      <c r="B10" s="8">
        <f t="shared" si="1"/>
        <v>7.8431372549019607E-2</v>
      </c>
      <c r="C10" s="4">
        <f>SUM($M$3:$N10)</f>
        <v>2</v>
      </c>
      <c r="D10" s="8"/>
      <c r="G10" s="4">
        <v>4</v>
      </c>
      <c r="H10" s="4">
        <v>51</v>
      </c>
      <c r="K10" s="4">
        <v>4</v>
      </c>
      <c r="L10" s="4">
        <v>51</v>
      </c>
      <c r="M10" s="4">
        <v>0</v>
      </c>
      <c r="N10" s="4">
        <v>0</v>
      </c>
      <c r="P10" s="4">
        <v>0</v>
      </c>
      <c r="Q10" s="4">
        <v>237</v>
      </c>
      <c r="R10" s="4">
        <v>169</v>
      </c>
      <c r="T10" s="4">
        <v>16</v>
      </c>
    </row>
    <row r="11" spans="1:30">
      <c r="A11" s="7">
        <f t="shared" si="0"/>
        <v>44263</v>
      </c>
      <c r="B11" s="8">
        <f t="shared" si="1"/>
        <v>4.8387096774193547E-2</v>
      </c>
      <c r="C11" s="4">
        <f>SUM($M$3:$N11)</f>
        <v>2</v>
      </c>
      <c r="D11" s="8"/>
      <c r="G11" s="4">
        <v>3</v>
      </c>
      <c r="H11" s="4">
        <v>62</v>
      </c>
      <c r="K11" s="4">
        <v>2</v>
      </c>
      <c r="L11" s="4">
        <v>62</v>
      </c>
      <c r="P11" s="4">
        <v>19</v>
      </c>
      <c r="Q11" s="4">
        <v>16</v>
      </c>
      <c r="R11" s="4">
        <v>231</v>
      </c>
      <c r="T11" s="4">
        <v>19</v>
      </c>
      <c r="V11" s="4" t="s">
        <v>30</v>
      </c>
      <c r="AC11" s="4" t="s">
        <v>31</v>
      </c>
    </row>
    <row r="12" spans="1:30">
      <c r="A12" s="7">
        <f t="shared" si="0"/>
        <v>44264</v>
      </c>
      <c r="B12" s="8">
        <f t="shared" si="1"/>
        <v>5.2631578947368418E-2</v>
      </c>
      <c r="C12" s="4">
        <f>SUM($M$3:$N12)</f>
        <v>14</v>
      </c>
      <c r="D12" s="8"/>
      <c r="G12" s="4">
        <v>4</v>
      </c>
      <c r="H12" s="4">
        <v>76</v>
      </c>
      <c r="K12" s="4">
        <v>3</v>
      </c>
      <c r="L12" s="4">
        <v>64</v>
      </c>
      <c r="N12" s="4">
        <v>12</v>
      </c>
      <c r="P12" s="4">
        <v>49</v>
      </c>
      <c r="Q12" s="4">
        <v>54</v>
      </c>
      <c r="R12" s="4">
        <v>306</v>
      </c>
      <c r="T12" s="4">
        <v>23</v>
      </c>
      <c r="V12" s="4" t="s">
        <v>30</v>
      </c>
      <c r="AC12" s="4" t="s">
        <v>32</v>
      </c>
    </row>
    <row r="13" spans="1:30">
      <c r="A13" s="7">
        <f t="shared" si="0"/>
        <v>44265</v>
      </c>
      <c r="B13" s="8">
        <f t="shared" si="1"/>
        <v>0.171875</v>
      </c>
      <c r="C13" s="4">
        <f>SUM($M$3:$N13)</f>
        <v>17</v>
      </c>
      <c r="D13" s="8"/>
      <c r="G13" s="4">
        <v>11</v>
      </c>
      <c r="H13" s="4">
        <v>64</v>
      </c>
      <c r="K13" s="4">
        <v>11</v>
      </c>
      <c r="L13" s="4">
        <v>61</v>
      </c>
      <c r="M13" s="4">
        <v>0</v>
      </c>
      <c r="N13" s="4">
        <v>3</v>
      </c>
      <c r="P13" s="4">
        <v>0</v>
      </c>
      <c r="Q13" s="4">
        <v>28</v>
      </c>
      <c r="R13" s="4">
        <v>370</v>
      </c>
      <c r="T13" s="4">
        <v>34</v>
      </c>
    </row>
    <row r="14" spans="1:30">
      <c r="A14" s="7">
        <f t="shared" si="0"/>
        <v>44266</v>
      </c>
      <c r="B14" s="8">
        <f t="shared" si="1"/>
        <v>6.4102564102564097E-2</v>
      </c>
      <c r="C14" s="4">
        <f>SUM($M$3:$N14)</f>
        <v>39</v>
      </c>
      <c r="D14" s="8"/>
      <c r="G14" s="4">
        <v>5</v>
      </c>
      <c r="H14" s="4">
        <v>78</v>
      </c>
      <c r="K14" s="4">
        <v>4</v>
      </c>
      <c r="L14" s="4">
        <v>57</v>
      </c>
      <c r="M14" s="4">
        <f>G14-K14</f>
        <v>1</v>
      </c>
      <c r="N14" s="4">
        <f t="shared" ref="N14:N43" si="2">H14-L14</f>
        <v>21</v>
      </c>
      <c r="P14" s="4">
        <v>3</v>
      </c>
      <c r="Q14" s="4">
        <v>63</v>
      </c>
      <c r="R14" s="4">
        <v>448</v>
      </c>
      <c r="T14" s="4">
        <v>39</v>
      </c>
    </row>
    <row r="15" spans="1:30">
      <c r="A15" s="7">
        <f t="shared" si="0"/>
        <v>44267</v>
      </c>
      <c r="B15" s="8">
        <f t="shared" si="1"/>
        <v>1.5625E-2</v>
      </c>
      <c r="C15" s="4">
        <f>SUM($M$3:$N15)</f>
        <v>43</v>
      </c>
      <c r="D15" s="8"/>
      <c r="G15" s="4">
        <v>1</v>
      </c>
      <c r="H15" s="4">
        <v>64</v>
      </c>
      <c r="K15" s="4">
        <v>1</v>
      </c>
      <c r="L15" s="4">
        <v>60</v>
      </c>
      <c r="M15" s="4">
        <f>G15-K15</f>
        <v>0</v>
      </c>
      <c r="N15" s="4">
        <f t="shared" si="2"/>
        <v>4</v>
      </c>
      <c r="P15" s="4">
        <v>0</v>
      </c>
      <c r="Q15" s="4">
        <v>13</v>
      </c>
      <c r="R15" s="4">
        <v>512</v>
      </c>
      <c r="T15" s="4">
        <v>40</v>
      </c>
    </row>
    <row r="16" spans="1:30">
      <c r="A16" s="7">
        <f t="shared" si="0"/>
        <v>44268</v>
      </c>
      <c r="B16" s="8">
        <f t="shared" si="1"/>
        <v>0.10909090909090909</v>
      </c>
      <c r="C16" s="4">
        <f>SUM($M$3:$N16)</f>
        <v>54</v>
      </c>
      <c r="D16" s="8"/>
      <c r="G16" s="4">
        <v>6</v>
      </c>
      <c r="H16" s="4">
        <v>55</v>
      </c>
      <c r="J16" s="4">
        <v>2</v>
      </c>
      <c r="K16" s="4">
        <v>4</v>
      </c>
      <c r="L16" s="4">
        <v>44</v>
      </c>
      <c r="M16" s="4">
        <f t="shared" ref="M16:M43" si="3">G16-J16-K16</f>
        <v>0</v>
      </c>
      <c r="N16" s="4">
        <f t="shared" si="2"/>
        <v>11</v>
      </c>
      <c r="V16" s="4" t="s">
        <v>33</v>
      </c>
      <c r="Y16" s="4">
        <v>8985</v>
      </c>
      <c r="Z16" s="4">
        <v>8520</v>
      </c>
      <c r="AA16" s="4">
        <v>27548</v>
      </c>
      <c r="AB16" s="4">
        <v>27322</v>
      </c>
      <c r="AC16" s="4" t="s">
        <v>34</v>
      </c>
      <c r="AD16" s="4" t="s">
        <v>35</v>
      </c>
    </row>
    <row r="17" spans="1:29">
      <c r="A17" s="7">
        <f t="shared" si="0"/>
        <v>44269</v>
      </c>
      <c r="B17" s="8">
        <f t="shared" si="1"/>
        <v>6.9230769230769235E-2</v>
      </c>
      <c r="C17" s="4">
        <f>SUM($M$3:$N17)</f>
        <v>86</v>
      </c>
      <c r="D17" s="8"/>
      <c r="G17" s="4">
        <v>9</v>
      </c>
      <c r="H17" s="4">
        <v>130</v>
      </c>
      <c r="K17" s="4">
        <v>5</v>
      </c>
      <c r="L17" s="4">
        <v>102</v>
      </c>
      <c r="M17" s="4">
        <f t="shared" si="3"/>
        <v>4</v>
      </c>
      <c r="N17" s="4">
        <f t="shared" si="2"/>
        <v>28</v>
      </c>
      <c r="P17" s="4">
        <v>11</v>
      </c>
      <c r="Q17" s="4">
        <v>82</v>
      </c>
      <c r="R17" s="4">
        <v>767</v>
      </c>
      <c r="T17" s="4">
        <v>90</v>
      </c>
    </row>
    <row r="18" spans="1:29">
      <c r="A18" s="7">
        <f t="shared" si="0"/>
        <v>44270</v>
      </c>
      <c r="B18" s="8">
        <f t="shared" si="1"/>
        <v>2.5380710659898477E-2</v>
      </c>
      <c r="C18" s="4">
        <f>SUM($M$3:$N18)</f>
        <v>131</v>
      </c>
      <c r="D18" s="8"/>
      <c r="G18" s="4">
        <v>5</v>
      </c>
      <c r="H18" s="4">
        <v>197</v>
      </c>
      <c r="K18" s="4">
        <v>4</v>
      </c>
      <c r="L18" s="4">
        <v>153</v>
      </c>
      <c r="M18" s="4">
        <f t="shared" si="3"/>
        <v>1</v>
      </c>
      <c r="N18" s="4">
        <f t="shared" si="2"/>
        <v>44</v>
      </c>
      <c r="P18" s="4">
        <v>3</v>
      </c>
      <c r="Q18" s="4">
        <v>153</v>
      </c>
      <c r="R18" s="4">
        <v>961</v>
      </c>
      <c r="T18" s="4">
        <v>95</v>
      </c>
      <c r="W18" s="4">
        <v>385</v>
      </c>
    </row>
    <row r="19" spans="1:29">
      <c r="A19" s="7">
        <f t="shared" si="0"/>
        <v>44271</v>
      </c>
      <c r="B19" s="8">
        <f t="shared" si="1"/>
        <v>5.3333333333333337E-2</v>
      </c>
      <c r="C19" s="4">
        <f>SUM($M$3:$N19)</f>
        <v>217</v>
      </c>
      <c r="D19" s="8"/>
      <c r="G19" s="4">
        <v>8</v>
      </c>
      <c r="H19" s="4">
        <v>150</v>
      </c>
      <c r="J19" s="4">
        <v>1</v>
      </c>
      <c r="K19" s="4">
        <v>2</v>
      </c>
      <c r="L19" s="4">
        <v>69</v>
      </c>
      <c r="M19" s="4">
        <f t="shared" si="3"/>
        <v>5</v>
      </c>
      <c r="N19" s="4">
        <f t="shared" si="2"/>
        <v>81</v>
      </c>
      <c r="P19" s="4">
        <v>13</v>
      </c>
      <c r="Q19" s="4">
        <v>242</v>
      </c>
      <c r="R19" s="4">
        <v>1106</v>
      </c>
      <c r="T19" s="4">
        <v>103</v>
      </c>
      <c r="W19" s="4">
        <v>385</v>
      </c>
      <c r="AC19" s="4" t="s">
        <v>36</v>
      </c>
    </row>
    <row r="20" spans="1:29">
      <c r="A20" s="7">
        <f t="shared" si="0"/>
        <v>44272</v>
      </c>
      <c r="B20" s="8">
        <f t="shared" si="1"/>
        <v>0.28078817733990147</v>
      </c>
      <c r="C20" s="4">
        <f>SUM($M$3:$N20)</f>
        <v>372</v>
      </c>
      <c r="D20" s="8"/>
      <c r="G20" s="4">
        <v>57</v>
      </c>
      <c r="H20" s="4">
        <v>203</v>
      </c>
      <c r="K20" s="4">
        <v>2</v>
      </c>
      <c r="L20" s="4">
        <v>103</v>
      </c>
      <c r="M20" s="4">
        <f t="shared" si="3"/>
        <v>55</v>
      </c>
      <c r="N20" s="4">
        <f t="shared" si="2"/>
        <v>100</v>
      </c>
      <c r="P20" s="4">
        <v>162</v>
      </c>
      <c r="Q20" s="4">
        <v>287</v>
      </c>
      <c r="R20" s="4">
        <v>1297</v>
      </c>
      <c r="T20" s="4">
        <v>160</v>
      </c>
      <c r="W20" s="4">
        <v>385</v>
      </c>
    </row>
    <row r="21" spans="1:29">
      <c r="A21" s="7">
        <f t="shared" si="0"/>
        <v>44273</v>
      </c>
      <c r="B21" s="8">
        <f t="shared" si="1"/>
        <v>2.185792349726776E-2</v>
      </c>
      <c r="C21" s="4">
        <f>SUM($M$3:$N21)</f>
        <v>564</v>
      </c>
      <c r="D21" s="8"/>
      <c r="G21" s="4">
        <v>8</v>
      </c>
      <c r="H21" s="4">
        <v>366</v>
      </c>
      <c r="K21" s="4">
        <v>4</v>
      </c>
      <c r="L21" s="4">
        <v>178</v>
      </c>
      <c r="M21" s="4">
        <f t="shared" si="3"/>
        <v>4</v>
      </c>
      <c r="N21" s="4">
        <f t="shared" si="2"/>
        <v>188</v>
      </c>
      <c r="P21" s="4">
        <v>11</v>
      </c>
      <c r="Q21" s="4">
        <v>587</v>
      </c>
      <c r="R21" s="4">
        <v>1657</v>
      </c>
      <c r="T21" s="4">
        <v>168</v>
      </c>
      <c r="W21" s="4">
        <v>385</v>
      </c>
      <c r="AC21" s="4" t="s">
        <v>37</v>
      </c>
    </row>
    <row r="22" spans="1:29">
      <c r="A22" s="7">
        <f t="shared" si="0"/>
        <v>44274</v>
      </c>
      <c r="B22" s="8">
        <f t="shared" si="1"/>
        <v>3.4552845528455285E-2</v>
      </c>
      <c r="C22" s="4">
        <f>SUM($M$3:$N22)</f>
        <v>826</v>
      </c>
      <c r="D22" s="8">
        <f>J22/R21</f>
        <v>3.6210018105009051E-3</v>
      </c>
      <c r="E22" s="4">
        <f>(SUM(G$3:G22)-T22-U22)</f>
        <v>-28</v>
      </c>
      <c r="G22" s="4">
        <v>17</v>
      </c>
      <c r="H22" s="4">
        <v>492</v>
      </c>
      <c r="J22" s="4">
        <v>6</v>
      </c>
      <c r="K22" s="4">
        <v>9</v>
      </c>
      <c r="L22" s="4">
        <v>232</v>
      </c>
      <c r="M22" s="4">
        <f t="shared" si="3"/>
        <v>2</v>
      </c>
      <c r="N22" s="4">
        <f t="shared" si="2"/>
        <v>260</v>
      </c>
      <c r="P22" s="4">
        <v>16</v>
      </c>
      <c r="Q22" s="4">
        <v>685</v>
      </c>
      <c r="R22" s="4">
        <v>2099</v>
      </c>
      <c r="T22" s="4">
        <v>175</v>
      </c>
      <c r="W22" s="4">
        <v>395</v>
      </c>
      <c r="AC22" s="4" t="s">
        <v>38</v>
      </c>
    </row>
    <row r="23" spans="1:29">
      <c r="A23" s="7">
        <f t="shared" si="0"/>
        <v>44275</v>
      </c>
      <c r="B23" s="8">
        <f t="shared" si="1"/>
        <v>3.2697547683923703E-2</v>
      </c>
      <c r="C23" s="4">
        <f>SUM($M$3:$N23)</f>
        <v>910</v>
      </c>
      <c r="D23" s="8">
        <f t="shared" ref="D23:D46" si="4">J23/R22</f>
        <v>0</v>
      </c>
      <c r="E23" s="4">
        <f>(SUM(G$3:G23)-T23-U23)</f>
        <v>-28</v>
      </c>
      <c r="G23" s="4">
        <v>24</v>
      </c>
      <c r="H23" s="4">
        <v>734</v>
      </c>
      <c r="K23" s="4">
        <v>22</v>
      </c>
      <c r="L23" s="4">
        <v>652</v>
      </c>
      <c r="M23" s="4">
        <f t="shared" si="3"/>
        <v>2</v>
      </c>
      <c r="N23" s="4">
        <f t="shared" si="2"/>
        <v>82</v>
      </c>
      <c r="P23" s="4">
        <v>6</v>
      </c>
      <c r="Q23" s="4">
        <v>235</v>
      </c>
      <c r="R23" s="4">
        <v>2793</v>
      </c>
      <c r="T23" s="4">
        <v>198</v>
      </c>
      <c r="U23" s="4">
        <f t="shared" ref="U23:U43" si="5">W23-W22</f>
        <v>1</v>
      </c>
      <c r="W23" s="4">
        <v>396</v>
      </c>
    </row>
    <row r="24" spans="1:29">
      <c r="A24" s="7">
        <f t="shared" si="0"/>
        <v>44276</v>
      </c>
      <c r="B24" s="8">
        <f t="shared" si="1"/>
        <v>3.5838150289017344E-2</v>
      </c>
      <c r="C24" s="4">
        <f>SUM($M$3:$N24)</f>
        <v>1027</v>
      </c>
      <c r="D24" s="8">
        <f t="shared" si="4"/>
        <v>0</v>
      </c>
      <c r="E24" s="4">
        <f>(SUM(G$3:G24)-T24-U24)</f>
        <v>-27</v>
      </c>
      <c r="G24" s="4">
        <v>31</v>
      </c>
      <c r="H24" s="4">
        <v>865</v>
      </c>
      <c r="K24" s="4">
        <v>30</v>
      </c>
      <c r="L24" s="4">
        <v>749</v>
      </c>
      <c r="M24" s="4">
        <f t="shared" si="3"/>
        <v>1</v>
      </c>
      <c r="N24" s="4">
        <f t="shared" si="2"/>
        <v>116</v>
      </c>
      <c r="P24" s="4">
        <v>5</v>
      </c>
      <c r="Q24" s="4">
        <v>332</v>
      </c>
      <c r="R24" s="4">
        <v>3505</v>
      </c>
      <c r="T24" s="4">
        <v>221</v>
      </c>
      <c r="U24" s="4">
        <f t="shared" si="5"/>
        <v>8</v>
      </c>
      <c r="W24" s="4">
        <v>404</v>
      </c>
    </row>
    <row r="25" spans="1:29">
      <c r="A25" s="7">
        <f t="shared" si="0"/>
        <v>44277</v>
      </c>
      <c r="B25" s="8">
        <f t="shared" si="1"/>
        <v>4.0941658137154556E-3</v>
      </c>
      <c r="C25" s="4">
        <f>SUM($M$3:$N25)</f>
        <v>1119</v>
      </c>
      <c r="D25" s="8">
        <f t="shared" si="4"/>
        <v>0</v>
      </c>
      <c r="E25" s="4">
        <f>(SUM(G$3:G25)-T25-U25)</f>
        <v>-19</v>
      </c>
      <c r="G25" s="4">
        <v>4</v>
      </c>
      <c r="H25" s="4">
        <v>977</v>
      </c>
      <c r="K25" s="4">
        <v>3</v>
      </c>
      <c r="L25" s="4">
        <v>886</v>
      </c>
      <c r="M25" s="4">
        <f t="shared" si="3"/>
        <v>1</v>
      </c>
      <c r="N25" s="4">
        <f t="shared" si="2"/>
        <v>91</v>
      </c>
      <c r="P25" s="4">
        <v>3</v>
      </c>
      <c r="Q25" s="4">
        <v>258</v>
      </c>
      <c r="R25" s="4">
        <v>4408</v>
      </c>
      <c r="T25" s="4">
        <v>219</v>
      </c>
      <c r="U25" s="4">
        <f t="shared" si="5"/>
        <v>6</v>
      </c>
      <c r="W25" s="4">
        <v>410</v>
      </c>
      <c r="X25" s="4">
        <v>74</v>
      </c>
    </row>
    <row r="26" spans="1:29">
      <c r="A26" s="7">
        <f t="shared" si="0"/>
        <v>44278</v>
      </c>
      <c r="B26" s="8">
        <f t="shared" si="1"/>
        <v>4.0858018386108275E-3</v>
      </c>
      <c r="C26" s="4">
        <f>SUM($M$3:$N26)</f>
        <v>1220</v>
      </c>
      <c r="D26" s="8">
        <f t="shared" si="4"/>
        <v>0</v>
      </c>
      <c r="E26" s="4">
        <f>(SUM(G$3:G26)-T26-U26)</f>
        <v>-13</v>
      </c>
      <c r="G26" s="4">
        <v>4</v>
      </c>
      <c r="H26" s="4">
        <v>979</v>
      </c>
      <c r="K26" s="4">
        <v>4</v>
      </c>
      <c r="L26" s="4">
        <v>878</v>
      </c>
      <c r="M26" s="4">
        <f t="shared" si="3"/>
        <v>0</v>
      </c>
      <c r="N26" s="4">
        <f t="shared" si="2"/>
        <v>101</v>
      </c>
      <c r="P26" s="4">
        <v>0</v>
      </c>
      <c r="Q26" s="4">
        <v>287</v>
      </c>
      <c r="R26" s="4">
        <v>5107</v>
      </c>
      <c r="T26" s="4">
        <v>196</v>
      </c>
      <c r="U26" s="4">
        <f t="shared" si="5"/>
        <v>27</v>
      </c>
      <c r="W26" s="4">
        <v>437</v>
      </c>
      <c r="X26" s="4">
        <v>217</v>
      </c>
    </row>
    <row r="27" spans="1:29">
      <c r="A27" s="7">
        <f t="shared" si="0"/>
        <v>44279</v>
      </c>
      <c r="B27" s="8">
        <f t="shared" si="1"/>
        <v>1.8354430379746836E-2</v>
      </c>
      <c r="C27" s="4">
        <f>SUM($M$3:$N27)</f>
        <v>1362</v>
      </c>
      <c r="D27" s="8">
        <f t="shared" si="4"/>
        <v>0</v>
      </c>
      <c r="E27" s="4">
        <f>(SUM(G$3:G27)-T27-U27)</f>
        <v>14</v>
      </c>
      <c r="G27" s="4">
        <v>29</v>
      </c>
      <c r="H27" s="4">
        <v>1580</v>
      </c>
      <c r="K27" s="4">
        <v>12</v>
      </c>
      <c r="L27" s="4">
        <v>1455</v>
      </c>
      <c r="M27" s="4">
        <f t="shared" si="3"/>
        <v>17</v>
      </c>
      <c r="N27" s="4">
        <f t="shared" si="2"/>
        <v>125</v>
      </c>
      <c r="P27" s="4">
        <v>45</v>
      </c>
      <c r="Q27" s="4">
        <v>367</v>
      </c>
      <c r="R27" s="4">
        <v>6559</v>
      </c>
      <c r="T27" s="4">
        <v>199</v>
      </c>
      <c r="U27" s="4">
        <f t="shared" si="5"/>
        <v>26</v>
      </c>
      <c r="W27" s="4">
        <v>463</v>
      </c>
      <c r="X27" s="4">
        <v>209</v>
      </c>
    </row>
    <row r="28" spans="1:29">
      <c r="A28" s="7">
        <f t="shared" si="0"/>
        <v>44280</v>
      </c>
      <c r="B28" s="8">
        <f t="shared" si="1"/>
        <v>1.7032720753025549E-2</v>
      </c>
      <c r="C28" s="4">
        <f>SUM($M$3:$N28)</f>
        <v>1850</v>
      </c>
      <c r="D28" s="8">
        <f t="shared" si="4"/>
        <v>7.6231132794633328E-4</v>
      </c>
      <c r="E28" s="4">
        <f>(SUM(G$3:G28)-T28-U28)</f>
        <v>40</v>
      </c>
      <c r="G28" s="4">
        <v>38</v>
      </c>
      <c r="H28" s="4">
        <v>2231</v>
      </c>
      <c r="J28" s="4">
        <v>5</v>
      </c>
      <c r="K28" s="4">
        <v>3</v>
      </c>
      <c r="L28" s="4">
        <v>1773</v>
      </c>
      <c r="M28" s="4">
        <f t="shared" si="3"/>
        <v>30</v>
      </c>
      <c r="N28" s="4">
        <f t="shared" si="2"/>
        <v>458</v>
      </c>
      <c r="P28" s="4">
        <v>67</v>
      </c>
      <c r="Q28" s="4">
        <v>736</v>
      </c>
      <c r="R28" s="4">
        <v>8674</v>
      </c>
      <c r="T28" s="4">
        <v>224</v>
      </c>
      <c r="U28" s="4">
        <f t="shared" si="5"/>
        <v>13</v>
      </c>
      <c r="W28" s="4">
        <v>476</v>
      </c>
      <c r="X28" s="4">
        <v>110</v>
      </c>
    </row>
    <row r="29" spans="1:29">
      <c r="A29" s="7">
        <f t="shared" si="0"/>
        <v>44281</v>
      </c>
      <c r="B29" s="8">
        <f t="shared" si="1"/>
        <v>1.7103762827822121E-2</v>
      </c>
      <c r="C29" s="4">
        <f>SUM($M$3:$N29)</f>
        <v>2136</v>
      </c>
      <c r="D29" s="8">
        <f t="shared" si="4"/>
        <v>0</v>
      </c>
      <c r="E29" s="4">
        <f>(SUM(G$3:G29)-T29-U29)</f>
        <v>53</v>
      </c>
      <c r="G29" s="4">
        <v>45</v>
      </c>
      <c r="H29" s="4">
        <v>2631</v>
      </c>
      <c r="K29" s="4">
        <v>27</v>
      </c>
      <c r="L29" s="4">
        <v>2363</v>
      </c>
      <c r="M29" s="4">
        <f t="shared" si="3"/>
        <v>18</v>
      </c>
      <c r="N29" s="4">
        <f t="shared" si="2"/>
        <v>268</v>
      </c>
      <c r="P29" s="4">
        <v>53</v>
      </c>
      <c r="Q29" s="4">
        <v>783</v>
      </c>
      <c r="R29" s="4">
        <v>11095</v>
      </c>
      <c r="T29" s="4">
        <v>252</v>
      </c>
      <c r="U29" s="4">
        <f t="shared" si="5"/>
        <v>17</v>
      </c>
      <c r="W29" s="4">
        <v>493</v>
      </c>
      <c r="X29" s="4">
        <v>214</v>
      </c>
    </row>
    <row r="30" spans="1:29">
      <c r="A30" s="7">
        <f t="shared" si="0"/>
        <v>44282</v>
      </c>
      <c r="B30" s="8">
        <f t="shared" si="1"/>
        <v>1.4492753623188406E-2</v>
      </c>
      <c r="C30" s="4">
        <f>SUM($M$3:$N30)</f>
        <v>2786</v>
      </c>
      <c r="D30" s="8">
        <f t="shared" si="4"/>
        <v>0</v>
      </c>
      <c r="E30" s="4">
        <f>(SUM(G$3:G30)-T30-U30)</f>
        <v>70</v>
      </c>
      <c r="G30" s="4">
        <v>50</v>
      </c>
      <c r="H30" s="4">
        <v>3450</v>
      </c>
      <c r="K30" s="4">
        <v>17</v>
      </c>
      <c r="L30" s="4">
        <v>2833</v>
      </c>
      <c r="M30" s="4">
        <f t="shared" si="3"/>
        <v>33</v>
      </c>
      <c r="N30" s="4">
        <f t="shared" si="2"/>
        <v>617</v>
      </c>
      <c r="P30" s="4">
        <v>85</v>
      </c>
      <c r="Q30" s="4">
        <v>1807</v>
      </c>
      <c r="R30" s="4">
        <v>14376</v>
      </c>
      <c r="T30" s="4">
        <v>284</v>
      </c>
      <c r="U30" s="4">
        <f t="shared" si="5"/>
        <v>18</v>
      </c>
      <c r="W30" s="4">
        <v>511</v>
      </c>
      <c r="X30" s="4">
        <v>170</v>
      </c>
    </row>
    <row r="31" spans="1:29">
      <c r="A31" s="7">
        <f t="shared" si="0"/>
        <v>44283</v>
      </c>
      <c r="B31" s="8">
        <f t="shared" si="1"/>
        <v>2.1912805295594612E-2</v>
      </c>
      <c r="C31" s="4">
        <f>SUM($M$3:$N31)</f>
        <v>3411</v>
      </c>
      <c r="D31" s="8">
        <f t="shared" si="4"/>
        <v>1.4607679465776294E-3</v>
      </c>
      <c r="E31" s="4">
        <f>(SUM(G$3:G31)-T31-U31)</f>
        <v>88</v>
      </c>
      <c r="G31" s="4">
        <v>96</v>
      </c>
      <c r="H31" s="4">
        <v>4381</v>
      </c>
      <c r="J31" s="4">
        <v>21</v>
      </c>
      <c r="K31" s="4">
        <v>7</v>
      </c>
      <c r="L31" s="4">
        <v>3824</v>
      </c>
      <c r="M31" s="4">
        <f t="shared" si="3"/>
        <v>68</v>
      </c>
      <c r="N31" s="4">
        <f t="shared" si="2"/>
        <v>557</v>
      </c>
      <c r="P31" s="4">
        <v>198</v>
      </c>
      <c r="Q31" s="4">
        <v>198</v>
      </c>
      <c r="R31" s="4">
        <v>18531</v>
      </c>
      <c r="T31" s="4">
        <v>363</v>
      </c>
      <c r="U31" s="4">
        <f t="shared" si="5"/>
        <v>17</v>
      </c>
      <c r="V31" s="4" t="s">
        <v>39</v>
      </c>
      <c r="W31" s="4">
        <v>528</v>
      </c>
      <c r="AC31" s="4" t="s">
        <v>40</v>
      </c>
    </row>
    <row r="32" spans="1:29">
      <c r="A32" s="7">
        <f t="shared" si="0"/>
        <v>44284</v>
      </c>
      <c r="B32" s="8">
        <f t="shared" si="1"/>
        <v>5.7637906647807637E-2</v>
      </c>
      <c r="C32" s="4">
        <f>SUM($M$3:$N32)</f>
        <v>4227</v>
      </c>
      <c r="D32" s="8">
        <f t="shared" si="4"/>
        <v>9.7134531325886349E-4</v>
      </c>
      <c r="E32" s="4">
        <f>(SUM(G$3:G32)-T32-U32)</f>
        <v>105</v>
      </c>
      <c r="G32" s="4">
        <v>326</v>
      </c>
      <c r="H32" s="4">
        <v>5656</v>
      </c>
      <c r="J32" s="4">
        <v>18</v>
      </c>
      <c r="K32" s="4">
        <v>17</v>
      </c>
      <c r="L32" s="4">
        <v>5131</v>
      </c>
      <c r="M32" s="4">
        <f t="shared" si="3"/>
        <v>291</v>
      </c>
      <c r="N32" s="4">
        <f t="shared" si="2"/>
        <v>525</v>
      </c>
      <c r="P32" s="4">
        <v>863</v>
      </c>
      <c r="Q32" s="4">
        <v>1565</v>
      </c>
      <c r="R32" s="4">
        <v>23896</v>
      </c>
      <c r="T32" s="4">
        <v>659</v>
      </c>
      <c r="U32" s="4">
        <f t="shared" si="5"/>
        <v>30</v>
      </c>
      <c r="W32" s="4">
        <v>558</v>
      </c>
    </row>
    <row r="33" spans="1:29">
      <c r="A33" s="7">
        <f t="shared" si="0"/>
        <v>44285</v>
      </c>
      <c r="B33" s="8">
        <f t="shared" si="1"/>
        <v>6.700641751604379E-2</v>
      </c>
      <c r="C33" s="4">
        <f>SUM($M$3:$N33)</f>
        <v>5377</v>
      </c>
      <c r="D33" s="8">
        <f t="shared" si="4"/>
        <v>6.6956812855708072E-4</v>
      </c>
      <c r="E33" s="4">
        <f>(SUM(G$3:G33)-T33-U33)</f>
        <v>135</v>
      </c>
      <c r="G33" s="4">
        <v>355</v>
      </c>
      <c r="H33" s="4">
        <v>5298</v>
      </c>
      <c r="J33" s="4">
        <v>16</v>
      </c>
      <c r="K33" s="4">
        <v>10</v>
      </c>
      <c r="L33" s="4">
        <v>4477</v>
      </c>
      <c r="M33" s="4">
        <f t="shared" si="3"/>
        <v>329</v>
      </c>
      <c r="N33" s="4">
        <f t="shared" si="2"/>
        <v>821</v>
      </c>
      <c r="P33" s="4">
        <v>937</v>
      </c>
      <c r="Q33" s="4">
        <v>2433</v>
      </c>
      <c r="R33" s="4">
        <v>28860</v>
      </c>
      <c r="T33" s="4">
        <v>994</v>
      </c>
      <c r="U33" s="4">
        <f t="shared" si="5"/>
        <v>20</v>
      </c>
      <c r="W33" s="4">
        <v>578</v>
      </c>
    </row>
    <row r="34" spans="1:29">
      <c r="A34" s="7">
        <f t="shared" si="0"/>
        <v>44286</v>
      </c>
      <c r="B34" s="8">
        <f t="shared" si="1"/>
        <v>8.6389961389961384E-2</v>
      </c>
      <c r="C34" s="4">
        <f>SUM($M$3:$N34)</f>
        <v>6141</v>
      </c>
      <c r="D34" s="8">
        <f t="shared" si="4"/>
        <v>6.93000693000693E-4</v>
      </c>
      <c r="E34" s="4">
        <f>(SUM(G$3:G34)-T34-U34)</f>
        <v>155</v>
      </c>
      <c r="G34" s="4">
        <v>358</v>
      </c>
      <c r="H34" s="4">
        <v>4144</v>
      </c>
      <c r="J34" s="4">
        <v>20</v>
      </c>
      <c r="K34" s="4">
        <v>8</v>
      </c>
      <c r="L34" s="4">
        <v>3710</v>
      </c>
      <c r="M34" s="4">
        <f t="shared" si="3"/>
        <v>330</v>
      </c>
      <c r="N34" s="4">
        <f t="shared" si="2"/>
        <v>434</v>
      </c>
      <c r="P34" s="4">
        <v>956</v>
      </c>
      <c r="Q34" s="4">
        <v>1287</v>
      </c>
      <c r="R34" s="4">
        <v>32648</v>
      </c>
      <c r="T34" s="4">
        <v>1340</v>
      </c>
      <c r="U34" s="4">
        <f t="shared" si="5"/>
        <v>12</v>
      </c>
      <c r="W34" s="4">
        <v>590</v>
      </c>
    </row>
    <row r="35" spans="1:29">
      <c r="A35" s="7">
        <f t="shared" si="0"/>
        <v>44287</v>
      </c>
      <c r="B35" s="8">
        <f t="shared" si="1"/>
        <v>4.296810444554619E-2</v>
      </c>
      <c r="C35" s="4">
        <f>SUM($M$3:$N35)</f>
        <v>7040</v>
      </c>
      <c r="D35" s="8">
        <f t="shared" si="4"/>
        <v>6.125949522175937E-5</v>
      </c>
      <c r="E35" s="4">
        <f>(SUM(G$3:G35)-T35-U35)</f>
        <v>167</v>
      </c>
      <c r="G35" s="4">
        <v>260</v>
      </c>
      <c r="H35" s="4">
        <v>6051</v>
      </c>
      <c r="J35" s="4">
        <v>2</v>
      </c>
      <c r="K35" s="4">
        <v>8</v>
      </c>
      <c r="L35" s="4">
        <v>5402</v>
      </c>
      <c r="M35" s="4">
        <f t="shared" si="3"/>
        <v>250</v>
      </c>
      <c r="N35" s="4">
        <f t="shared" si="2"/>
        <v>649</v>
      </c>
      <c r="P35" s="4">
        <v>726</v>
      </c>
      <c r="Q35" s="4">
        <v>1822</v>
      </c>
      <c r="R35" s="4">
        <v>38162</v>
      </c>
      <c r="T35" s="4">
        <v>1577</v>
      </c>
      <c r="U35" s="4">
        <f t="shared" si="5"/>
        <v>23</v>
      </c>
      <c r="W35" s="4">
        <v>613</v>
      </c>
    </row>
    <row r="36" spans="1:29">
      <c r="A36" s="7">
        <f t="shared" si="0"/>
        <v>44288</v>
      </c>
      <c r="B36" s="8">
        <f t="shared" si="1"/>
        <v>5.6240369799691832E-2</v>
      </c>
      <c r="C36" s="4">
        <f>SUM($M$3:$N36)</f>
        <v>8404</v>
      </c>
      <c r="D36" s="8">
        <f t="shared" si="4"/>
        <v>1.9128976468738535E-3</v>
      </c>
      <c r="E36" s="4">
        <f>(SUM(G$3:G36)-T36-U36)</f>
        <v>190</v>
      </c>
      <c r="G36" s="4">
        <v>438</v>
      </c>
      <c r="H36" s="4">
        <v>7788</v>
      </c>
      <c r="J36" s="4">
        <v>73</v>
      </c>
      <c r="K36" s="4">
        <v>16</v>
      </c>
      <c r="L36" s="4">
        <v>6773</v>
      </c>
      <c r="M36" s="4">
        <f t="shared" si="3"/>
        <v>349</v>
      </c>
      <c r="N36" s="4">
        <f t="shared" si="2"/>
        <v>1015</v>
      </c>
      <c r="P36" s="4">
        <v>957</v>
      </c>
      <c r="Q36" s="4">
        <v>2987</v>
      </c>
      <c r="R36" s="4">
        <v>45362</v>
      </c>
      <c r="T36" s="4">
        <v>1993</v>
      </c>
      <c r="U36" s="4">
        <f t="shared" si="5"/>
        <v>22</v>
      </c>
      <c r="W36" s="4">
        <v>635</v>
      </c>
    </row>
    <row r="37" spans="1:29">
      <c r="A37" s="7">
        <f t="shared" si="0"/>
        <v>44289</v>
      </c>
      <c r="B37" s="8">
        <f t="shared" si="1"/>
        <v>4.9528027036475936E-2</v>
      </c>
      <c r="C37" s="4">
        <f>SUM($M$3:$N37)</f>
        <v>9412</v>
      </c>
      <c r="D37" s="8">
        <f t="shared" si="4"/>
        <v>1.5651867201622502E-3</v>
      </c>
      <c r="E37" s="4">
        <f>(SUM(G$3:G37)-T37-U37)</f>
        <v>212</v>
      </c>
      <c r="G37" s="4">
        <v>425</v>
      </c>
      <c r="H37" s="4">
        <v>8581</v>
      </c>
      <c r="J37" s="4">
        <v>71</v>
      </c>
      <c r="K37" s="4">
        <v>7</v>
      </c>
      <c r="L37" s="4">
        <v>7920</v>
      </c>
      <c r="M37" s="4">
        <f t="shared" si="3"/>
        <v>347</v>
      </c>
      <c r="N37" s="4">
        <f t="shared" si="2"/>
        <v>661</v>
      </c>
      <c r="P37" s="4">
        <v>986</v>
      </c>
      <c r="Q37" s="4">
        <v>1952</v>
      </c>
      <c r="R37" s="4">
        <v>53418</v>
      </c>
      <c r="T37" s="4">
        <v>2394</v>
      </c>
      <c r="U37" s="4">
        <f t="shared" si="5"/>
        <v>24</v>
      </c>
      <c r="W37" s="4">
        <v>659</v>
      </c>
    </row>
    <row r="38" spans="1:29">
      <c r="A38" s="7">
        <f t="shared" si="0"/>
        <v>44290</v>
      </c>
      <c r="B38" s="8">
        <f t="shared" si="1"/>
        <v>2.0479902185541802E-2</v>
      </c>
      <c r="C38" s="4">
        <f>SUM($M$3:$N38)</f>
        <v>10156</v>
      </c>
      <c r="D38" s="8">
        <f t="shared" si="4"/>
        <v>7.4881126212138224E-5</v>
      </c>
      <c r="E38" s="4">
        <f>(SUM(G$3:G38)-T38-U38)</f>
        <v>236</v>
      </c>
      <c r="G38" s="4">
        <v>268</v>
      </c>
      <c r="H38" s="4">
        <v>13086</v>
      </c>
      <c r="J38" s="4">
        <v>4</v>
      </c>
      <c r="K38" s="4">
        <v>14</v>
      </c>
      <c r="L38" s="4">
        <v>12592</v>
      </c>
      <c r="M38" s="4">
        <f t="shared" si="3"/>
        <v>250</v>
      </c>
      <c r="N38" s="4">
        <f t="shared" si="2"/>
        <v>494</v>
      </c>
      <c r="P38" s="4">
        <v>732</v>
      </c>
      <c r="Q38" s="4">
        <v>1473</v>
      </c>
      <c r="R38" s="4">
        <v>65958</v>
      </c>
      <c r="T38" s="4">
        <v>2641</v>
      </c>
      <c r="U38" s="4">
        <f t="shared" si="5"/>
        <v>21</v>
      </c>
      <c r="W38" s="4">
        <v>680</v>
      </c>
    </row>
    <row r="39" spans="1:29">
      <c r="A39" s="7">
        <f t="shared" si="0"/>
        <v>44291</v>
      </c>
      <c r="B39" s="8">
        <f t="shared" si="1"/>
        <v>1.8549445305976381E-2</v>
      </c>
      <c r="C39" s="4">
        <f>SUM($M$3:$N39)</f>
        <v>10933</v>
      </c>
      <c r="D39" s="8">
        <f t="shared" si="4"/>
        <v>6.0644652657751907E-4</v>
      </c>
      <c r="E39" s="4">
        <f>(SUM(G$3:G39)-T39-U39)</f>
        <v>257</v>
      </c>
      <c r="G39" s="4">
        <v>311</v>
      </c>
      <c r="H39" s="4">
        <v>16766</v>
      </c>
      <c r="J39" s="4">
        <v>40</v>
      </c>
      <c r="K39" s="4">
        <v>4</v>
      </c>
      <c r="L39" s="4">
        <v>16256</v>
      </c>
      <c r="M39" s="4">
        <f t="shared" si="3"/>
        <v>267</v>
      </c>
      <c r="N39" s="4">
        <f t="shared" si="2"/>
        <v>510</v>
      </c>
      <c r="P39" s="4">
        <v>775</v>
      </c>
      <c r="Q39" s="4">
        <v>1521</v>
      </c>
      <c r="R39" s="4">
        <v>82221</v>
      </c>
      <c r="T39" s="4">
        <v>2922</v>
      </c>
      <c r="U39" s="4">
        <f t="shared" si="5"/>
        <v>30</v>
      </c>
      <c r="W39" s="4">
        <v>710</v>
      </c>
    </row>
    <row r="40" spans="1:29">
      <c r="A40" s="7">
        <f t="shared" si="0"/>
        <v>44292</v>
      </c>
      <c r="B40" s="8">
        <f t="shared" si="1"/>
        <v>1.6378433367243133E-2</v>
      </c>
      <c r="C40" s="4">
        <f>SUM($M$3:$N40)</f>
        <v>11861</v>
      </c>
      <c r="D40" s="8">
        <f t="shared" si="4"/>
        <v>1.8243514430619915E-4</v>
      </c>
      <c r="E40" s="4">
        <f>(SUM(G$3:G40)-T40-U40)</f>
        <v>287</v>
      </c>
      <c r="G40" s="4">
        <v>322</v>
      </c>
      <c r="H40" s="4">
        <v>19660</v>
      </c>
      <c r="J40" s="4">
        <v>15</v>
      </c>
      <c r="K40" s="4">
        <v>12</v>
      </c>
      <c r="L40" s="4">
        <v>19027</v>
      </c>
      <c r="M40" s="4">
        <f t="shared" si="3"/>
        <v>295</v>
      </c>
      <c r="N40" s="4">
        <f t="shared" si="2"/>
        <v>633</v>
      </c>
      <c r="P40" s="4">
        <v>865</v>
      </c>
      <c r="Q40" s="4">
        <v>1879</v>
      </c>
      <c r="R40" s="4">
        <v>101116</v>
      </c>
      <c r="T40" s="4">
        <v>3212</v>
      </c>
      <c r="U40" s="4">
        <f t="shared" si="5"/>
        <v>32</v>
      </c>
      <c r="W40" s="4">
        <v>742</v>
      </c>
    </row>
    <row r="41" spans="1:29">
      <c r="A41" s="7">
        <f t="shared" si="0"/>
        <v>44293</v>
      </c>
      <c r="B41" s="8">
        <f t="shared" si="1"/>
        <v>4.0396117266398669E-2</v>
      </c>
      <c r="C41" s="4">
        <f>SUM($M$3:$N41)</f>
        <v>12841</v>
      </c>
      <c r="D41" s="8">
        <f t="shared" si="4"/>
        <v>3.194351042367182E-3</v>
      </c>
      <c r="E41" s="4">
        <f>(SUM(G$3:G41)-T41-U41)</f>
        <v>319</v>
      </c>
      <c r="G41" s="4">
        <v>824</v>
      </c>
      <c r="H41" s="4">
        <v>20398</v>
      </c>
      <c r="J41" s="4">
        <v>323</v>
      </c>
      <c r="K41" s="4">
        <v>121</v>
      </c>
      <c r="L41" s="4">
        <v>19798</v>
      </c>
      <c r="M41" s="4">
        <f t="shared" si="3"/>
        <v>380</v>
      </c>
      <c r="N41" s="4">
        <f t="shared" si="2"/>
        <v>600</v>
      </c>
      <c r="P41" s="4">
        <v>1105</v>
      </c>
      <c r="Q41" s="4">
        <v>1736</v>
      </c>
      <c r="R41" s="4">
        <v>120494</v>
      </c>
      <c r="T41" s="4">
        <v>3989</v>
      </c>
      <c r="U41" s="4">
        <f t="shared" si="5"/>
        <v>47</v>
      </c>
      <c r="W41" s="4">
        <v>789</v>
      </c>
    </row>
    <row r="42" spans="1:29">
      <c r="A42" s="7">
        <f t="shared" si="0"/>
        <v>44294</v>
      </c>
      <c r="B42" s="8">
        <f t="shared" si="1"/>
        <v>4.4893626431951876E-2</v>
      </c>
      <c r="C42" s="4">
        <f>SUM($M$3:$N42)</f>
        <v>13891</v>
      </c>
      <c r="D42" s="8">
        <f t="shared" si="4"/>
        <v>3.4856507377960728E-3</v>
      </c>
      <c r="E42" s="4">
        <f>(SUM(G$3:G42)-T42-U42)</f>
        <v>366</v>
      </c>
      <c r="G42" s="4">
        <v>1015</v>
      </c>
      <c r="H42" s="4">
        <v>22609</v>
      </c>
      <c r="J42" s="4">
        <v>420</v>
      </c>
      <c r="K42" s="4">
        <v>301</v>
      </c>
      <c r="L42" s="4">
        <v>21853</v>
      </c>
      <c r="M42" s="4">
        <f t="shared" si="3"/>
        <v>294</v>
      </c>
      <c r="N42" s="4">
        <f t="shared" si="2"/>
        <v>756</v>
      </c>
      <c r="P42" s="4">
        <v>835</v>
      </c>
      <c r="Q42" s="4">
        <v>2254</v>
      </c>
      <c r="R42" s="4">
        <v>141808</v>
      </c>
      <c r="T42" s="4">
        <v>4894</v>
      </c>
      <c r="U42" s="4">
        <f t="shared" si="5"/>
        <v>110</v>
      </c>
      <c r="W42" s="4">
        <v>899</v>
      </c>
    </row>
    <row r="43" spans="1:29">
      <c r="A43" s="7">
        <f t="shared" si="0"/>
        <v>44295</v>
      </c>
      <c r="B43" s="8">
        <f t="shared" si="1"/>
        <v>4.202698750887747E-2</v>
      </c>
      <c r="C43" s="4">
        <f>SUM($M$3:$N43)</f>
        <v>15003</v>
      </c>
      <c r="D43" s="8">
        <f t="shared" si="4"/>
        <v>1.3468915717025837E-3</v>
      </c>
      <c r="E43" s="4">
        <f>(SUM(G$3:G43)-T43-U43)</f>
        <v>476</v>
      </c>
      <c r="G43" s="4">
        <v>1006</v>
      </c>
      <c r="H43" s="4">
        <v>23937</v>
      </c>
      <c r="J43" s="4">
        <v>191</v>
      </c>
      <c r="K43" s="4">
        <v>228</v>
      </c>
      <c r="L43" s="4">
        <v>23412</v>
      </c>
      <c r="M43" s="4">
        <f t="shared" si="3"/>
        <v>587</v>
      </c>
      <c r="N43" s="4">
        <f t="shared" si="2"/>
        <v>525</v>
      </c>
      <c r="P43" s="4">
        <v>1733</v>
      </c>
      <c r="Q43" s="4">
        <v>1525</v>
      </c>
      <c r="R43" s="4">
        <v>165337</v>
      </c>
      <c r="T43" s="4">
        <v>5683</v>
      </c>
      <c r="U43" s="4">
        <f t="shared" si="5"/>
        <v>217</v>
      </c>
      <c r="W43" s="4">
        <v>1116</v>
      </c>
    </row>
    <row r="44" spans="1:29">
      <c r="A44" s="7">
        <f t="shared" si="0"/>
        <v>44296</v>
      </c>
      <c r="B44" s="8">
        <f t="shared" ref="B44" si="6">G44/H44</f>
        <v>3.6308743495014499E-2</v>
      </c>
      <c r="C44" s="4">
        <f>SUM($M$3:$N44)</f>
        <v>16249</v>
      </c>
      <c r="D44" s="8">
        <f t="shared" si="4"/>
        <v>2.8426788922019877E-4</v>
      </c>
      <c r="E44" s="4">
        <f>(SUM(G$3:G44)-T44-U44)</f>
        <v>693</v>
      </c>
      <c r="G44" s="4">
        <f>汇总!B43</f>
        <v>914</v>
      </c>
      <c r="H44" s="4">
        <f>汇总!C43</f>
        <v>25173</v>
      </c>
      <c r="J44" s="4">
        <f>汇总!D43</f>
        <v>47</v>
      </c>
      <c r="K44" s="4">
        <f>汇总!E43</f>
        <v>564</v>
      </c>
      <c r="L44" s="4">
        <f>汇总!F43</f>
        <v>24230</v>
      </c>
      <c r="M44" s="4">
        <f>汇总!G43</f>
        <v>303</v>
      </c>
      <c r="N44" s="4">
        <f>汇总!H43</f>
        <v>943</v>
      </c>
      <c r="P44" s="4">
        <f>汇总!I43</f>
        <v>895</v>
      </c>
      <c r="Q44" s="4">
        <f>汇总!J43</f>
        <v>2739</v>
      </c>
      <c r="R44" s="4">
        <f>汇总!K43</f>
        <v>187010</v>
      </c>
      <c r="T44" s="4">
        <f>汇总!L43</f>
        <v>6306</v>
      </c>
      <c r="U44" s="4">
        <f>汇总!M43</f>
        <v>291</v>
      </c>
      <c r="W44" s="4">
        <f>汇总!N43</f>
        <v>1407</v>
      </c>
    </row>
    <row r="45" spans="1:29">
      <c r="A45" s="7">
        <f t="shared" si="0"/>
        <v>44297</v>
      </c>
      <c r="B45" s="8">
        <f t="shared" ref="B45:B46" si="7">G45/H45</f>
        <v>4.4478253087524608E-2</v>
      </c>
      <c r="C45" s="4">
        <f>SUM($M$3:$N45)</f>
        <v>17035</v>
      </c>
      <c r="D45" s="8">
        <f t="shared" si="4"/>
        <v>1.4598149831559809E-3</v>
      </c>
      <c r="E45" s="4">
        <f>(SUM(G$3:G45)-T45-U45)</f>
        <v>984</v>
      </c>
      <c r="G45" s="4">
        <f>汇总!B44</f>
        <v>994</v>
      </c>
      <c r="H45" s="4">
        <f>汇总!C44</f>
        <v>22348</v>
      </c>
      <c r="J45" s="4">
        <f>汇总!D44</f>
        <v>273</v>
      </c>
      <c r="K45" s="4">
        <f>汇总!E44</f>
        <v>439</v>
      </c>
      <c r="L45" s="4">
        <f>汇总!F44</f>
        <v>21844</v>
      </c>
      <c r="M45" s="4">
        <f>汇总!G44</f>
        <v>282</v>
      </c>
      <c r="N45" s="4">
        <f>汇总!H44</f>
        <v>504</v>
      </c>
      <c r="P45" s="4">
        <f>汇总!I44</f>
        <v>836</v>
      </c>
      <c r="Q45" s="4">
        <f>汇总!J44</f>
        <v>1487</v>
      </c>
      <c r="R45" s="4">
        <f>汇总!K44</f>
        <v>205617</v>
      </c>
      <c r="T45" s="4">
        <f>汇总!L44</f>
        <v>6921</v>
      </c>
      <c r="U45" s="4">
        <f>汇总!M44</f>
        <v>379</v>
      </c>
      <c r="W45" s="4">
        <f>汇总!N44</f>
        <v>1786</v>
      </c>
    </row>
    <row r="46" spans="1:29" ht="15">
      <c r="A46" s="7">
        <f t="shared" si="0"/>
        <v>44298</v>
      </c>
      <c r="B46" s="8">
        <f t="shared" si="7"/>
        <v>4.7293265979873517E-2</v>
      </c>
      <c r="C46" s="4">
        <f>SUM($M$3:$N46)</f>
        <v>17975</v>
      </c>
      <c r="D46" s="8">
        <f t="shared" si="4"/>
        <v>1.1185845528336664E-4</v>
      </c>
      <c r="E46" s="4">
        <f>(SUM(G$3:G46)-T46-U46)</f>
        <v>1363</v>
      </c>
      <c r="G46" s="4">
        <f>汇总!B45</f>
        <v>1189</v>
      </c>
      <c r="H46" s="4">
        <f>汇总!C45</f>
        <v>25141</v>
      </c>
      <c r="J46" s="4">
        <f>汇总!D45</f>
        <v>23</v>
      </c>
      <c r="K46" s="4">
        <f>汇总!E45</f>
        <v>867</v>
      </c>
      <c r="L46" s="4">
        <f>汇总!F45</f>
        <v>24500</v>
      </c>
      <c r="M46" s="4">
        <f>汇总!G45</f>
        <v>299</v>
      </c>
      <c r="N46" s="4">
        <f>汇总!H45</f>
        <v>641</v>
      </c>
      <c r="P46" s="4">
        <f>汇总!I45</f>
        <v>878</v>
      </c>
      <c r="Q46" s="4">
        <f>汇总!J45</f>
        <v>1897</v>
      </c>
      <c r="R46" s="4">
        <f>汇总!K45</f>
        <v>224691</v>
      </c>
      <c r="T46" s="4">
        <f>汇总!L45</f>
        <v>7776</v>
      </c>
      <c r="U46" s="4">
        <f>汇总!M45</f>
        <v>334</v>
      </c>
      <c r="W46" s="4">
        <f>汇总!N45</f>
        <v>2120</v>
      </c>
      <c r="AC46" t="s">
        <v>42</v>
      </c>
    </row>
    <row r="47" spans="1:29">
      <c r="A47" s="7">
        <f t="shared" si="0"/>
        <v>44299</v>
      </c>
      <c r="B47" s="7"/>
      <c r="C47" s="7"/>
      <c r="D47" s="7"/>
      <c r="E47" s="7"/>
    </row>
    <row r="48" spans="1:29">
      <c r="A48" s="7">
        <f t="shared" si="0"/>
        <v>44300</v>
      </c>
      <c r="B48" s="7"/>
      <c r="C48" s="7"/>
      <c r="D48" s="7"/>
      <c r="E48" s="7"/>
    </row>
    <row r="49" spans="1:5">
      <c r="A49" s="7">
        <f t="shared" si="0"/>
        <v>44301</v>
      </c>
      <c r="B49" s="7"/>
      <c r="C49" s="7"/>
      <c r="D49" s="7"/>
      <c r="E49" s="7"/>
    </row>
    <row r="50" spans="1:5">
      <c r="A50" s="7">
        <f t="shared" si="0"/>
        <v>44302</v>
      </c>
      <c r="B50" s="7"/>
      <c r="C50" s="7"/>
      <c r="D50" s="7"/>
      <c r="E50" s="7"/>
    </row>
    <row r="51" spans="1:5">
      <c r="A51" s="7">
        <f t="shared" si="0"/>
        <v>44303</v>
      </c>
      <c r="B51" s="7"/>
      <c r="C51" s="7"/>
      <c r="D51" s="7"/>
      <c r="E51" s="7"/>
    </row>
    <row r="52" spans="1:5">
      <c r="A52" s="7">
        <f t="shared" si="0"/>
        <v>44304</v>
      </c>
      <c r="B52" s="7"/>
      <c r="C52" s="7"/>
      <c r="D52" s="7"/>
      <c r="E52" s="7"/>
    </row>
    <row r="53" spans="1:5">
      <c r="A53" s="7">
        <f t="shared" si="0"/>
        <v>44305</v>
      </c>
      <c r="B53" s="7"/>
      <c r="C53" s="7"/>
      <c r="D53" s="7"/>
      <c r="E53" s="7"/>
    </row>
    <row r="54" spans="1:5">
      <c r="A54" s="7">
        <f t="shared" si="0"/>
        <v>44306</v>
      </c>
      <c r="B54" s="7"/>
      <c r="C54" s="7"/>
      <c r="D54" s="7"/>
      <c r="E54" s="7"/>
    </row>
    <row r="55" spans="1:5">
      <c r="A55" s="7">
        <f t="shared" si="0"/>
        <v>44307</v>
      </c>
      <c r="B55" s="7"/>
      <c r="C55" s="7"/>
      <c r="D55" s="7"/>
      <c r="E55" s="7"/>
    </row>
    <row r="56" spans="1:5">
      <c r="A56" s="7">
        <f t="shared" si="0"/>
        <v>44308</v>
      </c>
      <c r="B56" s="7"/>
      <c r="C56" s="7"/>
      <c r="D56" s="7"/>
      <c r="E56" s="7"/>
    </row>
    <row r="57" spans="1:5">
      <c r="A57" s="7">
        <f t="shared" si="0"/>
        <v>44309</v>
      </c>
      <c r="B57" s="7"/>
      <c r="C57" s="7"/>
      <c r="D57" s="7"/>
      <c r="E57" s="7"/>
    </row>
    <row r="58" spans="1:5">
      <c r="A58" s="7">
        <f t="shared" si="0"/>
        <v>44310</v>
      </c>
      <c r="B58" s="7"/>
      <c r="C58" s="7"/>
      <c r="D58" s="7"/>
      <c r="E58" s="7"/>
    </row>
    <row r="59" spans="1:5">
      <c r="A59" s="7">
        <f t="shared" si="0"/>
        <v>44311</v>
      </c>
      <c r="B59" s="7"/>
      <c r="C59" s="7"/>
      <c r="D59" s="7"/>
      <c r="E59" s="7"/>
    </row>
    <row r="60" spans="1:5">
      <c r="A60" s="7">
        <f t="shared" si="0"/>
        <v>44312</v>
      </c>
      <c r="B60" s="7"/>
      <c r="C60" s="7"/>
      <c r="D60" s="7"/>
      <c r="E60" s="7"/>
    </row>
    <row r="61" spans="1:5">
      <c r="A61" s="7">
        <f t="shared" si="0"/>
        <v>44313</v>
      </c>
      <c r="B61" s="7"/>
      <c r="C61" s="7"/>
      <c r="D61" s="7"/>
      <c r="E61" s="7"/>
    </row>
    <row r="62" spans="1:5">
      <c r="A62" s="7">
        <f t="shared" si="0"/>
        <v>44314</v>
      </c>
      <c r="B62" s="7"/>
      <c r="C62" s="7"/>
      <c r="D62" s="7"/>
      <c r="E62" s="7"/>
    </row>
    <row r="63" spans="1:5">
      <c r="A63" s="7">
        <f t="shared" si="0"/>
        <v>44315</v>
      </c>
      <c r="B63" s="7"/>
      <c r="C63" s="7"/>
      <c r="D63" s="7"/>
      <c r="E63" s="7"/>
    </row>
    <row r="64" spans="1:5">
      <c r="A64" s="7">
        <f t="shared" si="0"/>
        <v>44316</v>
      </c>
      <c r="B64" s="7"/>
      <c r="C64" s="7"/>
      <c r="D64" s="7"/>
      <c r="E64" s="7"/>
    </row>
    <row r="65" spans="1:5">
      <c r="A65" s="7">
        <f t="shared" si="0"/>
        <v>44317</v>
      </c>
      <c r="B65" s="7"/>
      <c r="C65" s="7"/>
      <c r="D65" s="7"/>
      <c r="E65" s="7"/>
    </row>
    <row r="66" spans="1:5">
      <c r="A66" s="7">
        <f t="shared" si="0"/>
        <v>44318</v>
      </c>
      <c r="B66" s="7"/>
      <c r="C66" s="7"/>
      <c r="D66" s="7"/>
      <c r="E66" s="7"/>
    </row>
    <row r="67" spans="1:5">
      <c r="A67" s="7">
        <f t="shared" si="0"/>
        <v>44319</v>
      </c>
      <c r="B67" s="7"/>
      <c r="C67" s="7"/>
      <c r="D67" s="7"/>
      <c r="E67" s="7"/>
    </row>
    <row r="68" spans="1:5">
      <c r="A68" s="7">
        <f>A67+1</f>
        <v>44320</v>
      </c>
      <c r="B68" s="7"/>
      <c r="C68" s="7"/>
      <c r="D68" s="7"/>
      <c r="E68" s="7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汇总-人读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2022-04-10T23:13:00Z</dcterms:created>
  <dcterms:modified xsi:type="dcterms:W3CDTF">2022-04-13T11:44:38Z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