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78" documentId="13_ncr:1_{51182797-F005-4DB1-88AE-A2BD37A2289A}" xr6:coauthVersionLast="47" xr6:coauthVersionMax="47" xr10:uidLastSave="{FD8A67A6-6400-4DE6-AC4A-F513D6055B9F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4" i="4" l="1"/>
  <c r="I175" i="4" s="1"/>
  <c r="I176" i="4" s="1"/>
  <c r="C174" i="4"/>
  <c r="I93" i="6"/>
  <c r="J93" i="6"/>
  <c r="I94" i="6"/>
  <c r="J94" i="6"/>
  <c r="I95" i="6"/>
  <c r="J95" i="6"/>
  <c r="G95" i="6"/>
  <c r="G94" i="6"/>
  <c r="G93" i="6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E173" i="4" s="1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6" i="4" l="1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<sst xmlns="http://schemas.openxmlformats.org/spreadsheetml/2006/main" count="4320" uniqueCount="1184">
  <si>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</si>
  <si>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</si>
  <si>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</si>
  <si>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</si>
  <si>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</si>
  <si>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</si>
  <si>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</si>
  <si>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</si>
  <si>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</si>
  <si>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</si>
  <si>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</si>
  <si>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</si>
  <si>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</si>
  <si>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</si>
  <si>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</si>
  <si>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</si>
  <si>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</si>
  <si>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</si>
  <si>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</si>
  <si>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</si>
  <si>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</si>
  <si>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</si>
  <si>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</si>
  <si>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</si>
  <si>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</si>
  <si>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</si>
  <si>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</si>
  <si>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</si>
  <si>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</si>
  <si>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</si>
  <si>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</si>
  <si>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</si>
  <si>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</si>
  <si>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</si>
  <si>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</si>
  <si>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</si>
  <si>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</si>
  <si>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</si>
  <si>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</si>
  <si>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</si>
  <si>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</si>
  <si>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</si>
  <si>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</si>
  <si>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</si>
  <si>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</si>
  <si>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</si>
  <si>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</si>
  <si>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</si>
  <si>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</si>
  <si>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</si>
  <si>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</si>
  <si>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</si>
  <si>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</si>
  <si>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</si>
  <si>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</si>
  <si>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</si>
  <si>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</si>
  <si>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</si>
  <si>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</si>
  <si>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</si>
  <si>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</si>
  <si>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</si>
  <si>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</si>
  <si>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</si>
  <si>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</si>
  <si>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</si>
  <si>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</si>
  <si>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</si>
  <si>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</si>
  <si>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</si>
  <si>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</si>
  <si>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</si>
  <si>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</si>
  <si>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</si>
  <si>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</si>
  <si>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</si>
  <si>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</si>
  <si>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</si>
  <si>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</si>
  <si>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</si>
  <si>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</si>
  <si>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</si>
  <si>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</si>
  <si>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</si>
  <si>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</si>
  <si>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</si>
  <si>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</si>
  <si>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</si>
  <si>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</si>
  <si>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</si>
  <si>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</si>
  <si>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</si>
  <si>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</si>
  <si>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</si>
  <si>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</si>
  <si>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</si>
  <si>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</si>
  <si>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</si>
  <si>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</si>
  <si>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</si>
  <si>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</si>
  <si>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</si>
  <si>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</si>
  <si>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</si>
  <si>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</si>
  <si>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</si>
  <si>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</si>
  <si>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</si>
  <si>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</si>
  <si>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</si>
  <si>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</si>
  <si>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</si>
  <si>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</si>
  <si>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</si>
  <si>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</si>
  <si>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</si>
  <si>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</si>
  <si>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</si>
  <si>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</si>
  <si>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</si>
  <si>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</si>
  <si>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</si>
  <si>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</si>
  <si>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</si>
  <si>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</si>
  <si>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</si>
  <si>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</si>
  <si>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</si>
  <si>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</si>
  <si>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</si>
  <si>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</si>
  <si>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</si>
  <si>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</si>
  <si>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</si>
  <si>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</si>
  <si>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</si>
  <si>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</si>
  <si>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</si>
  <si>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</si>
  <si>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</si>
  <si>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</si>
  <si>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</si>
  <si>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</si>
  <si>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</si>
  <si>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</si>
  <si>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</si>
  <si>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</si>
  <si>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</si>
  <si>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</si>
  <si>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</si>
  <si>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</si>
  <si>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</si>
  <si>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</si>
  <si>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</si>
  <si>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</si>
  <si>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</si>
  <si>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</si>
  <si>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</si>
  <si>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</si>
  <si>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</si>
  <si>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</si>
  <si>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</si>
  <si>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</si>
  <si>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</si>
  <si>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</si>
  <si>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</si>
  <si>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</si>
  <si>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</si>
  <si>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</si>
  <si>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</si>
  <si>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</si>
  <si>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</si>
  <si>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</si>
  <si>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</si>
  <si>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</si>
  <si>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</si>
  <si>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</si>
  <si>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</si>
  <si>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</si>
  <si>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</si>
  <si>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</si>
  <si>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</si>
  <si>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</si>
  <si>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</si>
  <si>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</si>
  <si>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</si>
  <si>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</si>
  <si>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</si>
  <si>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</si>
  <si>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</si>
  <si>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</si>
  <si>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</si>
  <si>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</si>
  <si>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</si>
  <si>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</si>
  <si>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</si>
  <si>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</si>
  <si>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</si>
  <si>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</si>
  <si>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</si>
  <si>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</si>
  <si>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</si>
  <si>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</si>
  <si>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</si>
  <si>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</si>
  <si>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</si>
  <si>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</si>
  <si>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</si>
  <si>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</si>
  <si>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</si>
  <si>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</si>
  <si>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</si>
  <si>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</si>
  <si>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</si>
  <si>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</si>
  <si>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</si>
  <si>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</si>
  <si>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</si>
  <si>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</si>
  <si>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</si>
  <si>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</si>
  <si>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</si>
  <si>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</si>
  <si>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</si>
  <si>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</si>
  <si>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</si>
  <si>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</si>
  <si>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</si>
  <si>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</si>
  <si>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</si>
  <si>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</si>
  <si>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</si>
  <si>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</si>
  <si>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</si>
  <si>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</si>
  <si>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</si>
  <si>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</si>
  <si>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</si>
  <si>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</si>
  <si>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</si>
  <si>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</si>
  <si>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</si>
  <si>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</si>
  <si>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</si>
  <si>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</si>
  <si>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</si>
  <si>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</si>
  <si>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</si>
  <si>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</si>
  <si>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</si>
  <si>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</si>
  <si>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</si>
  <si>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</si>
  <si>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</si>
  <si>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</si>
  <si>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</si>
  <si>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</si>
  <si>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</si>
  <si>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</si>
  <si>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</si>
  <si>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</si>
  <si>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</si>
  <si>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</si>
  <si>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</si>
  <si>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</si>
  <si>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</si>
  <si>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</si>
  <si>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</si>
  <si>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</si>
  <si>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</si>
  <si>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</si>
  <si>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</si>
  <si>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</si>
  <si>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</si>
  <si>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</si>
  <si>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</si>
  <si>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</si>
  <si>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</si>
  <si>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</si>
  <si>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</si>
  <si>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</si>
  <si>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</si>
  <si>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</si>
  <si>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</si>
  <si>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</si>
  <si>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</si>
  <si>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</si>
  <si>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</si>
  <si>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</si>
  <si>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</si>
  <si>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</si>
  <si>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</si>
  <si>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</si>
  <si>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</si>
  <si>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</si>
  <si>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</si>
  <si>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</si>
  <si>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</si>
  <si>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</si>
  <si>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</si>
  <si>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</si>
  <si>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</si>
  <si>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</si>
  <si>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</si>
  <si>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</si>
  <si>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</si>
  <si>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</si>
  <si>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</si>
  <si>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</si>
  <si>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</si>
  <si>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</si>
  <si>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</si>
  <si>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</si>
  <si>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</si>
  <si>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</si>
  <si>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</si>
  <si>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</si>
  <si>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</si>
  <si>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</si>
  <si>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</si>
  <si>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</si>
  <si>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</si>
  <si>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</si>
  <si>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</si>
  <si>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</si>
  <si>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</si>
  <si>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</si>
  <si>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</si>
  <si>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</si>
  <si>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</si>
  <si>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</si>
  <si>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</si>
  <si>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</si>
  <si>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</si>
  <si>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</si>
  <si>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</si>
  <si>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</si>
  <si>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</si>
  <si>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</si>
  <si>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</si>
  <si>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</si>
  <si>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</si>
  <si>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</si>
  <si>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</si>
  <si>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</si>
  <si>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</si>
  <si>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</si>
  <si>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</si>
  <si>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</si>
  <si>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</si>
  <si>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</si>
  <si>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</si>
  <si>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</si>
  <si>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</si>
  <si>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</si>
  <si>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</si>
  <si>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</si>
  <si>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</si>
  <si>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</si>
  <si>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</si>
  <si>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</si>
  <si>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</si>
  <si>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</si>
  <si>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</si>
  <si>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</si>
  <si>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</si>
  <si>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</si>
  <si>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</si>
  <si>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</si>
  <si>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</si>
  <si>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</si>
  <si>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</si>
  <si>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</si>
  <si>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</si>
  <si>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</si>
  <si>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</si>
  <si>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</si>
  <si>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</si>
  <si>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</si>
  <si>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</si>
  <si>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</si>
  <si>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</si>
  <si>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</si>
  <si>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</si>
  <si>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</si>
  <si>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</si>
  <si>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</si>
  <si>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</si>
  <si>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</si>
  <si>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</si>
  <si>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</si>
  <si>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</si>
  <si>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</si>
  <si>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</si>
  <si>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</si>
  <si>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</si>
  <si>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</si>
  <si>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</si>
  <si>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</si>
  <si>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</si>
  <si>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</si>
  <si>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</si>
  <si>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</si>
  <si>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</si>
  <si>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</si>
  <si>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</si>
  <si>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</si>
  <si>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</si>
  <si>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</si>
  <si>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</si>
  <si>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</si>
  <si>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</si>
  <si>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</si>
  <si>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</si>
  <si>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</si>
  <si>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</si>
  <si>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</si>
  <si>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</si>
  <si>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</si>
  <si>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</si>
  <si>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</si>
  <si>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</si>
  <si>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</si>
  <si>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</si>
  <si>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</si>
  <si>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</si>
  <si>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</si>
  <si>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</si>
  <si>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</si>
  <si>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</si>
  <si>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</si>
  <si>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</si>
  <si>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</si>
  <si>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</si>
  <si>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</si>
  <si>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</si>
  <si>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</si>
  <si>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</si>
  <si>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</si>
  <si>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</si>
  <si>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</si>
  <si>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</si>
  <si>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</si>
  <si>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</si>
  <si>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</si>
  <si>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</si>
  <si>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</si>
  <si>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</si>
  <si>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</si>
  <si>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</si>
  <si>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</si>
  <si>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</si>
  <si>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</si>
  <si>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</si>
  <si>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</si>
  <si>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</si>
  <si>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</si>
  <si>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</si>
  <si>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</si>
  <si>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</si>
  <si>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</si>
  <si>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</si>
  <si>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</si>
  <si>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</si>
  <si>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</si>
  <si>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</si>
  <si>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</si>
  <si>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</si>
  <si>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</si>
  <si>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</si>
  <si>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</si>
  <si>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</si>
  <si>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</si>
  <si>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</si>
  <si>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</si>
  <si>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</si>
  <si>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</si>
  <si>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</si>
  <si>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</si>
  <si>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</si>
  <si>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</si>
  <si>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</si>
  <si>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</si>
  <si>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</si>
  <si>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</si>
  <si>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</si>
  <si>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</si>
  <si>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</si>
  <si>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</si>
  <si>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</si>
  <si>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</si>
  <si>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</si>
  <si>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</si>
  <si>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</si>
  <si>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</si>
  <si>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</si>
  <si>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</si>
  <si>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</si>
  <si>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</si>
  <si>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</si>
  <si>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</si>
  <si>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</si>
  <si>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</si>
  <si>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</si>
  <si>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</si>
  <si>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</si>
  <si>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</si>
  <si>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</si>
  <si>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</si>
  <si>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</si>
  <si>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</si>
  <si>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</si>
  <si>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</si>
  <si>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</si>
  <si>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</si>
  <si>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</si>
  <si>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</si>
  <si>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</si>
  <si>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</si>
  <si>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</si>
  <si>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</si>
  <si>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</si>
  <si>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</si>
  <si>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</si>
  <si>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</si>
  <si>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</si>
  <si>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</si>
  <si>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</si>
  <si>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</si>
  <si>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</si>
  <si>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</si>
  <si>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</si>
  <si>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</si>
  <si>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</si>
  <si>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</si>
  <si>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</si>
  <si>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</si>
  <si>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</si>
  <si>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</si>
  <si>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</si>
  <si>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</si>
  <si>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</si>
  <si>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</si>
  <si>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</si>
  <si>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</si>
  <si>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</si>
  <si>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</si>
  <si>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</si>
  <si>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</si>
  <si>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</si>
  <si>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</si>
  <si>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</si>
  <si>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</si>
  <si>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</si>
  <si>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</si>
  <si>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</si>
  <si>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</si>
  <si>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</si>
  <si>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</si>
  <si>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</si>
  <si>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</si>
  <si>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</si>
  <si>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</si>
  <si>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</si>
  <si>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</si>
  <si>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</si>
  <si>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</si>
  <si>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</si>
  <si>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</si>
  <si>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</si>
  <si>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</si>
  <si>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</si>
  <si>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</si>
  <si>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</si>
  <si>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</si>
  <si>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</si>
  <si>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</si>
  <si>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</si>
  <si>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</si>
  <si>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</si>
  <si>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</si>
  <si>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</si>
  <si>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</si>
  <si>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</si>
  <si>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</si>
  <si>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</si>
  <si>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</si>
  <si>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</si>
  <si>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</si>
  <si>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</si>
  <si>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</si>
  <si>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</si>
  <si>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</si>
  <si>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</si>
  <si>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</si>
  <si>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</si>
  <si>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</si>
  <si>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</si>
  <si>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</si>
  <si>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</si>
  <si>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</si>
  <si>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</si>
  <si>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</si>
  <si>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</si>
  <si>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</si>
  <si>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</si>
  <si>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</si>
  <si>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</si>
  <si>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</si>
  <si>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</si>
  <si>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</si>
  <si>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</si>
  <si>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</si>
  <si>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</si>
  <si>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</si>
  <si>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</si>
  <si>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</si>
  <si>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</si>
  <si>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</si>
  <si>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</si>
  <si>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</si>
  <si>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</si>
  <si>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</si>
  <si>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</si>
  <si>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</si>
  <si>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</si>
  <si>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</si>
  <si>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</si>
  <si>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</si>
  <si>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</si>
  <si>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</si>
  <si>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</si>
  <si>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</si>
  <si>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</si>
  <si>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</si>
  <si>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</si>
  <si>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</si>
  <si>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</si>
  <si>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</si>
  <si>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</si>
  <si>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</si>
  <si>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</si>
  <si>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</si>
  <si>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</si>
  <si>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</si>
  <si>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</si>
  <si>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</si>
  <si>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</si>
  <si>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</si>
  <si>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</si>
  <si>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</si>
  <si>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</si>
  <si>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</si>
  <si>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</si>
  <si>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</si>
  <si>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</si>
  <si>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</si>
  <si>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</si>
  <si>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</si>
  <si>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</si>
  <si>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</si>
  <si>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</si>
  <si>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</si>
  <si>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</si>
  <si>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</si>
  <si>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</si>
  <si>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</si>
  <si>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</si>
  <si>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</si>
  <si>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</si>
  <si>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</si>
  <si>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</si>
  <si>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</si>
  <si>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</si>
  <si>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</si>
  <si>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</si>
  <si>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</si>
  <si>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</si>
  <si>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</si>
  <si>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</si>
  <si>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</si>
  <si>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</si>
  <si>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</si>
  <si>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</si>
  <si>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</si>
  <si>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</si>
  <si>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</si>
  <si>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</si>
  <si>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</si>
  <si>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</si>
  <si>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</si>
  <si>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</si>
  <si>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</si>
  <si>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</si>
  <si>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</si>
  <si>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</si>
  <si>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</si>
  <si>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</si>
  <si>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</si>
  <si>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</si>
  <si>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</si>
  <si>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</si>
  <si>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</si>
  <si>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</si>
  <si>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</si>
  <si>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</si>
  <si>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</si>
  <si>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</si>
  <si>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</si>
  <si>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</si>
  <si>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</si>
  <si>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</si>
  <si>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</si>
  <si>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</si>
  <si>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</si>
  <si>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</si>
  <si>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</si>
  <si>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</si>
  <si>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</si>
  <si>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</si>
  <si>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</si>
  <si>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</si>
  <si>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</si>
  <si>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</si>
  <si>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</si>
  <si>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</si>
  <si>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</si>
  <si>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</si>
  <si>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</si>
  <si>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</si>
  <si>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</si>
  <si>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</si>
  <si>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</si>
  <si>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</si>
  <si>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</si>
  <si>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</si>
  <si>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</si>
  <si>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</si>
  <si>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</si>
  <si>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</si>
  <si>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</si>
  <si>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</si>
  <si>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</si>
  <si>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</si>
  <si>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</si>
  <si>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</si>
  <si>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</si>
  <si>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</si>
  <si>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</si>
  <si>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</si>
  <si>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</si>
  <si>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</si>
  <si>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</si>
  <si>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</si>
  <si>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</si>
  <si>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</si>
  <si>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</si>
  <si>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</si>
  <si>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</si>
  <si>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</si>
  <si>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</si>
  <si>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</si>
  <si>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</si>
  <si>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</si>
  <si>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</si>
  <si>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</si>
  <si>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</si>
  <si>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</si>
  <si>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</si>
  <si>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</si>
  <si>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</si>
  <si>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</si>
  <si>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</si>
  <si>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</si>
  <si>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</si>
  <si>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</si>
  <si>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</si>
  <si>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</si>
  <si>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</si>
  <si>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</si>
  <si>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</si>
  <si>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</si>
  <si>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</si>
  <si>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</si>
  <si>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</si>
  <si>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</si>
  <si>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</si>
  <si>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</si>
  <si>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</si>
  <si>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</si>
  <si>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</si>
  <si>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</si>
  <si>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</si>
  <si>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</si>
  <si>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</si>
  <si>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</si>
  <si>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</si>
  <si>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</si>
  <si>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</si>
  <si>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</si>
  <si>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</si>
  <si>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</si>
  <si>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</si>
  <si>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</si>
  <si>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</si>
  <si>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</si>
  <si>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</si>
  <si>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</si>
  <si>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</si>
  <si>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</si>
  <si>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</si>
  <si>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</si>
  <si>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</si>
  <si>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</si>
  <si>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</si>
  <si>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</si>
  <si>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</si>
  <si>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</si>
  <si>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</si>
  <si>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</si>
  <si>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</si>
  <si>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</si>
  <si>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</si>
  <si>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</si>
  <si>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</si>
  <si>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</si>
  <si>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</si>
  <si>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</si>
  <si>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</si>
  <si>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</si>
  <si>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</si>
  <si>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</si>
  <si>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</si>
  <si>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</si>
  <si>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</si>
  <si>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</si>
  <si>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</si>
  <si>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</si>
  <si>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</si>
  <si>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</si>
  <si>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</si>
  <si>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</si>
  <si>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</si>
  <si>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</si>
  <si>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</si>
  <si>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</si>
  <si>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</si>
  <si>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</si>
  <si>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</si>
  <si>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</si>
  <si>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</si>
  <si>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</si>
  <si>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</si>
  <si>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</si>
  <si>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</si>
  <si>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</si>
  <si>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</si>
  <si>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</si>
  <si>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</si>
  <si>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</si>
  <si>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</si>
  <si>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</si>
  <si>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</si>
  <si>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</si>
  <si>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</si>
  <si>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</si>
  <si>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</si>
  <si>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</si>
  <si>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</si>
  <si>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</si>
  <si>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</si>
  <si>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</si>
  <si>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</si>
  <si>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</si>
  <si>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</si>
  <si>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</si>
  <si>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</si>
  <si>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</si>
  <si>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</si>
  <si>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</si>
  <si>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</si>
  <si>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</si>
  <si>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</si>
  <si>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</si>
  <si>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</si>
  <si>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</si>
  <si>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</si>
  <si>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</si>
  <si>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</si>
  <si>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</si>
  <si>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</si>
  <si>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</si>
  <si>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</si>
  <si>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</si>
  <si>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</si>
  <si>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</si>
  <si>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</si>
  <si>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</si>
  <si>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</si>
  <si>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</si>
  <si>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</si>
  <si>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</si>
  <si>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</si>
  <si>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</si>
  <si>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</si>
  <si>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</si>
  <si>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</si>
  <si>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</si>
  <si>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</si>
  <si>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</si>
  <si>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</si>
  <si>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</si>
  <si>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</si>
  <si>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</si>
  <si>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</si>
  <si>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</si>
  <si>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</si>
  <si>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</si>
  <si>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</si>
  <si>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</si>
  <si>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</si>
  <si>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</si>
  <si>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</si>
  <si>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</si>
  <si>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</si>
  <si>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</si>
  <si>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</si>
  <si>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</si>
  <si>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</si>
  <si>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</si>
  <si>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</si>
  <si>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</si>
  <si>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</si>
  <si>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</si>
  <si>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</si>
  <si>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</si>
  <si>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</si>
  <si>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</si>
  <si>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</si>
  <si>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</si>
  <si>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</si>
  <si>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</si>
  <si>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</si>
  <si>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</si>
  <si>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</si>
  <si>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</si>
  <si>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</si>
  <si>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</si>
  <si>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</si>
  <si>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</si>
  <si>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</si>
  <si>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</si>
  <si>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</si>
  <si>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</si>
  <si>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</si>
  <si>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</si>
  <si>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</si>
  <si>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</si>
  <si>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</si>
  <si>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</si>
  <si>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</si>
  <si>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</si>
  <si>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</si>
  <si>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</si>
  <si>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</si>
  <si>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</si>
  <si>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</si>
  <si>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</si>
  <si>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</si>
  <si>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</si>
  <si>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</si>
  <si>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</si>
  <si>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</si>
  <si>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</si>
  <si>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</si>
  <si>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</si>
  <si>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</si>
  <si>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</si>
  <si>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</si>
  <si>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</si>
  <si>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</si>
  <si>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</si>
  <si>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</si>
  <si>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</si>
  <si>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</si>
  <si>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</si>
  <si>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</si>
  <si>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</si>
  <si>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</si>
  <si>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</si>
  <si>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</si>
  <si>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</si>
  <si>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</si>
  <si>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</si>
  <si>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</si>
  <si>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</si>
  <si>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</si>
  <si>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</si>
  <si>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</si>
  <si>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</si>
  <si>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</si>
  <si>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</si>
  <si>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</si>
  <si>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</si>
  <si>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</si>
  <si>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</si>
  <si>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</si>
  <si>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</si>
  <si>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</si>
  <si>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</si>
  <si>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</si>
  <si>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</si>
  <si>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</si>
  <si>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</si>
  <si>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</si>
  <si>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</si>
  <si>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</si>
  <si>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</si>
  <si>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</si>
  <si>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</si>
  <si>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</si>
  <si>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</si>
  <si>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</si>
  <si>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</si>
  <si>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</si>
  <si>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</si>
  <si>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</si>
  <si>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</si>
  <si>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</si>
  <si>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</si>
  <si>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</si>
  <si>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</si>
  <si>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</si>
  <si>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</si>
  <si>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</si>
  <si>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</si>
  <si>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</si>
  <si>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</si>
  <si>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</si>
  <si>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</si>
  <si>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</si>
  <si>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</si>
  <si>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</si>
  <si>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</si>
  <si>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</si>
  <si>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</si>
  <si>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</si>
  <si>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</si>
  <si>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</si>
  <si>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</si>
  <si>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</si>
  <si>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</si>
  <si>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</si>
  <si>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</si>
  <si>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</si>
  <si>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</si>
  <si>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</si>
  <si>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</si>
  <si>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</si>
  <si>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</si>
  <si>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</si>
  <si>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</si>
  <si>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</si>
  <si>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</si>
  <si>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</si>
  <si>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</si>
  <si>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</si>
  <si>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</si>
  <si>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</si>
  <si>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</si>
  <si>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</si>
  <si>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</si>
  <si>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</si>
  <si>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</si>
  <si>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</si>
  <si>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</si>
  <si>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</si>
  <si>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</si>
  <si>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</si>
  <si>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</si>
  <si>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</si>
  <si>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</si>
  <si>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</si>
  <si>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</si>
  <si>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</si>
  <si>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</si>
  <si>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</si>
  <si>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</si>
  <si>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</si>
  <si>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</si>
  <si>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</si>
  <si>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</si>
  <si>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</si>
  <si>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</si>
  <si>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</si>
  <si>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</si>
  <si>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</si>
  <si>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</si>
  <si>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</si>
  <si>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</si>
  <si>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</si>
  <si>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</si>
  <si>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</si>
  <si>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</si>
  <si>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</si>
  <si>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</si>
  <si>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</si>
  <si>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</si>
  <si>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</si>
  <si>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</si>
  <si>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</si>
  <si>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</si>
  <si>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</si>
  <si>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</si>
  <si>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</si>
  <si>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</si>
  <si>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</si>
  <si>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</si>
  <si>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</si>
  <si>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</si>
  <si>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</si>
  <si>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</si>
  <si>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</si>
  <si>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</si>
  <si>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</si>
  <si>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</si>
  <si>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</si>
  <si>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</si>
  <si>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</si>
  <si>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</si>
  <si>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</si>
  <si>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</si>
  <si>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</si>
  <si>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</si>
  <si>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</si>
  <si>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</si>
  <si>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</si>
  <si>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</si>
  <si>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</si>
  <si>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</si>
  <si>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</si>
  <si>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</si>
  <si>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</si>
  <si>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</si>
  <si>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</si>
  <si>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</si>
  <si>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</si>
  <si>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</si>
  <si>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</si>
  <si>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</si>
  <si>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</si>
  <si>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</si>
  <si>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</si>
  <si>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</si>
  <si>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</si>
  <si>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</si>
  <si>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</si>
  <si>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</si>
  <si>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</si>
  <si>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</si>
  <si>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</si>
  <si>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</si>
  <si>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</si>
  <si>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</si>
  <si>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</si>
  <si>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</si>
  <si>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</si>
  <si>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</si>
  <si>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</si>
  <si>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</si>
  <si>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</si>
  <si>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</si>
  <si>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</si>
  <si>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</si>
  <si>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</si>
  <si>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</si>
  <si>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</si>
  <si>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</si>
  <si>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</si>
  <si>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 xml:space="preserve">Mattan </t>
  </si>
  <si>
    <t>Zouhier</t>
  </si>
  <si>
    <t xml:space="preserve">39985 Mattan  Maaren </t>
  </si>
  <si>
    <t xml:space="preserve">38634 Asskale Zouhier </t>
  </si>
  <si>
    <t xml:space="preserve">33551 Dekens Andy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</si>
</sst>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50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38" tableBorderDxfId="37">
  <autoFilter ref="A1:R176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opLeftCell="B66" zoomScale="80" zoomScaleNormal="80" workbookViewId="0">
      <selection activeCell="D93" sqref="D93:Q95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25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25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25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25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30" x14ac:dyDescent="0.25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25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25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3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3" t="s">
        <v>36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ht="30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2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ht="30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30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30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ht="30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5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25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2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2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2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2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2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2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2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2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2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2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2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2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2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2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25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2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2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2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2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2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60" x14ac:dyDescent="0.2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25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2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7" x14ac:dyDescent="0.2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7" x14ac:dyDescent="0.2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7" x14ac:dyDescent="0.2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7" x14ac:dyDescent="0.2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7" x14ac:dyDescent="0.2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7" x14ac:dyDescent="0.2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7" x14ac:dyDescent="0.2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7" x14ac:dyDescent="0.2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7" x14ac:dyDescent="0.2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7" x14ac:dyDescent="0.2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7" x14ac:dyDescent="0.2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7" x14ac:dyDescent="0.2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  <row r="93" spans="3:17" x14ac:dyDescent="0.25">
      <c r="D93">
        <v>39985</v>
      </c>
      <c r="E93" s="54" t="s">
        <v>1179</v>
      </c>
      <c r="F93" s="54" t="s">
        <v>499</v>
      </c>
      <c r="G93" s="54" t="str">
        <f>_xlfn.CONCAT(Tabel2[[#This Row],[P-nr]]," ",Tabel2[[#This Row],[Naam]]," ",Tabel2[[#This Row],[Voornaam]]," ",)</f>
        <v xml:space="preserve">39985 Mattan  Maaren </v>
      </c>
      <c r="H93" s="54" t="s">
        <v>30</v>
      </c>
      <c r="I93" t="str">
        <f>VLOOKUP(Tabel2[[#This Row],[P-nr]],'data Chauffeur'!A:F,4,FALSE)</f>
        <v>Christoff Rotty</v>
      </c>
      <c r="J93" t="str">
        <f>VLOOKUP(Tabel2[[#This Row],[P-nr]],'data Chauffeur'!A:F,5,FALSE)</f>
        <v>RESF</v>
      </c>
      <c r="K93" s="8" t="s">
        <v>54</v>
      </c>
      <c r="L93" s="2" t="s">
        <v>24</v>
      </c>
      <c r="M93" t="s">
        <v>192</v>
      </c>
      <c r="N93" s="11">
        <v>45936</v>
      </c>
      <c r="Q93" t="s">
        <v>56</v>
      </c>
    </row>
    <row r="94" spans="3:17" x14ac:dyDescent="0.25">
      <c r="D94">
        <v>38634</v>
      </c>
      <c r="E94" s="54" t="s">
        <v>597</v>
      </c>
      <c r="F94" s="54" t="s">
        <v>1180</v>
      </c>
      <c r="G94" s="54" t="str">
        <f>_xlfn.CONCAT(Tabel2[[#This Row],[P-nr]]," ",Tabel2[[#This Row],[Naam]]," ",Tabel2[[#This Row],[Voornaam]]," ",)</f>
        <v xml:space="preserve">38634 Asskale Zouhier </v>
      </c>
      <c r="H94" s="54" t="s">
        <v>30</v>
      </c>
      <c r="I94" t="str">
        <f>VLOOKUP(Tabel2[[#This Row],[P-nr]],'data Chauffeur'!A:F,4,FALSE)</f>
        <v>Bart Van Der Beken</v>
      </c>
      <c r="J94" t="str">
        <f>VLOOKUP(Tabel2[[#This Row],[P-nr]],'data Chauffeur'!A:F,5,FALSE)</f>
        <v>RESF</v>
      </c>
      <c r="K94" s="8" t="s">
        <v>54</v>
      </c>
      <c r="L94" s="2" t="s">
        <v>24</v>
      </c>
      <c r="M94" t="s">
        <v>192</v>
      </c>
      <c r="N94" s="11">
        <v>45936</v>
      </c>
      <c r="Q94" t="s">
        <v>59</v>
      </c>
    </row>
    <row r="95" spans="3:17" x14ac:dyDescent="0.25">
      <c r="D95">
        <v>33551</v>
      </c>
      <c r="E95" s="54" t="s">
        <v>818</v>
      </c>
      <c r="F95" s="54" t="s">
        <v>231</v>
      </c>
      <c r="G95" s="54" t="str">
        <f>_xlfn.CONCAT(Tabel2[[#This Row],[P-nr]]," ",Tabel2[[#This Row],[Naam]]," ",Tabel2[[#This Row],[Voornaam]]," ",)</f>
        <v xml:space="preserve">33551 Dekens Andy </v>
      </c>
      <c r="H95" s="54" t="s">
        <v>30</v>
      </c>
      <c r="I95" t="str">
        <f>VLOOKUP(Tabel2[[#This Row],[P-nr]],'data Chauffeur'!A:F,4,FALSE)</f>
        <v>Els Vanhoe</v>
      </c>
      <c r="J95" t="str">
        <f>VLOOKUP(Tabel2[[#This Row],[P-nr]],'data Chauffeur'!A:F,5,FALSE)</f>
        <v>RESF</v>
      </c>
      <c r="K95" s="8" t="s">
        <v>54</v>
      </c>
      <c r="L95" s="2" t="s">
        <v>24</v>
      </c>
      <c r="M95" t="s">
        <v>192</v>
      </c>
      <c r="N95" s="11">
        <v>45936</v>
      </c>
      <c r="Q95" t="s">
        <v>56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7">
    <cfRule type="containsText" dxfId="17" priority="3" operator="containsText" text="ja">
      <formula>NOT(ISERROR(SEARCH("ja",D7)))</formula>
    </cfRule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D11:D1048576 D8:D9 D1:D6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abSelected="1" topLeftCell="A146" zoomScale="70" zoomScaleNormal="70" workbookViewId="0">
      <selection activeCell="L175" sqref="L175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25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25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25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25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25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25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25">
      <c r="A174" s="52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6" si="0">I173</f>
        <v>spontane coaching</v>
      </c>
      <c r="J174" s="8" t="s">
        <v>69</v>
      </c>
      <c r="K174" s="32" t="s">
        <v>70</v>
      </c>
      <c r="L174" s="11">
        <v>45936</v>
      </c>
    </row>
    <row r="175" spans="1:17" x14ac:dyDescent="0.25">
      <c r="A175" s="52"/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69</v>
      </c>
      <c r="K175" s="32" t="s">
        <v>70</v>
      </c>
      <c r="L175" s="11"/>
    </row>
    <row r="176" spans="1:17" x14ac:dyDescent="0.25">
      <c r="A176" s="52"/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69</v>
      </c>
      <c r="K176" s="32" t="s">
        <v>70</v>
      </c>
      <c r="L176" s="11"/>
    </row>
    <row r="177" spans="1:16" x14ac:dyDescent="0.25">
      <c r="E177" s="32"/>
      <c r="F177" s="32"/>
      <c r="K177" s="32"/>
      <c r="L177" s="11"/>
    </row>
    <row r="178" spans="1:16" x14ac:dyDescent="0.25">
      <c r="E178" s="32"/>
      <c r="F178" s="32"/>
      <c r="K178" s="32"/>
      <c r="L178" s="11"/>
    </row>
    <row r="179" spans="1:16" ht="30" x14ac:dyDescent="0.25">
      <c r="A179" s="41">
        <v>39985</v>
      </c>
      <c r="B179" s="43" t="s">
        <v>1179</v>
      </c>
      <c r="C179" s="32" t="s">
        <v>499</v>
      </c>
      <c r="D179" s="32" t="s">
        <v>1181</v>
      </c>
      <c r="E179" s="32" t="s">
        <v>30</v>
      </c>
      <c r="F179" s="32" t="s">
        <v>165</v>
      </c>
      <c r="G179" s="32" t="s">
        <v>313</v>
      </c>
      <c r="H179" t="s">
        <v>54</v>
      </c>
      <c r="I179" s="8" t="s">
        <v>24</v>
      </c>
      <c r="J179" s="8" t="s">
        <v>192</v>
      </c>
      <c r="K179" s="32">
        <v>45936</v>
      </c>
      <c r="L179" s="11"/>
      <c r="N179" t="s">
        <v>56</v>
      </c>
    </row>
    <row r="180" spans="1:16" ht="30" x14ac:dyDescent="0.25">
      <c r="A180" s="41">
        <v>38634</v>
      </c>
      <c r="B180" s="45" t="s">
        <v>597</v>
      </c>
      <c r="C180" s="32" t="s">
        <v>1180</v>
      </c>
      <c r="D180" s="32" t="s">
        <v>1182</v>
      </c>
      <c r="E180" s="32" t="s">
        <v>30</v>
      </c>
      <c r="F180" s="32" t="s">
        <v>211</v>
      </c>
      <c r="G180" s="32" t="s">
        <v>313</v>
      </c>
      <c r="H180" t="s">
        <v>54</v>
      </c>
      <c r="I180" s="8" t="s">
        <v>24</v>
      </c>
      <c r="J180" s="8" t="s">
        <v>192</v>
      </c>
      <c r="K180" s="32">
        <v>45936</v>
      </c>
      <c r="M180" s="46"/>
      <c r="N180" t="s">
        <v>59</v>
      </c>
    </row>
    <row r="181" spans="1:16" ht="30" x14ac:dyDescent="0.25">
      <c r="A181" s="47">
        <v>33551</v>
      </c>
      <c r="B181" s="45" t="s">
        <v>818</v>
      </c>
      <c r="C181" s="32" t="s">
        <v>231</v>
      </c>
      <c r="D181" s="32" t="s">
        <v>1183</v>
      </c>
      <c r="E181" s="32" t="s">
        <v>30</v>
      </c>
      <c r="F181" s="32" t="s">
        <v>168</v>
      </c>
      <c r="G181" s="32" t="s">
        <v>313</v>
      </c>
      <c r="H181" t="s">
        <v>54</v>
      </c>
      <c r="I181" s="8" t="s">
        <v>24</v>
      </c>
      <c r="J181" s="8" t="s">
        <v>192</v>
      </c>
      <c r="K181" s="32">
        <v>45936</v>
      </c>
      <c r="M181" s="46"/>
      <c r="N181" t="s">
        <v>56</v>
      </c>
    </row>
    <row r="182" spans="1:16" x14ac:dyDescent="0.25">
      <c r="A182" s="11"/>
      <c r="B182" s="45"/>
      <c r="M182" s="46"/>
    </row>
    <row r="184" spans="1:16" x14ac:dyDescent="0.25">
      <c r="A184" s="55" t="s">
        <v>161</v>
      </c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</row>
    <row r="185" spans="1:16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</row>
    <row r="186" spans="1:16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</row>
    <row r="187" spans="1:16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</row>
    <row r="188" spans="1:16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</row>
  </sheetData>
  <mergeCells count="1">
    <mergeCell ref="A184:P188"/>
  </mergeCells>
  <phoneticPr fontId="3" type="noConversion"/>
  <conditionalFormatting sqref="A1:A184 A18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83 O18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91:O1048576 O189 O1:O183">
    <cfRule type="duplicateValues" dxfId="1" priority="779"/>
  </conditionalFormatting>
  <conditionalFormatting sqref="P1:Q178 P179:P183 P189 N190 P19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162</v>
      </c>
      <c r="B1" t="s">
        <v>8</v>
      </c>
      <c r="D1" t="s">
        <v>163</v>
      </c>
      <c r="E1" t="s">
        <v>164</v>
      </c>
    </row>
    <row r="2" spans="1:5" x14ac:dyDescent="0.25">
      <c r="A2" s="3">
        <f>COUNTIF(Coaching!I1:I9976,Tabel1[[#This Row],[Teamcoach]])</f>
        <v>10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COUNTIF(Coaching!I2:I9977,Tabel1[[#This Row],[Teamcoach]])</f>
        <v>15</v>
      </c>
      <c r="B3" s="3" t="s">
        <v>166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 x14ac:dyDescent="0.25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COUNTIF(Coaching!I3:I9979,Tabel1[[#This Row],[Teamcoach]])</f>
        <v>13</v>
      </c>
      <c r="B5" s="3" t="s">
        <v>168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 x14ac:dyDescent="0.25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25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25">
      <c r="E6" t="s">
        <v>192</v>
      </c>
      <c r="G6" t="s">
        <v>193</v>
      </c>
      <c r="H6" t="s">
        <v>59</v>
      </c>
    </row>
    <row r="7" spans="1:9" x14ac:dyDescent="0.25">
      <c r="E7" t="s">
        <v>140</v>
      </c>
      <c r="G7" t="s">
        <v>194</v>
      </c>
      <c r="H7" t="s">
        <v>56</v>
      </c>
    </row>
    <row r="8" spans="1:9" x14ac:dyDescent="0.25">
      <c r="E8" t="s">
        <v>51</v>
      </c>
      <c r="G8" t="s">
        <v>195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196</v>
      </c>
      <c r="G10" t="s">
        <v>141</v>
      </c>
    </row>
    <row r="11" spans="1:9" x14ac:dyDescent="0.25">
      <c r="E11" t="s">
        <v>92</v>
      </c>
      <c r="G11" t="s">
        <v>197</v>
      </c>
    </row>
    <row r="12" spans="1:9" x14ac:dyDescent="0.25">
      <c r="E12" t="s">
        <v>88</v>
      </c>
      <c r="G12" t="s">
        <v>198</v>
      </c>
    </row>
    <row r="13" spans="1:9" x14ac:dyDescent="0.25">
      <c r="E13" t="s">
        <v>199</v>
      </c>
      <c r="G13" t="s">
        <v>200</v>
      </c>
    </row>
    <row r="14" spans="1:9" x14ac:dyDescent="0.25">
      <c r="E14" t="s">
        <v>55</v>
      </c>
      <c r="G14" t="s">
        <v>201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202</v>
      </c>
    </row>
    <row r="20" spans="5:5" x14ac:dyDescent="0.25">
      <c r="E20" t="s">
        <v>203</v>
      </c>
    </row>
    <row r="21" spans="5:5" x14ac:dyDescent="0.25">
      <c r="E21" t="s">
        <v>204</v>
      </c>
    </row>
    <row r="22" spans="5:5" x14ac:dyDescent="0.25">
      <c r="E22" t="s">
        <v>205</v>
      </c>
    </row>
    <row r="23" spans="5:5" x14ac:dyDescent="0.2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25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25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25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25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25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25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25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25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25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25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25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25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25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25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25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25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25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25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25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25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25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25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25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25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25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25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25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25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25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25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25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25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25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25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25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25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25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25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25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25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25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25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25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25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25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25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25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25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25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25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25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25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25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25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25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25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25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25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25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25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25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25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25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25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25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25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25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25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25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25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25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25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25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25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25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25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25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25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25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25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25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25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25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25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25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25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25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25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25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25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25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25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25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25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25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25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25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25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25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25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25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25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25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25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25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25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25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25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25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25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25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25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25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25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25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25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25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25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25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25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25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25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25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25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25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25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25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25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25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25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25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25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25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25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25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25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25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25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25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25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25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25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25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25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25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25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25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25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25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25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25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25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25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25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25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25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25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25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25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25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25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25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25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25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25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25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25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25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25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25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25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25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25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25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25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25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25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25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25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25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25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25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25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25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25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25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25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25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25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25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25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25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25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25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25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25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25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25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25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25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25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25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25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25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25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25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25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25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25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25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25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25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25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25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25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25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25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25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25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25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25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25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25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25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25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25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25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25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25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25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25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25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25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25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25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25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25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25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25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25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25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25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25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25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25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25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25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25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25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25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25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25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25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25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25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25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25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25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25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25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25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25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25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25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25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25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25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25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25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25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25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25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25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25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25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25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25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25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25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25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25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25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25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25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25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25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25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25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25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25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25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25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25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25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25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25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25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25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25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25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25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25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25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25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25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25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25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25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25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25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25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25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25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25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25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25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25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25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25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25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25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25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25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25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25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25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25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25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25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25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25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25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25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25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25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25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25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25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25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25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25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25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25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25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25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25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25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25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25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25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25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25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25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25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25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25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25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25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25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25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25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25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25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25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25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25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25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25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25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25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25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25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25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25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25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25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25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25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25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25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25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25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25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25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25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25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25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25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25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25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25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25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25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25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25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25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25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25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25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25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25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25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25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25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25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25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25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25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25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25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25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25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25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25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25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25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25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25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25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25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25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25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25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25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25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25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25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25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25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25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25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25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25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25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25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25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25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25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25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25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25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25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25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25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25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25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25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25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25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25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25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25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25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25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25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25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25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25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25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25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25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25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25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25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25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25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25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25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25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25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25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25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25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25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25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25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25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25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25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25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25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25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25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25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25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25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25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25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25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25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25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25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25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25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25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25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25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25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25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25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25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25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25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25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25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2025-10-06T09:24:24Z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