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463" documentId="13_ncr:1_{51182797-F005-4DB1-88AE-A2BD37A2289A}" xr6:coauthVersionLast="47" xr6:coauthVersionMax="47" xr10:uidLastSave="{FAA82D75-5142-4397-BE6F-405C3E9D7A53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G92" i="6" s="1"/>
  <c r="I92" i="6"/>
  <c r="J92" i="6"/>
  <c r="E90" i="6"/>
  <c r="G90" i="6" s="1"/>
  <c r="F90" i="6"/>
  <c r="I90" i="6"/>
  <c r="J90" i="6"/>
  <c r="K173" i="4"/>
  <c r="J173" i="4"/>
  <c r="I173" i="4"/>
  <c r="C173" i="4"/>
  <c r="E173" i="4" s="1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E176" i="4" l="1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<sst xmlns="http://schemas.openxmlformats.org/spreadsheetml/2006/main" count="4284" uniqueCount="1181">
  <si>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</si>
  <si>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</si>
  <si>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</si>
  <si>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</si>
  <si>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</si>
  <si>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</si>
  <si>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</si>
  <si>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</si>
  <si>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</si>
  <si>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</si>
  <si>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</si>
  <si>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</si>
  <si>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</si>
  <si>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</si>
  <si>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</si>
  <si>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</si>
  <si>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</si>
  <si>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</si>
  <si>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</si>
  <si>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</si>
  <si>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</si>
  <si>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</si>
  <si>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</si>
  <si>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</si>
  <si>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</si>
  <si>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</si>
  <si>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</si>
  <si>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</si>
  <si>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</si>
  <si>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</si>
  <si>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</si>
  <si>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</si>
  <si>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</si>
  <si>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</si>
  <si>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</si>
  <si>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</si>
  <si>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</si>
  <si>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</si>
  <si>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</si>
  <si>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</si>
  <si>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</si>
  <si>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</si>
  <si>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</si>
  <si>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</si>
  <si>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</si>
  <si>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</si>
  <si>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</si>
  <si>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</si>
  <si>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</si>
  <si>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</si>
  <si>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</si>
  <si>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</si>
  <si>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</si>
  <si>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</si>
  <si>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</si>
  <si>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</si>
  <si>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</si>
  <si>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</si>
  <si>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</si>
  <si>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</si>
  <si>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</si>
  <si>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</si>
  <si>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</si>
  <si>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</si>
  <si>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</si>
  <si>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</si>
  <si>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</si>
  <si>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</si>
  <si>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</si>
  <si>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</si>
  <si>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</si>
  <si>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</si>
  <si>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</si>
  <si>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</si>
  <si>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</si>
  <si>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</si>
  <si>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</si>
  <si>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</si>
  <si>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</si>
  <si>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</si>
  <si>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</si>
  <si>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</si>
  <si>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</si>
  <si>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</si>
  <si>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</si>
  <si>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</si>
  <si>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</si>
  <si>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</si>
  <si>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</si>
  <si>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</si>
  <si>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</si>
  <si>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</si>
  <si>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</si>
  <si>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</si>
  <si>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</si>
  <si>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</si>
  <si>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</si>
  <si>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</si>
  <si>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</si>
  <si>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</si>
  <si>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</si>
  <si>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</si>
  <si>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</si>
  <si>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</si>
  <si>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</si>
  <si>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</si>
  <si>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</si>
  <si>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</si>
  <si>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</si>
  <si>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</si>
  <si>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</si>
  <si>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</si>
  <si>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</si>
  <si>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</si>
  <si>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</si>
  <si>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</si>
  <si>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</si>
  <si>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</si>
  <si>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</si>
  <si>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</si>
  <si>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</si>
  <si>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</si>
  <si>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</si>
  <si>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</si>
  <si>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</si>
  <si>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</si>
  <si>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</si>
  <si>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</si>
  <si>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</si>
  <si>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</si>
  <si>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</si>
  <si>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</si>
  <si>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</si>
  <si>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</si>
  <si>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</si>
  <si>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</si>
  <si>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</si>
  <si>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</si>
  <si>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</si>
  <si>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</si>
  <si>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</si>
  <si>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</si>
  <si>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</si>
  <si>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</si>
  <si>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</si>
  <si>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</si>
  <si>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</si>
  <si>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</si>
  <si>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</si>
  <si>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</si>
  <si>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</si>
  <si>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</si>
  <si>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</si>
  <si>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</si>
  <si>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</si>
  <si>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</si>
  <si>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</si>
  <si>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</si>
  <si>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</si>
  <si>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</si>
  <si>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</si>
  <si>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</si>
  <si>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</si>
  <si>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</si>
  <si>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</si>
  <si>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</si>
  <si>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</si>
  <si>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</si>
  <si>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</si>
  <si>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</si>
  <si>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</si>
  <si>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</si>
  <si>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</si>
  <si>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</si>
  <si>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</si>
  <si>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</si>
  <si>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</si>
  <si>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</si>
  <si>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</si>
  <si>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</si>
  <si>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</si>
  <si>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</si>
  <si>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</si>
  <si>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</si>
  <si>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</si>
  <si>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</si>
  <si>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</si>
  <si>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</si>
  <si>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</si>
  <si>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</si>
  <si>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</si>
  <si>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</si>
  <si>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</si>
  <si>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</si>
  <si>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</si>
  <si>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</si>
  <si>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</si>
  <si>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</si>
  <si>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</si>
  <si>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</si>
  <si>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</si>
  <si>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</si>
  <si>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</si>
  <si>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</si>
  <si>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</si>
  <si>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</si>
  <si>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</si>
  <si>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</si>
  <si>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</si>
  <si>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</si>
  <si>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</si>
  <si>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</si>
  <si>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</si>
  <si>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</si>
  <si>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</si>
  <si>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</si>
  <si>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</si>
  <si>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</si>
  <si>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</si>
  <si>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</si>
  <si>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</si>
  <si>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</si>
  <si>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</si>
  <si>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</si>
  <si>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</si>
  <si>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</si>
  <si>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</si>
  <si>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</si>
  <si>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</si>
  <si>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</si>
  <si>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</si>
  <si>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</si>
  <si>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</si>
  <si>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</si>
  <si>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</si>
  <si>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</si>
  <si>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</si>
  <si>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</si>
  <si>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</si>
  <si>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</si>
  <si>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</si>
  <si>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</si>
  <si>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</si>
  <si>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</si>
  <si>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</si>
  <si>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</si>
  <si>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</si>
  <si>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</si>
  <si>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</si>
  <si>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</si>
  <si>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</si>
  <si>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</si>
  <si>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</si>
  <si>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</si>
  <si>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</si>
  <si>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</si>
  <si>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</si>
  <si>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</si>
  <si>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</si>
  <si>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</si>
  <si>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</si>
  <si>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</si>
  <si>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</si>
  <si>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</si>
  <si>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</si>
  <si>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</si>
  <si>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</si>
  <si>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</si>
  <si>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</si>
  <si>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</si>
  <si>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</si>
  <si>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</si>
  <si>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</si>
  <si>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</si>
  <si>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</si>
  <si>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</si>
  <si>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</si>
  <si>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</si>
  <si>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</si>
  <si>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</si>
  <si>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</si>
  <si>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</si>
  <si>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</si>
  <si>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</si>
  <si>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</si>
  <si>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</si>
  <si>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</si>
  <si>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</si>
  <si>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</si>
  <si>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</si>
  <si>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</si>
  <si>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</si>
  <si>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</si>
  <si>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</si>
  <si>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</si>
  <si>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</si>
  <si>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</si>
  <si>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</si>
  <si>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</si>
  <si>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</si>
  <si>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</si>
  <si>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</si>
  <si>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</si>
  <si>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</si>
  <si>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</si>
  <si>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</si>
  <si>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</si>
  <si>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</si>
  <si>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</si>
  <si>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</si>
  <si>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</si>
  <si>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</si>
  <si>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</si>
  <si>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</si>
  <si>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</si>
  <si>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</si>
  <si>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</si>
  <si>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</si>
  <si>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</si>
  <si>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</si>
  <si>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</si>
  <si>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</si>
  <si>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</si>
  <si>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</si>
  <si>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</si>
  <si>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</si>
  <si>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</si>
  <si>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</si>
  <si>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</si>
  <si>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</si>
  <si>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</si>
  <si>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</si>
  <si>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</si>
  <si>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</si>
  <si>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</si>
  <si>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</si>
  <si>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</si>
  <si>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</si>
  <si>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</si>
  <si>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</si>
  <si>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</si>
  <si>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</si>
  <si>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</si>
  <si>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</si>
  <si>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</si>
  <si>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</si>
  <si>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</si>
  <si>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</si>
  <si>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</si>
  <si>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</si>
  <si>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</si>
  <si>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</si>
  <si>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</si>
  <si>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</si>
  <si>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</si>
  <si>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</si>
  <si>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</si>
  <si>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</si>
  <si>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</si>
  <si>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</si>
  <si>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</si>
  <si>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</si>
  <si>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</si>
  <si>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</si>
  <si>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</si>
  <si>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</si>
  <si>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</si>
  <si>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</si>
  <si>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</si>
  <si>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</si>
  <si>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</si>
  <si>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</si>
  <si>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</si>
  <si>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</si>
  <si>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</si>
  <si>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</si>
  <si>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</si>
  <si>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</si>
  <si>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</si>
  <si>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</si>
  <si>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</si>
  <si>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</si>
  <si>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</si>
  <si>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</si>
  <si>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</si>
  <si>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</si>
  <si>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</si>
  <si>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</si>
  <si>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</si>
  <si>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</si>
  <si>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</si>
  <si>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</si>
  <si>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</si>
  <si>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</si>
  <si>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</si>
  <si>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</si>
  <si>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</si>
  <si>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</si>
  <si>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</si>
  <si>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</si>
  <si>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</si>
  <si>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</si>
  <si>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</si>
  <si>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</si>
  <si>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</si>
  <si>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</si>
  <si>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</si>
  <si>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</si>
  <si>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</si>
  <si>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</si>
  <si>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</si>
  <si>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</si>
  <si>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</si>
  <si>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</si>
  <si>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</si>
  <si>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</si>
  <si>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</si>
  <si>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</si>
  <si>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</si>
  <si>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</si>
  <si>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</si>
  <si>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</si>
  <si>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</si>
  <si>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</si>
  <si>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</si>
  <si>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</si>
  <si>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</si>
  <si>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</si>
  <si>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</si>
  <si>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</si>
  <si>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</si>
  <si>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</si>
  <si>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</si>
  <si>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</si>
  <si>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</si>
  <si>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</si>
  <si>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</si>
  <si>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</si>
  <si>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</si>
  <si>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</si>
  <si>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</si>
  <si>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</si>
  <si>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</si>
  <si>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</si>
  <si>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</si>
  <si>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</si>
  <si>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</si>
  <si>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</si>
  <si>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</si>
  <si>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</si>
  <si>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</si>
  <si>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</si>
  <si>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</si>
  <si>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</si>
  <si>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</si>
  <si>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</si>
  <si>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</si>
  <si>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</si>
  <si>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</si>
  <si>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</si>
  <si>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</si>
  <si>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</si>
  <si>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</si>
  <si>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</si>
  <si>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</si>
  <si>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</si>
  <si>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</si>
  <si>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</si>
  <si>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</si>
  <si>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</si>
  <si>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</si>
  <si>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</si>
  <si>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</si>
  <si>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</si>
  <si>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</si>
  <si>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</si>
  <si>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</si>
  <si>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</si>
  <si>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</si>
  <si>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</si>
  <si>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</si>
  <si>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</si>
  <si>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</si>
  <si>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</si>
  <si>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</si>
  <si>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</si>
  <si>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</si>
  <si>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</si>
  <si>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</si>
  <si>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</si>
  <si>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</si>
  <si>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</si>
  <si>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</si>
  <si>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</si>
  <si>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</si>
  <si>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</si>
  <si>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</si>
  <si>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</si>
  <si>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</si>
  <si>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</si>
  <si>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</si>
  <si>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</si>
  <si>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</si>
  <si>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</si>
  <si>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</si>
  <si>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</si>
  <si>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</si>
  <si>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</si>
  <si>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</si>
  <si>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</si>
  <si>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</si>
  <si>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</si>
  <si>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</si>
  <si>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</si>
  <si>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</si>
  <si>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</si>
  <si>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</si>
  <si>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</si>
  <si>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</si>
  <si>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</si>
  <si>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</si>
  <si>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</si>
  <si>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</si>
  <si>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</si>
  <si>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</si>
  <si>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</si>
  <si>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</si>
  <si>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</si>
  <si>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</si>
  <si>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</si>
  <si>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</si>
  <si>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</si>
  <si>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</si>
  <si>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</si>
  <si>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</si>
  <si>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</si>
  <si>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</si>
  <si>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</si>
  <si>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</si>
  <si>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</si>
  <si>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</si>
  <si>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</si>
  <si>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</si>
  <si>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</si>
  <si>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</si>
  <si>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</si>
  <si>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</si>
  <si>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</si>
  <si>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</si>
  <si>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</si>
  <si>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</si>
  <si>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</si>
  <si>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</si>
  <si>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</si>
  <si>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</si>
  <si>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</si>
  <si>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</si>
  <si>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</si>
  <si>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</si>
  <si>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</si>
  <si>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</si>
  <si>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</si>
  <si>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</si>
  <si>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</si>
  <si>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</si>
  <si>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</si>
  <si>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</si>
  <si>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</si>
  <si>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</si>
  <si>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</si>
  <si>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</si>
  <si>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</si>
  <si>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</si>
  <si>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</si>
  <si>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</si>
  <si>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</si>
  <si>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</si>
  <si>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</si>
  <si>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</si>
  <si>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</si>
  <si>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</si>
  <si>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</si>
  <si>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</si>
  <si>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</si>
  <si>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</si>
  <si>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</si>
  <si>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</si>
  <si>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</si>
  <si>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</si>
  <si>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</si>
  <si>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</si>
  <si>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</si>
  <si>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</si>
  <si>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</si>
  <si>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</si>
  <si>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</si>
  <si>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</si>
  <si>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</si>
  <si>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</si>
  <si>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</si>
  <si>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</si>
  <si>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</si>
  <si>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</si>
  <si>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</si>
  <si>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</si>
  <si>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</si>
  <si>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</si>
  <si>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</si>
  <si>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</si>
  <si>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</si>
  <si>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</si>
  <si>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</si>
  <si>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</si>
  <si>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</si>
  <si>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</si>
  <si>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</si>
  <si>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</si>
  <si>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</si>
  <si>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</si>
  <si>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</si>
  <si>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</si>
  <si>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</si>
  <si>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</si>
  <si>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</si>
  <si>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</si>
  <si>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</si>
  <si>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</si>
  <si>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</si>
  <si>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</si>
  <si>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</si>
  <si>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</si>
  <si>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</si>
  <si>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</si>
  <si>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</si>
  <si>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</si>
  <si>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</si>
  <si>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</si>
  <si>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</si>
  <si>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</si>
  <si>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</si>
  <si>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</si>
  <si>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</si>
  <si>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</si>
  <si>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</si>
  <si>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</si>
  <si>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</si>
  <si>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</si>
  <si>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</si>
  <si>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</si>
  <si>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</si>
  <si>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</si>
  <si>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</si>
  <si>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</si>
  <si>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</si>
  <si>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</si>
  <si>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</si>
  <si>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</si>
  <si>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</si>
  <si>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</si>
  <si>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</si>
  <si>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</si>
  <si>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</si>
  <si>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</si>
  <si>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</si>
  <si>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</si>
  <si>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</si>
  <si>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</si>
  <si>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</si>
  <si>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</si>
  <si>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</si>
  <si>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</si>
  <si>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</si>
  <si>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</si>
  <si>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</si>
  <si>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</si>
  <si>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</si>
  <si>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</si>
  <si>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</si>
  <si>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</si>
  <si>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</si>
  <si>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</si>
  <si>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</si>
  <si>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</si>
  <si>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</si>
  <si>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</si>
  <si>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</si>
  <si>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</si>
  <si>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</si>
  <si>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</si>
  <si>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</si>
  <si>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</si>
  <si>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</si>
  <si>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</si>
  <si>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</si>
  <si>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</si>
  <si>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</si>
  <si>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</si>
  <si>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</si>
  <si>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</si>
  <si>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</si>
  <si>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</si>
  <si>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</si>
  <si>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</si>
  <si>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</si>
  <si>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</si>
  <si>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</si>
  <si>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</si>
  <si>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</si>
  <si>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</si>
  <si>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</si>
  <si>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</si>
  <si>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</si>
  <si>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</si>
  <si>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</si>
  <si>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</si>
  <si>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</si>
  <si>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</si>
  <si>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</si>
  <si>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</si>
  <si>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</si>
  <si>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</si>
  <si>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</si>
  <si>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</si>
  <si>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</si>
  <si>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</si>
  <si>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</si>
  <si>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</si>
  <si>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</si>
  <si>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</si>
  <si>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</si>
  <si>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</si>
  <si>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</si>
  <si>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</si>
  <si>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</si>
  <si>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</si>
  <si>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</si>
  <si>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</si>
  <si>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</si>
  <si>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</si>
  <si>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</si>
  <si>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</si>
  <si>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</si>
  <si>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</si>
  <si>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</si>
  <si>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</si>
  <si>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</si>
  <si>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</si>
  <si>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</si>
  <si>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</si>
  <si>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</si>
  <si>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</si>
  <si>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</si>
  <si>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</si>
  <si>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</si>
  <si>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</si>
  <si>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</si>
  <si>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</si>
  <si>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</si>
  <si>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</si>
  <si>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</si>
  <si>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</si>
  <si>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</si>
  <si>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</si>
  <si>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</si>
  <si>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</si>
  <si>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</si>
  <si>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</si>
  <si>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</si>
  <si>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</si>
  <si>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</si>
  <si>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</si>
  <si>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</si>
  <si>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</si>
  <si>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</si>
  <si>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</si>
  <si>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</si>
  <si>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</si>
  <si>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</si>
  <si>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</si>
  <si>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</si>
  <si>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</si>
  <si>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</si>
  <si>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</si>
  <si>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</si>
  <si>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</si>
  <si>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</si>
  <si>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</si>
  <si>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</si>
  <si>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</si>
  <si>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</si>
  <si>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</si>
  <si>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</si>
  <si>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</si>
  <si>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</si>
  <si>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</si>
  <si>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</si>
  <si>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</si>
  <si>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</si>
  <si>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</si>
  <si>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</si>
  <si>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</si>
  <si>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</si>
  <si>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</si>
  <si>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</si>
  <si>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</si>
  <si>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</si>
  <si>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</si>
  <si>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</si>
  <si>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</si>
  <si>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</si>
  <si>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</si>
  <si>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</si>
  <si>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</si>
  <si>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</si>
  <si>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</si>
  <si>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</si>
  <si>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</si>
  <si>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</si>
  <si>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</si>
  <si>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</si>
  <si>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</si>
  <si>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</si>
  <si>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</si>
  <si>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</si>
  <si>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</si>
  <si>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</si>
  <si>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</si>
  <si>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</si>
  <si>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</si>
  <si>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</si>
  <si>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</si>
  <si>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</si>
  <si>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</si>
  <si>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</si>
  <si>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</si>
  <si>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</si>
  <si>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</si>
  <si>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</si>
  <si>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</si>
  <si>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</si>
  <si>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</si>
  <si>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</si>
  <si>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</si>
  <si>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</si>
  <si>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</si>
  <si>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</si>
  <si>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</si>
  <si>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</si>
  <si>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</si>
  <si>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</si>
  <si>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</si>
  <si>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</si>
  <si>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</si>
  <si>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</si>
  <si>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</si>
  <si>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</si>
  <si>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</si>
  <si>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</si>
  <si>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</si>
  <si>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</si>
  <si>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</si>
  <si>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</si>
  <si>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</si>
  <si>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</si>
  <si>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</si>
  <si>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</si>
  <si>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</si>
  <si>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</si>
  <si>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</si>
  <si>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</si>
  <si>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</si>
  <si>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</si>
  <si>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</si>
  <si>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</si>
  <si>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</si>
  <si>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</si>
  <si>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</si>
  <si>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</si>
  <si>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</si>
  <si>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</si>
  <si>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</si>
  <si>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</si>
  <si>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</si>
  <si>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</si>
  <si>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</si>
  <si>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</si>
  <si>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</si>
  <si>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</si>
  <si>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</si>
  <si>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</si>
  <si>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</si>
  <si>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</si>
  <si>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</si>
  <si>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</si>
  <si>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</si>
  <si>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</si>
  <si>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</si>
  <si>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</si>
  <si>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</si>
  <si>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</si>
  <si>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</si>
  <si>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</si>
  <si>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</si>
  <si>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</si>
  <si>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</si>
  <si>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</si>
  <si>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</si>
  <si>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</si>
  <si>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</si>
  <si>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</si>
  <si>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</si>
  <si>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</si>
  <si>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</si>
  <si>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</si>
  <si>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</si>
  <si>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</si>
  <si>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</si>
  <si>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</si>
  <si>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</si>
  <si>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</si>
  <si>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</si>
  <si>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</si>
  <si>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</si>
  <si>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</si>
  <si>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</si>
  <si>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</si>
  <si>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</si>
  <si>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</si>
  <si>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</si>
  <si>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</si>
  <si>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</si>
  <si>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</si>
  <si>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</si>
  <si>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</si>
  <si>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</si>
  <si>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</si>
  <si>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</si>
  <si>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</si>
  <si>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</si>
  <si>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</si>
  <si>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</si>
  <si>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</si>
  <si>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</si>
  <si>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</si>
  <si>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</si>
  <si>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</si>
  <si>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</si>
  <si>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</si>
  <si>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</si>
  <si>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</si>
  <si>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</si>
  <si>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</si>
  <si>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</si>
  <si>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</si>
  <si>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</si>
  <si>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</si>
  <si>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</si>
  <si>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</si>
  <si>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</si>
  <si>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</si>
  <si>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</si>
  <si>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</si>
  <si>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</si>
  <si>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</si>
  <si>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</si>
  <si>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</si>
  <si>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</si>
  <si>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</si>
  <si>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</si>
  <si>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</si>
  <si>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</si>
  <si>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</si>
  <si>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</si>
  <si>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</si>
  <si>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</si>
  <si>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</si>
  <si>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</si>
  <si>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</si>
  <si>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</si>
  <si>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</si>
  <si>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</si>
  <si>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</si>
  <si>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</si>
  <si>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</si>
  <si>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</si>
  <si>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</si>
  <si>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</si>
  <si>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</si>
  <si>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</si>
  <si>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</si>
  <si>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</si>
  <si>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</si>
  <si>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</si>
  <si>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</si>
  <si>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</si>
  <si>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</si>
  <si>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</si>
  <si>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</si>
  <si>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</si>
  <si>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</si>
  <si>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</si>
  <si>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</si>
  <si>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</si>
  <si>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</si>
  <si>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</si>
  <si>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</si>
  <si>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</si>
  <si>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</si>
  <si>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</si>
  <si>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</si>
  <si>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</si>
  <si>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</si>
  <si>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</si>
  <si>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</si>
  <si>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</si>
  <si>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</si>
  <si>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</si>
  <si>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</si>
  <si>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</si>
  <si>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</si>
  <si>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</si>
  <si>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</si>
  <si>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</si>
  <si>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</si>
  <si>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</si>
  <si>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</si>
  <si>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</si>
  <si>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</si>
  <si>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</si>
  <si>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</si>
  <si>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</si>
  <si>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</si>
  <si>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</si>
  <si>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</si>
  <si>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</si>
  <si>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</si>
  <si>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</si>
  <si>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</si>
  <si>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</si>
  <si>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</si>
  <si>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</si>
  <si>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</si>
  <si>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</si>
  <si>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</si>
  <si>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</si>
  <si>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</si>
  <si>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</si>
  <si>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</si>
  <si>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</si>
  <si>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</si>
  <si>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</si>
  <si>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</si>
  <si>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</si>
  <si>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</si>
  <si>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</si>
  <si>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</si>
  <si>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</si>
  <si>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</si>
  <si>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</si>
  <si>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</si>
  <si>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</si>
  <si>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</si>
  <si>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</si>
  <si>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</si>
  <si>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</si>
  <si>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</si>
  <si>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</si>
  <si>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</si>
  <si>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</si>
  <si>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</si>
  <si>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</si>
  <si>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</si>
  <si>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</si>
  <si>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</si>
  <si>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</si>
  <si>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</si>
  <si>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</si>
  <si>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</si>
  <si>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</si>
  <si>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</si>
  <si>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</si>
  <si>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</si>
  <si>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</si>
  <si>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</si>
  <si>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</si>
  <si>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</si>
  <si>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</si>
  <si>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</si>
  <si>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</si>
  <si>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</si>
  <si>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</si>
  <si>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</si>
  <si>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</si>
  <si>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</si>
  <si>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</si>
  <si>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</si>
  <si>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</si>
  <si>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</si>
  <si>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</si>
  <si>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</si>
  <si>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</si>
  <si>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</si>
  <si>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</si>
  <si>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</si>
  <si>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</si>
  <si>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</si>
  <si>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</si>
  <si>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</si>
  <si>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</si>
  <si>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</si>
  <si>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</si>
  <si>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</si>
  <si>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</si>
  <si>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</si>
  <si>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</si>
  <si>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</si>
  <si>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</si>
  <si>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</si>
  <si>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</si>
  <si>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</si>
  <si>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</si>
  <si>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</si>
  <si>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</si>
  <si>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</si>
  <si>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</si>
  <si>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</si>
  <si>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</si>
  <si>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</si>
  <si>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</si>
  <si>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</si>
  <si>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</si>
  <si>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</si>
  <si>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</si>
  <si>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</si>
  <si>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</si>
  <si>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</si>
  <si>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</si>
  <si>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</si>
  <si>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</si>
  <si>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</si>
  <si>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</si>
  <si>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</si>
  <si>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</si>
  <si>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</si>
  <si>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</si>
  <si>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</si>
  <si>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</si>
  <si>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</si>
  <si>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</si>
  <si>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</si>
  <si>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</si>
  <si>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</si>
  <si>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</si>
  <si>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</si>
  <si>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</si>
  <si>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</si>
  <si>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</si>
  <si>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</si>
  <si>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</si>
  <si>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</si>
  <si>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</si>
  <si>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</si>
  <si>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</si>
  <si>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</si>
  <si>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</si>
  <si>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</si>
  <si>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</si>
  <si>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</si>
  <si>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</si>
  <si>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</si>
  <si>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</si>
  <si>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</si>
  <si>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</si>
  <si>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</si>
  <si>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</si>
  <si>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</si>
  <si>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</si>
  <si>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</si>
  <si>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</si>
  <si>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 xml:space="preserve">Mattan </t>
  </si>
  <si>
    <t>Zouhier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</si>
</sst>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5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23"/>
  </sortState>
  <tableColumns count="20">
    <tableColumn id="1" xr3:uid="{AAE08F40-B1C2-4CAC-AD82-9FA686EE2A0D}" name="Prioriteit" dataDxfId="54"/>
    <tableColumn id="2" xr3:uid="{B49F914A-1FEE-4A75-9CD6-E94916B19C46}" name="Coaching rijschool" dataDxfId="53"/>
    <tableColumn id="3" xr3:uid="{7B74AF4D-F69C-4007-A6A0-421FFFF384B0}" name="aanvraagsdatum" dataDxfId="52"/>
    <tableColumn id="4" xr3:uid="{8AC34D33-B5AC-45FC-9CA7-A867F963543A}" name="P-nr"/>
    <tableColumn id="5" xr3:uid="{F4EF036B-C2F8-4026-A2A9-AD2B883FBCA0}" name="Naam" dataDxfId="51"/>
    <tableColumn id="6" xr3:uid="{35DA4508-064A-468B-B6AB-413C038B8A1C}" name="Voornaam" dataDxfId="50"/>
    <tableColumn id="7" xr3:uid="{1DF84F60-8CE2-4D75-A697-8993441A24AE}" name="Volledige naam" dataDxfId="49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8"/>
    <tableColumn id="9" xr3:uid="{55439308-91C5-4F17-A0C7-B1F6312B9742}" name="Teamcoach" dataDxfId="47"/>
    <tableColumn id="10" xr3:uid="{2D4A733F-4F63-4CA5-BD3C-7B49FC1F3FFF}" name="Rooster" dataDxfId="46"/>
    <tableColumn id="11" xr3:uid="{61C0CBEA-E79D-414F-8B84-D7AED8AC3B32}" name="Opmerkingen" dataDxfId="45"/>
    <tableColumn id="12" xr3:uid="{456ABA1C-1C62-4168-AD5C-BFD9C05C8542}" name="Bus/Tram" dataDxfId="44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43" tableBorderDxfId="42">
  <autoFilter ref="A1:R176" xr:uid="{E35C665E-1BC9-45FA-904E-AC7D2815CE69}"/>
  <tableColumns count="18">
    <tableColumn id="1" xr3:uid="{61A5FFFD-3AE6-4582-95C3-5FDD7CB637B3}" name="Prioriteit" dataDxfId="41"/>
    <tableColumn id="3" xr3:uid="{52A951B9-B59E-44E6-8A45-E1DDDAE59F2B}" name="P-nr" dataDxfId="40"/>
    <tableColumn id="4" xr3:uid="{BD9BF6D0-9641-488E-9B97-616DB79C04E7}" name="Naam" dataDxfId="39">
      <calculatedColumnFormula>VLOOKUP(Tabel3[[#This Row],[P-nr]],'data Chauffeur'!A:F,2,FALSE)</calculatedColumnFormula>
    </tableColumn>
    <tableColumn id="5" xr3:uid="{73FB442E-689C-47F2-A972-8C747CA4D1FE}" name="Voornaam" dataDxfId="38">
      <calculatedColumnFormula>VLOOKUP(Tabel3[[#This Row],[P-nr]],'data Chauffeur'!A:F,3,FALSE)</calculatedColumnFormula>
    </tableColumn>
    <tableColumn id="19" xr3:uid="{0E7C4C2C-8FAF-4AF8-B74A-A795E82D70BF}" name="volledige naam" dataDxfId="37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6">
      <calculatedColumnFormula>VLOOKUP(Tabel3[[#This Row],[P-nr]],'data Chauffeur'!A:F,6)</calculatedColumnFormula>
    </tableColumn>
    <tableColumn id="7" xr3:uid="{2B5863C0-7E79-493F-9444-D5813C7509BD}" name="Teamcoach" dataDxfId="35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4"/>
    <tableColumn id="10" xr3:uid="{FD8BD468-4F49-4A26-BDC9-C5D447E8B706}" name="Bus/Tram" dataDxfId="33"/>
    <tableColumn id="11" xr3:uid="{765E0419-27CF-4DAE-B015-F02637B854A5}" name="Instructeur" dataDxfId="32"/>
    <tableColumn id="12" xr3:uid="{7EA98E72-E042-4EC4-B413-6AE982845CBC}" name="Datum coaching" dataDxfId="31"/>
    <tableColumn id="13" xr3:uid="{E8F2DBEE-8058-4D04-9096-2337D0AACDE1}" name="Werkpunten 1" dataDxfId="30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9" tableBorderDxfId="28">
  <autoFilter ref="A1:B9" xr:uid="{5069B2ED-DA4E-49BE-95FC-145C55EFE18A}"/>
  <tableColumns count="2">
    <tableColumn id="1" xr3:uid="{E1CCD3C9-4705-4AD5-BC57-858AF9DED01A}" name="Ingepland" dataDxfId="27">
      <calculatedColumnFormula>COUNTIF(Coaching!#REF!,B2)</calculatedColumnFormula>
    </tableColumn>
    <tableColumn id="2" xr3:uid="{7123B93F-DC90-4741-9407-C3AA2A7BE734}" name="Teamcoach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5">
      <calculatedColumnFormula>COUNTIF('Voltooide coachings'!G:G,Tabel1[[#This Row],[Teamcoach]])</calculatedColumnFormula>
    </tableColumn>
    <tableColumn id="2" xr3:uid="{E5C53CA5-6DE4-400B-937E-6E61F5467E68}" name="teamcoach" dataDxfId="24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A75" zoomScale="80" zoomScaleNormal="80" workbookViewId="0">
      <selection activeCell="D96" sqref="D96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3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3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3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3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28.8" x14ac:dyDescent="0.3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3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3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4" t="s">
        <v>36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3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3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3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3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3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3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3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3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3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3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3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3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3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3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3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3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3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3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3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3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3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57.6" x14ac:dyDescent="0.3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3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3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7" x14ac:dyDescent="0.3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7" x14ac:dyDescent="0.3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7" x14ac:dyDescent="0.3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7" x14ac:dyDescent="0.3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7" x14ac:dyDescent="0.3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7" x14ac:dyDescent="0.3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7" x14ac:dyDescent="0.3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7" x14ac:dyDescent="0.3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7" x14ac:dyDescent="0.3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7" x14ac:dyDescent="0.3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7" x14ac:dyDescent="0.3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7" x14ac:dyDescent="0.3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  <row r="93" spans="3:17" x14ac:dyDescent="0.3">
      <c r="D93">
        <v>39985</v>
      </c>
      <c r="E93" s="55" t="s">
        <v>1179</v>
      </c>
      <c r="F93" s="55" t="s">
        <v>499</v>
      </c>
      <c r="G93" s="55" t="str">
        <f>_xlfn.CONCAT(Tabel2[[#This Row],[P-nr]]," ",Tabel2[[#This Row],[Naam]]," ",Tabel2[[#This Row],[Voornaam]]," ",)</f>
        <v xml:space="preserve">39985 Mattan  Maaren </v>
      </c>
      <c r="H93" s="55" t="s">
        <v>30</v>
      </c>
      <c r="I93" s="55"/>
      <c r="J93" s="55"/>
      <c r="K93" s="8" t="s">
        <v>54</v>
      </c>
      <c r="L93" s="2" t="s">
        <v>24</v>
      </c>
      <c r="M93" t="s">
        <v>192</v>
      </c>
      <c r="N93" s="11">
        <v>45936</v>
      </c>
      <c r="Q93" t="s">
        <v>56</v>
      </c>
    </row>
    <row r="94" spans="3:17" x14ac:dyDescent="0.3">
      <c r="D94">
        <v>38634</v>
      </c>
      <c r="E94" s="55" t="s">
        <v>597</v>
      </c>
      <c r="F94" s="55" t="s">
        <v>1180</v>
      </c>
      <c r="G94" s="55" t="str">
        <f>_xlfn.CONCAT(Tabel2[[#This Row],[P-nr]]," ",Tabel2[[#This Row],[Naam]]," ",Tabel2[[#This Row],[Voornaam]]," ",)</f>
        <v xml:space="preserve">38634 Asskale Zouhier </v>
      </c>
      <c r="H94" s="55" t="s">
        <v>30</v>
      </c>
      <c r="I94" s="55"/>
      <c r="J94" s="55"/>
      <c r="K94" s="8" t="s">
        <v>54</v>
      </c>
      <c r="L94" s="2" t="s">
        <v>24</v>
      </c>
      <c r="M94" t="s">
        <v>192</v>
      </c>
      <c r="N94" s="11">
        <v>45936</v>
      </c>
      <c r="Q94" t="s">
        <v>59</v>
      </c>
    </row>
    <row r="95" spans="3:17" x14ac:dyDescent="0.3">
      <c r="D95">
        <v>33551</v>
      </c>
      <c r="E95" s="55" t="s">
        <v>818</v>
      </c>
      <c r="F95" s="55" t="s">
        <v>231</v>
      </c>
      <c r="G95" s="55" t="str">
        <f>_xlfn.CONCAT(Tabel2[[#This Row],[P-nr]]," ",Tabel2[[#This Row],[Naam]]," ",Tabel2[[#This Row],[Voornaam]]," ",)</f>
        <v xml:space="preserve">33551 Dekens Andy </v>
      </c>
      <c r="H95" s="55" t="s">
        <v>30</v>
      </c>
      <c r="I95" s="55"/>
      <c r="J95" s="55"/>
      <c r="K95" s="8" t="s">
        <v>54</v>
      </c>
      <c r="L95" s="2" t="s">
        <v>24</v>
      </c>
      <c r="M95" t="s">
        <v>192</v>
      </c>
      <c r="N95" s="11">
        <v>45936</v>
      </c>
      <c r="Q95" t="s">
        <v>56</v>
      </c>
    </row>
  </sheetData>
  <phoneticPr fontId="3" type="noConversion"/>
  <conditionalFormatting sqref="A1:B1048576">
    <cfRule type="containsText" dxfId="22" priority="45" operator="containsText" text="ja">
      <formula>NOT(ISERROR(SEARCH("ja",A1)))</formula>
    </cfRule>
  </conditionalFormatting>
  <conditionalFormatting sqref="D7">
    <cfRule type="containsText" dxfId="21" priority="3" operator="containsText" text="ja">
      <formula>NOT(ISERROR(SEARCH("ja",D7)))</formula>
    </cfRule>
  </conditionalFormatting>
  <conditionalFormatting sqref="D11:D1048576 D8:D9 D1:D6">
    <cfRule type="duplicateValues" dxfId="20" priority="587"/>
  </conditionalFormatting>
  <conditionalFormatting sqref="D10">
    <cfRule type="containsText" dxfId="19" priority="2" operator="containsText" text="ja">
      <formula>NOT(ISERROR(SEARCH("ja",D10)))</formula>
    </cfRule>
  </conditionalFormatting>
  <conditionalFormatting sqref="Q1:Q1048576">
    <cfRule type="containsText" dxfId="18" priority="46" operator="containsText" text="zeer slecht">
      <formula>NOT(ISERROR(SEARCH("zeer slecht",Q1)))</formula>
    </cfRule>
    <cfRule type="containsText" dxfId="17" priority="47" operator="containsText" text="slecht">
      <formula>NOT(ISERROR(SEARCH("slecht",Q1)))</formula>
    </cfRule>
    <cfRule type="containsText" dxfId="16" priority="48" operator="containsText" text="onvoldoende">
      <formula>NOT(ISERROR(SEARCH("onvoldoende",Q1)))</formula>
    </cfRule>
    <cfRule type="containsText" dxfId="15" priority="49" operator="containsText" text="voldoende">
      <formula>NOT(ISERROR(SEARCH("voldoende",Q1)))</formula>
    </cfRule>
    <cfRule type="containsText" dxfId="14" priority="50" operator="containsText" text="goed">
      <formula>NOT(ISERROR(SEARCH("goed",Q1)))</formula>
    </cfRule>
    <cfRule type="containsText" dxfId="13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8"/>
  <sheetViews>
    <sheetView topLeftCell="E152" zoomScale="70" zoomScaleNormal="70" workbookViewId="0">
      <selection activeCell="J176" sqref="J1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3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3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3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3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3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3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3">
      <c r="A174" s="18"/>
      <c r="B174" s="50"/>
      <c r="D174" s="32" t="e">
        <f>VLOOKUP(Tabel3[[#This Row],[P-nr]],'data Chauffeur'!A:F,3,FALSE)</f>
        <v>#N/A</v>
      </c>
      <c r="E174" s="32" t="e">
        <f>CONCATENATE(Tabel3[[#This Row],[P-nr]]," ",Tabel3[[#This Row],[Naam]]," ",Tabel3[[#This Row],[Voornaam]])</f>
        <v>#N/A</v>
      </c>
      <c r="F174" s="32" t="e">
        <f>VLOOKUP(Tabel3[[#This Row],[P-nr]],'data Chauffeur'!A:F,6)</f>
        <v>#N/A</v>
      </c>
      <c r="G174" s="32" t="e">
        <f>VLOOKUP(Tabel3[[#This Row],[P-nr]],'data Chauffeur'!A:F,4,FALSE)</f>
        <v>#N/A</v>
      </c>
      <c r="H174" t="e">
        <f>VLOOKUP(Tabel3[[#This Row],[P-nr]],'data Chauffeur'!A:F,5,FALSE)</f>
        <v>#N/A</v>
      </c>
      <c r="K174" s="32"/>
      <c r="L174" s="11"/>
    </row>
    <row r="175" spans="1:17" x14ac:dyDescent="0.3">
      <c r="A175" s="18"/>
      <c r="B175" s="50"/>
      <c r="C175" s="32" t="e">
        <f>VLOOKUP(Tabel3[[#This Row],[P-nr]],'data Chauffeur'!A:F,2,FALSE)</f>
        <v>#N/A</v>
      </c>
      <c r="D175" s="32" t="e">
        <f>VLOOKUP(Tabel3[[#This Row],[P-nr]],'data Chauffeur'!A:F,3,FALSE)</f>
        <v>#N/A</v>
      </c>
      <c r="E175" s="32" t="e">
        <f>CONCATENATE(Tabel3[[#This Row],[P-nr]]," ",Tabel3[[#This Row],[Naam]]," ",Tabel3[[#This Row],[Voornaam]])</f>
        <v>#N/A</v>
      </c>
      <c r="F175" s="32" t="e">
        <f>VLOOKUP(Tabel3[[#This Row],[P-nr]],'data Chauffeur'!A:F,6)</f>
        <v>#N/A</v>
      </c>
      <c r="G175" s="32" t="e">
        <f>VLOOKUP(Tabel3[[#This Row],[P-nr]],'data Chauffeur'!A:F,4,FALSE)</f>
        <v>#N/A</v>
      </c>
      <c r="H175" t="e">
        <f>VLOOKUP(Tabel3[[#This Row],[P-nr]],'data Chauffeur'!A:F,5,FALSE)</f>
        <v>#N/A</v>
      </c>
      <c r="K175" s="32"/>
      <c r="L175" s="11"/>
    </row>
    <row r="176" spans="1:17" x14ac:dyDescent="0.3">
      <c r="A176" s="18"/>
      <c r="B176" s="50"/>
      <c r="C176" s="32" t="e">
        <f>VLOOKUP(Tabel3[[#This Row],[P-nr]],'data Chauffeur'!A:F,2,FALSE)</f>
        <v>#N/A</v>
      </c>
      <c r="D176" s="32" t="e">
        <f>VLOOKUP(Tabel3[[#This Row],[P-nr]],'data Chauffeur'!A:F,3,FALSE)</f>
        <v>#N/A</v>
      </c>
      <c r="E176" s="32" t="e">
        <f>CONCATENATE(Tabel3[[#This Row],[P-nr]]," ",Tabel3[[#This Row],[Naam]]," ",Tabel3[[#This Row],[Voornaam]])</f>
        <v>#N/A</v>
      </c>
      <c r="F176" s="32" t="e">
        <f>VLOOKUP(Tabel3[[#This Row],[P-nr]],'data Chauffeur'!A:F,6)</f>
        <v>#N/A</v>
      </c>
      <c r="G176" s="32" t="e">
        <f>VLOOKUP(Tabel3[[#This Row],[P-nr]],'data Chauffeur'!A:F,4,FALSE)</f>
        <v>#N/A</v>
      </c>
      <c r="H176" t="e">
        <f>VLOOKUP(Tabel3[[#This Row],[P-nr]],'data Chauffeur'!A:F,5,FALSE)</f>
        <v>#N/A</v>
      </c>
      <c r="K176" s="32"/>
      <c r="L176" s="11"/>
    </row>
    <row r="177" spans="1:16" x14ac:dyDescent="0.3">
      <c r="E177" s="32"/>
      <c r="F177" s="32"/>
      <c r="K177" s="32"/>
      <c r="L177" s="11"/>
    </row>
    <row r="178" spans="1:16" x14ac:dyDescent="0.3">
      <c r="E178" s="32"/>
      <c r="F178" s="32"/>
      <c r="K178" s="32"/>
      <c r="L178" s="11"/>
    </row>
    <row r="179" spans="1:16" x14ac:dyDescent="0.3">
      <c r="A179" s="41"/>
      <c r="E179" s="32"/>
      <c r="F179" s="32"/>
      <c r="K179" s="32"/>
      <c r="L179" s="11"/>
    </row>
    <row r="180" spans="1:16" x14ac:dyDescent="0.3">
      <c r="A180" s="41"/>
      <c r="B180" s="45"/>
      <c r="E180" s="32"/>
      <c r="F180" s="32"/>
      <c r="K180" s="32"/>
      <c r="M180" s="46"/>
    </row>
    <row r="181" spans="1:16" x14ac:dyDescent="0.3">
      <c r="A181" s="47"/>
      <c r="B181" s="45"/>
      <c r="E181" s="32"/>
      <c r="F181" s="32"/>
      <c r="K181" s="32"/>
      <c r="M181" s="46"/>
    </row>
    <row r="182" spans="1:16" x14ac:dyDescent="0.3">
      <c r="A182" s="11"/>
      <c r="B182" s="45"/>
      <c r="M182" s="46"/>
    </row>
    <row r="184" spans="1:16" x14ac:dyDescent="0.3">
      <c r="A184" s="53" t="s">
        <v>161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</sheetData>
  <mergeCells count="1">
    <mergeCell ref="A184:P188"/>
  </mergeCells>
  <phoneticPr fontId="3" type="noConversion"/>
  <conditionalFormatting sqref="A1:A184 A189:A1048576">
    <cfRule type="cellIs" dxfId="12" priority="324" operator="equal">
      <formula>"ja"</formula>
    </cfRule>
  </conditionalFormatting>
  <conditionalFormatting sqref="O1:O52">
    <cfRule type="cellIs" dxfId="11" priority="327" operator="equal">
      <formula>"voldoende"</formula>
    </cfRule>
  </conditionalFormatting>
  <conditionalFormatting sqref="O1:O183 O189:O1048576">
    <cfRule type="cellIs" dxfId="10" priority="703" operator="equal">
      <formula>"zeer goed"</formula>
    </cfRule>
    <cfRule type="cellIs" dxfId="9" priority="704" operator="equal">
      <formula>"Goed"</formula>
    </cfRule>
    <cfRule type="cellIs" dxfId="8" priority="705" operator="equal">
      <formula>"onvoldoende"</formula>
    </cfRule>
    <cfRule type="cellIs" dxfId="7" priority="706" operator="equal">
      <formula>"slecht"</formula>
    </cfRule>
    <cfRule type="cellIs" dxfId="6" priority="707" operator="equal">
      <formula>"zeer slecht"</formula>
    </cfRule>
  </conditionalFormatting>
  <conditionalFormatting sqref="O191:O1048576 O189 O1:O183">
    <cfRule type="duplicateValues" dxfId="5" priority="779"/>
  </conditionalFormatting>
  <conditionalFormatting sqref="P1:Q178 P179:P183 P189 N190 P191:P1048576">
    <cfRule type="cellIs" dxfId="4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162</v>
      </c>
      <c r="B1" t="s">
        <v>8</v>
      </c>
      <c r="D1" t="s">
        <v>163</v>
      </c>
      <c r="E1" t="s">
        <v>164</v>
      </c>
    </row>
    <row r="2" spans="1:5" x14ac:dyDescent="0.3">
      <c r="A2" s="3">
        <f>COUNTIF(Coaching!I1:I9976,Tabel1[[#This Row],[Teamcoach]])</f>
        <v>9</v>
      </c>
      <c r="B2" s="3" t="s">
        <v>165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3">
        <f>COUNTIF(Coaching!I2:I9977,Tabel1[[#This Row],[Teamcoach]])</f>
        <v>14</v>
      </c>
      <c r="B3" s="3" t="s">
        <v>166</v>
      </c>
      <c r="D3">
        <f>COUNTIF('Voltooide coachings'!G:G,Tabel1[[#This Row],[Teamcoach]])</f>
        <v>20</v>
      </c>
      <c r="E3" t="str">
        <f>Tabel1[[#This Row],[Teamcoach]]</f>
        <v>Bart Van der Beken</v>
      </c>
    </row>
    <row r="4" spans="1:5" x14ac:dyDescent="0.3">
      <c r="A4" s="3">
        <f>COUNTIF(Coaching!I2:I9978,Tabel1[[#This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COUNTIF(Coaching!I3:I9979,Tabel1[[#This Row],[Teamcoach]])</f>
        <v>12</v>
      </c>
      <c r="B5" s="3" t="s">
        <v>168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3">
        <f>COUNTIF(Coaching!I4:I9980,Tabel1[[#This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3">
      <c r="A7" s="3">
        <f>COUNTIF(Coaching!I5:I9981,Tabel1[[#This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COUNTIF(Coaching!I6:I9982,Tabel1[[#This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COUNTIF(Coaching!I6:I9983,Tabel1[[#This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3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3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3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3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3">
      <c r="E6" t="s">
        <v>192</v>
      </c>
      <c r="G6" t="s">
        <v>193</v>
      </c>
      <c r="H6" t="s">
        <v>59</v>
      </c>
    </row>
    <row r="7" spans="1:9" x14ac:dyDescent="0.3">
      <c r="E7" t="s">
        <v>140</v>
      </c>
      <c r="G7" t="s">
        <v>194</v>
      </c>
      <c r="H7" t="s">
        <v>56</v>
      </c>
    </row>
    <row r="8" spans="1:9" x14ac:dyDescent="0.3">
      <c r="E8" t="s">
        <v>51</v>
      </c>
      <c r="G8" t="s">
        <v>195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196</v>
      </c>
      <c r="G10" t="s">
        <v>141</v>
      </c>
    </row>
    <row r="11" spans="1:9" x14ac:dyDescent="0.3">
      <c r="E11" t="s">
        <v>92</v>
      </c>
      <c r="G11" t="s">
        <v>197</v>
      </c>
    </row>
    <row r="12" spans="1:9" x14ac:dyDescent="0.3">
      <c r="E12" t="s">
        <v>88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55</v>
      </c>
      <c r="G14" t="s">
        <v>201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3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3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3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3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3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3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3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3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3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3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3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3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3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3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3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3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3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3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3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3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3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3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3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3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3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3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3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3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3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3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3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3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3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3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3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3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3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3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3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3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3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3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3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3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3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3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3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3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3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3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3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3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3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3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3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3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3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3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3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3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3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3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3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3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3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3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3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3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3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3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3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3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3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3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3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3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3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3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3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3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3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3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3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3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3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3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3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3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3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3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3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3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3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3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3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3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3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3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3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3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3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3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3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3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3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3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3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3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3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3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3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3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3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3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3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3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3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3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3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3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3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3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3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3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3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3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3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3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3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3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3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3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3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3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3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3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3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3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3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3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3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3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3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3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3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3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3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3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3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3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3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3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3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3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3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3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3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3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3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3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3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3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3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3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3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3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3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3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3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3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3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3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3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3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3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3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3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3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3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3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3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3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3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3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3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3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3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3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3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3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3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3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3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3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3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3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3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3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3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3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3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3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3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3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3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3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3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3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3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3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3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3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3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3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3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3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3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3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3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3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3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3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3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3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3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3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3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3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3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3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3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3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3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3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3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3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3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3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3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3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3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3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3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3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3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3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3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3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3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3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3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3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3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3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3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3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3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3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3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3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3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3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3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3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3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3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3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3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3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3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3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3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3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3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3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3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3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3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3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3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3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3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3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3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3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3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3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3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3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3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3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3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3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3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3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3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3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3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3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3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3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3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3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3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3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3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3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3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3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3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3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3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3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3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3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3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3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3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3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3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3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3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3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3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3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3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3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3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3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3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3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3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3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3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3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3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3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3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3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3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3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3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3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3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3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3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3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3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3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3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3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3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3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3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3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3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3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3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3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3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3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3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3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3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3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3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3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3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3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3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3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3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3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3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3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3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3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3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3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3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3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3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3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3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3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3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3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3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3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3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3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3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3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3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3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3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3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3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3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3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3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3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3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3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3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3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3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3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3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3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3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3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3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3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3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3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3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3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3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3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3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3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3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3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3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3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3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3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3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3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3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3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3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3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3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3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3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3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3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3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3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3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3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3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3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3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3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3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3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3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3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3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3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3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3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3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3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3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3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3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3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3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3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3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3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3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3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3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3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3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3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3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3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3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3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3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3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3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3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3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3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3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3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3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3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3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3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3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3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3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3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3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3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3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3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3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3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3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3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3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3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3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3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3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3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3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3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3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3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3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3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3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3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3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3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3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3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3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3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3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3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3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3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3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3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3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3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3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3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3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3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3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3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3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3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3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3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3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3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3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3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3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3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3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3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3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3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3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3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3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3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3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3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3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3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3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3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3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3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3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3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3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3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3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3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3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3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3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3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3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3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3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3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3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3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3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3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3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3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3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3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3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3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3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3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3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3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3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3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3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3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3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3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3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3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2bfb4ca-6bc6-4c14-a954-a38929ece6e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2025-10-06T09:04:44Z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