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tabRatio="494"/>
  </bookViews>
  <sheets>
    <sheet name="stats" sheetId="2" r:id="rId1"/>
    <sheet name="old" sheetId="1" state="hidden"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2" l="1"/>
  <c r="F8" i="2" s="1"/>
  <c r="C7" i="2"/>
  <c r="F7" i="2" s="1"/>
  <c r="C6" i="2"/>
  <c r="F6" i="2" s="1"/>
  <c r="C5" i="2"/>
  <c r="F5" i="2" s="1"/>
  <c r="C4" i="2"/>
  <c r="F4" i="2" s="1"/>
  <c r="C12" i="2" l="1"/>
  <c r="F12" i="2" s="1"/>
  <c r="C11" i="2"/>
  <c r="F11" i="2" s="1"/>
  <c r="C10" i="2"/>
  <c r="F10" i="2" s="1"/>
  <c r="C9" i="2"/>
  <c r="F9" i="2" s="1"/>
  <c r="C13" i="2"/>
  <c r="F13" i="2" s="1"/>
  <c r="H12" i="2"/>
  <c r="H11" i="2"/>
  <c r="H10" i="2"/>
  <c r="H9" i="2"/>
  <c r="H8" i="2"/>
  <c r="H13" i="2"/>
  <c r="G13" i="2" l="1"/>
  <c r="G12" i="2"/>
  <c r="B5" i="1"/>
  <c r="B6" i="1" s="1"/>
  <c r="D5" i="1" s="1"/>
  <c r="D4" i="1" l="1"/>
  <c r="F4" i="1"/>
</calcChain>
</file>

<file path=xl/sharedStrings.xml><?xml version="1.0" encoding="utf-8"?>
<sst xmlns="http://schemas.openxmlformats.org/spreadsheetml/2006/main" count="27" uniqueCount="24">
  <si>
    <t>Population [thousand]</t>
  </si>
  <si>
    <t>Birth [thousand]</t>
  </si>
  <si>
    <t>Birth rate</t>
  </si>
  <si>
    <t>Natural growth rate [%]</t>
  </si>
  <si>
    <t>Xinjiang population changes</t>
  </si>
  <si>
    <t>Birth diff from previous year [thousand]</t>
  </si>
  <si>
    <t>http://www.stats.gov.cn/tjsj/ndsj/2017/html/EN0208.jpg</t>
  </si>
  <si>
    <t>Total population [thousand]</t>
  </si>
  <si>
    <t>The annual statistics on total population is taken at midnight, the 3lst of December.</t>
  </si>
  <si>
    <t>http://www.stats.gov.cn/tjsj/ndsj/2016/html/0208EN.jpg</t>
  </si>
  <si>
    <t>http://www.stats.gov.cn/tjsj/ndsj/2018/html/EN0208.jpg</t>
  </si>
  <si>
    <t>http://www.stats.gov.cn/tjsj/ndsj/2019/html/E0208.jpg</t>
  </si>
  <si>
    <t>http://www.stats.gov.cn/tjsj/ndsj/2020/html/E0208.jpg</t>
  </si>
  <si>
    <t>Total Population  refers to the total number of people alive at a certain point of time within a given area.</t>
  </si>
  <si>
    <t xml:space="preserve">Birth Rate (or Crude Birth Rate)  refers to the ratio of the number of births to the average population (or mid-period population) during a certain period of time (usually a year), expressed in ‰. Birth rate in the chapter refers to annual birth rate. </t>
  </si>
  <si>
    <t>Birth diff from 2017  [thousand]</t>
  </si>
  <si>
    <t>http://www.stats.gov.cn/english/Statisticaldata/AnnualData/</t>
  </si>
  <si>
    <t>Birth rate [%]</t>
  </si>
  <si>
    <t>Death rate [%]</t>
  </si>
  <si>
    <t>http://www.stats.gov.cn/tjsj/ndsj/2015/html/EN0207.jpg</t>
  </si>
  <si>
    <t>Annual average population is the average of the number of population at the beginning of the year and that at the end of the year. Sometimes it is substituted by the mid-year population.</t>
  </si>
  <si>
    <t>Average population [thousand]</t>
  </si>
  <si>
    <t>https://data.stats.gov.cn/english/easyquery.htm?cn=E0103</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</si>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</sst>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
  </numFmts>
  <fonts count="10" x14ac:knownFonts="1">
    <font>
      <sz val="11"/>
      <color theme="1"/>
      <name val="Calibri"/>
      <family val="2"/>
      <scheme val="minor"/>
    </font>
    <font>
      <sz val="14"/>
      <color theme="1"/>
      <name val="Calibri"/>
      <family val="2"/>
      <scheme val="minor"/>
    </font>
    <font>
      <b/>
      <sz val="14"/>
      <color theme="1"/>
      <name val="Calibri"/>
      <family val="2"/>
      <scheme val="minor"/>
    </font>
    <font>
      <b/>
      <sz val="14"/>
      <color theme="1"/>
      <name val="Calibri"/>
      <family val="2"/>
      <charset val="238"/>
      <scheme val="minor"/>
    </font>
    <font>
      <b/>
      <sz val="20"/>
      <color theme="1"/>
      <name val="Calibri"/>
      <family val="2"/>
      <charset val="238"/>
      <scheme val="minor"/>
    </font>
    <font>
      <u/>
      <sz val="11"/>
      <color theme="10"/>
      <name val="Calibri"/>
      <family val="2"/>
      <scheme val="minor"/>
    </font>
    <font>
      <sz val="14"/>
      <color theme="1"/>
      <name val="Calibri"/>
      <family val="2"/>
      <charset val="238"/>
      <scheme val="minor"/>
    </font>
    <font>
      <u/>
      <sz val="14"/>
      <color theme="10"/>
      <name val="Calibri"/>
      <family val="2"/>
      <scheme val="minor"/>
    </font>
    <font>
      <b/>
      <sz val="14"/>
      <color rgb="FFFFFF00"/>
      <name val="Calibri"/>
      <family val="2"/>
      <scheme val="minor"/>
    </font>
    <font>
      <sz val="14"/>
      <color rgb="FFFFFF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C0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s>
  <cellStyleXfs count="2">
    <xf numFmtId="0" fontId="0" fillId="0" borderId="0"/>
    <xf numFmtId="0" fontId="5" fillId="0" borderId="0" applyNumberFormat="0" applyFill="0" applyBorder="0" applyAlignment="0" applyProtection="0"/>
  </cellStyleXfs>
  <cellXfs count="43">
    <xf numFmtId="0" fontId="0" fillId="0" borderId="0" xfId="0"/>
    <xf numFmtId="0" fontId="1" fillId="0" borderId="0" xfId="0" applyFont="1"/>
    <xf numFmtId="165" fontId="1" fillId="0" borderId="1" xfId="0" applyNumberFormat="1" applyFont="1" applyBorder="1"/>
    <xf numFmtId="164" fontId="1" fillId="0" borderId="1" xfId="0" applyNumberFormat="1" applyFont="1" applyBorder="1"/>
    <xf numFmtId="166" fontId="1" fillId="2" borderId="1" xfId="0" applyNumberFormat="1" applyFont="1" applyFill="1" applyBorder="1"/>
    <xf numFmtId="0" fontId="1" fillId="0" borderId="1" xfId="0" applyFont="1" applyBorder="1"/>
    <xf numFmtId="0" fontId="2" fillId="3" borderId="1" xfId="0" applyFont="1" applyFill="1" applyBorder="1"/>
    <xf numFmtId="0" fontId="2" fillId="4" borderId="1" xfId="0" applyFont="1" applyFill="1" applyBorder="1" applyAlignment="1">
      <alignment wrapText="1"/>
    </xf>
    <xf numFmtId="0" fontId="2" fillId="4" borderId="1" xfId="0" applyFont="1" applyFill="1" applyBorder="1"/>
    <xf numFmtId="0" fontId="3" fillId="0" borderId="0" xfId="0" applyFont="1"/>
    <xf numFmtId="0" fontId="4" fillId="0" borderId="0" xfId="0" applyFont="1"/>
    <xf numFmtId="0" fontId="2" fillId="0" borderId="1" xfId="0" applyFont="1" applyFill="1" applyBorder="1" applyAlignment="1">
      <alignment wrapText="1"/>
    </xf>
    <xf numFmtId="0" fontId="2" fillId="0" borderId="1" xfId="0" applyFont="1" applyFill="1" applyBorder="1"/>
    <xf numFmtId="0" fontId="4" fillId="0" borderId="2" xfId="0" applyFont="1" applyBorder="1"/>
    <xf numFmtId="0" fontId="3" fillId="0" borderId="2" xfId="0" applyFont="1" applyBorder="1"/>
    <xf numFmtId="0" fontId="1" fillId="0" borderId="2" xfId="0" applyFont="1" applyBorder="1"/>
    <xf numFmtId="0" fontId="0" fillId="0" borderId="2" xfId="0" applyBorder="1"/>
    <xf numFmtId="0" fontId="3" fillId="5" borderId="2" xfId="0" applyFont="1" applyFill="1" applyBorder="1"/>
    <xf numFmtId="0" fontId="2" fillId="5" borderId="2" xfId="0" applyFont="1" applyFill="1" applyBorder="1" applyAlignment="1">
      <alignment vertical="top" wrapText="1"/>
    </xf>
    <xf numFmtId="0" fontId="3" fillId="0" borderId="2" xfId="0" applyFont="1" applyFill="1" applyBorder="1"/>
    <xf numFmtId="3" fontId="1" fillId="0" borderId="2" xfId="0" applyNumberFormat="1" applyFont="1" applyFill="1" applyBorder="1"/>
    <xf numFmtId="0" fontId="1" fillId="0" borderId="2" xfId="0" applyFont="1" applyFill="1" applyBorder="1"/>
    <xf numFmtId="0" fontId="2" fillId="0" borderId="2" xfId="0" applyFont="1" applyFill="1" applyBorder="1"/>
    <xf numFmtId="3" fontId="6" fillId="0" borderId="2" xfId="0" applyNumberFormat="1" applyFont="1" applyFill="1" applyBorder="1" applyAlignment="1">
      <alignment wrapText="1"/>
    </xf>
    <xf numFmtId="166" fontId="1" fillId="0" borderId="2" xfId="0" applyNumberFormat="1" applyFont="1" applyFill="1" applyBorder="1"/>
    <xf numFmtId="1" fontId="1" fillId="0" borderId="2" xfId="0" applyNumberFormat="1" applyFont="1" applyFill="1" applyBorder="1"/>
    <xf numFmtId="0" fontId="6" fillId="0" borderId="2" xfId="0" applyFont="1" applyFill="1" applyBorder="1"/>
    <xf numFmtId="0" fontId="7" fillId="0" borderId="2" xfId="1" applyFont="1" applyBorder="1"/>
    <xf numFmtId="1" fontId="6" fillId="0" borderId="2" xfId="0" applyNumberFormat="1" applyFont="1" applyFill="1" applyBorder="1" applyAlignment="1">
      <alignment wrapText="1"/>
    </xf>
    <xf numFmtId="0" fontId="2" fillId="3" borderId="2" xfId="0" applyFont="1" applyFill="1" applyBorder="1"/>
    <xf numFmtId="3" fontId="1" fillId="3" borderId="2" xfId="0" applyNumberFormat="1" applyFont="1" applyFill="1" applyBorder="1"/>
    <xf numFmtId="3" fontId="6" fillId="3" borderId="2" xfId="0" applyNumberFormat="1" applyFont="1" applyFill="1" applyBorder="1" applyAlignment="1">
      <alignment wrapText="1"/>
    </xf>
    <xf numFmtId="0" fontId="1" fillId="3" borderId="2" xfId="0" applyFont="1" applyFill="1" applyBorder="1"/>
    <xf numFmtId="166" fontId="1" fillId="3" borderId="2" xfId="0" applyNumberFormat="1" applyFont="1" applyFill="1" applyBorder="1"/>
    <xf numFmtId="1" fontId="6" fillId="3" borderId="2" xfId="0" applyNumberFormat="1" applyFont="1" applyFill="1" applyBorder="1" applyAlignment="1">
      <alignment wrapText="1"/>
    </xf>
    <xf numFmtId="0" fontId="6" fillId="3" borderId="2" xfId="0" applyFont="1" applyFill="1" applyBorder="1"/>
    <xf numFmtId="0" fontId="8" fillId="6" borderId="2" xfId="0" applyFont="1" applyFill="1" applyBorder="1"/>
    <xf numFmtId="3" fontId="9" fillId="6" borderId="2" xfId="0" applyNumberFormat="1" applyFont="1" applyFill="1" applyBorder="1" applyAlignment="1">
      <alignment wrapText="1"/>
    </xf>
    <xf numFmtId="0" fontId="9" fillId="6" borderId="2" xfId="0" applyFont="1" applyFill="1" applyBorder="1" applyAlignment="1">
      <alignment wrapText="1"/>
    </xf>
    <xf numFmtId="0" fontId="9" fillId="6" borderId="2" xfId="0" applyFont="1" applyFill="1" applyBorder="1"/>
    <xf numFmtId="166" fontId="9" fillId="6" borderId="2" xfId="0" applyNumberFormat="1" applyFont="1" applyFill="1" applyBorder="1"/>
    <xf numFmtId="1" fontId="9" fillId="6" borderId="2" xfId="0" applyNumberFormat="1" applyFont="1" applyFill="1" applyBorder="1" applyAlignment="1">
      <alignment wrapText="1"/>
    </xf>
    <xf numFmtId="0" fontId="1" fillId="0" borderId="2" xfId="0" applyFont="1" applyBorder="1" applyAlignment="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hu-HU">
                <a:solidFill>
                  <a:schemeClr val="tx1"/>
                </a:solidFill>
              </a:rPr>
              <a:t>Birth [thousand] in</a:t>
            </a:r>
            <a:r>
              <a:rPr lang="hu-HU" baseline="0">
                <a:solidFill>
                  <a:schemeClr val="tx1"/>
                </a:solidFill>
              </a:rPr>
              <a:t> Xinjiang per</a:t>
            </a:r>
            <a:r>
              <a:rPr lang="hu-HU">
                <a:solidFill>
                  <a:schemeClr val="tx1"/>
                </a:solidFill>
              </a:rPr>
              <a:t>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hu-HU"/>
        </a:p>
      </c:txPr>
    </c:title>
    <c:autoTitleDeleted val="0"/>
    <c:plotArea>
      <c:layout/>
      <c:barChart>
        <c:barDir val="col"/>
        <c:grouping val="clustered"/>
        <c:varyColors val="0"/>
        <c:ser>
          <c:idx val="0"/>
          <c:order val="0"/>
          <c:spPr>
            <a:solidFill>
              <a:schemeClr val="bg1"/>
            </a:solidFill>
            <a:ln>
              <a:solidFill>
                <a:schemeClr val="bg1">
                  <a:lumMod val="50000"/>
                </a:schemeClr>
              </a:solidFill>
            </a:ln>
            <a:effectLst/>
          </c:spPr>
          <c:invertIfNegative val="0"/>
          <c:dPt>
            <c:idx val="7"/>
            <c:invertIfNegative val="0"/>
            <c:bubble3D val="0"/>
            <c:spPr>
              <a:solidFill>
                <a:srgbClr val="00B0F0"/>
              </a:solidFill>
              <a:ln>
                <a:solidFill>
                  <a:schemeClr val="bg1">
                    <a:lumMod val="50000"/>
                  </a:schemeClr>
                </a:solidFill>
              </a:ln>
              <a:effectLst/>
            </c:spPr>
            <c:extLst>
              <c:ext xmlns:c16="http://schemas.microsoft.com/office/drawing/2014/chart" uri="{C3380CC4-5D6E-409C-BE32-E72D297353CC}">
                <c16:uniqueId val="{00000005-9F69-479F-AB3C-DBB25BDD1505}"/>
              </c:ext>
            </c:extLst>
          </c:dPt>
          <c:dPt>
            <c:idx val="8"/>
            <c:invertIfNegative val="0"/>
            <c:bubble3D val="0"/>
            <c:spPr>
              <a:solidFill>
                <a:srgbClr val="C00000"/>
              </a:solidFill>
              <a:ln>
                <a:solidFill>
                  <a:schemeClr val="bg1">
                    <a:lumMod val="50000"/>
                  </a:schemeClr>
                </a:solidFill>
              </a:ln>
              <a:effectLst>
                <a:glow rad="228600">
                  <a:srgbClr val="C00000">
                    <a:alpha val="40000"/>
                  </a:srgbClr>
                </a:glow>
              </a:effectLst>
            </c:spPr>
            <c:extLst>
              <c:ext xmlns:c16="http://schemas.microsoft.com/office/drawing/2014/chart" uri="{C3380CC4-5D6E-409C-BE32-E72D297353CC}">
                <c16:uniqueId val="{00000003-9F69-479F-AB3C-DBB25BDD1505}"/>
              </c:ext>
            </c:extLst>
          </c:dPt>
          <c:dPt>
            <c:idx val="9"/>
            <c:invertIfNegative val="0"/>
            <c:bubble3D val="0"/>
            <c:spPr>
              <a:solidFill>
                <a:srgbClr val="C00000"/>
              </a:solidFill>
              <a:ln>
                <a:solidFill>
                  <a:schemeClr val="bg1">
                    <a:lumMod val="50000"/>
                  </a:schemeClr>
                </a:solidFill>
              </a:ln>
              <a:effectLst>
                <a:glow rad="228600">
                  <a:srgbClr val="FF0000">
                    <a:alpha val="40000"/>
                  </a:srgbClr>
                </a:glow>
              </a:effectLst>
            </c:spPr>
            <c:extLst>
              <c:ext xmlns:c16="http://schemas.microsoft.com/office/drawing/2014/chart" uri="{C3380CC4-5D6E-409C-BE32-E72D297353CC}">
                <c16:uniqueId val="{00000004-9F69-479F-AB3C-DBB25BDD1505}"/>
              </c:ext>
            </c:extLst>
          </c:dPt>
          <c:trendline>
            <c:spPr>
              <a:ln w="28575" cap="rnd">
                <a:solidFill>
                  <a:schemeClr val="bg1">
                    <a:lumMod val="50000"/>
                  </a:schemeClr>
                </a:solidFill>
                <a:prstDash val="solid"/>
              </a:ln>
              <a:effectLst/>
            </c:spPr>
            <c:trendlineType val="movingAvg"/>
            <c:period val="2"/>
            <c:dispRSqr val="0"/>
            <c:dispEq val="0"/>
          </c:trendline>
          <c:cat>
            <c:numRef>
              <c:f>stats!$A$4:$A$13</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stats!$F$4:$F$13</c:f>
              <c:numCache>
                <c:formatCode>0.0</c:formatCode>
                <c:ptCount val="10"/>
                <c:pt idx="0">
                  <c:v>347.30279999999999</c:v>
                </c:pt>
                <c:pt idx="1">
                  <c:v>329.33029999999997</c:v>
                </c:pt>
                <c:pt idx="2">
                  <c:v>340.25720000000001</c:v>
                </c:pt>
                <c:pt idx="3">
                  <c:v>356.16240000000005</c:v>
                </c:pt>
                <c:pt idx="4">
                  <c:v>374.99639999999999</c:v>
                </c:pt>
                <c:pt idx="5">
                  <c:v>363.09109999999998</c:v>
                </c:pt>
                <c:pt idx="6">
                  <c:v>364.93860000000001</c:v>
                </c:pt>
                <c:pt idx="7">
                  <c:v>384.5342</c:v>
                </c:pt>
                <c:pt idx="8">
                  <c:v>263.61539999999997</c:v>
                </c:pt>
                <c:pt idx="9">
                  <c:v>203.90699999999998</c:v>
                </c:pt>
              </c:numCache>
            </c:numRef>
          </c:val>
          <c:extLst>
            <c:ext xmlns:c16="http://schemas.microsoft.com/office/drawing/2014/chart" uri="{C3380CC4-5D6E-409C-BE32-E72D297353CC}">
              <c16:uniqueId val="{00000000-9F69-479F-AB3C-DBB25BDD1505}"/>
            </c:ext>
          </c:extLst>
        </c:ser>
        <c:dLbls>
          <c:showLegendKey val="0"/>
          <c:showVal val="0"/>
          <c:showCatName val="0"/>
          <c:showSerName val="0"/>
          <c:showPercent val="0"/>
          <c:showBubbleSize val="0"/>
        </c:dLbls>
        <c:gapWidth val="219"/>
        <c:axId val="512153536"/>
        <c:axId val="512153864"/>
      </c:barChart>
      <c:catAx>
        <c:axId val="512153536"/>
        <c:scaling>
          <c:orientation val="minMax"/>
        </c:scaling>
        <c:delete val="0"/>
        <c:axPos val="b"/>
        <c:numFmt formatCode="General" sourceLinked="1"/>
        <c:majorTickMark val="none"/>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hu-HU"/>
          </a:p>
        </c:txPr>
        <c:crossAx val="512153864"/>
        <c:crosses val="autoZero"/>
        <c:auto val="1"/>
        <c:lblAlgn val="ctr"/>
        <c:lblOffset val="100"/>
        <c:noMultiLvlLbl val="0"/>
      </c:catAx>
      <c:valAx>
        <c:axId val="512153864"/>
        <c:scaling>
          <c:orientation val="minMax"/>
          <c:max val="4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hu-HU"/>
          </a:p>
        </c:txPr>
        <c:crossAx val="512153536"/>
        <c:crosses val="autoZero"/>
        <c:crossBetween val="between"/>
        <c:majorUnit val="1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53340</xdr:colOff>
      <xdr:row>1</xdr:row>
      <xdr:rowOff>156210</xdr:rowOff>
    </xdr:from>
    <xdr:to>
      <xdr:col>19</xdr:col>
      <xdr:colOff>335280</xdr:colOff>
      <xdr:row>15</xdr:row>
      <xdr:rowOff>45720</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stats.gov.cn/english/easyquery.htm?cn=E0103" TargetMode="External"/><Relationship Id="rId3" Type="http://schemas.openxmlformats.org/officeDocument/2006/relationships/hyperlink" Target="http://www.stats.gov.cn/tjsj/ndsj/2018/html/EN0208.jpg" TargetMode="External"/><Relationship Id="rId7" Type="http://schemas.openxmlformats.org/officeDocument/2006/relationships/hyperlink" Target="http://www.stats.gov.cn/tjsj/ndsj/2015/html/EN0207.jpg" TargetMode="External"/><Relationship Id="rId2" Type="http://schemas.openxmlformats.org/officeDocument/2006/relationships/hyperlink" Target="http://www.stats.gov.cn/tjsj/ndsj/2016/html/0208EN.jpg" TargetMode="External"/><Relationship Id="rId1" Type="http://schemas.openxmlformats.org/officeDocument/2006/relationships/hyperlink" Target="http://www.stats.gov.cn/tjsj/ndsj/2017/html/EN0208.jpg" TargetMode="External"/><Relationship Id="rId6" Type="http://schemas.openxmlformats.org/officeDocument/2006/relationships/hyperlink" Target="http://www.stats.gov.cn/english/Statisticaldata/AnnualData/" TargetMode="External"/><Relationship Id="rId5" Type="http://schemas.openxmlformats.org/officeDocument/2006/relationships/hyperlink" Target="http://www.stats.gov.cn/tjsj/ndsj/2020/html/E0208.jpg" TargetMode="External"/><Relationship Id="rId4" Type="http://schemas.openxmlformats.org/officeDocument/2006/relationships/hyperlink" Target="http://www.stats.gov.cn/tjsj/ndsj/2019/html/E0208.jpg"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tabSelected="1" topLeftCell="A4" workbookViewId="0">
      <selection activeCell="D25" sqref="D25"/>
    </sheetView>
  </sheetViews>
  <sheetFormatPr defaultRowHeight="18" x14ac:dyDescent="0.35"/>
  <cols>
    <col min="1" max="1" width="6.33203125" style="15" bestFit="1" customWidth="1"/>
    <col min="2" max="3" width="12.44140625" style="15" bestFit="1" customWidth="1"/>
    <col min="4" max="4" width="17.21875" style="15" bestFit="1" customWidth="1"/>
    <col min="5" max="5" width="9.33203125" style="15" bestFit="1" customWidth="1"/>
    <col min="6" max="7" width="12.33203125" style="15" bestFit="1" customWidth="1"/>
    <col min="8" max="8" width="9.33203125" style="15" bestFit="1" customWidth="1"/>
    <col min="9" max="9" width="12.33203125" style="15" customWidth="1"/>
    <col min="10" max="10" width="8.88671875" style="15"/>
    <col min="11" max="18" width="8.88671875" style="16"/>
  </cols>
  <sheetData>
    <row r="1" spans="1:18" ht="25.8" x14ac:dyDescent="0.5">
      <c r="A1" s="13" t="s">
        <v>4</v>
      </c>
      <c r="B1" s="14"/>
      <c r="C1" s="14"/>
      <c r="D1" s="14"/>
      <c r="E1" s="14"/>
      <c r="F1" s="14"/>
      <c r="G1" s="14"/>
      <c r="H1" s="14"/>
      <c r="I1" s="14"/>
    </row>
    <row r="2" spans="1:18" ht="54" x14ac:dyDescent="0.35">
      <c r="A2" s="17" t="s">
        <v>23</v>
      </c>
      <c r="B2" s="18" t="s">
        <v>7</v>
      </c>
      <c r="C2" s="18" t="s">
        <v>21</v>
      </c>
      <c r="D2" s="18" t="s">
        <v>3</v>
      </c>
      <c r="E2" s="18" t="s">
        <v>17</v>
      </c>
      <c r="F2" s="18" t="s">
        <v>1</v>
      </c>
      <c r="G2" s="18" t="s">
        <v>15</v>
      </c>
      <c r="H2" s="18" t="s">
        <v>18</v>
      </c>
      <c r="I2" s="14"/>
    </row>
    <row r="3" spans="1:18" x14ac:dyDescent="0.35">
      <c r="A3" s="19">
        <v>2009</v>
      </c>
      <c r="B3" s="20">
        <v>21590</v>
      </c>
      <c r="C3" s="21"/>
      <c r="D3" s="21">
        <v>1.599</v>
      </c>
      <c r="E3" s="21">
        <v>1.599</v>
      </c>
      <c r="F3" s="21"/>
      <c r="G3" s="21"/>
      <c r="H3" s="21">
        <v>0.54300000000000004</v>
      </c>
      <c r="I3" s="14"/>
    </row>
    <row r="4" spans="1:18" x14ac:dyDescent="0.35">
      <c r="A4" s="22">
        <v>2010</v>
      </c>
      <c r="B4" s="20">
        <v>21850</v>
      </c>
      <c r="C4" s="23">
        <f t="shared" ref="C4:C13" si="0">(B4+B3)/2</f>
        <v>21720</v>
      </c>
      <c r="D4" s="21">
        <v>1.599</v>
      </c>
      <c r="E4" s="21">
        <v>1.599</v>
      </c>
      <c r="F4" s="24">
        <f t="shared" ref="F4:F12" si="1">E4*C4/100</f>
        <v>347.30279999999999</v>
      </c>
      <c r="G4" s="25"/>
      <c r="H4" s="21">
        <v>0.54300000000000004</v>
      </c>
      <c r="I4" s="14"/>
    </row>
    <row r="5" spans="1:18" x14ac:dyDescent="0.35">
      <c r="A5" s="22">
        <v>2011</v>
      </c>
      <c r="B5" s="20">
        <v>22090</v>
      </c>
      <c r="C5" s="23">
        <f t="shared" si="0"/>
        <v>21970</v>
      </c>
      <c r="D5" s="21">
        <v>1.4990000000000001</v>
      </c>
      <c r="E5" s="21">
        <v>1.4990000000000001</v>
      </c>
      <c r="F5" s="24">
        <f t="shared" si="1"/>
        <v>329.33029999999997</v>
      </c>
      <c r="G5" s="25"/>
      <c r="H5" s="21">
        <v>0.442</v>
      </c>
      <c r="I5" s="14"/>
    </row>
    <row r="6" spans="1:18" x14ac:dyDescent="0.35">
      <c r="A6" s="22">
        <v>2012</v>
      </c>
      <c r="B6" s="20">
        <v>22330</v>
      </c>
      <c r="C6" s="23">
        <f t="shared" si="0"/>
        <v>22210</v>
      </c>
      <c r="D6" s="21">
        <v>1.532</v>
      </c>
      <c r="E6" s="21">
        <v>1.532</v>
      </c>
      <c r="F6" s="24">
        <f t="shared" si="1"/>
        <v>340.25720000000001</v>
      </c>
      <c r="G6" s="25"/>
      <c r="H6" s="21">
        <v>0.44800000000000001</v>
      </c>
      <c r="I6" s="14"/>
    </row>
    <row r="7" spans="1:18" x14ac:dyDescent="0.35">
      <c r="A7" s="22">
        <v>2013</v>
      </c>
      <c r="B7" s="20">
        <v>22640</v>
      </c>
      <c r="C7" s="23">
        <f t="shared" si="0"/>
        <v>22485</v>
      </c>
      <c r="D7" s="21">
        <v>1.5840000000000001</v>
      </c>
      <c r="E7" s="21">
        <v>1.5840000000000001</v>
      </c>
      <c r="F7" s="24">
        <f t="shared" si="1"/>
        <v>356.16240000000005</v>
      </c>
      <c r="G7" s="25"/>
      <c r="H7" s="21">
        <v>0.49199999999999999</v>
      </c>
      <c r="I7" s="14"/>
    </row>
    <row r="8" spans="1:18" x14ac:dyDescent="0.35">
      <c r="A8" s="22">
        <v>2014</v>
      </c>
      <c r="B8" s="20">
        <v>22980</v>
      </c>
      <c r="C8" s="23">
        <f t="shared" si="0"/>
        <v>22810</v>
      </c>
      <c r="D8" s="21">
        <v>1.147</v>
      </c>
      <c r="E8" s="21">
        <v>1.6439999999999999</v>
      </c>
      <c r="F8" s="24">
        <f t="shared" si="1"/>
        <v>374.99639999999999</v>
      </c>
      <c r="G8" s="25"/>
      <c r="H8" s="26">
        <f>E8-D8</f>
        <v>0.49699999999999989</v>
      </c>
      <c r="I8" s="14"/>
      <c r="J8" s="27" t="s">
        <v>19</v>
      </c>
    </row>
    <row r="9" spans="1:18" x14ac:dyDescent="0.35">
      <c r="A9" s="22">
        <v>2015</v>
      </c>
      <c r="B9" s="20">
        <v>23600</v>
      </c>
      <c r="C9" s="23">
        <f t="shared" si="0"/>
        <v>23290</v>
      </c>
      <c r="D9" s="21">
        <v>1.1080000000000001</v>
      </c>
      <c r="E9" s="21">
        <v>1.5589999999999999</v>
      </c>
      <c r="F9" s="24">
        <f t="shared" si="1"/>
        <v>363.09109999999998</v>
      </c>
      <c r="G9" s="28"/>
      <c r="H9" s="26">
        <f>E9-D9</f>
        <v>0.45099999999999985</v>
      </c>
      <c r="I9" s="14"/>
      <c r="J9" s="27" t="s">
        <v>9</v>
      </c>
    </row>
    <row r="10" spans="1:18" x14ac:dyDescent="0.35">
      <c r="A10" s="22">
        <v>2016</v>
      </c>
      <c r="B10" s="20">
        <v>23980</v>
      </c>
      <c r="C10" s="23">
        <f t="shared" si="0"/>
        <v>23790</v>
      </c>
      <c r="D10" s="21">
        <v>1.1080000000000001</v>
      </c>
      <c r="E10" s="21">
        <v>1.534</v>
      </c>
      <c r="F10" s="24">
        <f t="shared" si="1"/>
        <v>364.93860000000001</v>
      </c>
      <c r="G10" s="28"/>
      <c r="H10" s="26">
        <f>E10-D10</f>
        <v>0.42599999999999993</v>
      </c>
      <c r="I10" s="14"/>
      <c r="J10" s="27" t="s">
        <v>6</v>
      </c>
    </row>
    <row r="11" spans="1:18" x14ac:dyDescent="0.35">
      <c r="A11" s="29">
        <v>2017</v>
      </c>
      <c r="B11" s="30">
        <v>24450</v>
      </c>
      <c r="C11" s="31">
        <f t="shared" si="0"/>
        <v>24215</v>
      </c>
      <c r="D11" s="32">
        <v>1.1399999999999999</v>
      </c>
      <c r="E11" s="32">
        <v>1.5880000000000001</v>
      </c>
      <c r="F11" s="33">
        <f t="shared" si="1"/>
        <v>384.5342</v>
      </c>
      <c r="G11" s="34"/>
      <c r="H11" s="35">
        <f>E11-D11</f>
        <v>0.44800000000000018</v>
      </c>
      <c r="I11" s="14"/>
      <c r="J11" s="27" t="s">
        <v>10</v>
      </c>
    </row>
    <row r="12" spans="1:18" x14ac:dyDescent="0.35">
      <c r="A12" s="36">
        <v>2018</v>
      </c>
      <c r="B12" s="37">
        <v>24870</v>
      </c>
      <c r="C12" s="37">
        <f t="shared" si="0"/>
        <v>24660</v>
      </c>
      <c r="D12" s="38">
        <v>0.61299999999999999</v>
      </c>
      <c r="E12" s="39">
        <v>1.069</v>
      </c>
      <c r="F12" s="40">
        <f t="shared" si="1"/>
        <v>263.61539999999997</v>
      </c>
      <c r="G12" s="41">
        <f>F12-F$11</f>
        <v>-120.91880000000003</v>
      </c>
      <c r="H12" s="26">
        <f>E12-D12</f>
        <v>0.45599999999999996</v>
      </c>
      <c r="I12" s="14"/>
      <c r="J12" s="27" t="s">
        <v>11</v>
      </c>
    </row>
    <row r="13" spans="1:18" x14ac:dyDescent="0.35">
      <c r="A13" s="36">
        <v>2019</v>
      </c>
      <c r="B13" s="37">
        <v>25230</v>
      </c>
      <c r="C13" s="37">
        <f t="shared" si="0"/>
        <v>25050</v>
      </c>
      <c r="D13" s="38">
        <v>0.36899999999999999</v>
      </c>
      <c r="E13" s="39">
        <v>0.81399999999999995</v>
      </c>
      <c r="F13" s="40">
        <f t="shared" ref="F13" si="2">E13*C13/100</f>
        <v>203.90699999999998</v>
      </c>
      <c r="G13" s="41">
        <f>F13-F$11</f>
        <v>-180.62720000000002</v>
      </c>
      <c r="H13" s="26">
        <f t="shared" ref="H13" si="3">E13-D13</f>
        <v>0.44499999999999995</v>
      </c>
      <c r="I13" s="14"/>
      <c r="J13" s="27" t="s">
        <v>12</v>
      </c>
    </row>
    <row r="15" spans="1:18" s="1" customFormat="1" x14ac:dyDescent="0.35">
      <c r="A15" s="27" t="s">
        <v>16</v>
      </c>
      <c r="B15" s="15"/>
      <c r="C15" s="15"/>
      <c r="D15" s="15"/>
      <c r="E15" s="15"/>
      <c r="F15" s="15"/>
      <c r="G15" s="15"/>
      <c r="H15" s="15"/>
      <c r="I15" s="15"/>
      <c r="J15" s="15"/>
      <c r="K15" s="15"/>
      <c r="L15" s="15"/>
      <c r="M15" s="15"/>
      <c r="N15" s="15"/>
      <c r="O15" s="15"/>
      <c r="P15" s="15"/>
      <c r="Q15" s="15"/>
      <c r="R15" s="15"/>
    </row>
    <row r="16" spans="1:18" x14ac:dyDescent="0.35">
      <c r="A16" s="42" t="s">
        <v>13</v>
      </c>
    </row>
    <row r="17" spans="1:18" x14ac:dyDescent="0.35">
      <c r="A17" s="15" t="s">
        <v>8</v>
      </c>
    </row>
    <row r="18" spans="1:18" x14ac:dyDescent="0.35">
      <c r="A18" s="15" t="s">
        <v>14</v>
      </c>
    </row>
    <row r="19" spans="1:18" x14ac:dyDescent="0.35">
      <c r="A19" s="15" t="s">
        <v>20</v>
      </c>
    </row>
    <row r="21" spans="1:18" s="1" customFormat="1" x14ac:dyDescent="0.35">
      <c r="A21" s="27" t="s">
        <v>22</v>
      </c>
      <c r="B21" s="15"/>
      <c r="C21" s="15"/>
      <c r="D21" s="15"/>
      <c r="E21" s="15"/>
      <c r="F21" s="15"/>
      <c r="G21" s="15"/>
      <c r="H21" s="15"/>
      <c r="I21" s="15"/>
      <c r="J21" s="15"/>
      <c r="K21" s="15"/>
      <c r="L21" s="15"/>
      <c r="M21" s="15"/>
      <c r="N21" s="15"/>
      <c r="O21" s="15"/>
      <c r="P21" s="15"/>
      <c r="Q21" s="15"/>
      <c r="R21" s="15"/>
    </row>
  </sheetData>
  <hyperlinks>
    <hyperlink ref="J10" r:id="rId1"/>
    <hyperlink ref="J9" r:id="rId2"/>
    <hyperlink ref="J11" r:id="rId3"/>
    <hyperlink ref="J12" r:id="rId4"/>
    <hyperlink ref="J13" r:id="rId5"/>
    <hyperlink ref="A15" r:id="rId6"/>
    <hyperlink ref="J8" r:id="rId7"/>
    <hyperlink ref="A21" r:id="rId8"/>
  </hyperlinks>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15" sqref="F15"/>
    </sheetView>
  </sheetViews>
  <sheetFormatPr defaultRowHeight="18" x14ac:dyDescent="0.35"/>
  <cols>
    <col min="1" max="1" width="6.33203125" style="1" bestFit="1" customWidth="1"/>
    <col min="2" max="2" width="15.88671875" style="1" customWidth="1"/>
    <col min="3" max="3" width="18" style="1" customWidth="1"/>
    <col min="4" max="4" width="16.33203125" style="1" customWidth="1"/>
    <col min="5" max="5" width="12.33203125" style="1" customWidth="1"/>
    <col min="6" max="6" width="26.109375" style="1" bestFit="1" customWidth="1"/>
  </cols>
  <sheetData>
    <row r="1" spans="1:6" ht="25.8" x14ac:dyDescent="0.5">
      <c r="A1" s="10" t="s">
        <v>4</v>
      </c>
      <c r="B1" s="9"/>
      <c r="C1" s="9"/>
      <c r="D1" s="9"/>
      <c r="E1" s="9"/>
      <c r="F1" s="9"/>
    </row>
    <row r="2" spans="1:6" ht="36" x14ac:dyDescent="0.35">
      <c r="B2" s="7" t="s">
        <v>0</v>
      </c>
      <c r="C2" s="7" t="s">
        <v>3</v>
      </c>
      <c r="D2" s="7" t="s">
        <v>1</v>
      </c>
      <c r="E2" s="8" t="s">
        <v>2</v>
      </c>
      <c r="F2" s="7" t="s">
        <v>5</v>
      </c>
    </row>
    <row r="3" spans="1:6" x14ac:dyDescent="0.35">
      <c r="A3" s="6">
        <v>2019</v>
      </c>
      <c r="B3" s="11"/>
      <c r="C3" s="11"/>
      <c r="D3" s="11"/>
      <c r="E3" s="12"/>
      <c r="F3" s="11"/>
    </row>
    <row r="4" spans="1:6" x14ac:dyDescent="0.35">
      <c r="A4" s="6">
        <v>2018</v>
      </c>
      <c r="B4" s="2">
        <v>24867.599999999999</v>
      </c>
      <c r="C4" s="3">
        <v>6.0000000000000001E-3</v>
      </c>
      <c r="D4" s="4">
        <f>B5*E4</f>
        <v>271.91212723658049</v>
      </c>
      <c r="E4" s="3">
        <v>1.0999999999999999E-2</v>
      </c>
      <c r="F4" s="4">
        <f>D4-D5</f>
        <v>-119.29316327553971</v>
      </c>
    </row>
    <row r="5" spans="1:6" x14ac:dyDescent="0.35">
      <c r="A5" s="6">
        <v>2017</v>
      </c>
      <c r="B5" s="2">
        <f>B4/(1+C4)</f>
        <v>24719.284294234592</v>
      </c>
      <c r="C5" s="3">
        <v>1.0999999999999999E-2</v>
      </c>
      <c r="D5" s="4">
        <f>B6*E5</f>
        <v>391.2052905121202</v>
      </c>
      <c r="E5" s="3">
        <v>1.6E-2</v>
      </c>
      <c r="F5" s="5"/>
    </row>
    <row r="6" spans="1:6" x14ac:dyDescent="0.35">
      <c r="A6" s="6">
        <v>2016</v>
      </c>
      <c r="B6" s="2">
        <f>B5/(1+C5)</f>
        <v>24450.330657007511</v>
      </c>
      <c r="C6" s="5"/>
      <c r="D6" s="5"/>
      <c r="E6" s="5"/>
      <c r="F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stats</vt:lpstr>
      <vt:lpstr>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2021-02-03T21:18:29Z</dcterms:modified>
</cp:coreProperties>
</file>