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agooliviera/Dropbox/StopWatch/data/"/>
    </mc:Choice>
  </mc:AlternateContent>
  <xr:revisionPtr revIDLastSave="0" documentId="8_{CA870C26-49A5-DB49-8E46-7D95382A7F08}" xr6:coauthVersionLast="47" xr6:coauthVersionMax="47" xr10:uidLastSave="{00000000-0000-0000-0000-000000000000}"/>
  <bookViews>
    <workbookView xWindow="0" yWindow="0" windowWidth="28800" windowHeight="18000" tabRatio="500" activeTab="7" xr2:uid="{00000000-000D-0000-FFFF-FFFF00000000}"/>
  </bookViews>
  <sheets>
    <sheet name="Information" sheetId="1" r:id="rId1"/>
    <sheet name="KS201EW_Numbers" sheetId="2" r:id="rId2"/>
    <sheet name="Sheet1" sheetId="3" r:id="rId3"/>
    <sheet name="Sheet2" sheetId="4" r:id="rId4"/>
    <sheet name="Sheet3" sheetId="5" r:id="rId5"/>
    <sheet name="E&amp;W" sheetId="6" r:id="rId6"/>
    <sheet name="MPS" sheetId="7" r:id="rId7"/>
    <sheet name="CG-E&amp;W standard ethnic categori" sheetId="8" r:id="rId8"/>
  </sheets>
  <definedNames>
    <definedName name="_xlnm.Print_Area" localSheetId="0">Information!$A$1:$K$84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4" i="7" l="1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68" i="6"/>
  <c r="J68" i="6"/>
  <c r="C68" i="6"/>
  <c r="N59" i="6"/>
  <c r="N68" i="6" s="1"/>
  <c r="M59" i="6"/>
  <c r="M68" i="6" s="1"/>
  <c r="L59" i="6"/>
  <c r="K59" i="6"/>
  <c r="K68" i="6" s="1"/>
  <c r="J59" i="6"/>
  <c r="I59" i="6"/>
  <c r="G59" i="6"/>
  <c r="F59" i="6"/>
  <c r="E59" i="6"/>
  <c r="E68" i="6" s="1"/>
  <c r="D59" i="6"/>
  <c r="D68" i="6" s="1"/>
  <c r="C59" i="6"/>
  <c r="B45" i="5"/>
  <c r="B43" i="5"/>
  <c r="AC65" i="4"/>
  <c r="AA65" i="4"/>
  <c r="Y65" i="4"/>
  <c r="W65" i="4"/>
  <c r="U65" i="4"/>
  <c r="T65" i="4"/>
  <c r="S65" i="4"/>
  <c r="X65" i="4" s="1"/>
  <c r="Z65" i="4" s="1"/>
  <c r="Q65" i="4"/>
  <c r="P65" i="4"/>
  <c r="O65" i="4"/>
  <c r="N65" i="4"/>
  <c r="R65" i="4" s="1"/>
  <c r="L65" i="4"/>
  <c r="K65" i="4"/>
  <c r="J65" i="4"/>
  <c r="H65" i="4"/>
  <c r="G65" i="4"/>
  <c r="F65" i="4"/>
  <c r="V45" i="4"/>
  <c r="V44" i="4"/>
  <c r="A44" i="4"/>
  <c r="A43" i="4"/>
  <c r="A42" i="4"/>
  <c r="V42" i="4" s="1"/>
  <c r="A41" i="4"/>
  <c r="A40" i="4"/>
  <c r="B41" i="5" s="1"/>
  <c r="A39" i="4"/>
  <c r="A38" i="4"/>
  <c r="B39" i="5" s="1"/>
  <c r="A37" i="4"/>
  <c r="A36" i="4"/>
  <c r="B37" i="5" s="1"/>
  <c r="A35" i="4"/>
  <c r="A34" i="4"/>
  <c r="B35" i="5" s="1"/>
  <c r="A33" i="4"/>
  <c r="A32" i="4"/>
  <c r="V32" i="4" s="1"/>
  <c r="A31" i="4"/>
  <c r="V31" i="4" s="1"/>
  <c r="A30" i="4"/>
  <c r="B31" i="5" s="1"/>
  <c r="A29" i="4"/>
  <c r="A28" i="4"/>
  <c r="A27" i="4"/>
  <c r="A26" i="4"/>
  <c r="B27" i="5" s="1"/>
  <c r="A25" i="4"/>
  <c r="A24" i="4"/>
  <c r="B25" i="5" s="1"/>
  <c r="A23" i="4"/>
  <c r="V23" i="4" s="1"/>
  <c r="A22" i="4"/>
  <c r="B23" i="5" s="1"/>
  <c r="A21" i="4"/>
  <c r="V21" i="4" s="1"/>
  <c r="A20" i="4"/>
  <c r="B21" i="5" s="1"/>
  <c r="A19" i="4"/>
  <c r="B20" i="5" s="1"/>
  <c r="A18" i="4"/>
  <c r="B19" i="5" s="1"/>
  <c r="A17" i="4"/>
  <c r="B18" i="5" s="1"/>
  <c r="A16" i="4"/>
  <c r="B17" i="5" s="1"/>
  <c r="V15" i="4"/>
  <c r="A15" i="4"/>
  <c r="B16" i="5" s="1"/>
  <c r="A14" i="4"/>
  <c r="A13" i="4"/>
  <c r="B14" i="5" s="1"/>
  <c r="A12" i="4"/>
  <c r="B13" i="5" s="1"/>
  <c r="A11" i="4"/>
  <c r="B12" i="5" s="1"/>
  <c r="A10" i="4"/>
  <c r="B11" i="5" s="1"/>
  <c r="A9" i="4"/>
  <c r="A8" i="4"/>
  <c r="B9" i="5" s="1"/>
  <c r="A7" i="4"/>
  <c r="A6" i="4"/>
  <c r="B7" i="5" s="1"/>
  <c r="A5" i="4"/>
  <c r="A4" i="4"/>
  <c r="B5" i="5" s="1"/>
  <c r="A3" i="4"/>
  <c r="A2" i="4"/>
  <c r="B3" i="5" s="1"/>
  <c r="D488" i="3"/>
  <c r="D487" i="3"/>
  <c r="D486" i="3"/>
  <c r="D485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X439" i="3" s="1"/>
  <c r="E439" i="3"/>
  <c r="Y439" i="3" s="1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T435" i="3"/>
  <c r="P44" i="4" s="1"/>
  <c r="L435" i="3"/>
  <c r="H44" i="4" s="1"/>
  <c r="W434" i="3"/>
  <c r="V434" i="3"/>
  <c r="AD434" i="3" s="1"/>
  <c r="U434" i="3"/>
  <c r="T434" i="3"/>
  <c r="S434" i="3"/>
  <c r="AA434" i="3" s="1"/>
  <c r="R434" i="3"/>
  <c r="Q434" i="3"/>
  <c r="P434" i="3"/>
  <c r="O434" i="3"/>
  <c r="N434" i="3"/>
  <c r="AB434" i="3" s="1"/>
  <c r="M434" i="3"/>
  <c r="L434" i="3"/>
  <c r="K434" i="3"/>
  <c r="J434" i="3"/>
  <c r="AC434" i="3" s="1"/>
  <c r="I434" i="3"/>
  <c r="H434" i="3"/>
  <c r="G434" i="3"/>
  <c r="Z434" i="3" s="1"/>
  <c r="F434" i="3"/>
  <c r="X434" i="3" s="1"/>
  <c r="E434" i="3"/>
  <c r="Z433" i="3"/>
  <c r="W433" i="3"/>
  <c r="V433" i="3"/>
  <c r="AD433" i="3" s="1"/>
  <c r="U433" i="3"/>
  <c r="T433" i="3"/>
  <c r="S433" i="3"/>
  <c r="AA433" i="3" s="1"/>
  <c r="R433" i="3"/>
  <c r="Q433" i="3"/>
  <c r="P433" i="3"/>
  <c r="O433" i="3"/>
  <c r="N433" i="3"/>
  <c r="M433" i="3"/>
  <c r="L433" i="3"/>
  <c r="K433" i="3"/>
  <c r="J433" i="3"/>
  <c r="AC433" i="3" s="1"/>
  <c r="I433" i="3"/>
  <c r="H433" i="3"/>
  <c r="G433" i="3"/>
  <c r="F433" i="3"/>
  <c r="E433" i="3"/>
  <c r="AC432" i="3"/>
  <c r="W432" i="3"/>
  <c r="V432" i="3"/>
  <c r="AD432" i="3" s="1"/>
  <c r="U432" i="3"/>
  <c r="T432" i="3"/>
  <c r="S432" i="3"/>
  <c r="AA432" i="3" s="1"/>
  <c r="R432" i="3"/>
  <c r="Q432" i="3"/>
  <c r="P432" i="3"/>
  <c r="O432" i="3"/>
  <c r="N432" i="3"/>
  <c r="AB432" i="3" s="1"/>
  <c r="M432" i="3"/>
  <c r="L432" i="3"/>
  <c r="K432" i="3"/>
  <c r="J432" i="3"/>
  <c r="I432" i="3"/>
  <c r="H432" i="3"/>
  <c r="X432" i="3" s="1"/>
  <c r="G432" i="3"/>
  <c r="F432" i="3"/>
  <c r="Z432" i="3" s="1"/>
  <c r="AE432" i="3" s="1"/>
  <c r="E432" i="3"/>
  <c r="W431" i="3"/>
  <c r="V431" i="3"/>
  <c r="AD431" i="3" s="1"/>
  <c r="U431" i="3"/>
  <c r="U435" i="3" s="1"/>
  <c r="Q44" i="4" s="1"/>
  <c r="T431" i="3"/>
  <c r="S431" i="3"/>
  <c r="S435" i="3" s="1"/>
  <c r="R431" i="3"/>
  <c r="Q431" i="3"/>
  <c r="Q435" i="3" s="1"/>
  <c r="M44" i="4" s="1"/>
  <c r="P431" i="3"/>
  <c r="P435" i="3" s="1"/>
  <c r="L44" i="4" s="1"/>
  <c r="O431" i="3"/>
  <c r="N431" i="3"/>
  <c r="AB431" i="3" s="1"/>
  <c r="M431" i="3"/>
  <c r="M435" i="3" s="1"/>
  <c r="I44" i="4" s="1"/>
  <c r="L431" i="3"/>
  <c r="K431" i="3"/>
  <c r="K435" i="3" s="1"/>
  <c r="G44" i="4" s="1"/>
  <c r="J431" i="3"/>
  <c r="I431" i="3"/>
  <c r="I435" i="3" s="1"/>
  <c r="E44" i="4" s="1"/>
  <c r="H431" i="3"/>
  <c r="H435" i="3" s="1"/>
  <c r="D44" i="4" s="1"/>
  <c r="G431" i="3"/>
  <c r="F431" i="3"/>
  <c r="F435" i="3" s="1"/>
  <c r="E431" i="3"/>
  <c r="E435" i="3" s="1"/>
  <c r="AD430" i="3"/>
  <c r="AC430" i="3"/>
  <c r="AB430" i="3"/>
  <c r="AA430" i="3"/>
  <c r="Z430" i="3"/>
  <c r="Q429" i="3"/>
  <c r="M43" i="4" s="1"/>
  <c r="I429" i="3"/>
  <c r="E43" i="4" s="1"/>
  <c r="AB428" i="3"/>
  <c r="W428" i="3"/>
  <c r="V428" i="3"/>
  <c r="AD428" i="3" s="1"/>
  <c r="U428" i="3"/>
  <c r="T428" i="3"/>
  <c r="S428" i="3"/>
  <c r="AA428" i="3" s="1"/>
  <c r="R428" i="3"/>
  <c r="Q428" i="3"/>
  <c r="P428" i="3"/>
  <c r="O428" i="3"/>
  <c r="N428" i="3"/>
  <c r="M428" i="3"/>
  <c r="L428" i="3"/>
  <c r="K428" i="3"/>
  <c r="J428" i="3"/>
  <c r="AC428" i="3" s="1"/>
  <c r="I428" i="3"/>
  <c r="H428" i="3"/>
  <c r="G428" i="3"/>
  <c r="F428" i="3"/>
  <c r="Z428" i="3" s="1"/>
  <c r="AE428" i="3" s="1"/>
  <c r="E428" i="3"/>
  <c r="W427" i="3"/>
  <c r="V427" i="3"/>
  <c r="U427" i="3"/>
  <c r="T427" i="3"/>
  <c r="S427" i="3"/>
  <c r="AA427" i="3" s="1"/>
  <c r="R427" i="3"/>
  <c r="Q427" i="3"/>
  <c r="P427" i="3"/>
  <c r="O427" i="3"/>
  <c r="N427" i="3"/>
  <c r="M427" i="3"/>
  <c r="L427" i="3"/>
  <c r="K427" i="3"/>
  <c r="J427" i="3"/>
  <c r="AC427" i="3" s="1"/>
  <c r="I427" i="3"/>
  <c r="H427" i="3"/>
  <c r="G427" i="3"/>
  <c r="F427" i="3"/>
  <c r="E427" i="3"/>
  <c r="Z426" i="3"/>
  <c r="W426" i="3"/>
  <c r="V426" i="3"/>
  <c r="AD426" i="3" s="1"/>
  <c r="U426" i="3"/>
  <c r="T426" i="3"/>
  <c r="S426" i="3"/>
  <c r="AA426" i="3" s="1"/>
  <c r="R426" i="3"/>
  <c r="Q426" i="3"/>
  <c r="P426" i="3"/>
  <c r="O426" i="3"/>
  <c r="N426" i="3"/>
  <c r="AB426" i="3" s="1"/>
  <c r="M426" i="3"/>
  <c r="L426" i="3"/>
  <c r="K426" i="3"/>
  <c r="J426" i="3"/>
  <c r="AC426" i="3" s="1"/>
  <c r="I426" i="3"/>
  <c r="H426" i="3"/>
  <c r="G426" i="3"/>
  <c r="F426" i="3"/>
  <c r="X426" i="3" s="1"/>
  <c r="E426" i="3"/>
  <c r="W425" i="3"/>
  <c r="V425" i="3"/>
  <c r="AD425" i="3" s="1"/>
  <c r="U425" i="3"/>
  <c r="T425" i="3"/>
  <c r="S425" i="3"/>
  <c r="AA425" i="3" s="1"/>
  <c r="R425" i="3"/>
  <c r="Q425" i="3"/>
  <c r="P425" i="3"/>
  <c r="O425" i="3"/>
  <c r="N425" i="3"/>
  <c r="AB425" i="3" s="1"/>
  <c r="M425" i="3"/>
  <c r="AC425" i="3" s="1"/>
  <c r="L425" i="3"/>
  <c r="K425" i="3"/>
  <c r="J425" i="3"/>
  <c r="I425" i="3"/>
  <c r="H425" i="3"/>
  <c r="G425" i="3"/>
  <c r="F425" i="3"/>
  <c r="Z425" i="3" s="1"/>
  <c r="E425" i="3"/>
  <c r="W424" i="3"/>
  <c r="V424" i="3"/>
  <c r="AD424" i="3" s="1"/>
  <c r="U424" i="3"/>
  <c r="T424" i="3"/>
  <c r="S424" i="3"/>
  <c r="AA424" i="3" s="1"/>
  <c r="R424" i="3"/>
  <c r="Q424" i="3"/>
  <c r="P424" i="3"/>
  <c r="O424" i="3"/>
  <c r="N424" i="3"/>
  <c r="AB424" i="3" s="1"/>
  <c r="M424" i="3"/>
  <c r="L424" i="3"/>
  <c r="K424" i="3"/>
  <c r="J424" i="3"/>
  <c r="AC424" i="3" s="1"/>
  <c r="I424" i="3"/>
  <c r="H424" i="3"/>
  <c r="X424" i="3" s="1"/>
  <c r="G424" i="3"/>
  <c r="F424" i="3"/>
  <c r="Z424" i="3" s="1"/>
  <c r="AE424" i="3" s="1"/>
  <c r="E424" i="3"/>
  <c r="W423" i="3"/>
  <c r="V423" i="3"/>
  <c r="AD423" i="3" s="1"/>
  <c r="U423" i="3"/>
  <c r="T423" i="3"/>
  <c r="S423" i="3"/>
  <c r="AA423" i="3" s="1"/>
  <c r="R423" i="3"/>
  <c r="Q423" i="3"/>
  <c r="P423" i="3"/>
  <c r="O423" i="3"/>
  <c r="N423" i="3"/>
  <c r="AB423" i="3" s="1"/>
  <c r="M423" i="3"/>
  <c r="L423" i="3"/>
  <c r="K423" i="3"/>
  <c r="J423" i="3"/>
  <c r="AC423" i="3" s="1"/>
  <c r="I423" i="3"/>
  <c r="H423" i="3"/>
  <c r="G423" i="3"/>
  <c r="F423" i="3"/>
  <c r="Z423" i="3" s="1"/>
  <c r="E423" i="3"/>
  <c r="W422" i="3"/>
  <c r="W429" i="3" s="1"/>
  <c r="S43" i="4" s="1"/>
  <c r="V422" i="3"/>
  <c r="U422" i="3"/>
  <c r="T422" i="3"/>
  <c r="T429" i="3" s="1"/>
  <c r="P43" i="4" s="1"/>
  <c r="S422" i="3"/>
  <c r="AA422" i="3" s="1"/>
  <c r="R422" i="3"/>
  <c r="R429" i="3" s="1"/>
  <c r="N43" i="4" s="1"/>
  <c r="Q422" i="3"/>
  <c r="P422" i="3"/>
  <c r="P429" i="3" s="1"/>
  <c r="L43" i="4" s="1"/>
  <c r="O422" i="3"/>
  <c r="O429" i="3" s="1"/>
  <c r="K43" i="4" s="1"/>
  <c r="N422" i="3"/>
  <c r="M422" i="3"/>
  <c r="L422" i="3"/>
  <c r="L429" i="3" s="1"/>
  <c r="H43" i="4" s="1"/>
  <c r="K422" i="3"/>
  <c r="J422" i="3"/>
  <c r="AC422" i="3" s="1"/>
  <c r="I422" i="3"/>
  <c r="H422" i="3"/>
  <c r="H429" i="3" s="1"/>
  <c r="D43" i="4" s="1"/>
  <c r="G422" i="3"/>
  <c r="G429" i="3" s="1"/>
  <c r="C43" i="4" s="1"/>
  <c r="F422" i="3"/>
  <c r="E422" i="3"/>
  <c r="AD421" i="3"/>
  <c r="AC421" i="3"/>
  <c r="AB421" i="3"/>
  <c r="AA421" i="3"/>
  <c r="Z421" i="3"/>
  <c r="AE421" i="3" s="1"/>
  <c r="W420" i="3"/>
  <c r="S42" i="4" s="1"/>
  <c r="Z419" i="3"/>
  <c r="W419" i="3"/>
  <c r="V419" i="3"/>
  <c r="AD419" i="3" s="1"/>
  <c r="U419" i="3"/>
  <c r="T419" i="3"/>
  <c r="S419" i="3"/>
  <c r="AA419" i="3" s="1"/>
  <c r="R419" i="3"/>
  <c r="Q419" i="3"/>
  <c r="P419" i="3"/>
  <c r="O419" i="3"/>
  <c r="N419" i="3"/>
  <c r="AB419" i="3" s="1"/>
  <c r="M419" i="3"/>
  <c r="L419" i="3"/>
  <c r="K419" i="3"/>
  <c r="J419" i="3"/>
  <c r="AC419" i="3" s="1"/>
  <c r="I419" i="3"/>
  <c r="H419" i="3"/>
  <c r="G419" i="3"/>
  <c r="F419" i="3"/>
  <c r="X419" i="3" s="1"/>
  <c r="E419" i="3"/>
  <c r="Y419" i="3" s="1"/>
  <c r="AC418" i="3"/>
  <c r="W418" i="3"/>
  <c r="V418" i="3"/>
  <c r="AD418" i="3" s="1"/>
  <c r="U418" i="3"/>
  <c r="T418" i="3"/>
  <c r="S418" i="3"/>
  <c r="AA418" i="3" s="1"/>
  <c r="R418" i="3"/>
  <c r="Q418" i="3"/>
  <c r="P418" i="3"/>
  <c r="O418" i="3"/>
  <c r="N418" i="3"/>
  <c r="AB418" i="3" s="1"/>
  <c r="M418" i="3"/>
  <c r="L418" i="3"/>
  <c r="K418" i="3"/>
  <c r="J418" i="3"/>
  <c r="I418" i="3"/>
  <c r="H418" i="3"/>
  <c r="G418" i="3"/>
  <c r="F418" i="3"/>
  <c r="Z418" i="3" s="1"/>
  <c r="E418" i="3"/>
  <c r="W417" i="3"/>
  <c r="V417" i="3"/>
  <c r="AD417" i="3" s="1"/>
  <c r="U417" i="3"/>
  <c r="T417" i="3"/>
  <c r="S417" i="3"/>
  <c r="AA417" i="3" s="1"/>
  <c r="R417" i="3"/>
  <c r="Q417" i="3"/>
  <c r="P417" i="3"/>
  <c r="O417" i="3"/>
  <c r="N417" i="3"/>
  <c r="M417" i="3"/>
  <c r="L417" i="3"/>
  <c r="K417" i="3"/>
  <c r="J417" i="3"/>
  <c r="AC417" i="3" s="1"/>
  <c r="I417" i="3"/>
  <c r="H417" i="3"/>
  <c r="X417" i="3" s="1"/>
  <c r="G417" i="3"/>
  <c r="F417" i="3"/>
  <c r="E417" i="3"/>
  <c r="AA416" i="3"/>
  <c r="W416" i="3"/>
  <c r="V416" i="3"/>
  <c r="AD416" i="3" s="1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AA415" i="3"/>
  <c r="Z415" i="3"/>
  <c r="W415" i="3"/>
  <c r="V415" i="3"/>
  <c r="V420" i="3" s="1"/>
  <c r="U415" i="3"/>
  <c r="U420" i="3" s="1"/>
  <c r="Q42" i="4" s="1"/>
  <c r="T415" i="3"/>
  <c r="T420" i="3" s="1"/>
  <c r="P42" i="4" s="1"/>
  <c r="S415" i="3"/>
  <c r="S420" i="3" s="1"/>
  <c r="R415" i="3"/>
  <c r="Q415" i="3"/>
  <c r="P415" i="3"/>
  <c r="O415" i="3"/>
  <c r="N415" i="3"/>
  <c r="N420" i="3" s="1"/>
  <c r="M415" i="3"/>
  <c r="M420" i="3" s="1"/>
  <c r="I42" i="4" s="1"/>
  <c r="L415" i="3"/>
  <c r="L420" i="3" s="1"/>
  <c r="H42" i="4" s="1"/>
  <c r="K415" i="3"/>
  <c r="K420" i="3" s="1"/>
  <c r="G42" i="4" s="1"/>
  <c r="J415" i="3"/>
  <c r="I415" i="3"/>
  <c r="H415" i="3"/>
  <c r="G415" i="3"/>
  <c r="F415" i="3"/>
  <c r="F420" i="3" s="1"/>
  <c r="E415" i="3"/>
  <c r="E420" i="3" s="1"/>
  <c r="AD414" i="3"/>
  <c r="AC414" i="3"/>
  <c r="AB414" i="3"/>
  <c r="AA414" i="3"/>
  <c r="Z414" i="3"/>
  <c r="S413" i="3"/>
  <c r="O41" i="4" s="1"/>
  <c r="K413" i="3"/>
  <c r="G41" i="4" s="1"/>
  <c r="AD412" i="3"/>
  <c r="W412" i="3"/>
  <c r="V412" i="3"/>
  <c r="U412" i="3"/>
  <c r="T412" i="3"/>
  <c r="S412" i="3"/>
  <c r="AA412" i="3" s="1"/>
  <c r="R412" i="3"/>
  <c r="Q412" i="3"/>
  <c r="P412" i="3"/>
  <c r="O412" i="3"/>
  <c r="N412" i="3"/>
  <c r="AB412" i="3" s="1"/>
  <c r="M412" i="3"/>
  <c r="L412" i="3"/>
  <c r="K412" i="3"/>
  <c r="J412" i="3"/>
  <c r="AC412" i="3" s="1"/>
  <c r="I412" i="3"/>
  <c r="H412" i="3"/>
  <c r="G412" i="3"/>
  <c r="F412" i="3"/>
  <c r="E412" i="3"/>
  <c r="W411" i="3"/>
  <c r="V411" i="3"/>
  <c r="AD411" i="3" s="1"/>
  <c r="U411" i="3"/>
  <c r="T411" i="3"/>
  <c r="S411" i="3"/>
  <c r="AA411" i="3" s="1"/>
  <c r="R411" i="3"/>
  <c r="Q411" i="3"/>
  <c r="P411" i="3"/>
  <c r="O411" i="3"/>
  <c r="N411" i="3"/>
  <c r="M411" i="3"/>
  <c r="L411" i="3"/>
  <c r="K411" i="3"/>
  <c r="J411" i="3"/>
  <c r="AC411" i="3" s="1"/>
  <c r="I411" i="3"/>
  <c r="Z411" i="3" s="1"/>
  <c r="H411" i="3"/>
  <c r="G411" i="3"/>
  <c r="F411" i="3"/>
  <c r="E411" i="3"/>
  <c r="AB410" i="3"/>
  <c r="W410" i="3"/>
  <c r="V410" i="3"/>
  <c r="AD410" i="3" s="1"/>
  <c r="U410" i="3"/>
  <c r="T410" i="3"/>
  <c r="T413" i="3" s="1"/>
  <c r="P41" i="4" s="1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Z410" i="3" s="1"/>
  <c r="E410" i="3"/>
  <c r="W409" i="3"/>
  <c r="V409" i="3"/>
  <c r="U409" i="3"/>
  <c r="T409" i="3"/>
  <c r="S409" i="3"/>
  <c r="AA409" i="3" s="1"/>
  <c r="R409" i="3"/>
  <c r="Q409" i="3"/>
  <c r="P409" i="3"/>
  <c r="O409" i="3"/>
  <c r="AB409" i="3" s="1"/>
  <c r="N409" i="3"/>
  <c r="M409" i="3"/>
  <c r="L409" i="3"/>
  <c r="K409" i="3"/>
  <c r="J409" i="3"/>
  <c r="AC409" i="3" s="1"/>
  <c r="I409" i="3"/>
  <c r="H409" i="3"/>
  <c r="G409" i="3"/>
  <c r="Z409" i="3" s="1"/>
  <c r="F409" i="3"/>
  <c r="E409" i="3"/>
  <c r="AA408" i="3"/>
  <c r="Z408" i="3"/>
  <c r="W408" i="3"/>
  <c r="V408" i="3"/>
  <c r="AD408" i="3" s="1"/>
  <c r="U408" i="3"/>
  <c r="T408" i="3"/>
  <c r="S408" i="3"/>
  <c r="R408" i="3"/>
  <c r="AB408" i="3" s="1"/>
  <c r="Q408" i="3"/>
  <c r="P408" i="3"/>
  <c r="O408" i="3"/>
  <c r="N408" i="3"/>
  <c r="M408" i="3"/>
  <c r="L408" i="3"/>
  <c r="K408" i="3"/>
  <c r="J408" i="3"/>
  <c r="AC408" i="3" s="1"/>
  <c r="I408" i="3"/>
  <c r="H408" i="3"/>
  <c r="G408" i="3"/>
  <c r="F408" i="3"/>
  <c r="X408" i="3" s="1"/>
  <c r="E408" i="3"/>
  <c r="AD407" i="3"/>
  <c r="W407" i="3"/>
  <c r="V407" i="3"/>
  <c r="V413" i="3" s="1"/>
  <c r="U407" i="3"/>
  <c r="U413" i="3" s="1"/>
  <c r="Q41" i="4" s="1"/>
  <c r="T407" i="3"/>
  <c r="S407" i="3"/>
  <c r="AA407" i="3" s="1"/>
  <c r="R407" i="3"/>
  <c r="R413" i="3" s="1"/>
  <c r="N41" i="4" s="1"/>
  <c r="Q407" i="3"/>
  <c r="Q413" i="3" s="1"/>
  <c r="M41" i="4" s="1"/>
  <c r="P407" i="3"/>
  <c r="O407" i="3"/>
  <c r="N407" i="3"/>
  <c r="M407" i="3"/>
  <c r="M413" i="3" s="1"/>
  <c r="I41" i="4" s="1"/>
  <c r="L407" i="3"/>
  <c r="K407" i="3"/>
  <c r="J407" i="3"/>
  <c r="J413" i="3" s="1"/>
  <c r="I407" i="3"/>
  <c r="I413" i="3" s="1"/>
  <c r="E41" i="4" s="1"/>
  <c r="H407" i="3"/>
  <c r="G407" i="3"/>
  <c r="F407" i="3"/>
  <c r="E407" i="3"/>
  <c r="AD406" i="3"/>
  <c r="AC406" i="3"/>
  <c r="AB406" i="3"/>
  <c r="AA406" i="3"/>
  <c r="Z406" i="3"/>
  <c r="AE406" i="3" s="1"/>
  <c r="W404" i="3"/>
  <c r="V404" i="3"/>
  <c r="AD404" i="3" s="1"/>
  <c r="U404" i="3"/>
  <c r="T404" i="3"/>
  <c r="S404" i="3"/>
  <c r="AA404" i="3" s="1"/>
  <c r="R404" i="3"/>
  <c r="Q404" i="3"/>
  <c r="AB404" i="3" s="1"/>
  <c r="P404" i="3"/>
  <c r="O404" i="3"/>
  <c r="N404" i="3"/>
  <c r="M404" i="3"/>
  <c r="L404" i="3"/>
  <c r="K404" i="3"/>
  <c r="J404" i="3"/>
  <c r="AC404" i="3" s="1"/>
  <c r="I404" i="3"/>
  <c r="Z404" i="3" s="1"/>
  <c r="AE404" i="3" s="1"/>
  <c r="H404" i="3"/>
  <c r="G404" i="3"/>
  <c r="F404" i="3"/>
  <c r="X404" i="3" s="1"/>
  <c r="Y404" i="3" s="1"/>
  <c r="E404" i="3"/>
  <c r="AB403" i="3"/>
  <c r="W403" i="3"/>
  <c r="V403" i="3"/>
  <c r="AD403" i="3" s="1"/>
  <c r="U403" i="3"/>
  <c r="T403" i="3"/>
  <c r="S403" i="3"/>
  <c r="R403" i="3"/>
  <c r="Q403" i="3"/>
  <c r="P403" i="3"/>
  <c r="O403" i="3"/>
  <c r="N403" i="3"/>
  <c r="M403" i="3"/>
  <c r="L403" i="3"/>
  <c r="AC403" i="3" s="1"/>
  <c r="K403" i="3"/>
  <c r="J403" i="3"/>
  <c r="I403" i="3"/>
  <c r="H403" i="3"/>
  <c r="G403" i="3"/>
  <c r="F403" i="3"/>
  <c r="Z403" i="3" s="1"/>
  <c r="E403" i="3"/>
  <c r="W402" i="3"/>
  <c r="V402" i="3"/>
  <c r="U402" i="3"/>
  <c r="T402" i="3"/>
  <c r="S402" i="3"/>
  <c r="AA402" i="3" s="1"/>
  <c r="R402" i="3"/>
  <c r="Q402" i="3"/>
  <c r="P402" i="3"/>
  <c r="O402" i="3"/>
  <c r="AB402" i="3" s="1"/>
  <c r="N402" i="3"/>
  <c r="M402" i="3"/>
  <c r="L402" i="3"/>
  <c r="K402" i="3"/>
  <c r="J402" i="3"/>
  <c r="AC402" i="3" s="1"/>
  <c r="I402" i="3"/>
  <c r="H402" i="3"/>
  <c r="G402" i="3"/>
  <c r="F402" i="3"/>
  <c r="E402" i="3"/>
  <c r="Z401" i="3"/>
  <c r="W401" i="3"/>
  <c r="V401" i="3"/>
  <c r="AD401" i="3" s="1"/>
  <c r="U401" i="3"/>
  <c r="T401" i="3"/>
  <c r="S401" i="3"/>
  <c r="AA401" i="3" s="1"/>
  <c r="R401" i="3"/>
  <c r="AB401" i="3" s="1"/>
  <c r="Q401" i="3"/>
  <c r="P401" i="3"/>
  <c r="O401" i="3"/>
  <c r="N401" i="3"/>
  <c r="M401" i="3"/>
  <c r="L401" i="3"/>
  <c r="K401" i="3"/>
  <c r="J401" i="3"/>
  <c r="AC401" i="3" s="1"/>
  <c r="I401" i="3"/>
  <c r="H401" i="3"/>
  <c r="G401" i="3"/>
  <c r="F401" i="3"/>
  <c r="E401" i="3"/>
  <c r="AD400" i="3"/>
  <c r="AC400" i="3"/>
  <c r="W400" i="3"/>
  <c r="V400" i="3"/>
  <c r="U400" i="3"/>
  <c r="T400" i="3"/>
  <c r="S400" i="3"/>
  <c r="AA400" i="3" s="1"/>
  <c r="R400" i="3"/>
  <c r="Q400" i="3"/>
  <c r="P400" i="3"/>
  <c r="O400" i="3"/>
  <c r="N400" i="3"/>
  <c r="AB400" i="3" s="1"/>
  <c r="M400" i="3"/>
  <c r="L400" i="3"/>
  <c r="K400" i="3"/>
  <c r="J400" i="3"/>
  <c r="I400" i="3"/>
  <c r="H400" i="3"/>
  <c r="G400" i="3"/>
  <c r="F400" i="3"/>
  <c r="E400" i="3"/>
  <c r="W399" i="3"/>
  <c r="V399" i="3"/>
  <c r="AD399" i="3" s="1"/>
  <c r="U399" i="3"/>
  <c r="T399" i="3"/>
  <c r="S399" i="3"/>
  <c r="AA399" i="3" s="1"/>
  <c r="R399" i="3"/>
  <c r="Q399" i="3"/>
  <c r="P399" i="3"/>
  <c r="AB399" i="3" s="1"/>
  <c r="O399" i="3"/>
  <c r="N399" i="3"/>
  <c r="M399" i="3"/>
  <c r="AC399" i="3" s="1"/>
  <c r="L399" i="3"/>
  <c r="K399" i="3"/>
  <c r="J399" i="3"/>
  <c r="I399" i="3"/>
  <c r="H399" i="3"/>
  <c r="Z399" i="3" s="1"/>
  <c r="G399" i="3"/>
  <c r="F399" i="3"/>
  <c r="E399" i="3"/>
  <c r="AB398" i="3"/>
  <c r="W398" i="3"/>
  <c r="V398" i="3"/>
  <c r="AD398" i="3" s="1"/>
  <c r="U398" i="3"/>
  <c r="T398" i="3"/>
  <c r="S398" i="3"/>
  <c r="AA398" i="3" s="1"/>
  <c r="R398" i="3"/>
  <c r="Q398" i="3"/>
  <c r="P398" i="3"/>
  <c r="O398" i="3"/>
  <c r="N398" i="3"/>
  <c r="M398" i="3"/>
  <c r="L398" i="3"/>
  <c r="K398" i="3"/>
  <c r="AC398" i="3" s="1"/>
  <c r="J398" i="3"/>
  <c r="I398" i="3"/>
  <c r="H398" i="3"/>
  <c r="G398" i="3"/>
  <c r="F398" i="3"/>
  <c r="Z398" i="3" s="1"/>
  <c r="E398" i="3"/>
  <c r="AD397" i="3"/>
  <c r="W397" i="3"/>
  <c r="W405" i="3" s="1"/>
  <c r="S40" i="4" s="1"/>
  <c r="V397" i="3"/>
  <c r="V405" i="3" s="1"/>
  <c r="U397" i="3"/>
  <c r="T397" i="3"/>
  <c r="S397" i="3"/>
  <c r="R397" i="3"/>
  <c r="Q397" i="3"/>
  <c r="Q405" i="3" s="1"/>
  <c r="M40" i="4" s="1"/>
  <c r="P397" i="3"/>
  <c r="P405" i="3" s="1"/>
  <c r="L40" i="4" s="1"/>
  <c r="O397" i="3"/>
  <c r="N397" i="3"/>
  <c r="AB397" i="3" s="1"/>
  <c r="M397" i="3"/>
  <c r="L397" i="3"/>
  <c r="K397" i="3"/>
  <c r="J397" i="3"/>
  <c r="AC397" i="3" s="1"/>
  <c r="I397" i="3"/>
  <c r="I405" i="3" s="1"/>
  <c r="E40" i="4" s="1"/>
  <c r="H397" i="3"/>
  <c r="H405" i="3" s="1"/>
  <c r="D40" i="4" s="1"/>
  <c r="G397" i="3"/>
  <c r="F397" i="3"/>
  <c r="F405" i="3" s="1"/>
  <c r="E397" i="3"/>
  <c r="AD396" i="3"/>
  <c r="AC396" i="3"/>
  <c r="AB396" i="3"/>
  <c r="AA396" i="3"/>
  <c r="Z396" i="3"/>
  <c r="AE396" i="3" s="1"/>
  <c r="W395" i="3"/>
  <c r="S39" i="4" s="1"/>
  <c r="T395" i="3"/>
  <c r="P39" i="4" s="1"/>
  <c r="Q395" i="3"/>
  <c r="M39" i="4" s="1"/>
  <c r="P395" i="3"/>
  <c r="L39" i="4" s="1"/>
  <c r="O395" i="3"/>
  <c r="K39" i="4" s="1"/>
  <c r="L395" i="3"/>
  <c r="H39" i="4" s="1"/>
  <c r="I395" i="3"/>
  <c r="E39" i="4" s="1"/>
  <c r="H395" i="3"/>
  <c r="D39" i="4" s="1"/>
  <c r="G395" i="3"/>
  <c r="C39" i="4" s="1"/>
  <c r="Z394" i="3"/>
  <c r="W394" i="3"/>
  <c r="V394" i="3"/>
  <c r="AD394" i="3" s="1"/>
  <c r="U394" i="3"/>
  <c r="T394" i="3"/>
  <c r="S394" i="3"/>
  <c r="S395" i="3" s="1"/>
  <c r="R394" i="3"/>
  <c r="Q394" i="3"/>
  <c r="P394" i="3"/>
  <c r="O394" i="3"/>
  <c r="AB394" i="3" s="1"/>
  <c r="N394" i="3"/>
  <c r="M394" i="3"/>
  <c r="L394" i="3"/>
  <c r="K394" i="3"/>
  <c r="K395" i="3" s="1"/>
  <c r="G39" i="4" s="1"/>
  <c r="J394" i="3"/>
  <c r="I394" i="3"/>
  <c r="H394" i="3"/>
  <c r="G394" i="3"/>
  <c r="F394" i="3"/>
  <c r="E394" i="3"/>
  <c r="AD393" i="3"/>
  <c r="AC393" i="3"/>
  <c r="W393" i="3"/>
  <c r="V393" i="3"/>
  <c r="V395" i="3" s="1"/>
  <c r="U393" i="3"/>
  <c r="U395" i="3" s="1"/>
  <c r="Q39" i="4" s="1"/>
  <c r="T393" i="3"/>
  <c r="S393" i="3"/>
  <c r="AA393" i="3" s="1"/>
  <c r="R393" i="3"/>
  <c r="R395" i="3" s="1"/>
  <c r="N39" i="4" s="1"/>
  <c r="Q393" i="3"/>
  <c r="P393" i="3"/>
  <c r="O393" i="3"/>
  <c r="N393" i="3"/>
  <c r="M393" i="3"/>
  <c r="M395" i="3" s="1"/>
  <c r="I39" i="4" s="1"/>
  <c r="L393" i="3"/>
  <c r="K393" i="3"/>
  <c r="J393" i="3"/>
  <c r="J395" i="3" s="1"/>
  <c r="I393" i="3"/>
  <c r="H393" i="3"/>
  <c r="G393" i="3"/>
  <c r="F393" i="3"/>
  <c r="E393" i="3"/>
  <c r="AD392" i="3"/>
  <c r="AC392" i="3"/>
  <c r="AB392" i="3"/>
  <c r="AA392" i="3"/>
  <c r="Z392" i="3"/>
  <c r="AE392" i="3" s="1"/>
  <c r="N391" i="3"/>
  <c r="W390" i="3"/>
  <c r="V390" i="3"/>
  <c r="AD390" i="3" s="1"/>
  <c r="U390" i="3"/>
  <c r="T390" i="3"/>
  <c r="S390" i="3"/>
  <c r="AA390" i="3" s="1"/>
  <c r="R390" i="3"/>
  <c r="Q390" i="3"/>
  <c r="P390" i="3"/>
  <c r="O390" i="3"/>
  <c r="N390" i="3"/>
  <c r="M390" i="3"/>
  <c r="L390" i="3"/>
  <c r="K390" i="3"/>
  <c r="J390" i="3"/>
  <c r="AC390" i="3" s="1"/>
  <c r="I390" i="3"/>
  <c r="Z390" i="3" s="1"/>
  <c r="H390" i="3"/>
  <c r="G390" i="3"/>
  <c r="F390" i="3"/>
  <c r="E390" i="3"/>
  <c r="AC389" i="3"/>
  <c r="AB389" i="3"/>
  <c r="W389" i="3"/>
  <c r="V389" i="3"/>
  <c r="AD389" i="3" s="1"/>
  <c r="U389" i="3"/>
  <c r="T389" i="3"/>
  <c r="S389" i="3"/>
  <c r="AA389" i="3" s="1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Z389" i="3" s="1"/>
  <c r="E389" i="3"/>
  <c r="W388" i="3"/>
  <c r="W391" i="3" s="1"/>
  <c r="S38" i="4" s="1"/>
  <c r="V388" i="3"/>
  <c r="AD388" i="3" s="1"/>
  <c r="U388" i="3"/>
  <c r="T388" i="3"/>
  <c r="S388" i="3"/>
  <c r="AA388" i="3" s="1"/>
  <c r="R388" i="3"/>
  <c r="Q388" i="3"/>
  <c r="P388" i="3"/>
  <c r="O388" i="3"/>
  <c r="N388" i="3"/>
  <c r="M388" i="3"/>
  <c r="L388" i="3"/>
  <c r="K388" i="3"/>
  <c r="J388" i="3"/>
  <c r="AC388" i="3" s="1"/>
  <c r="I388" i="3"/>
  <c r="H388" i="3"/>
  <c r="X388" i="3" s="1"/>
  <c r="Y388" i="3" s="1"/>
  <c r="G388" i="3"/>
  <c r="F388" i="3"/>
  <c r="E388" i="3"/>
  <c r="Z387" i="3"/>
  <c r="W387" i="3"/>
  <c r="V387" i="3"/>
  <c r="AD387" i="3" s="1"/>
  <c r="U387" i="3"/>
  <c r="T387" i="3"/>
  <c r="S387" i="3"/>
  <c r="R387" i="3"/>
  <c r="Q387" i="3"/>
  <c r="P387" i="3"/>
  <c r="O387" i="3"/>
  <c r="N387" i="3"/>
  <c r="M387" i="3"/>
  <c r="L387" i="3"/>
  <c r="K387" i="3"/>
  <c r="K391" i="3" s="1"/>
  <c r="G38" i="4" s="1"/>
  <c r="J387" i="3"/>
  <c r="I387" i="3"/>
  <c r="H387" i="3"/>
  <c r="G387" i="3"/>
  <c r="F387" i="3"/>
  <c r="E387" i="3"/>
  <c r="AC386" i="3"/>
  <c r="W386" i="3"/>
  <c r="V386" i="3"/>
  <c r="V391" i="3" s="1"/>
  <c r="U386" i="3"/>
  <c r="T386" i="3"/>
  <c r="S386" i="3"/>
  <c r="AA386" i="3" s="1"/>
  <c r="R386" i="3"/>
  <c r="Q386" i="3"/>
  <c r="P386" i="3"/>
  <c r="O386" i="3"/>
  <c r="N386" i="3"/>
  <c r="AB386" i="3" s="1"/>
  <c r="M386" i="3"/>
  <c r="L386" i="3"/>
  <c r="K386" i="3"/>
  <c r="J386" i="3"/>
  <c r="I386" i="3"/>
  <c r="H386" i="3"/>
  <c r="G386" i="3"/>
  <c r="F386" i="3"/>
  <c r="E386" i="3"/>
  <c r="W385" i="3"/>
  <c r="V385" i="3"/>
  <c r="AD385" i="3" s="1"/>
  <c r="U385" i="3"/>
  <c r="U391" i="3" s="1"/>
  <c r="Q38" i="4" s="1"/>
  <c r="T385" i="3"/>
  <c r="T391" i="3" s="1"/>
  <c r="P38" i="4" s="1"/>
  <c r="S385" i="3"/>
  <c r="AA385" i="3" s="1"/>
  <c r="R385" i="3"/>
  <c r="Q385" i="3"/>
  <c r="Q391" i="3" s="1"/>
  <c r="M38" i="4" s="1"/>
  <c r="P385" i="3"/>
  <c r="O385" i="3"/>
  <c r="N385" i="3"/>
  <c r="M385" i="3"/>
  <c r="M391" i="3" s="1"/>
  <c r="I38" i="4" s="1"/>
  <c r="L385" i="3"/>
  <c r="L391" i="3" s="1"/>
  <c r="H38" i="4" s="1"/>
  <c r="K385" i="3"/>
  <c r="J385" i="3"/>
  <c r="I385" i="3"/>
  <c r="I391" i="3" s="1"/>
  <c r="E38" i="4" s="1"/>
  <c r="H385" i="3"/>
  <c r="G385" i="3"/>
  <c r="F385" i="3"/>
  <c r="E385" i="3"/>
  <c r="E391" i="3" s="1"/>
  <c r="AD384" i="3"/>
  <c r="AC384" i="3"/>
  <c r="AB384" i="3"/>
  <c r="AA384" i="3"/>
  <c r="AE384" i="3" s="1"/>
  <c r="Z384" i="3"/>
  <c r="R383" i="3"/>
  <c r="N37" i="4" s="1"/>
  <c r="J383" i="3"/>
  <c r="AB382" i="3"/>
  <c r="W382" i="3"/>
  <c r="V382" i="3"/>
  <c r="AD382" i="3" s="1"/>
  <c r="U382" i="3"/>
  <c r="T382" i="3"/>
  <c r="S382" i="3"/>
  <c r="R382" i="3"/>
  <c r="Q382" i="3"/>
  <c r="P382" i="3"/>
  <c r="O382" i="3"/>
  <c r="N382" i="3"/>
  <c r="M382" i="3"/>
  <c r="L382" i="3"/>
  <c r="AC382" i="3" s="1"/>
  <c r="K382" i="3"/>
  <c r="J382" i="3"/>
  <c r="I382" i="3"/>
  <c r="H382" i="3"/>
  <c r="G382" i="3"/>
  <c r="F382" i="3"/>
  <c r="Z382" i="3" s="1"/>
  <c r="E382" i="3"/>
  <c r="W381" i="3"/>
  <c r="V381" i="3"/>
  <c r="AD381" i="3" s="1"/>
  <c r="U381" i="3"/>
  <c r="T381" i="3"/>
  <c r="S381" i="3"/>
  <c r="AA381" i="3" s="1"/>
  <c r="R381" i="3"/>
  <c r="Q381" i="3"/>
  <c r="P381" i="3"/>
  <c r="O381" i="3"/>
  <c r="N381" i="3"/>
  <c r="M381" i="3"/>
  <c r="L381" i="3"/>
  <c r="K381" i="3"/>
  <c r="J381" i="3"/>
  <c r="AC381" i="3" s="1"/>
  <c r="I381" i="3"/>
  <c r="H381" i="3"/>
  <c r="X381" i="3" s="1"/>
  <c r="Y381" i="3" s="1"/>
  <c r="G381" i="3"/>
  <c r="F381" i="3"/>
  <c r="E381" i="3"/>
  <c r="AA380" i="3"/>
  <c r="Z380" i="3"/>
  <c r="W380" i="3"/>
  <c r="V380" i="3"/>
  <c r="AD380" i="3" s="1"/>
  <c r="U380" i="3"/>
  <c r="T380" i="3"/>
  <c r="S380" i="3"/>
  <c r="R380" i="3"/>
  <c r="Q380" i="3"/>
  <c r="P380" i="3"/>
  <c r="O380" i="3"/>
  <c r="AB380" i="3" s="1"/>
  <c r="N380" i="3"/>
  <c r="M380" i="3"/>
  <c r="L380" i="3"/>
  <c r="K380" i="3"/>
  <c r="J380" i="3"/>
  <c r="I380" i="3"/>
  <c r="H380" i="3"/>
  <c r="G380" i="3"/>
  <c r="F380" i="3"/>
  <c r="X380" i="3" s="1"/>
  <c r="E380" i="3"/>
  <c r="Y380" i="3" s="1"/>
  <c r="AC379" i="3"/>
  <c r="W379" i="3"/>
  <c r="V379" i="3"/>
  <c r="AD379" i="3" s="1"/>
  <c r="U379" i="3"/>
  <c r="T379" i="3"/>
  <c r="S379" i="3"/>
  <c r="AA379" i="3" s="1"/>
  <c r="R379" i="3"/>
  <c r="Q379" i="3"/>
  <c r="P379" i="3"/>
  <c r="O379" i="3"/>
  <c r="N379" i="3"/>
  <c r="AB379" i="3" s="1"/>
  <c r="M379" i="3"/>
  <c r="L379" i="3"/>
  <c r="K379" i="3"/>
  <c r="J379" i="3"/>
  <c r="I379" i="3"/>
  <c r="H379" i="3"/>
  <c r="G379" i="3"/>
  <c r="F379" i="3"/>
  <c r="E379" i="3"/>
  <c r="W378" i="3"/>
  <c r="V378" i="3"/>
  <c r="AD378" i="3" s="1"/>
  <c r="U378" i="3"/>
  <c r="T378" i="3"/>
  <c r="S378" i="3"/>
  <c r="AA378" i="3" s="1"/>
  <c r="R378" i="3"/>
  <c r="Q378" i="3"/>
  <c r="P378" i="3"/>
  <c r="O378" i="3"/>
  <c r="N378" i="3"/>
  <c r="M378" i="3"/>
  <c r="AC378" i="3" s="1"/>
  <c r="L378" i="3"/>
  <c r="K378" i="3"/>
  <c r="J378" i="3"/>
  <c r="I378" i="3"/>
  <c r="H378" i="3"/>
  <c r="G378" i="3"/>
  <c r="F378" i="3"/>
  <c r="E378" i="3"/>
  <c r="AB377" i="3"/>
  <c r="W377" i="3"/>
  <c r="V377" i="3"/>
  <c r="AD377" i="3" s="1"/>
  <c r="U377" i="3"/>
  <c r="T377" i="3"/>
  <c r="AA377" i="3" s="1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Z377" i="3" s="1"/>
  <c r="E377" i="3"/>
  <c r="W376" i="3"/>
  <c r="V376" i="3"/>
  <c r="AD376" i="3" s="1"/>
  <c r="U376" i="3"/>
  <c r="T376" i="3"/>
  <c r="S376" i="3"/>
  <c r="AA376" i="3" s="1"/>
  <c r="R376" i="3"/>
  <c r="Q376" i="3"/>
  <c r="P376" i="3"/>
  <c r="O376" i="3"/>
  <c r="N376" i="3"/>
  <c r="M376" i="3"/>
  <c r="L376" i="3"/>
  <c r="K376" i="3"/>
  <c r="J376" i="3"/>
  <c r="AC376" i="3" s="1"/>
  <c r="I376" i="3"/>
  <c r="H376" i="3"/>
  <c r="G376" i="3"/>
  <c r="F376" i="3"/>
  <c r="E376" i="3"/>
  <c r="Y375" i="3"/>
  <c r="W375" i="3"/>
  <c r="V375" i="3"/>
  <c r="V383" i="3" s="1"/>
  <c r="U375" i="3"/>
  <c r="T375" i="3"/>
  <c r="S375" i="3"/>
  <c r="AA375" i="3" s="1"/>
  <c r="R375" i="3"/>
  <c r="Q375" i="3"/>
  <c r="Q383" i="3" s="1"/>
  <c r="M37" i="4" s="1"/>
  <c r="P375" i="3"/>
  <c r="O375" i="3"/>
  <c r="N375" i="3"/>
  <c r="N383" i="3" s="1"/>
  <c r="M375" i="3"/>
  <c r="L375" i="3"/>
  <c r="K375" i="3"/>
  <c r="J375" i="3"/>
  <c r="AC375" i="3" s="1"/>
  <c r="I375" i="3"/>
  <c r="I383" i="3" s="1"/>
  <c r="E37" i="4" s="1"/>
  <c r="H375" i="3"/>
  <c r="G375" i="3"/>
  <c r="F375" i="3"/>
  <c r="X375" i="3" s="1"/>
  <c r="E375" i="3"/>
  <c r="AB374" i="3"/>
  <c r="W374" i="3"/>
  <c r="W383" i="3" s="1"/>
  <c r="S37" i="4" s="1"/>
  <c r="V374" i="3"/>
  <c r="AD374" i="3" s="1"/>
  <c r="U374" i="3"/>
  <c r="U383" i="3" s="1"/>
  <c r="Q37" i="4" s="1"/>
  <c r="T374" i="3"/>
  <c r="S374" i="3"/>
  <c r="R374" i="3"/>
  <c r="Q374" i="3"/>
  <c r="P374" i="3"/>
  <c r="O374" i="3"/>
  <c r="O383" i="3" s="1"/>
  <c r="K37" i="4" s="1"/>
  <c r="N374" i="3"/>
  <c r="M374" i="3"/>
  <c r="M383" i="3" s="1"/>
  <c r="I37" i="4" s="1"/>
  <c r="L374" i="3"/>
  <c r="K374" i="3"/>
  <c r="K383" i="3" s="1"/>
  <c r="G37" i="4" s="1"/>
  <c r="J374" i="3"/>
  <c r="I374" i="3"/>
  <c r="H374" i="3"/>
  <c r="G374" i="3"/>
  <c r="G383" i="3" s="1"/>
  <c r="C37" i="4" s="1"/>
  <c r="F374" i="3"/>
  <c r="Z374" i="3" s="1"/>
  <c r="E374" i="3"/>
  <c r="AE373" i="3"/>
  <c r="AD373" i="3"/>
  <c r="AC373" i="3"/>
  <c r="AB373" i="3"/>
  <c r="AA373" i="3"/>
  <c r="Z373" i="3"/>
  <c r="U372" i="3"/>
  <c r="Q36" i="4" s="1"/>
  <c r="W371" i="3"/>
  <c r="V371" i="3"/>
  <c r="AD371" i="3" s="1"/>
  <c r="U371" i="3"/>
  <c r="T371" i="3"/>
  <c r="S371" i="3"/>
  <c r="AA371" i="3" s="1"/>
  <c r="R371" i="3"/>
  <c r="Q371" i="3"/>
  <c r="P371" i="3"/>
  <c r="AB371" i="3" s="1"/>
  <c r="O371" i="3"/>
  <c r="N371" i="3"/>
  <c r="M371" i="3"/>
  <c r="AC371" i="3" s="1"/>
  <c r="L371" i="3"/>
  <c r="K371" i="3"/>
  <c r="J371" i="3"/>
  <c r="I371" i="3"/>
  <c r="H371" i="3"/>
  <c r="Z371" i="3" s="1"/>
  <c r="AE371" i="3" s="1"/>
  <c r="G371" i="3"/>
  <c r="F371" i="3"/>
  <c r="E371" i="3"/>
  <c r="AB370" i="3"/>
  <c r="W370" i="3"/>
  <c r="V370" i="3"/>
  <c r="AD370" i="3" s="1"/>
  <c r="U370" i="3"/>
  <c r="T370" i="3"/>
  <c r="S370" i="3"/>
  <c r="AA370" i="3" s="1"/>
  <c r="R370" i="3"/>
  <c r="Q370" i="3"/>
  <c r="P370" i="3"/>
  <c r="O370" i="3"/>
  <c r="N370" i="3"/>
  <c r="M370" i="3"/>
  <c r="L370" i="3"/>
  <c r="K370" i="3"/>
  <c r="AC370" i="3" s="1"/>
  <c r="J370" i="3"/>
  <c r="I370" i="3"/>
  <c r="H370" i="3"/>
  <c r="G370" i="3"/>
  <c r="F370" i="3"/>
  <c r="Z370" i="3" s="1"/>
  <c r="E370" i="3"/>
  <c r="AD369" i="3"/>
  <c r="W369" i="3"/>
  <c r="V369" i="3"/>
  <c r="U369" i="3"/>
  <c r="T369" i="3"/>
  <c r="S369" i="3"/>
  <c r="AA369" i="3" s="1"/>
  <c r="R369" i="3"/>
  <c r="Q369" i="3"/>
  <c r="P369" i="3"/>
  <c r="O369" i="3"/>
  <c r="N369" i="3"/>
  <c r="AB369" i="3" s="1"/>
  <c r="M369" i="3"/>
  <c r="L369" i="3"/>
  <c r="K369" i="3"/>
  <c r="J369" i="3"/>
  <c r="AC369" i="3" s="1"/>
  <c r="I369" i="3"/>
  <c r="H369" i="3"/>
  <c r="G369" i="3"/>
  <c r="F369" i="3"/>
  <c r="E369" i="3"/>
  <c r="W368" i="3"/>
  <c r="V368" i="3"/>
  <c r="AD368" i="3" s="1"/>
  <c r="U368" i="3"/>
  <c r="T368" i="3"/>
  <c r="S368" i="3"/>
  <c r="AA368" i="3" s="1"/>
  <c r="R368" i="3"/>
  <c r="Q368" i="3"/>
  <c r="P368" i="3"/>
  <c r="O368" i="3"/>
  <c r="N368" i="3"/>
  <c r="M368" i="3"/>
  <c r="L368" i="3"/>
  <c r="K368" i="3"/>
  <c r="J368" i="3"/>
  <c r="AC368" i="3" s="1"/>
  <c r="I368" i="3"/>
  <c r="Z368" i="3" s="1"/>
  <c r="H368" i="3"/>
  <c r="G368" i="3"/>
  <c r="F368" i="3"/>
  <c r="E368" i="3"/>
  <c r="AB367" i="3"/>
  <c r="W367" i="3"/>
  <c r="V367" i="3"/>
  <c r="AD367" i="3" s="1"/>
  <c r="U367" i="3"/>
  <c r="T367" i="3"/>
  <c r="S367" i="3"/>
  <c r="R367" i="3"/>
  <c r="Q367" i="3"/>
  <c r="P367" i="3"/>
  <c r="O367" i="3"/>
  <c r="N367" i="3"/>
  <c r="M367" i="3"/>
  <c r="L367" i="3"/>
  <c r="AC367" i="3" s="1"/>
  <c r="K367" i="3"/>
  <c r="J367" i="3"/>
  <c r="I367" i="3"/>
  <c r="H367" i="3"/>
  <c r="G367" i="3"/>
  <c r="F367" i="3"/>
  <c r="Z367" i="3" s="1"/>
  <c r="E367" i="3"/>
  <c r="W366" i="3"/>
  <c r="V366" i="3"/>
  <c r="U366" i="3"/>
  <c r="T366" i="3"/>
  <c r="S366" i="3"/>
  <c r="AA366" i="3" s="1"/>
  <c r="R366" i="3"/>
  <c r="Q366" i="3"/>
  <c r="P366" i="3"/>
  <c r="O366" i="3"/>
  <c r="AB366" i="3" s="1"/>
  <c r="N366" i="3"/>
  <c r="M366" i="3"/>
  <c r="L366" i="3"/>
  <c r="K366" i="3"/>
  <c r="J366" i="3"/>
  <c r="AC366" i="3" s="1"/>
  <c r="I366" i="3"/>
  <c r="H366" i="3"/>
  <c r="G366" i="3"/>
  <c r="Z366" i="3" s="1"/>
  <c r="F366" i="3"/>
  <c r="E366" i="3"/>
  <c r="AA365" i="3"/>
  <c r="Z365" i="3"/>
  <c r="W365" i="3"/>
  <c r="V365" i="3"/>
  <c r="AD365" i="3" s="1"/>
  <c r="U365" i="3"/>
  <c r="T365" i="3"/>
  <c r="S365" i="3"/>
  <c r="R365" i="3"/>
  <c r="Q365" i="3"/>
  <c r="P365" i="3"/>
  <c r="O365" i="3"/>
  <c r="N365" i="3"/>
  <c r="M365" i="3"/>
  <c r="L365" i="3"/>
  <c r="K365" i="3"/>
  <c r="J365" i="3"/>
  <c r="AC365" i="3" s="1"/>
  <c r="I365" i="3"/>
  <c r="H365" i="3"/>
  <c r="G365" i="3"/>
  <c r="F365" i="3"/>
  <c r="X365" i="3" s="1"/>
  <c r="E365" i="3"/>
  <c r="AD364" i="3"/>
  <c r="W364" i="3"/>
  <c r="V364" i="3"/>
  <c r="U364" i="3"/>
  <c r="T364" i="3"/>
  <c r="S364" i="3"/>
  <c r="AA364" i="3" s="1"/>
  <c r="R364" i="3"/>
  <c r="Q364" i="3"/>
  <c r="P364" i="3"/>
  <c r="O364" i="3"/>
  <c r="N364" i="3"/>
  <c r="AB364" i="3" s="1"/>
  <c r="M364" i="3"/>
  <c r="AC364" i="3" s="1"/>
  <c r="L364" i="3"/>
  <c r="K364" i="3"/>
  <c r="J364" i="3"/>
  <c r="I364" i="3"/>
  <c r="H364" i="3"/>
  <c r="G364" i="3"/>
  <c r="F364" i="3"/>
  <c r="E364" i="3"/>
  <c r="W363" i="3"/>
  <c r="V363" i="3"/>
  <c r="AD363" i="3" s="1"/>
  <c r="U363" i="3"/>
  <c r="T363" i="3"/>
  <c r="S363" i="3"/>
  <c r="AA363" i="3" s="1"/>
  <c r="R363" i="3"/>
  <c r="Q363" i="3"/>
  <c r="P363" i="3"/>
  <c r="AB363" i="3" s="1"/>
  <c r="O363" i="3"/>
  <c r="N363" i="3"/>
  <c r="M363" i="3"/>
  <c r="AC363" i="3" s="1"/>
  <c r="L363" i="3"/>
  <c r="K363" i="3"/>
  <c r="J363" i="3"/>
  <c r="I363" i="3"/>
  <c r="H363" i="3"/>
  <c r="Z363" i="3" s="1"/>
  <c r="AE363" i="3" s="1"/>
  <c r="G363" i="3"/>
  <c r="F363" i="3"/>
  <c r="E363" i="3"/>
  <c r="AB362" i="3"/>
  <c r="W362" i="3"/>
  <c r="V362" i="3"/>
  <c r="AD362" i="3" s="1"/>
  <c r="U362" i="3"/>
  <c r="T362" i="3"/>
  <c r="S362" i="3"/>
  <c r="AA362" i="3" s="1"/>
  <c r="R362" i="3"/>
  <c r="Q362" i="3"/>
  <c r="P362" i="3"/>
  <c r="O362" i="3"/>
  <c r="N362" i="3"/>
  <c r="M362" i="3"/>
  <c r="L362" i="3"/>
  <c r="K362" i="3"/>
  <c r="AC362" i="3" s="1"/>
  <c r="J362" i="3"/>
  <c r="I362" i="3"/>
  <c r="H362" i="3"/>
  <c r="G362" i="3"/>
  <c r="F362" i="3"/>
  <c r="Z362" i="3" s="1"/>
  <c r="E362" i="3"/>
  <c r="AD361" i="3"/>
  <c r="W361" i="3"/>
  <c r="V361" i="3"/>
  <c r="V372" i="3" s="1"/>
  <c r="U361" i="3"/>
  <c r="T361" i="3"/>
  <c r="S361" i="3"/>
  <c r="AA361" i="3" s="1"/>
  <c r="R361" i="3"/>
  <c r="Q361" i="3"/>
  <c r="P361" i="3"/>
  <c r="O361" i="3"/>
  <c r="N361" i="3"/>
  <c r="AB361" i="3" s="1"/>
  <c r="M361" i="3"/>
  <c r="L361" i="3"/>
  <c r="K361" i="3"/>
  <c r="J361" i="3"/>
  <c r="AC361" i="3" s="1"/>
  <c r="I361" i="3"/>
  <c r="H361" i="3"/>
  <c r="G361" i="3"/>
  <c r="F361" i="3"/>
  <c r="F372" i="3" s="1"/>
  <c r="E361" i="3"/>
  <c r="W360" i="3"/>
  <c r="W372" i="3" s="1"/>
  <c r="S36" i="4" s="1"/>
  <c r="V360" i="3"/>
  <c r="AD360" i="3" s="1"/>
  <c r="U360" i="3"/>
  <c r="T360" i="3"/>
  <c r="S360" i="3"/>
  <c r="R360" i="3"/>
  <c r="R372" i="3" s="1"/>
  <c r="N36" i="4" s="1"/>
  <c r="Q360" i="3"/>
  <c r="Q372" i="3" s="1"/>
  <c r="M36" i="4" s="1"/>
  <c r="P360" i="3"/>
  <c r="O360" i="3"/>
  <c r="O372" i="3" s="1"/>
  <c r="K36" i="4" s="1"/>
  <c r="N360" i="3"/>
  <c r="M360" i="3"/>
  <c r="L360" i="3"/>
  <c r="K360" i="3"/>
  <c r="J360" i="3"/>
  <c r="I360" i="3"/>
  <c r="I372" i="3" s="1"/>
  <c r="E36" i="4" s="1"/>
  <c r="H360" i="3"/>
  <c r="G360" i="3"/>
  <c r="G372" i="3" s="1"/>
  <c r="C36" i="4" s="1"/>
  <c r="F360" i="3"/>
  <c r="E360" i="3"/>
  <c r="AD359" i="3"/>
  <c r="AC359" i="3"/>
  <c r="AB359" i="3"/>
  <c r="AE359" i="3" s="1"/>
  <c r="AA359" i="3"/>
  <c r="Z359" i="3"/>
  <c r="AA358" i="3"/>
  <c r="W358" i="3"/>
  <c r="S35" i="4" s="1"/>
  <c r="T358" i="3"/>
  <c r="P35" i="4" s="1"/>
  <c r="S358" i="3"/>
  <c r="O35" i="4" s="1"/>
  <c r="R358" i="3"/>
  <c r="N35" i="4" s="1"/>
  <c r="O358" i="3"/>
  <c r="K35" i="4" s="1"/>
  <c r="L358" i="3"/>
  <c r="H35" i="4" s="1"/>
  <c r="K358" i="3"/>
  <c r="G35" i="4" s="1"/>
  <c r="J358" i="3"/>
  <c r="G358" i="3"/>
  <c r="C35" i="4" s="1"/>
  <c r="AC357" i="3"/>
  <c r="W357" i="3"/>
  <c r="V357" i="3"/>
  <c r="V358" i="3" s="1"/>
  <c r="U357" i="3"/>
  <c r="U358" i="3" s="1"/>
  <c r="Q35" i="4" s="1"/>
  <c r="T357" i="3"/>
  <c r="S357" i="3"/>
  <c r="AA357" i="3" s="1"/>
  <c r="R357" i="3"/>
  <c r="Q357" i="3"/>
  <c r="Q358" i="3" s="1"/>
  <c r="M35" i="4" s="1"/>
  <c r="P357" i="3"/>
  <c r="P358" i="3" s="1"/>
  <c r="L35" i="4" s="1"/>
  <c r="O357" i="3"/>
  <c r="N357" i="3"/>
  <c r="M357" i="3"/>
  <c r="M358" i="3" s="1"/>
  <c r="I35" i="4" s="1"/>
  <c r="L357" i="3"/>
  <c r="K357" i="3"/>
  <c r="J357" i="3"/>
  <c r="I357" i="3"/>
  <c r="I358" i="3" s="1"/>
  <c r="E35" i="4" s="1"/>
  <c r="H357" i="3"/>
  <c r="H358" i="3" s="1"/>
  <c r="D35" i="4" s="1"/>
  <c r="G357" i="3"/>
  <c r="F357" i="3"/>
  <c r="E357" i="3"/>
  <c r="AD356" i="3"/>
  <c r="AC356" i="3"/>
  <c r="AB356" i="3"/>
  <c r="AA356" i="3"/>
  <c r="Z356" i="3"/>
  <c r="AE356" i="3" s="1"/>
  <c r="V355" i="3"/>
  <c r="N355" i="3"/>
  <c r="W354" i="3"/>
  <c r="V354" i="3"/>
  <c r="AD354" i="3" s="1"/>
  <c r="U354" i="3"/>
  <c r="T354" i="3"/>
  <c r="S354" i="3"/>
  <c r="AA354" i="3" s="1"/>
  <c r="R354" i="3"/>
  <c r="Q354" i="3"/>
  <c r="P354" i="3"/>
  <c r="O354" i="3"/>
  <c r="N354" i="3"/>
  <c r="AB354" i="3" s="1"/>
  <c r="M354" i="3"/>
  <c r="L354" i="3"/>
  <c r="K354" i="3"/>
  <c r="J354" i="3"/>
  <c r="AC354" i="3" s="1"/>
  <c r="I354" i="3"/>
  <c r="Z354" i="3" s="1"/>
  <c r="AE354" i="3" s="1"/>
  <c r="H354" i="3"/>
  <c r="G354" i="3"/>
  <c r="F354" i="3"/>
  <c r="X354" i="3" s="1"/>
  <c r="Y354" i="3" s="1"/>
  <c r="E354" i="3"/>
  <c r="AC353" i="3"/>
  <c r="AB353" i="3"/>
  <c r="W353" i="3"/>
  <c r="V353" i="3"/>
  <c r="AD353" i="3" s="1"/>
  <c r="U353" i="3"/>
  <c r="T353" i="3"/>
  <c r="S353" i="3"/>
  <c r="AA353" i="3" s="1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Z353" i="3" s="1"/>
  <c r="E353" i="3"/>
  <c r="W352" i="3"/>
  <c r="V352" i="3"/>
  <c r="AD352" i="3" s="1"/>
  <c r="U352" i="3"/>
  <c r="T352" i="3"/>
  <c r="S352" i="3"/>
  <c r="AA352" i="3" s="1"/>
  <c r="R352" i="3"/>
  <c r="Q352" i="3"/>
  <c r="P352" i="3"/>
  <c r="O352" i="3"/>
  <c r="N352" i="3"/>
  <c r="M352" i="3"/>
  <c r="L352" i="3"/>
  <c r="K352" i="3"/>
  <c r="J352" i="3"/>
  <c r="AC352" i="3" s="1"/>
  <c r="I352" i="3"/>
  <c r="H352" i="3"/>
  <c r="X352" i="3" s="1"/>
  <c r="Y352" i="3" s="1"/>
  <c r="G352" i="3"/>
  <c r="F352" i="3"/>
  <c r="E352" i="3"/>
  <c r="Z351" i="3"/>
  <c r="W351" i="3"/>
  <c r="V351" i="3"/>
  <c r="AD351" i="3" s="1"/>
  <c r="U351" i="3"/>
  <c r="T351" i="3"/>
  <c r="S351" i="3"/>
  <c r="AA351" i="3" s="1"/>
  <c r="R351" i="3"/>
  <c r="Q351" i="3"/>
  <c r="P351" i="3"/>
  <c r="O351" i="3"/>
  <c r="N351" i="3"/>
  <c r="AB351" i="3" s="1"/>
  <c r="M351" i="3"/>
  <c r="L351" i="3"/>
  <c r="K351" i="3"/>
  <c r="J351" i="3"/>
  <c r="I351" i="3"/>
  <c r="H351" i="3"/>
  <c r="G351" i="3"/>
  <c r="F351" i="3"/>
  <c r="E351" i="3"/>
  <c r="AD350" i="3"/>
  <c r="AC350" i="3"/>
  <c r="W350" i="3"/>
  <c r="V350" i="3"/>
  <c r="U350" i="3"/>
  <c r="T350" i="3"/>
  <c r="S350" i="3"/>
  <c r="R350" i="3"/>
  <c r="Q350" i="3"/>
  <c r="P350" i="3"/>
  <c r="O350" i="3"/>
  <c r="N350" i="3"/>
  <c r="AB350" i="3" s="1"/>
  <c r="M350" i="3"/>
  <c r="L350" i="3"/>
  <c r="K350" i="3"/>
  <c r="J350" i="3"/>
  <c r="I350" i="3"/>
  <c r="H350" i="3"/>
  <c r="G350" i="3"/>
  <c r="F350" i="3"/>
  <c r="E350" i="3"/>
  <c r="W349" i="3"/>
  <c r="V349" i="3"/>
  <c r="AD349" i="3" s="1"/>
  <c r="U349" i="3"/>
  <c r="T349" i="3"/>
  <c r="S349" i="3"/>
  <c r="AA349" i="3" s="1"/>
  <c r="R349" i="3"/>
  <c r="Q349" i="3"/>
  <c r="P349" i="3"/>
  <c r="O349" i="3"/>
  <c r="N349" i="3"/>
  <c r="M349" i="3"/>
  <c r="AC349" i="3" s="1"/>
  <c r="L349" i="3"/>
  <c r="K349" i="3"/>
  <c r="J349" i="3"/>
  <c r="I349" i="3"/>
  <c r="H349" i="3"/>
  <c r="G349" i="3"/>
  <c r="F349" i="3"/>
  <c r="E349" i="3"/>
  <c r="AB348" i="3"/>
  <c r="W348" i="3"/>
  <c r="V348" i="3"/>
  <c r="AD348" i="3" s="1"/>
  <c r="U348" i="3"/>
  <c r="T348" i="3"/>
  <c r="AA348" i="3" s="1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Z348" i="3" s="1"/>
  <c r="E348" i="3"/>
  <c r="W347" i="3"/>
  <c r="AD347" i="3" s="1"/>
  <c r="V347" i="3"/>
  <c r="U347" i="3"/>
  <c r="T347" i="3"/>
  <c r="S347" i="3"/>
  <c r="AA347" i="3" s="1"/>
  <c r="R347" i="3"/>
  <c r="Q347" i="3"/>
  <c r="P347" i="3"/>
  <c r="O347" i="3"/>
  <c r="N347" i="3"/>
  <c r="M347" i="3"/>
  <c r="L347" i="3"/>
  <c r="K347" i="3"/>
  <c r="J347" i="3"/>
  <c r="AC347" i="3" s="1"/>
  <c r="I347" i="3"/>
  <c r="H347" i="3"/>
  <c r="G347" i="3"/>
  <c r="F347" i="3"/>
  <c r="E347" i="3"/>
  <c r="W346" i="3"/>
  <c r="V346" i="3"/>
  <c r="AD346" i="3" s="1"/>
  <c r="U346" i="3"/>
  <c r="T346" i="3"/>
  <c r="S346" i="3"/>
  <c r="AA346" i="3" s="1"/>
  <c r="R346" i="3"/>
  <c r="Q346" i="3"/>
  <c r="P346" i="3"/>
  <c r="O346" i="3"/>
  <c r="N346" i="3"/>
  <c r="AB346" i="3" s="1"/>
  <c r="M346" i="3"/>
  <c r="L346" i="3"/>
  <c r="K346" i="3"/>
  <c r="J346" i="3"/>
  <c r="AC346" i="3" s="1"/>
  <c r="I346" i="3"/>
  <c r="Z346" i="3" s="1"/>
  <c r="H346" i="3"/>
  <c r="G346" i="3"/>
  <c r="F346" i="3"/>
  <c r="X346" i="3" s="1"/>
  <c r="Y346" i="3" s="1"/>
  <c r="E346" i="3"/>
  <c r="AC345" i="3"/>
  <c r="AB345" i="3"/>
  <c r="W345" i="3"/>
  <c r="V345" i="3"/>
  <c r="AD345" i="3" s="1"/>
  <c r="U345" i="3"/>
  <c r="T345" i="3"/>
  <c r="S345" i="3"/>
  <c r="AA345" i="3" s="1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Z345" i="3" s="1"/>
  <c r="E345" i="3"/>
  <c r="W344" i="3"/>
  <c r="W355" i="3" s="1"/>
  <c r="S34" i="4" s="1"/>
  <c r="V344" i="3"/>
  <c r="AD344" i="3" s="1"/>
  <c r="U344" i="3"/>
  <c r="T344" i="3"/>
  <c r="S344" i="3"/>
  <c r="AA344" i="3" s="1"/>
  <c r="R344" i="3"/>
  <c r="Q344" i="3"/>
  <c r="P344" i="3"/>
  <c r="O344" i="3"/>
  <c r="N344" i="3"/>
  <c r="M344" i="3"/>
  <c r="L344" i="3"/>
  <c r="K344" i="3"/>
  <c r="J344" i="3"/>
  <c r="AC344" i="3" s="1"/>
  <c r="I344" i="3"/>
  <c r="H344" i="3"/>
  <c r="X344" i="3" s="1"/>
  <c r="Y344" i="3" s="1"/>
  <c r="G344" i="3"/>
  <c r="G355" i="3" s="1"/>
  <c r="C34" i="4" s="1"/>
  <c r="F344" i="3"/>
  <c r="E344" i="3"/>
  <c r="Z343" i="3"/>
  <c r="W343" i="3"/>
  <c r="V343" i="3"/>
  <c r="AD343" i="3" s="1"/>
  <c r="U343" i="3"/>
  <c r="T343" i="3"/>
  <c r="S343" i="3"/>
  <c r="S355" i="3" s="1"/>
  <c r="R343" i="3"/>
  <c r="Q343" i="3"/>
  <c r="P343" i="3"/>
  <c r="O343" i="3"/>
  <c r="N343" i="3"/>
  <c r="AB343" i="3" s="1"/>
  <c r="M343" i="3"/>
  <c r="L343" i="3"/>
  <c r="K343" i="3"/>
  <c r="K355" i="3" s="1"/>
  <c r="G34" i="4" s="1"/>
  <c r="J343" i="3"/>
  <c r="I343" i="3"/>
  <c r="H343" i="3"/>
  <c r="G343" i="3"/>
  <c r="F343" i="3"/>
  <c r="E343" i="3"/>
  <c r="AC342" i="3"/>
  <c r="W342" i="3"/>
  <c r="V342" i="3"/>
  <c r="AD342" i="3" s="1"/>
  <c r="U342" i="3"/>
  <c r="U355" i="3" s="1"/>
  <c r="Q34" i="4" s="1"/>
  <c r="T342" i="3"/>
  <c r="S342" i="3"/>
  <c r="R342" i="3"/>
  <c r="R355" i="3" s="1"/>
  <c r="N34" i="4" s="1"/>
  <c r="Q342" i="3"/>
  <c r="Q355" i="3" s="1"/>
  <c r="M34" i="4" s="1"/>
  <c r="P342" i="3"/>
  <c r="O342" i="3"/>
  <c r="N342" i="3"/>
  <c r="AB342" i="3" s="1"/>
  <c r="M342" i="3"/>
  <c r="M355" i="3" s="1"/>
  <c r="I34" i="4" s="1"/>
  <c r="L342" i="3"/>
  <c r="K342" i="3"/>
  <c r="J342" i="3"/>
  <c r="J355" i="3" s="1"/>
  <c r="I342" i="3"/>
  <c r="I355" i="3" s="1"/>
  <c r="E34" i="4" s="1"/>
  <c r="H342" i="3"/>
  <c r="G342" i="3"/>
  <c r="F342" i="3"/>
  <c r="E342" i="3"/>
  <c r="AD341" i="3"/>
  <c r="AC341" i="3"/>
  <c r="AB341" i="3"/>
  <c r="AA341" i="3"/>
  <c r="Z341" i="3"/>
  <c r="AE341" i="3" s="1"/>
  <c r="N340" i="3"/>
  <c r="W339" i="3"/>
  <c r="V339" i="3"/>
  <c r="AD339" i="3" s="1"/>
  <c r="U339" i="3"/>
  <c r="T339" i="3"/>
  <c r="S339" i="3"/>
  <c r="AA339" i="3" s="1"/>
  <c r="R339" i="3"/>
  <c r="Q339" i="3"/>
  <c r="P339" i="3"/>
  <c r="O339" i="3"/>
  <c r="N339" i="3"/>
  <c r="M339" i="3"/>
  <c r="L339" i="3"/>
  <c r="K339" i="3"/>
  <c r="J339" i="3"/>
  <c r="AC339" i="3" s="1"/>
  <c r="I339" i="3"/>
  <c r="Z339" i="3" s="1"/>
  <c r="H339" i="3"/>
  <c r="G339" i="3"/>
  <c r="F339" i="3"/>
  <c r="E339" i="3"/>
  <c r="AC338" i="3"/>
  <c r="AB338" i="3"/>
  <c r="W338" i="3"/>
  <c r="V338" i="3"/>
  <c r="AD338" i="3" s="1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Z338" i="3" s="1"/>
  <c r="E338" i="3"/>
  <c r="W337" i="3"/>
  <c r="V337" i="3"/>
  <c r="AD337" i="3" s="1"/>
  <c r="U337" i="3"/>
  <c r="T337" i="3"/>
  <c r="S337" i="3"/>
  <c r="AA337" i="3" s="1"/>
  <c r="R337" i="3"/>
  <c r="Q337" i="3"/>
  <c r="P337" i="3"/>
  <c r="O337" i="3"/>
  <c r="N337" i="3"/>
  <c r="M337" i="3"/>
  <c r="L337" i="3"/>
  <c r="K337" i="3"/>
  <c r="J337" i="3"/>
  <c r="AC337" i="3" s="1"/>
  <c r="I337" i="3"/>
  <c r="H337" i="3"/>
  <c r="X337" i="3" s="1"/>
  <c r="Y337" i="3" s="1"/>
  <c r="G337" i="3"/>
  <c r="Z337" i="3" s="1"/>
  <c r="F337" i="3"/>
  <c r="E337" i="3"/>
  <c r="Z336" i="3"/>
  <c r="W336" i="3"/>
  <c r="V336" i="3"/>
  <c r="AD336" i="3" s="1"/>
  <c r="U336" i="3"/>
  <c r="T336" i="3"/>
  <c r="S336" i="3"/>
  <c r="AA336" i="3" s="1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AC335" i="3"/>
  <c r="W335" i="3"/>
  <c r="V335" i="3"/>
  <c r="AD335" i="3" s="1"/>
  <c r="U335" i="3"/>
  <c r="T335" i="3"/>
  <c r="S335" i="3"/>
  <c r="AA335" i="3" s="1"/>
  <c r="R335" i="3"/>
  <c r="Q335" i="3"/>
  <c r="P335" i="3"/>
  <c r="O335" i="3"/>
  <c r="N335" i="3"/>
  <c r="AB335" i="3" s="1"/>
  <c r="M335" i="3"/>
  <c r="L335" i="3"/>
  <c r="K335" i="3"/>
  <c r="J335" i="3"/>
  <c r="I335" i="3"/>
  <c r="H335" i="3"/>
  <c r="G335" i="3"/>
  <c r="F335" i="3"/>
  <c r="E335" i="3"/>
  <c r="W334" i="3"/>
  <c r="V334" i="3"/>
  <c r="AD334" i="3" s="1"/>
  <c r="U334" i="3"/>
  <c r="T334" i="3"/>
  <c r="S334" i="3"/>
  <c r="AA334" i="3" s="1"/>
  <c r="R334" i="3"/>
  <c r="Q334" i="3"/>
  <c r="P334" i="3"/>
  <c r="AB334" i="3" s="1"/>
  <c r="O334" i="3"/>
  <c r="N334" i="3"/>
  <c r="M334" i="3"/>
  <c r="AC334" i="3" s="1"/>
  <c r="L334" i="3"/>
  <c r="K334" i="3"/>
  <c r="J334" i="3"/>
  <c r="I334" i="3"/>
  <c r="H334" i="3"/>
  <c r="Z334" i="3" s="1"/>
  <c r="G334" i="3"/>
  <c r="F334" i="3"/>
  <c r="E334" i="3"/>
  <c r="AB333" i="3"/>
  <c r="AA333" i="3"/>
  <c r="W333" i="3"/>
  <c r="V333" i="3"/>
  <c r="AD333" i="3" s="1"/>
  <c r="U333" i="3"/>
  <c r="T333" i="3"/>
  <c r="S333" i="3"/>
  <c r="R333" i="3"/>
  <c r="Q333" i="3"/>
  <c r="P333" i="3"/>
  <c r="O333" i="3"/>
  <c r="N333" i="3"/>
  <c r="M333" i="3"/>
  <c r="L333" i="3"/>
  <c r="K333" i="3"/>
  <c r="AC333" i="3" s="1"/>
  <c r="J333" i="3"/>
  <c r="I333" i="3"/>
  <c r="H333" i="3"/>
  <c r="X333" i="3" s="1"/>
  <c r="G333" i="3"/>
  <c r="F333" i="3"/>
  <c r="Z333" i="3" s="1"/>
  <c r="E333" i="3"/>
  <c r="W332" i="3"/>
  <c r="AD332" i="3" s="1"/>
  <c r="V332" i="3"/>
  <c r="U332" i="3"/>
  <c r="T332" i="3"/>
  <c r="S332" i="3"/>
  <c r="AA332" i="3" s="1"/>
  <c r="R332" i="3"/>
  <c r="Q332" i="3"/>
  <c r="P332" i="3"/>
  <c r="O332" i="3"/>
  <c r="N332" i="3"/>
  <c r="M332" i="3"/>
  <c r="L332" i="3"/>
  <c r="K332" i="3"/>
  <c r="J332" i="3"/>
  <c r="AC332" i="3" s="1"/>
  <c r="I332" i="3"/>
  <c r="H332" i="3"/>
  <c r="G332" i="3"/>
  <c r="F332" i="3"/>
  <c r="E332" i="3"/>
  <c r="W331" i="3"/>
  <c r="V331" i="3"/>
  <c r="AD331" i="3" s="1"/>
  <c r="U331" i="3"/>
  <c r="T331" i="3"/>
  <c r="S331" i="3"/>
  <c r="AA331" i="3" s="1"/>
  <c r="R331" i="3"/>
  <c r="Q331" i="3"/>
  <c r="P331" i="3"/>
  <c r="O331" i="3"/>
  <c r="N331" i="3"/>
  <c r="M331" i="3"/>
  <c r="L331" i="3"/>
  <c r="K331" i="3"/>
  <c r="J331" i="3"/>
  <c r="AC331" i="3" s="1"/>
  <c r="I331" i="3"/>
  <c r="Z331" i="3" s="1"/>
  <c r="H331" i="3"/>
  <c r="G331" i="3"/>
  <c r="F331" i="3"/>
  <c r="E331" i="3"/>
  <c r="AC330" i="3"/>
  <c r="AB330" i="3"/>
  <c r="W330" i="3"/>
  <c r="V330" i="3"/>
  <c r="AD330" i="3" s="1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Z330" i="3" s="1"/>
  <c r="E330" i="3"/>
  <c r="W329" i="3"/>
  <c r="W340" i="3" s="1"/>
  <c r="S33" i="4" s="1"/>
  <c r="V329" i="3"/>
  <c r="AD329" i="3" s="1"/>
  <c r="U329" i="3"/>
  <c r="T329" i="3"/>
  <c r="S329" i="3"/>
  <c r="AA329" i="3" s="1"/>
  <c r="R329" i="3"/>
  <c r="Q329" i="3"/>
  <c r="P329" i="3"/>
  <c r="O329" i="3"/>
  <c r="AB329" i="3" s="1"/>
  <c r="N329" i="3"/>
  <c r="M329" i="3"/>
  <c r="L329" i="3"/>
  <c r="K329" i="3"/>
  <c r="J329" i="3"/>
  <c r="AC329" i="3" s="1"/>
  <c r="I329" i="3"/>
  <c r="H329" i="3"/>
  <c r="G329" i="3"/>
  <c r="Z329" i="3" s="1"/>
  <c r="F329" i="3"/>
  <c r="E329" i="3"/>
  <c r="Z328" i="3"/>
  <c r="W328" i="3"/>
  <c r="V328" i="3"/>
  <c r="AD328" i="3" s="1"/>
  <c r="U328" i="3"/>
  <c r="T328" i="3"/>
  <c r="S328" i="3"/>
  <c r="S340" i="3" s="1"/>
  <c r="R328" i="3"/>
  <c r="Q328" i="3"/>
  <c r="P328" i="3"/>
  <c r="O328" i="3"/>
  <c r="N328" i="3"/>
  <c r="AB328" i="3" s="1"/>
  <c r="M328" i="3"/>
  <c r="L328" i="3"/>
  <c r="K328" i="3"/>
  <c r="K340" i="3" s="1"/>
  <c r="G33" i="4" s="1"/>
  <c r="J328" i="3"/>
  <c r="I328" i="3"/>
  <c r="H328" i="3"/>
  <c r="G328" i="3"/>
  <c r="F328" i="3"/>
  <c r="E328" i="3"/>
  <c r="AC327" i="3"/>
  <c r="W327" i="3"/>
  <c r="V327" i="3"/>
  <c r="U327" i="3"/>
  <c r="T327" i="3"/>
  <c r="S327" i="3"/>
  <c r="AA327" i="3" s="1"/>
  <c r="R327" i="3"/>
  <c r="Q327" i="3"/>
  <c r="Q340" i="3" s="1"/>
  <c r="M33" i="4" s="1"/>
  <c r="P327" i="3"/>
  <c r="P340" i="3" s="1"/>
  <c r="L33" i="4" s="1"/>
  <c r="O327" i="3"/>
  <c r="N327" i="3"/>
  <c r="AB327" i="3" s="1"/>
  <c r="M327" i="3"/>
  <c r="L327" i="3"/>
  <c r="K327" i="3"/>
  <c r="J327" i="3"/>
  <c r="I327" i="3"/>
  <c r="I340" i="3" s="1"/>
  <c r="E33" i="4" s="1"/>
  <c r="H327" i="3"/>
  <c r="H340" i="3" s="1"/>
  <c r="D33" i="4" s="1"/>
  <c r="G327" i="3"/>
  <c r="F327" i="3"/>
  <c r="E327" i="3"/>
  <c r="AD326" i="3"/>
  <c r="AC326" i="3"/>
  <c r="AB326" i="3"/>
  <c r="AA326" i="3"/>
  <c r="Z326" i="3"/>
  <c r="AE326" i="3" s="1"/>
  <c r="G325" i="3"/>
  <c r="C32" i="4" s="1"/>
  <c r="W324" i="3"/>
  <c r="V324" i="3"/>
  <c r="AD324" i="3" s="1"/>
  <c r="U324" i="3"/>
  <c r="T324" i="3"/>
  <c r="S324" i="3"/>
  <c r="AA324" i="3" s="1"/>
  <c r="R324" i="3"/>
  <c r="Q324" i="3"/>
  <c r="P324" i="3"/>
  <c r="O324" i="3"/>
  <c r="N324" i="3"/>
  <c r="M324" i="3"/>
  <c r="L324" i="3"/>
  <c r="K324" i="3"/>
  <c r="J324" i="3"/>
  <c r="AC324" i="3" s="1"/>
  <c r="I324" i="3"/>
  <c r="Z324" i="3" s="1"/>
  <c r="H324" i="3"/>
  <c r="G324" i="3"/>
  <c r="F324" i="3"/>
  <c r="E324" i="3"/>
  <c r="AB323" i="3"/>
  <c r="W323" i="3"/>
  <c r="V323" i="3"/>
  <c r="AD323" i="3" s="1"/>
  <c r="U323" i="3"/>
  <c r="T323" i="3"/>
  <c r="S323" i="3"/>
  <c r="R323" i="3"/>
  <c r="Q323" i="3"/>
  <c r="P323" i="3"/>
  <c r="O323" i="3"/>
  <c r="N323" i="3"/>
  <c r="M323" i="3"/>
  <c r="AC323" i="3" s="1"/>
  <c r="L323" i="3"/>
  <c r="K323" i="3"/>
  <c r="J323" i="3"/>
  <c r="I323" i="3"/>
  <c r="H323" i="3"/>
  <c r="G323" i="3"/>
  <c r="F323" i="3"/>
  <c r="Z323" i="3" s="1"/>
  <c r="E323" i="3"/>
  <c r="W322" i="3"/>
  <c r="V322" i="3"/>
  <c r="U322" i="3"/>
  <c r="T322" i="3"/>
  <c r="S322" i="3"/>
  <c r="AA322" i="3" s="1"/>
  <c r="R322" i="3"/>
  <c r="Q322" i="3"/>
  <c r="P322" i="3"/>
  <c r="O322" i="3"/>
  <c r="AB322" i="3" s="1"/>
  <c r="N322" i="3"/>
  <c r="M322" i="3"/>
  <c r="L322" i="3"/>
  <c r="K322" i="3"/>
  <c r="J322" i="3"/>
  <c r="AC322" i="3" s="1"/>
  <c r="I322" i="3"/>
  <c r="H322" i="3"/>
  <c r="G322" i="3"/>
  <c r="Z322" i="3" s="1"/>
  <c r="F322" i="3"/>
  <c r="E322" i="3"/>
  <c r="AA321" i="3"/>
  <c r="Z321" i="3"/>
  <c r="W321" i="3"/>
  <c r="V321" i="3"/>
  <c r="AD321" i="3" s="1"/>
  <c r="U321" i="3"/>
  <c r="T321" i="3"/>
  <c r="S321" i="3"/>
  <c r="R321" i="3"/>
  <c r="Q321" i="3"/>
  <c r="P321" i="3"/>
  <c r="O321" i="3"/>
  <c r="N321" i="3"/>
  <c r="M321" i="3"/>
  <c r="L321" i="3"/>
  <c r="K321" i="3"/>
  <c r="J321" i="3"/>
  <c r="AC321" i="3" s="1"/>
  <c r="I321" i="3"/>
  <c r="H321" i="3"/>
  <c r="G321" i="3"/>
  <c r="F321" i="3"/>
  <c r="E321" i="3"/>
  <c r="AC320" i="3"/>
  <c r="W320" i="3"/>
  <c r="V320" i="3"/>
  <c r="AD320" i="3" s="1"/>
  <c r="U320" i="3"/>
  <c r="T320" i="3"/>
  <c r="S320" i="3"/>
  <c r="R320" i="3"/>
  <c r="Q320" i="3"/>
  <c r="P320" i="3"/>
  <c r="O320" i="3"/>
  <c r="N320" i="3"/>
  <c r="AB320" i="3" s="1"/>
  <c r="M320" i="3"/>
  <c r="L320" i="3"/>
  <c r="K320" i="3"/>
  <c r="J320" i="3"/>
  <c r="I320" i="3"/>
  <c r="H320" i="3"/>
  <c r="G320" i="3"/>
  <c r="F320" i="3"/>
  <c r="E320" i="3"/>
  <c r="W319" i="3"/>
  <c r="V319" i="3"/>
  <c r="AD319" i="3" s="1"/>
  <c r="U319" i="3"/>
  <c r="T319" i="3"/>
  <c r="S319" i="3"/>
  <c r="AA319" i="3" s="1"/>
  <c r="R319" i="3"/>
  <c r="Q319" i="3"/>
  <c r="P319" i="3"/>
  <c r="O319" i="3"/>
  <c r="N319" i="3"/>
  <c r="M319" i="3"/>
  <c r="AC319" i="3" s="1"/>
  <c r="L319" i="3"/>
  <c r="K319" i="3"/>
  <c r="J319" i="3"/>
  <c r="I319" i="3"/>
  <c r="H319" i="3"/>
  <c r="G319" i="3"/>
  <c r="F319" i="3"/>
  <c r="E319" i="3"/>
  <c r="AB318" i="3"/>
  <c r="AA318" i="3"/>
  <c r="W318" i="3"/>
  <c r="V318" i="3"/>
  <c r="AD318" i="3" s="1"/>
  <c r="U318" i="3"/>
  <c r="T318" i="3"/>
  <c r="S318" i="3"/>
  <c r="R318" i="3"/>
  <c r="Q318" i="3"/>
  <c r="P318" i="3"/>
  <c r="O318" i="3"/>
  <c r="N318" i="3"/>
  <c r="M318" i="3"/>
  <c r="L318" i="3"/>
  <c r="K318" i="3"/>
  <c r="AC318" i="3" s="1"/>
  <c r="J318" i="3"/>
  <c r="I318" i="3"/>
  <c r="H318" i="3"/>
  <c r="X318" i="3" s="1"/>
  <c r="G318" i="3"/>
  <c r="F318" i="3"/>
  <c r="Z318" i="3" s="1"/>
  <c r="AE318" i="3" s="1"/>
  <c r="E318" i="3"/>
  <c r="W317" i="3"/>
  <c r="V317" i="3"/>
  <c r="U317" i="3"/>
  <c r="T317" i="3"/>
  <c r="S317" i="3"/>
  <c r="S325" i="3" s="1"/>
  <c r="R317" i="3"/>
  <c r="Q317" i="3"/>
  <c r="P317" i="3"/>
  <c r="O317" i="3"/>
  <c r="N317" i="3"/>
  <c r="AB317" i="3" s="1"/>
  <c r="M317" i="3"/>
  <c r="L317" i="3"/>
  <c r="K317" i="3"/>
  <c r="K325" i="3" s="1"/>
  <c r="G32" i="4" s="1"/>
  <c r="J317" i="3"/>
  <c r="AC317" i="3" s="1"/>
  <c r="I317" i="3"/>
  <c r="H317" i="3"/>
  <c r="G317" i="3"/>
  <c r="F317" i="3"/>
  <c r="E317" i="3"/>
  <c r="W316" i="3"/>
  <c r="V316" i="3"/>
  <c r="AD316" i="3" s="1"/>
  <c r="U316" i="3"/>
  <c r="T316" i="3"/>
  <c r="S316" i="3"/>
  <c r="AA316" i="3" s="1"/>
  <c r="R316" i="3"/>
  <c r="Q316" i="3"/>
  <c r="P316" i="3"/>
  <c r="O316" i="3"/>
  <c r="N316" i="3"/>
  <c r="M316" i="3"/>
  <c r="L316" i="3"/>
  <c r="K316" i="3"/>
  <c r="J316" i="3"/>
  <c r="AC316" i="3" s="1"/>
  <c r="I316" i="3"/>
  <c r="Z316" i="3" s="1"/>
  <c r="H316" i="3"/>
  <c r="G316" i="3"/>
  <c r="F316" i="3"/>
  <c r="E316" i="3"/>
  <c r="AB315" i="3"/>
  <c r="W315" i="3"/>
  <c r="V315" i="3"/>
  <c r="AD315" i="3" s="1"/>
  <c r="U315" i="3"/>
  <c r="T315" i="3"/>
  <c r="S315" i="3"/>
  <c r="R315" i="3"/>
  <c r="Q315" i="3"/>
  <c r="P315" i="3"/>
  <c r="O315" i="3"/>
  <c r="N315" i="3"/>
  <c r="M315" i="3"/>
  <c r="AC315" i="3" s="1"/>
  <c r="L315" i="3"/>
  <c r="K315" i="3"/>
  <c r="J315" i="3"/>
  <c r="I315" i="3"/>
  <c r="H315" i="3"/>
  <c r="G315" i="3"/>
  <c r="F315" i="3"/>
  <c r="Z315" i="3" s="1"/>
  <c r="E315" i="3"/>
  <c r="W314" i="3"/>
  <c r="W325" i="3" s="1"/>
  <c r="S32" i="4" s="1"/>
  <c r="V314" i="3"/>
  <c r="U314" i="3"/>
  <c r="T314" i="3"/>
  <c r="T325" i="3" s="1"/>
  <c r="P32" i="4" s="1"/>
  <c r="S314" i="3"/>
  <c r="AA314" i="3" s="1"/>
  <c r="R314" i="3"/>
  <c r="R325" i="3" s="1"/>
  <c r="N32" i="4" s="1"/>
  <c r="Q314" i="3"/>
  <c r="P314" i="3"/>
  <c r="P325" i="3" s="1"/>
  <c r="L32" i="4" s="1"/>
  <c r="O314" i="3"/>
  <c r="AB314" i="3" s="1"/>
  <c r="N314" i="3"/>
  <c r="M314" i="3"/>
  <c r="L314" i="3"/>
  <c r="L325" i="3" s="1"/>
  <c r="H32" i="4" s="1"/>
  <c r="K314" i="3"/>
  <c r="J314" i="3"/>
  <c r="AC314" i="3" s="1"/>
  <c r="I314" i="3"/>
  <c r="H314" i="3"/>
  <c r="H325" i="3" s="1"/>
  <c r="D32" i="4" s="1"/>
  <c r="G314" i="3"/>
  <c r="F314" i="3"/>
  <c r="E314" i="3"/>
  <c r="AD313" i="3"/>
  <c r="AC313" i="3"/>
  <c r="AB313" i="3"/>
  <c r="AA313" i="3"/>
  <c r="Z313" i="3"/>
  <c r="AE313" i="3" s="1"/>
  <c r="Q312" i="3"/>
  <c r="M31" i="4" s="1"/>
  <c r="AB311" i="3"/>
  <c r="W311" i="3"/>
  <c r="V311" i="3"/>
  <c r="AD311" i="3" s="1"/>
  <c r="U311" i="3"/>
  <c r="T311" i="3"/>
  <c r="AA311" i="3" s="1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Z311" i="3" s="1"/>
  <c r="E311" i="3"/>
  <c r="W310" i="3"/>
  <c r="AD310" i="3" s="1"/>
  <c r="V310" i="3"/>
  <c r="U310" i="3"/>
  <c r="T310" i="3"/>
  <c r="S310" i="3"/>
  <c r="AA310" i="3" s="1"/>
  <c r="R310" i="3"/>
  <c r="Q310" i="3"/>
  <c r="P310" i="3"/>
  <c r="O310" i="3"/>
  <c r="N310" i="3"/>
  <c r="M310" i="3"/>
  <c r="L310" i="3"/>
  <c r="K310" i="3"/>
  <c r="J310" i="3"/>
  <c r="AC310" i="3" s="1"/>
  <c r="I310" i="3"/>
  <c r="H310" i="3"/>
  <c r="G310" i="3"/>
  <c r="F310" i="3"/>
  <c r="E310" i="3"/>
  <c r="W309" i="3"/>
  <c r="V309" i="3"/>
  <c r="AD309" i="3" s="1"/>
  <c r="U309" i="3"/>
  <c r="T309" i="3"/>
  <c r="S309" i="3"/>
  <c r="AA309" i="3" s="1"/>
  <c r="R309" i="3"/>
  <c r="Q309" i="3"/>
  <c r="P309" i="3"/>
  <c r="O309" i="3"/>
  <c r="N309" i="3"/>
  <c r="AB309" i="3" s="1"/>
  <c r="M309" i="3"/>
  <c r="L309" i="3"/>
  <c r="K309" i="3"/>
  <c r="J309" i="3"/>
  <c r="AC309" i="3" s="1"/>
  <c r="I309" i="3"/>
  <c r="H309" i="3"/>
  <c r="G309" i="3"/>
  <c r="F309" i="3"/>
  <c r="E309" i="3"/>
  <c r="W308" i="3"/>
  <c r="V308" i="3"/>
  <c r="AD308" i="3" s="1"/>
  <c r="U308" i="3"/>
  <c r="T308" i="3"/>
  <c r="S308" i="3"/>
  <c r="R308" i="3"/>
  <c r="Q308" i="3"/>
  <c r="AB308" i="3" s="1"/>
  <c r="P308" i="3"/>
  <c r="O308" i="3"/>
  <c r="N308" i="3"/>
  <c r="M308" i="3"/>
  <c r="L308" i="3"/>
  <c r="AC308" i="3" s="1"/>
  <c r="K308" i="3"/>
  <c r="J308" i="3"/>
  <c r="I308" i="3"/>
  <c r="H308" i="3"/>
  <c r="G308" i="3"/>
  <c r="F308" i="3"/>
  <c r="Z308" i="3" s="1"/>
  <c r="E308" i="3"/>
  <c r="W307" i="3"/>
  <c r="V307" i="3"/>
  <c r="AD307" i="3" s="1"/>
  <c r="U307" i="3"/>
  <c r="T307" i="3"/>
  <c r="S307" i="3"/>
  <c r="AA307" i="3" s="1"/>
  <c r="R307" i="3"/>
  <c r="Q307" i="3"/>
  <c r="P307" i="3"/>
  <c r="AB307" i="3" s="1"/>
  <c r="O307" i="3"/>
  <c r="N307" i="3"/>
  <c r="M307" i="3"/>
  <c r="L307" i="3"/>
  <c r="K307" i="3"/>
  <c r="J307" i="3"/>
  <c r="AC307" i="3" s="1"/>
  <c r="I307" i="3"/>
  <c r="H307" i="3"/>
  <c r="X307" i="3" s="1"/>
  <c r="Y307" i="3" s="1"/>
  <c r="G307" i="3"/>
  <c r="F307" i="3"/>
  <c r="E307" i="3"/>
  <c r="AA306" i="3"/>
  <c r="Z306" i="3"/>
  <c r="W306" i="3"/>
  <c r="V306" i="3"/>
  <c r="AD306" i="3" s="1"/>
  <c r="U306" i="3"/>
  <c r="T306" i="3"/>
  <c r="S306" i="3"/>
  <c r="R306" i="3"/>
  <c r="Q306" i="3"/>
  <c r="P306" i="3"/>
  <c r="O306" i="3"/>
  <c r="N306" i="3"/>
  <c r="AB306" i="3" s="1"/>
  <c r="M306" i="3"/>
  <c r="L306" i="3"/>
  <c r="K306" i="3"/>
  <c r="J306" i="3"/>
  <c r="I306" i="3"/>
  <c r="H306" i="3"/>
  <c r="G306" i="3"/>
  <c r="F306" i="3"/>
  <c r="X306" i="3" s="1"/>
  <c r="E306" i="3"/>
  <c r="W305" i="3"/>
  <c r="V305" i="3"/>
  <c r="AD305" i="3" s="1"/>
  <c r="U305" i="3"/>
  <c r="T305" i="3"/>
  <c r="S305" i="3"/>
  <c r="R305" i="3"/>
  <c r="Q305" i="3"/>
  <c r="P305" i="3"/>
  <c r="O305" i="3"/>
  <c r="N305" i="3"/>
  <c r="AB305" i="3" s="1"/>
  <c r="M305" i="3"/>
  <c r="L305" i="3"/>
  <c r="K305" i="3"/>
  <c r="J305" i="3"/>
  <c r="AC305" i="3" s="1"/>
  <c r="I305" i="3"/>
  <c r="H305" i="3"/>
  <c r="G305" i="3"/>
  <c r="F305" i="3"/>
  <c r="E305" i="3"/>
  <c r="W304" i="3"/>
  <c r="V304" i="3"/>
  <c r="AD304" i="3" s="1"/>
  <c r="U304" i="3"/>
  <c r="T304" i="3"/>
  <c r="S304" i="3"/>
  <c r="R304" i="3"/>
  <c r="Q304" i="3"/>
  <c r="P304" i="3"/>
  <c r="AB304" i="3" s="1"/>
  <c r="O304" i="3"/>
  <c r="N304" i="3"/>
  <c r="M304" i="3"/>
  <c r="AC304" i="3" s="1"/>
  <c r="L304" i="3"/>
  <c r="K304" i="3"/>
  <c r="J304" i="3"/>
  <c r="I304" i="3"/>
  <c r="H304" i="3"/>
  <c r="Z304" i="3" s="1"/>
  <c r="G304" i="3"/>
  <c r="F304" i="3"/>
  <c r="E304" i="3"/>
  <c r="W303" i="3"/>
  <c r="V303" i="3"/>
  <c r="AD303" i="3" s="1"/>
  <c r="U303" i="3"/>
  <c r="T303" i="3"/>
  <c r="S303" i="3"/>
  <c r="AA303" i="3" s="1"/>
  <c r="R303" i="3"/>
  <c r="Q303" i="3"/>
  <c r="P303" i="3"/>
  <c r="AB303" i="3" s="1"/>
  <c r="O303" i="3"/>
  <c r="N303" i="3"/>
  <c r="M303" i="3"/>
  <c r="L303" i="3"/>
  <c r="K303" i="3"/>
  <c r="AC303" i="3" s="1"/>
  <c r="J303" i="3"/>
  <c r="I303" i="3"/>
  <c r="H303" i="3"/>
  <c r="X303" i="3" s="1"/>
  <c r="G303" i="3"/>
  <c r="F303" i="3"/>
  <c r="E303" i="3"/>
  <c r="AD302" i="3"/>
  <c r="AA302" i="3"/>
  <c r="W302" i="3"/>
  <c r="V302" i="3"/>
  <c r="U302" i="3"/>
  <c r="T302" i="3"/>
  <c r="S302" i="3"/>
  <c r="R302" i="3"/>
  <c r="Q302" i="3"/>
  <c r="P302" i="3"/>
  <c r="O302" i="3"/>
  <c r="N302" i="3"/>
  <c r="AB302" i="3" s="1"/>
  <c r="M302" i="3"/>
  <c r="L302" i="3"/>
  <c r="K302" i="3"/>
  <c r="J302" i="3"/>
  <c r="I302" i="3"/>
  <c r="H302" i="3"/>
  <c r="G302" i="3"/>
  <c r="F302" i="3"/>
  <c r="E302" i="3"/>
  <c r="W301" i="3"/>
  <c r="V301" i="3"/>
  <c r="AD301" i="3" s="1"/>
  <c r="U301" i="3"/>
  <c r="T301" i="3"/>
  <c r="S301" i="3"/>
  <c r="AA301" i="3" s="1"/>
  <c r="R301" i="3"/>
  <c r="Q301" i="3"/>
  <c r="P301" i="3"/>
  <c r="O301" i="3"/>
  <c r="N301" i="3"/>
  <c r="AB301" i="3" s="1"/>
  <c r="M301" i="3"/>
  <c r="L301" i="3"/>
  <c r="K301" i="3"/>
  <c r="J301" i="3"/>
  <c r="AC301" i="3" s="1"/>
  <c r="I301" i="3"/>
  <c r="I312" i="3" s="1"/>
  <c r="E31" i="4" s="1"/>
  <c r="H301" i="3"/>
  <c r="G301" i="3"/>
  <c r="F301" i="3"/>
  <c r="E301" i="3"/>
  <c r="AC300" i="3"/>
  <c r="W300" i="3"/>
  <c r="V300" i="3"/>
  <c r="AD300" i="3" s="1"/>
  <c r="U300" i="3"/>
  <c r="T300" i="3"/>
  <c r="S300" i="3"/>
  <c r="R300" i="3"/>
  <c r="Q300" i="3"/>
  <c r="AB300" i="3" s="1"/>
  <c r="P300" i="3"/>
  <c r="O300" i="3"/>
  <c r="N300" i="3"/>
  <c r="M300" i="3"/>
  <c r="L300" i="3"/>
  <c r="K300" i="3"/>
  <c r="J300" i="3"/>
  <c r="I300" i="3"/>
  <c r="H300" i="3"/>
  <c r="G300" i="3"/>
  <c r="F300" i="3"/>
  <c r="Z300" i="3" s="1"/>
  <c r="E300" i="3"/>
  <c r="W299" i="3"/>
  <c r="V299" i="3"/>
  <c r="AD299" i="3" s="1"/>
  <c r="U299" i="3"/>
  <c r="T299" i="3"/>
  <c r="S299" i="3"/>
  <c r="AA299" i="3" s="1"/>
  <c r="R299" i="3"/>
  <c r="Q299" i="3"/>
  <c r="P299" i="3"/>
  <c r="AB299" i="3" s="1"/>
  <c r="O299" i="3"/>
  <c r="N299" i="3"/>
  <c r="M299" i="3"/>
  <c r="L299" i="3"/>
  <c r="K299" i="3"/>
  <c r="J299" i="3"/>
  <c r="AC299" i="3" s="1"/>
  <c r="I299" i="3"/>
  <c r="H299" i="3"/>
  <c r="H312" i="3" s="1"/>
  <c r="D31" i="4" s="1"/>
  <c r="G299" i="3"/>
  <c r="F299" i="3"/>
  <c r="E299" i="3"/>
  <c r="AA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AD297" i="3"/>
  <c r="AC297" i="3"/>
  <c r="AB297" i="3"/>
  <c r="AA297" i="3"/>
  <c r="Z297" i="3"/>
  <c r="AE297" i="3" s="1"/>
  <c r="K296" i="3"/>
  <c r="G30" i="4" s="1"/>
  <c r="AA295" i="3"/>
  <c r="W295" i="3"/>
  <c r="V295" i="3"/>
  <c r="AD295" i="3" s="1"/>
  <c r="U295" i="3"/>
  <c r="T295" i="3"/>
  <c r="S295" i="3"/>
  <c r="R295" i="3"/>
  <c r="Q295" i="3"/>
  <c r="P295" i="3"/>
  <c r="O295" i="3"/>
  <c r="N295" i="3"/>
  <c r="M295" i="3"/>
  <c r="L295" i="3"/>
  <c r="K295" i="3"/>
  <c r="J295" i="3"/>
  <c r="AC295" i="3" s="1"/>
  <c r="I295" i="3"/>
  <c r="H295" i="3"/>
  <c r="Z295" i="3" s="1"/>
  <c r="G295" i="3"/>
  <c r="F295" i="3"/>
  <c r="E295" i="3"/>
  <c r="AD294" i="3"/>
  <c r="W294" i="3"/>
  <c r="V294" i="3"/>
  <c r="U294" i="3"/>
  <c r="AA294" i="3" s="1"/>
  <c r="T294" i="3"/>
  <c r="S294" i="3"/>
  <c r="R294" i="3"/>
  <c r="Q294" i="3"/>
  <c r="P294" i="3"/>
  <c r="O294" i="3"/>
  <c r="N294" i="3"/>
  <c r="AB294" i="3" s="1"/>
  <c r="M294" i="3"/>
  <c r="AC294" i="3" s="1"/>
  <c r="L294" i="3"/>
  <c r="K294" i="3"/>
  <c r="J294" i="3"/>
  <c r="I294" i="3"/>
  <c r="H294" i="3"/>
  <c r="G294" i="3"/>
  <c r="F294" i="3"/>
  <c r="E294" i="3"/>
  <c r="W293" i="3"/>
  <c r="V293" i="3"/>
  <c r="AD293" i="3" s="1"/>
  <c r="U293" i="3"/>
  <c r="T293" i="3"/>
  <c r="S293" i="3"/>
  <c r="AA293" i="3" s="1"/>
  <c r="R293" i="3"/>
  <c r="Q293" i="3"/>
  <c r="P293" i="3"/>
  <c r="O293" i="3"/>
  <c r="N293" i="3"/>
  <c r="M293" i="3"/>
  <c r="L293" i="3"/>
  <c r="K293" i="3"/>
  <c r="J293" i="3"/>
  <c r="AC293" i="3" s="1"/>
  <c r="I293" i="3"/>
  <c r="H293" i="3"/>
  <c r="X293" i="3" s="1"/>
  <c r="Y293" i="3" s="1"/>
  <c r="G293" i="3"/>
  <c r="F293" i="3"/>
  <c r="E293" i="3"/>
  <c r="AA292" i="3"/>
  <c r="W292" i="3"/>
  <c r="V292" i="3"/>
  <c r="AD292" i="3" s="1"/>
  <c r="U292" i="3"/>
  <c r="T292" i="3"/>
  <c r="S292" i="3"/>
  <c r="R292" i="3"/>
  <c r="Q292" i="3"/>
  <c r="AB292" i="3" s="1"/>
  <c r="P292" i="3"/>
  <c r="O292" i="3"/>
  <c r="N292" i="3"/>
  <c r="M292" i="3"/>
  <c r="L292" i="3"/>
  <c r="K292" i="3"/>
  <c r="J292" i="3"/>
  <c r="AC292" i="3" s="1"/>
  <c r="I292" i="3"/>
  <c r="H292" i="3"/>
  <c r="G292" i="3"/>
  <c r="F292" i="3"/>
  <c r="Z292" i="3" s="1"/>
  <c r="AE292" i="3" s="1"/>
  <c r="E292" i="3"/>
  <c r="W291" i="3"/>
  <c r="AD291" i="3" s="1"/>
  <c r="V291" i="3"/>
  <c r="U291" i="3"/>
  <c r="T291" i="3"/>
  <c r="S291" i="3"/>
  <c r="R291" i="3"/>
  <c r="Q291" i="3"/>
  <c r="P291" i="3"/>
  <c r="O291" i="3"/>
  <c r="AB291" i="3" s="1"/>
  <c r="N291" i="3"/>
  <c r="M291" i="3"/>
  <c r="L291" i="3"/>
  <c r="K291" i="3"/>
  <c r="J291" i="3"/>
  <c r="I291" i="3"/>
  <c r="H291" i="3"/>
  <c r="G291" i="3"/>
  <c r="F291" i="3"/>
  <c r="E291" i="3"/>
  <c r="W290" i="3"/>
  <c r="V290" i="3"/>
  <c r="AD290" i="3" s="1"/>
  <c r="U290" i="3"/>
  <c r="T290" i="3"/>
  <c r="S290" i="3"/>
  <c r="AA290" i="3" s="1"/>
  <c r="R290" i="3"/>
  <c r="Q290" i="3"/>
  <c r="P290" i="3"/>
  <c r="O290" i="3"/>
  <c r="N290" i="3"/>
  <c r="M290" i="3"/>
  <c r="L290" i="3"/>
  <c r="K290" i="3"/>
  <c r="J290" i="3"/>
  <c r="AC290" i="3" s="1"/>
  <c r="I290" i="3"/>
  <c r="H290" i="3"/>
  <c r="G290" i="3"/>
  <c r="F290" i="3"/>
  <c r="E290" i="3"/>
  <c r="Z289" i="3"/>
  <c r="AE289" i="3" s="1"/>
  <c r="W289" i="3"/>
  <c r="V289" i="3"/>
  <c r="AD289" i="3" s="1"/>
  <c r="U289" i="3"/>
  <c r="T289" i="3"/>
  <c r="S289" i="3"/>
  <c r="AA289" i="3" s="1"/>
  <c r="R289" i="3"/>
  <c r="AB289" i="3" s="1"/>
  <c r="Q289" i="3"/>
  <c r="P289" i="3"/>
  <c r="O289" i="3"/>
  <c r="N289" i="3"/>
  <c r="M289" i="3"/>
  <c r="L289" i="3"/>
  <c r="K289" i="3"/>
  <c r="J289" i="3"/>
  <c r="AC289" i="3" s="1"/>
  <c r="I289" i="3"/>
  <c r="H289" i="3"/>
  <c r="X289" i="3" s="1"/>
  <c r="G289" i="3"/>
  <c r="F289" i="3"/>
  <c r="E289" i="3"/>
  <c r="AC288" i="3"/>
  <c r="W288" i="3"/>
  <c r="V288" i="3"/>
  <c r="AD288" i="3" s="1"/>
  <c r="U288" i="3"/>
  <c r="T288" i="3"/>
  <c r="S288" i="3"/>
  <c r="AA288" i="3" s="1"/>
  <c r="R288" i="3"/>
  <c r="Q288" i="3"/>
  <c r="P288" i="3"/>
  <c r="O288" i="3"/>
  <c r="N288" i="3"/>
  <c r="AB288" i="3" s="1"/>
  <c r="M288" i="3"/>
  <c r="L288" i="3"/>
  <c r="K288" i="3"/>
  <c r="J288" i="3"/>
  <c r="I288" i="3"/>
  <c r="H288" i="3"/>
  <c r="G288" i="3"/>
  <c r="F288" i="3"/>
  <c r="E288" i="3"/>
  <c r="AA287" i="3"/>
  <c r="W287" i="3"/>
  <c r="V287" i="3"/>
  <c r="AD287" i="3" s="1"/>
  <c r="U287" i="3"/>
  <c r="T287" i="3"/>
  <c r="S287" i="3"/>
  <c r="R287" i="3"/>
  <c r="Q287" i="3"/>
  <c r="P287" i="3"/>
  <c r="O287" i="3"/>
  <c r="N287" i="3"/>
  <c r="M287" i="3"/>
  <c r="L287" i="3"/>
  <c r="K287" i="3"/>
  <c r="J287" i="3"/>
  <c r="AC287" i="3" s="1"/>
  <c r="I287" i="3"/>
  <c r="H287" i="3"/>
  <c r="Z287" i="3" s="1"/>
  <c r="G287" i="3"/>
  <c r="F287" i="3"/>
  <c r="E287" i="3"/>
  <c r="AD286" i="3"/>
  <c r="W286" i="3"/>
  <c r="V286" i="3"/>
  <c r="U286" i="3"/>
  <c r="AA286" i="3" s="1"/>
  <c r="T286" i="3"/>
  <c r="S286" i="3"/>
  <c r="R286" i="3"/>
  <c r="Q286" i="3"/>
  <c r="P286" i="3"/>
  <c r="O286" i="3"/>
  <c r="N286" i="3"/>
  <c r="AB286" i="3" s="1"/>
  <c r="M286" i="3"/>
  <c r="AC286" i="3" s="1"/>
  <c r="L286" i="3"/>
  <c r="K286" i="3"/>
  <c r="J286" i="3"/>
  <c r="I286" i="3"/>
  <c r="H286" i="3"/>
  <c r="G286" i="3"/>
  <c r="F286" i="3"/>
  <c r="E286" i="3"/>
  <c r="W285" i="3"/>
  <c r="V285" i="3"/>
  <c r="AD285" i="3" s="1"/>
  <c r="U285" i="3"/>
  <c r="T285" i="3"/>
  <c r="S285" i="3"/>
  <c r="AA285" i="3" s="1"/>
  <c r="R285" i="3"/>
  <c r="Q285" i="3"/>
  <c r="P285" i="3"/>
  <c r="O285" i="3"/>
  <c r="N285" i="3"/>
  <c r="M285" i="3"/>
  <c r="L285" i="3"/>
  <c r="K285" i="3"/>
  <c r="J285" i="3"/>
  <c r="AC285" i="3" s="1"/>
  <c r="I285" i="3"/>
  <c r="H285" i="3"/>
  <c r="X285" i="3" s="1"/>
  <c r="Y285" i="3" s="1"/>
  <c r="G285" i="3"/>
  <c r="F285" i="3"/>
  <c r="E285" i="3"/>
  <c r="AA284" i="3"/>
  <c r="W284" i="3"/>
  <c r="V284" i="3"/>
  <c r="AD284" i="3" s="1"/>
  <c r="U284" i="3"/>
  <c r="T284" i="3"/>
  <c r="S284" i="3"/>
  <c r="S296" i="3" s="1"/>
  <c r="R284" i="3"/>
  <c r="Q284" i="3"/>
  <c r="AB284" i="3" s="1"/>
  <c r="P284" i="3"/>
  <c r="O284" i="3"/>
  <c r="N284" i="3"/>
  <c r="M284" i="3"/>
  <c r="L284" i="3"/>
  <c r="K284" i="3"/>
  <c r="J284" i="3"/>
  <c r="AC284" i="3" s="1"/>
  <c r="I284" i="3"/>
  <c r="H284" i="3"/>
  <c r="G284" i="3"/>
  <c r="F284" i="3"/>
  <c r="Z284" i="3" s="1"/>
  <c r="E284" i="3"/>
  <c r="W283" i="3"/>
  <c r="AD283" i="3" s="1"/>
  <c r="V283" i="3"/>
  <c r="U283" i="3"/>
  <c r="T283" i="3"/>
  <c r="S283" i="3"/>
  <c r="R283" i="3"/>
  <c r="Q283" i="3"/>
  <c r="P283" i="3"/>
  <c r="O283" i="3"/>
  <c r="AB283" i="3" s="1"/>
  <c r="N283" i="3"/>
  <c r="M283" i="3"/>
  <c r="L283" i="3"/>
  <c r="K283" i="3"/>
  <c r="J283" i="3"/>
  <c r="I283" i="3"/>
  <c r="H283" i="3"/>
  <c r="G283" i="3"/>
  <c r="F283" i="3"/>
  <c r="E283" i="3"/>
  <c r="W282" i="3"/>
  <c r="V282" i="3"/>
  <c r="AD282" i="3" s="1"/>
  <c r="U282" i="3"/>
  <c r="T282" i="3"/>
  <c r="S282" i="3"/>
  <c r="AA282" i="3" s="1"/>
  <c r="R282" i="3"/>
  <c r="Q282" i="3"/>
  <c r="P282" i="3"/>
  <c r="O282" i="3"/>
  <c r="N282" i="3"/>
  <c r="M282" i="3"/>
  <c r="L282" i="3"/>
  <c r="K282" i="3"/>
  <c r="J282" i="3"/>
  <c r="AC282" i="3" s="1"/>
  <c r="I282" i="3"/>
  <c r="H282" i="3"/>
  <c r="G282" i="3"/>
  <c r="F282" i="3"/>
  <c r="E282" i="3"/>
  <c r="Z281" i="3"/>
  <c r="W281" i="3"/>
  <c r="V281" i="3"/>
  <c r="AD281" i="3" s="1"/>
  <c r="U281" i="3"/>
  <c r="U296" i="3" s="1"/>
  <c r="Q30" i="4" s="1"/>
  <c r="T281" i="3"/>
  <c r="S281" i="3"/>
  <c r="R281" i="3"/>
  <c r="AB281" i="3" s="1"/>
  <c r="Q281" i="3"/>
  <c r="P281" i="3"/>
  <c r="O281" i="3"/>
  <c r="N281" i="3"/>
  <c r="M281" i="3"/>
  <c r="L281" i="3"/>
  <c r="L296" i="3" s="1"/>
  <c r="H30" i="4" s="1"/>
  <c r="K281" i="3"/>
  <c r="J281" i="3"/>
  <c r="AC281" i="3" s="1"/>
  <c r="I281" i="3"/>
  <c r="H281" i="3"/>
  <c r="X281" i="3" s="1"/>
  <c r="G281" i="3"/>
  <c r="F281" i="3"/>
  <c r="E281" i="3"/>
  <c r="AC280" i="3"/>
  <c r="W280" i="3"/>
  <c r="V280" i="3"/>
  <c r="AD280" i="3" s="1"/>
  <c r="U280" i="3"/>
  <c r="T280" i="3"/>
  <c r="S280" i="3"/>
  <c r="AA280" i="3" s="1"/>
  <c r="R280" i="3"/>
  <c r="Q280" i="3"/>
  <c r="P280" i="3"/>
  <c r="O280" i="3"/>
  <c r="N280" i="3"/>
  <c r="AB280" i="3" s="1"/>
  <c r="M280" i="3"/>
  <c r="L280" i="3"/>
  <c r="K280" i="3"/>
  <c r="J280" i="3"/>
  <c r="I280" i="3"/>
  <c r="H280" i="3"/>
  <c r="G280" i="3"/>
  <c r="F280" i="3"/>
  <c r="F296" i="3" s="1"/>
  <c r="E280" i="3"/>
  <c r="AD279" i="3"/>
  <c r="AC279" i="3"/>
  <c r="AB279" i="3"/>
  <c r="AA279" i="3"/>
  <c r="Z279" i="3"/>
  <c r="F278" i="3"/>
  <c r="W277" i="3"/>
  <c r="V277" i="3"/>
  <c r="AD277" i="3" s="1"/>
  <c r="U277" i="3"/>
  <c r="T277" i="3"/>
  <c r="S277" i="3"/>
  <c r="AA277" i="3" s="1"/>
  <c r="R277" i="3"/>
  <c r="Q277" i="3"/>
  <c r="AB277" i="3" s="1"/>
  <c r="P277" i="3"/>
  <c r="O277" i="3"/>
  <c r="N277" i="3"/>
  <c r="M277" i="3"/>
  <c r="L277" i="3"/>
  <c r="K277" i="3"/>
  <c r="J277" i="3"/>
  <c r="I277" i="3"/>
  <c r="H277" i="3"/>
  <c r="G277" i="3"/>
  <c r="F277" i="3"/>
  <c r="Z277" i="3" s="1"/>
  <c r="E277" i="3"/>
  <c r="AD276" i="3"/>
  <c r="W276" i="3"/>
  <c r="V276" i="3"/>
  <c r="U276" i="3"/>
  <c r="T276" i="3"/>
  <c r="S276" i="3"/>
  <c r="R276" i="3"/>
  <c r="Q276" i="3"/>
  <c r="P276" i="3"/>
  <c r="O276" i="3"/>
  <c r="N276" i="3"/>
  <c r="AB276" i="3" s="1"/>
  <c r="M276" i="3"/>
  <c r="L276" i="3"/>
  <c r="K276" i="3"/>
  <c r="J276" i="3"/>
  <c r="I276" i="3"/>
  <c r="H276" i="3"/>
  <c r="G276" i="3"/>
  <c r="F276" i="3"/>
  <c r="E276" i="3"/>
  <c r="W275" i="3"/>
  <c r="V275" i="3"/>
  <c r="U275" i="3"/>
  <c r="T275" i="3"/>
  <c r="S275" i="3"/>
  <c r="AA275" i="3" s="1"/>
  <c r="R275" i="3"/>
  <c r="Q275" i="3"/>
  <c r="P275" i="3"/>
  <c r="O275" i="3"/>
  <c r="AB275" i="3" s="1"/>
  <c r="N275" i="3"/>
  <c r="M275" i="3"/>
  <c r="L275" i="3"/>
  <c r="K275" i="3"/>
  <c r="J275" i="3"/>
  <c r="AC275" i="3" s="1"/>
  <c r="I275" i="3"/>
  <c r="H275" i="3"/>
  <c r="G275" i="3"/>
  <c r="Z275" i="3" s="1"/>
  <c r="F275" i="3"/>
  <c r="E275" i="3"/>
  <c r="AB274" i="3"/>
  <c r="Z274" i="3"/>
  <c r="W274" i="3"/>
  <c r="V274" i="3"/>
  <c r="AD274" i="3" s="1"/>
  <c r="U274" i="3"/>
  <c r="T274" i="3"/>
  <c r="S274" i="3"/>
  <c r="R274" i="3"/>
  <c r="Q274" i="3"/>
  <c r="P274" i="3"/>
  <c r="O274" i="3"/>
  <c r="N274" i="3"/>
  <c r="M274" i="3"/>
  <c r="L274" i="3"/>
  <c r="K274" i="3"/>
  <c r="J274" i="3"/>
  <c r="AC274" i="3" s="1"/>
  <c r="I274" i="3"/>
  <c r="H274" i="3"/>
  <c r="G274" i="3"/>
  <c r="F274" i="3"/>
  <c r="E274" i="3"/>
  <c r="AC273" i="3"/>
  <c r="W273" i="3"/>
  <c r="V273" i="3"/>
  <c r="AD273" i="3" s="1"/>
  <c r="U273" i="3"/>
  <c r="T273" i="3"/>
  <c r="S273" i="3"/>
  <c r="AA273" i="3" s="1"/>
  <c r="R273" i="3"/>
  <c r="Q273" i="3"/>
  <c r="P273" i="3"/>
  <c r="O273" i="3"/>
  <c r="N273" i="3"/>
  <c r="AB273" i="3" s="1"/>
  <c r="M273" i="3"/>
  <c r="L273" i="3"/>
  <c r="K273" i="3"/>
  <c r="J273" i="3"/>
  <c r="I273" i="3"/>
  <c r="H273" i="3"/>
  <c r="G273" i="3"/>
  <c r="Z273" i="3" s="1"/>
  <c r="F273" i="3"/>
  <c r="E273" i="3"/>
  <c r="Z272" i="3"/>
  <c r="W272" i="3"/>
  <c r="V272" i="3"/>
  <c r="AD272" i="3" s="1"/>
  <c r="U272" i="3"/>
  <c r="T272" i="3"/>
  <c r="S272" i="3"/>
  <c r="AA272" i="3" s="1"/>
  <c r="R272" i="3"/>
  <c r="Q272" i="3"/>
  <c r="P272" i="3"/>
  <c r="O272" i="3"/>
  <c r="N272" i="3"/>
  <c r="AB272" i="3" s="1"/>
  <c r="M272" i="3"/>
  <c r="L272" i="3"/>
  <c r="K272" i="3"/>
  <c r="J272" i="3"/>
  <c r="I272" i="3"/>
  <c r="H272" i="3"/>
  <c r="X272" i="3" s="1"/>
  <c r="G272" i="3"/>
  <c r="F272" i="3"/>
  <c r="E272" i="3"/>
  <c r="AD271" i="3"/>
  <c r="W271" i="3"/>
  <c r="V271" i="3"/>
  <c r="U271" i="3"/>
  <c r="T271" i="3"/>
  <c r="S271" i="3"/>
  <c r="AA271" i="3" s="1"/>
  <c r="R271" i="3"/>
  <c r="Q271" i="3"/>
  <c r="P271" i="3"/>
  <c r="O271" i="3"/>
  <c r="N271" i="3"/>
  <c r="AB271" i="3" s="1"/>
  <c r="M271" i="3"/>
  <c r="L271" i="3"/>
  <c r="K271" i="3"/>
  <c r="AC271" i="3" s="1"/>
  <c r="J271" i="3"/>
  <c r="I271" i="3"/>
  <c r="H271" i="3"/>
  <c r="G271" i="3"/>
  <c r="F271" i="3"/>
  <c r="E271" i="3"/>
  <c r="AD270" i="3"/>
  <c r="W270" i="3"/>
  <c r="V270" i="3"/>
  <c r="U270" i="3"/>
  <c r="T270" i="3"/>
  <c r="S270" i="3"/>
  <c r="AA270" i="3" s="1"/>
  <c r="R270" i="3"/>
  <c r="Q270" i="3"/>
  <c r="P270" i="3"/>
  <c r="O270" i="3"/>
  <c r="N270" i="3"/>
  <c r="M270" i="3"/>
  <c r="L270" i="3"/>
  <c r="K270" i="3"/>
  <c r="J270" i="3"/>
  <c r="AC270" i="3" s="1"/>
  <c r="I270" i="3"/>
  <c r="H270" i="3"/>
  <c r="X270" i="3" s="1"/>
  <c r="Y270" i="3" s="1"/>
  <c r="G270" i="3"/>
  <c r="F270" i="3"/>
  <c r="E270" i="3"/>
  <c r="W269" i="3"/>
  <c r="V269" i="3"/>
  <c r="AD269" i="3" s="1"/>
  <c r="U269" i="3"/>
  <c r="T269" i="3"/>
  <c r="S269" i="3"/>
  <c r="AA269" i="3" s="1"/>
  <c r="R269" i="3"/>
  <c r="Q269" i="3"/>
  <c r="AB269" i="3" s="1"/>
  <c r="P269" i="3"/>
  <c r="O269" i="3"/>
  <c r="N269" i="3"/>
  <c r="M269" i="3"/>
  <c r="L269" i="3"/>
  <c r="K269" i="3"/>
  <c r="J269" i="3"/>
  <c r="I269" i="3"/>
  <c r="H269" i="3"/>
  <c r="G269" i="3"/>
  <c r="F269" i="3"/>
  <c r="Z269" i="3" s="1"/>
  <c r="E269" i="3"/>
  <c r="AD268" i="3"/>
  <c r="W268" i="3"/>
  <c r="V268" i="3"/>
  <c r="V278" i="3" s="1"/>
  <c r="U268" i="3"/>
  <c r="T268" i="3"/>
  <c r="S268" i="3"/>
  <c r="R268" i="3"/>
  <c r="Q268" i="3"/>
  <c r="P268" i="3"/>
  <c r="O268" i="3"/>
  <c r="N268" i="3"/>
  <c r="AB268" i="3" s="1"/>
  <c r="M268" i="3"/>
  <c r="L268" i="3"/>
  <c r="K268" i="3"/>
  <c r="J268" i="3"/>
  <c r="I268" i="3"/>
  <c r="H268" i="3"/>
  <c r="G268" i="3"/>
  <c r="F268" i="3"/>
  <c r="E268" i="3"/>
  <c r="W267" i="3"/>
  <c r="V267" i="3"/>
  <c r="U267" i="3"/>
  <c r="T267" i="3"/>
  <c r="S267" i="3"/>
  <c r="AA267" i="3" s="1"/>
  <c r="R267" i="3"/>
  <c r="Q267" i="3"/>
  <c r="P267" i="3"/>
  <c r="O267" i="3"/>
  <c r="AB267" i="3" s="1"/>
  <c r="N267" i="3"/>
  <c r="M267" i="3"/>
  <c r="L267" i="3"/>
  <c r="K267" i="3"/>
  <c r="J267" i="3"/>
  <c r="AC267" i="3" s="1"/>
  <c r="I267" i="3"/>
  <c r="I278" i="3" s="1"/>
  <c r="E29" i="4" s="1"/>
  <c r="H267" i="3"/>
  <c r="G267" i="3"/>
  <c r="Z267" i="3" s="1"/>
  <c r="F267" i="3"/>
  <c r="E267" i="3"/>
  <c r="AB266" i="3"/>
  <c r="Z266" i="3"/>
  <c r="W266" i="3"/>
  <c r="V266" i="3"/>
  <c r="AD266" i="3" s="1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AC265" i="3"/>
  <c r="W265" i="3"/>
  <c r="V265" i="3"/>
  <c r="AD265" i="3" s="1"/>
  <c r="U265" i="3"/>
  <c r="T265" i="3"/>
  <c r="S265" i="3"/>
  <c r="AA265" i="3" s="1"/>
  <c r="R265" i="3"/>
  <c r="Q265" i="3"/>
  <c r="P265" i="3"/>
  <c r="O265" i="3"/>
  <c r="N265" i="3"/>
  <c r="AB265" i="3" s="1"/>
  <c r="M265" i="3"/>
  <c r="L265" i="3"/>
  <c r="K265" i="3"/>
  <c r="J265" i="3"/>
  <c r="I265" i="3"/>
  <c r="H265" i="3"/>
  <c r="G265" i="3"/>
  <c r="Z265" i="3" s="1"/>
  <c r="F265" i="3"/>
  <c r="E265" i="3"/>
  <c r="Z264" i="3"/>
  <c r="W264" i="3"/>
  <c r="V264" i="3"/>
  <c r="AD264" i="3" s="1"/>
  <c r="U264" i="3"/>
  <c r="T264" i="3"/>
  <c r="T278" i="3" s="1"/>
  <c r="P29" i="4" s="1"/>
  <c r="S264" i="3"/>
  <c r="AA264" i="3" s="1"/>
  <c r="R264" i="3"/>
  <c r="Q264" i="3"/>
  <c r="P264" i="3"/>
  <c r="P278" i="3" s="1"/>
  <c r="L29" i="4" s="1"/>
  <c r="O264" i="3"/>
  <c r="N264" i="3"/>
  <c r="AB264" i="3" s="1"/>
  <c r="M264" i="3"/>
  <c r="L264" i="3"/>
  <c r="L278" i="3" s="1"/>
  <c r="H29" i="4" s="1"/>
  <c r="K264" i="3"/>
  <c r="J264" i="3"/>
  <c r="I264" i="3"/>
  <c r="H264" i="3"/>
  <c r="H278" i="3" s="1"/>
  <c r="D29" i="4" s="1"/>
  <c r="G264" i="3"/>
  <c r="F264" i="3"/>
  <c r="E264" i="3"/>
  <c r="AD263" i="3"/>
  <c r="AC263" i="3"/>
  <c r="AB263" i="3"/>
  <c r="AA263" i="3"/>
  <c r="Z263" i="3"/>
  <c r="L262" i="3"/>
  <c r="H28" i="4" s="1"/>
  <c r="AD261" i="3"/>
  <c r="AB261" i="3"/>
  <c r="W261" i="3"/>
  <c r="V261" i="3"/>
  <c r="U261" i="3"/>
  <c r="T261" i="3"/>
  <c r="S261" i="3"/>
  <c r="AA261" i="3" s="1"/>
  <c r="R261" i="3"/>
  <c r="Q261" i="3"/>
  <c r="P261" i="3"/>
  <c r="O261" i="3"/>
  <c r="N261" i="3"/>
  <c r="M261" i="3"/>
  <c r="L261" i="3"/>
  <c r="K261" i="3"/>
  <c r="J261" i="3"/>
  <c r="AC261" i="3" s="1"/>
  <c r="I261" i="3"/>
  <c r="H261" i="3"/>
  <c r="G261" i="3"/>
  <c r="F261" i="3"/>
  <c r="E261" i="3"/>
  <c r="W260" i="3"/>
  <c r="V260" i="3"/>
  <c r="AD260" i="3" s="1"/>
  <c r="U260" i="3"/>
  <c r="T260" i="3"/>
  <c r="S260" i="3"/>
  <c r="AA260" i="3" s="1"/>
  <c r="R260" i="3"/>
  <c r="Q260" i="3"/>
  <c r="P260" i="3"/>
  <c r="O260" i="3"/>
  <c r="AB260" i="3" s="1"/>
  <c r="N260" i="3"/>
  <c r="M260" i="3"/>
  <c r="L260" i="3"/>
  <c r="K260" i="3"/>
  <c r="J260" i="3"/>
  <c r="AC260" i="3" s="1"/>
  <c r="I260" i="3"/>
  <c r="H260" i="3"/>
  <c r="G260" i="3"/>
  <c r="Z260" i="3" s="1"/>
  <c r="F260" i="3"/>
  <c r="X260" i="3" s="1"/>
  <c r="Y260" i="3" s="1"/>
  <c r="E260" i="3"/>
  <c r="AB259" i="3"/>
  <c r="Z259" i="3"/>
  <c r="W259" i="3"/>
  <c r="V259" i="3"/>
  <c r="AD259" i="3" s="1"/>
  <c r="U259" i="3"/>
  <c r="T259" i="3"/>
  <c r="T262" i="3" s="1"/>
  <c r="P28" i="4" s="1"/>
  <c r="S259" i="3"/>
  <c r="R259" i="3"/>
  <c r="Q259" i="3"/>
  <c r="P259" i="3"/>
  <c r="O259" i="3"/>
  <c r="N259" i="3"/>
  <c r="M259" i="3"/>
  <c r="L259" i="3"/>
  <c r="K259" i="3"/>
  <c r="J259" i="3"/>
  <c r="AC259" i="3" s="1"/>
  <c r="I259" i="3"/>
  <c r="H259" i="3"/>
  <c r="G259" i="3"/>
  <c r="F259" i="3"/>
  <c r="E259" i="3"/>
  <c r="W258" i="3"/>
  <c r="V258" i="3"/>
  <c r="U258" i="3"/>
  <c r="T258" i="3"/>
  <c r="S258" i="3"/>
  <c r="AA258" i="3" s="1"/>
  <c r="R258" i="3"/>
  <c r="Q258" i="3"/>
  <c r="P258" i="3"/>
  <c r="O258" i="3"/>
  <c r="N258" i="3"/>
  <c r="M258" i="3"/>
  <c r="AC258" i="3" s="1"/>
  <c r="L258" i="3"/>
  <c r="K258" i="3"/>
  <c r="J258" i="3"/>
  <c r="I258" i="3"/>
  <c r="H258" i="3"/>
  <c r="G258" i="3"/>
  <c r="F258" i="3"/>
  <c r="E258" i="3"/>
  <c r="W257" i="3"/>
  <c r="V257" i="3"/>
  <c r="AD257" i="3" s="1"/>
  <c r="U257" i="3"/>
  <c r="T257" i="3"/>
  <c r="S257" i="3"/>
  <c r="AA257" i="3" s="1"/>
  <c r="R257" i="3"/>
  <c r="Q257" i="3"/>
  <c r="P257" i="3"/>
  <c r="O257" i="3"/>
  <c r="N257" i="3"/>
  <c r="M257" i="3"/>
  <c r="L257" i="3"/>
  <c r="K257" i="3"/>
  <c r="J257" i="3"/>
  <c r="I257" i="3"/>
  <c r="H257" i="3"/>
  <c r="Z257" i="3" s="1"/>
  <c r="G257" i="3"/>
  <c r="F257" i="3"/>
  <c r="E257" i="3"/>
  <c r="W256" i="3"/>
  <c r="V256" i="3"/>
  <c r="AD256" i="3" s="1"/>
  <c r="U256" i="3"/>
  <c r="T256" i="3"/>
  <c r="S256" i="3"/>
  <c r="AA256" i="3" s="1"/>
  <c r="R256" i="3"/>
  <c r="Q256" i="3"/>
  <c r="P256" i="3"/>
  <c r="O256" i="3"/>
  <c r="N256" i="3"/>
  <c r="AB256" i="3" s="1"/>
  <c r="M256" i="3"/>
  <c r="L256" i="3"/>
  <c r="K256" i="3"/>
  <c r="AC256" i="3" s="1"/>
  <c r="J256" i="3"/>
  <c r="I256" i="3"/>
  <c r="H256" i="3"/>
  <c r="G256" i="3"/>
  <c r="F256" i="3"/>
  <c r="E256" i="3"/>
  <c r="W255" i="3"/>
  <c r="V255" i="3"/>
  <c r="AD255" i="3" s="1"/>
  <c r="U255" i="3"/>
  <c r="T255" i="3"/>
  <c r="S255" i="3"/>
  <c r="AA255" i="3" s="1"/>
  <c r="R255" i="3"/>
  <c r="Q255" i="3"/>
  <c r="P255" i="3"/>
  <c r="O255" i="3"/>
  <c r="N255" i="3"/>
  <c r="M255" i="3"/>
  <c r="L255" i="3"/>
  <c r="K255" i="3"/>
  <c r="J255" i="3"/>
  <c r="AC255" i="3" s="1"/>
  <c r="I255" i="3"/>
  <c r="H255" i="3"/>
  <c r="G255" i="3"/>
  <c r="F255" i="3"/>
  <c r="E255" i="3"/>
  <c r="AB254" i="3"/>
  <c r="W254" i="3"/>
  <c r="V254" i="3"/>
  <c r="AD254" i="3" s="1"/>
  <c r="U254" i="3"/>
  <c r="T254" i="3"/>
  <c r="S254" i="3"/>
  <c r="S262" i="3" s="1"/>
  <c r="R254" i="3"/>
  <c r="Q254" i="3"/>
  <c r="P254" i="3"/>
  <c r="O254" i="3"/>
  <c r="N254" i="3"/>
  <c r="M254" i="3"/>
  <c r="L254" i="3"/>
  <c r="K254" i="3"/>
  <c r="K262" i="3" s="1"/>
  <c r="G28" i="4" s="1"/>
  <c r="J254" i="3"/>
  <c r="AC254" i="3" s="1"/>
  <c r="I254" i="3"/>
  <c r="H254" i="3"/>
  <c r="G254" i="3"/>
  <c r="F254" i="3"/>
  <c r="Z254" i="3" s="1"/>
  <c r="E254" i="3"/>
  <c r="AD253" i="3"/>
  <c r="AB253" i="3"/>
  <c r="W253" i="3"/>
  <c r="V253" i="3"/>
  <c r="U253" i="3"/>
  <c r="T253" i="3"/>
  <c r="S253" i="3"/>
  <c r="AA253" i="3" s="1"/>
  <c r="R253" i="3"/>
  <c r="Q253" i="3"/>
  <c r="P253" i="3"/>
  <c r="O253" i="3"/>
  <c r="N253" i="3"/>
  <c r="M253" i="3"/>
  <c r="L253" i="3"/>
  <c r="K253" i="3"/>
  <c r="J253" i="3"/>
  <c r="AC253" i="3" s="1"/>
  <c r="I253" i="3"/>
  <c r="H253" i="3"/>
  <c r="G253" i="3"/>
  <c r="F253" i="3"/>
  <c r="E253" i="3"/>
  <c r="W252" i="3"/>
  <c r="V252" i="3"/>
  <c r="AD252" i="3" s="1"/>
  <c r="U252" i="3"/>
  <c r="T252" i="3"/>
  <c r="S252" i="3"/>
  <c r="AA252" i="3" s="1"/>
  <c r="R252" i="3"/>
  <c r="R262" i="3" s="1"/>
  <c r="N28" i="4" s="1"/>
  <c r="Q252" i="3"/>
  <c r="Q262" i="3" s="1"/>
  <c r="M28" i="4" s="1"/>
  <c r="P252" i="3"/>
  <c r="O252" i="3"/>
  <c r="N252" i="3"/>
  <c r="N262" i="3" s="1"/>
  <c r="J28" i="4" s="1"/>
  <c r="M252" i="3"/>
  <c r="L252" i="3"/>
  <c r="K252" i="3"/>
  <c r="J252" i="3"/>
  <c r="I252" i="3"/>
  <c r="I262" i="3" s="1"/>
  <c r="E28" i="4" s="1"/>
  <c r="H252" i="3"/>
  <c r="G252" i="3"/>
  <c r="F252" i="3"/>
  <c r="X252" i="3" s="1"/>
  <c r="Y252" i="3" s="1"/>
  <c r="E252" i="3"/>
  <c r="AD251" i="3"/>
  <c r="AC251" i="3"/>
  <c r="AB251" i="3"/>
  <c r="AA251" i="3"/>
  <c r="Z251" i="3"/>
  <c r="R250" i="3"/>
  <c r="N27" i="4" s="1"/>
  <c r="J250" i="3"/>
  <c r="AD249" i="3"/>
  <c r="W249" i="3"/>
  <c r="V249" i="3"/>
  <c r="U249" i="3"/>
  <c r="T249" i="3"/>
  <c r="S249" i="3"/>
  <c r="AA249" i="3" s="1"/>
  <c r="R249" i="3"/>
  <c r="Q249" i="3"/>
  <c r="P249" i="3"/>
  <c r="O249" i="3"/>
  <c r="N249" i="3"/>
  <c r="AB249" i="3" s="1"/>
  <c r="M249" i="3"/>
  <c r="L249" i="3"/>
  <c r="K249" i="3"/>
  <c r="AC249" i="3" s="1"/>
  <c r="J249" i="3"/>
  <c r="I249" i="3"/>
  <c r="H249" i="3"/>
  <c r="G249" i="3"/>
  <c r="F249" i="3"/>
  <c r="E249" i="3"/>
  <c r="AD248" i="3"/>
  <c r="W248" i="3"/>
  <c r="V248" i="3"/>
  <c r="U248" i="3"/>
  <c r="T248" i="3"/>
  <c r="S248" i="3"/>
  <c r="AA248" i="3" s="1"/>
  <c r="R248" i="3"/>
  <c r="Q248" i="3"/>
  <c r="P248" i="3"/>
  <c r="P250" i="3" s="1"/>
  <c r="L27" i="4" s="1"/>
  <c r="O248" i="3"/>
  <c r="N248" i="3"/>
  <c r="M248" i="3"/>
  <c r="L248" i="3"/>
  <c r="K248" i="3"/>
  <c r="AC248" i="3" s="1"/>
  <c r="J248" i="3"/>
  <c r="I248" i="3"/>
  <c r="H248" i="3"/>
  <c r="H250" i="3" s="1"/>
  <c r="D27" i="4" s="1"/>
  <c r="G248" i="3"/>
  <c r="F248" i="3"/>
  <c r="E248" i="3"/>
  <c r="AB247" i="3"/>
  <c r="W247" i="3"/>
  <c r="W250" i="3" s="1"/>
  <c r="S27" i="4" s="1"/>
  <c r="V247" i="3"/>
  <c r="V250" i="3" s="1"/>
  <c r="U247" i="3"/>
  <c r="T247" i="3"/>
  <c r="T250" i="3" s="1"/>
  <c r="P27" i="4" s="1"/>
  <c r="S247" i="3"/>
  <c r="R247" i="3"/>
  <c r="Q247" i="3"/>
  <c r="P247" i="3"/>
  <c r="O247" i="3"/>
  <c r="O250" i="3" s="1"/>
  <c r="K27" i="4" s="1"/>
  <c r="N247" i="3"/>
  <c r="N250" i="3" s="1"/>
  <c r="M247" i="3"/>
  <c r="L247" i="3"/>
  <c r="L250" i="3" s="1"/>
  <c r="H27" i="4" s="1"/>
  <c r="K247" i="3"/>
  <c r="K250" i="3" s="1"/>
  <c r="G27" i="4" s="1"/>
  <c r="J247" i="3"/>
  <c r="I247" i="3"/>
  <c r="H247" i="3"/>
  <c r="G247" i="3"/>
  <c r="G250" i="3" s="1"/>
  <c r="C27" i="4" s="1"/>
  <c r="F247" i="3"/>
  <c r="Z247" i="3" s="1"/>
  <c r="E247" i="3"/>
  <c r="AD246" i="3"/>
  <c r="AC246" i="3"/>
  <c r="AB246" i="3"/>
  <c r="AA246" i="3"/>
  <c r="Z246" i="3"/>
  <c r="U245" i="3"/>
  <c r="Q26" i="4" s="1"/>
  <c r="AC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Z244" i="3" s="1"/>
  <c r="F244" i="3"/>
  <c r="E244" i="3"/>
  <c r="AA243" i="3"/>
  <c r="W243" i="3"/>
  <c r="V243" i="3"/>
  <c r="AD243" i="3" s="1"/>
  <c r="U243" i="3"/>
  <c r="T243" i="3"/>
  <c r="S243" i="3"/>
  <c r="R243" i="3"/>
  <c r="Q243" i="3"/>
  <c r="P243" i="3"/>
  <c r="O243" i="3"/>
  <c r="N243" i="3"/>
  <c r="M243" i="3"/>
  <c r="L243" i="3"/>
  <c r="K243" i="3"/>
  <c r="J243" i="3"/>
  <c r="AC243" i="3" s="1"/>
  <c r="I243" i="3"/>
  <c r="H243" i="3"/>
  <c r="Z243" i="3" s="1"/>
  <c r="G243" i="3"/>
  <c r="F243" i="3"/>
  <c r="E243" i="3"/>
  <c r="AD242" i="3"/>
  <c r="W242" i="3"/>
  <c r="V242" i="3"/>
  <c r="U242" i="3"/>
  <c r="AA242" i="3" s="1"/>
  <c r="T242" i="3"/>
  <c r="S242" i="3"/>
  <c r="R242" i="3"/>
  <c r="Q242" i="3"/>
  <c r="P242" i="3"/>
  <c r="O242" i="3"/>
  <c r="N242" i="3"/>
  <c r="AB242" i="3" s="1"/>
  <c r="M242" i="3"/>
  <c r="L242" i="3"/>
  <c r="K242" i="3"/>
  <c r="J242" i="3"/>
  <c r="I242" i="3"/>
  <c r="H242" i="3"/>
  <c r="G242" i="3"/>
  <c r="F242" i="3"/>
  <c r="E242" i="3"/>
  <c r="W241" i="3"/>
  <c r="V241" i="3"/>
  <c r="AD241" i="3" s="1"/>
  <c r="U241" i="3"/>
  <c r="T241" i="3"/>
  <c r="S241" i="3"/>
  <c r="AA241" i="3" s="1"/>
  <c r="R241" i="3"/>
  <c r="Q241" i="3"/>
  <c r="P241" i="3"/>
  <c r="O241" i="3"/>
  <c r="N241" i="3"/>
  <c r="AB241" i="3" s="1"/>
  <c r="M241" i="3"/>
  <c r="L241" i="3"/>
  <c r="K241" i="3"/>
  <c r="J241" i="3"/>
  <c r="AC241" i="3" s="1"/>
  <c r="I241" i="3"/>
  <c r="H241" i="3"/>
  <c r="G241" i="3"/>
  <c r="F241" i="3"/>
  <c r="Z241" i="3" s="1"/>
  <c r="E241" i="3"/>
  <c r="AA240" i="3"/>
  <c r="W240" i="3"/>
  <c r="V240" i="3"/>
  <c r="AD240" i="3" s="1"/>
  <c r="U240" i="3"/>
  <c r="T240" i="3"/>
  <c r="S240" i="3"/>
  <c r="R240" i="3"/>
  <c r="Q240" i="3"/>
  <c r="AB240" i="3" s="1"/>
  <c r="P240" i="3"/>
  <c r="O240" i="3"/>
  <c r="N240" i="3"/>
  <c r="M240" i="3"/>
  <c r="L240" i="3"/>
  <c r="L245" i="3" s="1"/>
  <c r="H26" i="4" s="1"/>
  <c r="K240" i="3"/>
  <c r="J240" i="3"/>
  <c r="I240" i="3"/>
  <c r="H240" i="3"/>
  <c r="G240" i="3"/>
  <c r="F240" i="3"/>
  <c r="E240" i="3"/>
  <c r="W239" i="3"/>
  <c r="V239" i="3"/>
  <c r="AD239" i="3" s="1"/>
  <c r="U239" i="3"/>
  <c r="T239" i="3"/>
  <c r="T245" i="3" s="1"/>
  <c r="P26" i="4" s="1"/>
  <c r="S239" i="3"/>
  <c r="AA239" i="3" s="1"/>
  <c r="R239" i="3"/>
  <c r="Q239" i="3"/>
  <c r="P239" i="3"/>
  <c r="O239" i="3"/>
  <c r="N239" i="3"/>
  <c r="AB239" i="3" s="1"/>
  <c r="M239" i="3"/>
  <c r="L239" i="3"/>
  <c r="K239" i="3"/>
  <c r="J239" i="3"/>
  <c r="AC239" i="3" s="1"/>
  <c r="I239" i="3"/>
  <c r="H239" i="3"/>
  <c r="G239" i="3"/>
  <c r="F239" i="3"/>
  <c r="E239" i="3"/>
  <c r="W238" i="3"/>
  <c r="V238" i="3"/>
  <c r="AD238" i="3" s="1"/>
  <c r="U238" i="3"/>
  <c r="T238" i="3"/>
  <c r="S238" i="3"/>
  <c r="R238" i="3"/>
  <c r="R245" i="3" s="1"/>
  <c r="N26" i="4" s="1"/>
  <c r="Q238" i="3"/>
  <c r="P238" i="3"/>
  <c r="P245" i="3" s="1"/>
  <c r="L26" i="4" s="1"/>
  <c r="O238" i="3"/>
  <c r="N238" i="3"/>
  <c r="M238" i="3"/>
  <c r="L238" i="3"/>
  <c r="K238" i="3"/>
  <c r="J238" i="3"/>
  <c r="AC238" i="3" s="1"/>
  <c r="I238" i="3"/>
  <c r="H238" i="3"/>
  <c r="H245" i="3" s="1"/>
  <c r="D26" i="4" s="1"/>
  <c r="G238" i="3"/>
  <c r="F238" i="3"/>
  <c r="E238" i="3"/>
  <c r="AD237" i="3"/>
  <c r="AC237" i="3"/>
  <c r="AB237" i="3"/>
  <c r="AA237" i="3"/>
  <c r="Z237" i="3"/>
  <c r="AE237" i="3" s="1"/>
  <c r="K236" i="3"/>
  <c r="G25" i="4" s="1"/>
  <c r="AC235" i="3"/>
  <c r="W235" i="3"/>
  <c r="V235" i="3"/>
  <c r="AD235" i="3" s="1"/>
  <c r="U235" i="3"/>
  <c r="AA235" i="3" s="1"/>
  <c r="T235" i="3"/>
  <c r="S235" i="3"/>
  <c r="R235" i="3"/>
  <c r="Q235" i="3"/>
  <c r="P235" i="3"/>
  <c r="O235" i="3"/>
  <c r="N235" i="3"/>
  <c r="AB235" i="3" s="1"/>
  <c r="M235" i="3"/>
  <c r="L235" i="3"/>
  <c r="K235" i="3"/>
  <c r="J235" i="3"/>
  <c r="I235" i="3"/>
  <c r="H235" i="3"/>
  <c r="G235" i="3"/>
  <c r="F235" i="3"/>
  <c r="E235" i="3"/>
  <c r="AD234" i="3"/>
  <c r="W234" i="3"/>
  <c r="V234" i="3"/>
  <c r="U234" i="3"/>
  <c r="T234" i="3"/>
  <c r="S234" i="3"/>
  <c r="AA234" i="3" s="1"/>
  <c r="R234" i="3"/>
  <c r="Q234" i="3"/>
  <c r="P234" i="3"/>
  <c r="O234" i="3"/>
  <c r="N234" i="3"/>
  <c r="AB234" i="3" s="1"/>
  <c r="M234" i="3"/>
  <c r="L234" i="3"/>
  <c r="K234" i="3"/>
  <c r="J234" i="3"/>
  <c r="AC234" i="3" s="1"/>
  <c r="I234" i="3"/>
  <c r="H234" i="3"/>
  <c r="G234" i="3"/>
  <c r="F234" i="3"/>
  <c r="Z234" i="3" s="1"/>
  <c r="E234" i="3"/>
  <c r="AA233" i="3"/>
  <c r="W233" i="3"/>
  <c r="V233" i="3"/>
  <c r="AD233" i="3" s="1"/>
  <c r="U233" i="3"/>
  <c r="T233" i="3"/>
  <c r="S233" i="3"/>
  <c r="S236" i="3" s="1"/>
  <c r="R233" i="3"/>
  <c r="Q233" i="3"/>
  <c r="AB233" i="3" s="1"/>
  <c r="P233" i="3"/>
  <c r="O233" i="3"/>
  <c r="N233" i="3"/>
  <c r="M233" i="3"/>
  <c r="L233" i="3"/>
  <c r="K233" i="3"/>
  <c r="J233" i="3"/>
  <c r="I233" i="3"/>
  <c r="H233" i="3"/>
  <c r="G233" i="3"/>
  <c r="F233" i="3"/>
  <c r="E233" i="3"/>
  <c r="W232" i="3"/>
  <c r="V232" i="3"/>
  <c r="AD232" i="3" s="1"/>
  <c r="U232" i="3"/>
  <c r="T232" i="3"/>
  <c r="S232" i="3"/>
  <c r="AA232" i="3" s="1"/>
  <c r="R232" i="3"/>
  <c r="Q232" i="3"/>
  <c r="P232" i="3"/>
  <c r="O232" i="3"/>
  <c r="N232" i="3"/>
  <c r="AB232" i="3" s="1"/>
  <c r="M232" i="3"/>
  <c r="L232" i="3"/>
  <c r="K232" i="3"/>
  <c r="J232" i="3"/>
  <c r="AC232" i="3" s="1"/>
  <c r="I232" i="3"/>
  <c r="H232" i="3"/>
  <c r="G232" i="3"/>
  <c r="F232" i="3"/>
  <c r="E232" i="3"/>
  <c r="Z231" i="3"/>
  <c r="W231" i="3"/>
  <c r="V231" i="3"/>
  <c r="AD231" i="3" s="1"/>
  <c r="U231" i="3"/>
  <c r="T231" i="3"/>
  <c r="S231" i="3"/>
  <c r="AA231" i="3" s="1"/>
  <c r="R231" i="3"/>
  <c r="Q231" i="3"/>
  <c r="P231" i="3"/>
  <c r="O231" i="3"/>
  <c r="N231" i="3"/>
  <c r="M231" i="3"/>
  <c r="L231" i="3"/>
  <c r="K231" i="3"/>
  <c r="J231" i="3"/>
  <c r="AC231" i="3" s="1"/>
  <c r="I231" i="3"/>
  <c r="H231" i="3"/>
  <c r="G231" i="3"/>
  <c r="F231" i="3"/>
  <c r="E231" i="3"/>
  <c r="Z230" i="3"/>
  <c r="W230" i="3"/>
  <c r="V230" i="3"/>
  <c r="AD230" i="3" s="1"/>
  <c r="U230" i="3"/>
  <c r="T230" i="3"/>
  <c r="S230" i="3"/>
  <c r="AA230" i="3" s="1"/>
  <c r="R230" i="3"/>
  <c r="AB230" i="3" s="1"/>
  <c r="Q230" i="3"/>
  <c r="P230" i="3"/>
  <c r="O230" i="3"/>
  <c r="N230" i="3"/>
  <c r="M230" i="3"/>
  <c r="L230" i="3"/>
  <c r="K230" i="3"/>
  <c r="J230" i="3"/>
  <c r="J236" i="3" s="1"/>
  <c r="I230" i="3"/>
  <c r="H230" i="3"/>
  <c r="G230" i="3"/>
  <c r="X230" i="3" s="1"/>
  <c r="F230" i="3"/>
  <c r="E230" i="3"/>
  <c r="W229" i="3"/>
  <c r="V229" i="3"/>
  <c r="AD229" i="3" s="1"/>
  <c r="U229" i="3"/>
  <c r="U236" i="3" s="1"/>
  <c r="Q25" i="4" s="1"/>
  <c r="T229" i="3"/>
  <c r="T236" i="3" s="1"/>
  <c r="P25" i="4" s="1"/>
  <c r="S229" i="3"/>
  <c r="R229" i="3"/>
  <c r="Q229" i="3"/>
  <c r="P229" i="3"/>
  <c r="P236" i="3" s="1"/>
  <c r="L25" i="4" s="1"/>
  <c r="O229" i="3"/>
  <c r="N229" i="3"/>
  <c r="M229" i="3"/>
  <c r="L229" i="3"/>
  <c r="L236" i="3" s="1"/>
  <c r="H25" i="4" s="1"/>
  <c r="K229" i="3"/>
  <c r="J229" i="3"/>
  <c r="I229" i="3"/>
  <c r="H229" i="3"/>
  <c r="H236" i="3" s="1"/>
  <c r="D25" i="4" s="1"/>
  <c r="G229" i="3"/>
  <c r="F229" i="3"/>
  <c r="E229" i="3"/>
  <c r="AD228" i="3"/>
  <c r="AC228" i="3"/>
  <c r="AB228" i="3"/>
  <c r="AA228" i="3"/>
  <c r="Z228" i="3"/>
  <c r="AE228" i="3" s="1"/>
  <c r="V227" i="3"/>
  <c r="R24" i="4" s="1"/>
  <c r="N227" i="3"/>
  <c r="AB226" i="3"/>
  <c r="AA226" i="3"/>
  <c r="W226" i="3"/>
  <c r="V226" i="3"/>
  <c r="AD226" i="3" s="1"/>
  <c r="U226" i="3"/>
  <c r="T226" i="3"/>
  <c r="S226" i="3"/>
  <c r="R226" i="3"/>
  <c r="Q226" i="3"/>
  <c r="P226" i="3"/>
  <c r="O226" i="3"/>
  <c r="N226" i="3"/>
  <c r="M226" i="3"/>
  <c r="L226" i="3"/>
  <c r="K226" i="3"/>
  <c r="J226" i="3"/>
  <c r="AC226" i="3" s="1"/>
  <c r="I226" i="3"/>
  <c r="H226" i="3"/>
  <c r="G226" i="3"/>
  <c r="F226" i="3"/>
  <c r="Z226" i="3" s="1"/>
  <c r="E226" i="3"/>
  <c r="AB225" i="3"/>
  <c r="W225" i="3"/>
  <c r="V225" i="3"/>
  <c r="AD225" i="3" s="1"/>
  <c r="U225" i="3"/>
  <c r="T225" i="3"/>
  <c r="S225" i="3"/>
  <c r="AA225" i="3" s="1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W224" i="3"/>
  <c r="V224" i="3"/>
  <c r="AD224" i="3" s="1"/>
  <c r="U224" i="3"/>
  <c r="T224" i="3"/>
  <c r="S224" i="3"/>
  <c r="AA224" i="3" s="1"/>
  <c r="R224" i="3"/>
  <c r="Q224" i="3"/>
  <c r="Q227" i="3" s="1"/>
  <c r="M24" i="4" s="1"/>
  <c r="P224" i="3"/>
  <c r="O224" i="3"/>
  <c r="N224" i="3"/>
  <c r="M224" i="3"/>
  <c r="L224" i="3"/>
  <c r="K224" i="3"/>
  <c r="J224" i="3"/>
  <c r="AC224" i="3" s="1"/>
  <c r="I224" i="3"/>
  <c r="I227" i="3" s="1"/>
  <c r="E24" i="4" s="1"/>
  <c r="H224" i="3"/>
  <c r="G224" i="3"/>
  <c r="F224" i="3"/>
  <c r="X224" i="3" s="1"/>
  <c r="Y224" i="3" s="1"/>
  <c r="E224" i="3"/>
  <c r="Z223" i="3"/>
  <c r="W223" i="3"/>
  <c r="V223" i="3"/>
  <c r="AD223" i="3" s="1"/>
  <c r="U223" i="3"/>
  <c r="T223" i="3"/>
  <c r="S223" i="3"/>
  <c r="R223" i="3"/>
  <c r="AB223" i="3" s="1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W222" i="3"/>
  <c r="V222" i="3"/>
  <c r="AD222" i="3" s="1"/>
  <c r="U222" i="3"/>
  <c r="T222" i="3"/>
  <c r="S222" i="3"/>
  <c r="R222" i="3"/>
  <c r="Q222" i="3"/>
  <c r="P222" i="3"/>
  <c r="O222" i="3"/>
  <c r="N222" i="3"/>
  <c r="M222" i="3"/>
  <c r="AC222" i="3" s="1"/>
  <c r="L222" i="3"/>
  <c r="K222" i="3"/>
  <c r="J222" i="3"/>
  <c r="I222" i="3"/>
  <c r="H222" i="3"/>
  <c r="G222" i="3"/>
  <c r="F222" i="3"/>
  <c r="E222" i="3"/>
  <c r="W221" i="3"/>
  <c r="W227" i="3" s="1"/>
  <c r="S24" i="4" s="1"/>
  <c r="V221" i="3"/>
  <c r="AD221" i="3" s="1"/>
  <c r="U221" i="3"/>
  <c r="T221" i="3"/>
  <c r="S221" i="3"/>
  <c r="S227" i="3" s="1"/>
  <c r="R221" i="3"/>
  <c r="Q221" i="3"/>
  <c r="P221" i="3"/>
  <c r="P227" i="3" s="1"/>
  <c r="L24" i="4" s="1"/>
  <c r="O221" i="3"/>
  <c r="O227" i="3" s="1"/>
  <c r="K24" i="4" s="1"/>
  <c r="N221" i="3"/>
  <c r="M221" i="3"/>
  <c r="L221" i="3"/>
  <c r="K221" i="3"/>
  <c r="K227" i="3" s="1"/>
  <c r="G24" i="4" s="1"/>
  <c r="J221" i="3"/>
  <c r="I221" i="3"/>
  <c r="H221" i="3"/>
  <c r="G221" i="3"/>
  <c r="G227" i="3" s="1"/>
  <c r="C24" i="4" s="1"/>
  <c r="F221" i="3"/>
  <c r="E221" i="3"/>
  <c r="AD220" i="3"/>
  <c r="AC220" i="3"/>
  <c r="AB220" i="3"/>
  <c r="AA220" i="3"/>
  <c r="Z220" i="3"/>
  <c r="AE220" i="3" s="1"/>
  <c r="AD218" i="3"/>
  <c r="W218" i="3"/>
  <c r="V218" i="3"/>
  <c r="U218" i="3"/>
  <c r="T218" i="3"/>
  <c r="S218" i="3"/>
  <c r="AA218" i="3" s="1"/>
  <c r="R218" i="3"/>
  <c r="Q218" i="3"/>
  <c r="P218" i="3"/>
  <c r="O218" i="3"/>
  <c r="N218" i="3"/>
  <c r="AB218" i="3" s="1"/>
  <c r="M218" i="3"/>
  <c r="L218" i="3"/>
  <c r="K218" i="3"/>
  <c r="J218" i="3"/>
  <c r="I218" i="3"/>
  <c r="H218" i="3"/>
  <c r="G218" i="3"/>
  <c r="F218" i="3"/>
  <c r="E218" i="3"/>
  <c r="W217" i="3"/>
  <c r="V217" i="3"/>
  <c r="AD217" i="3" s="1"/>
  <c r="U217" i="3"/>
  <c r="T217" i="3"/>
  <c r="S217" i="3"/>
  <c r="AA217" i="3" s="1"/>
  <c r="R217" i="3"/>
  <c r="Q217" i="3"/>
  <c r="P217" i="3"/>
  <c r="O217" i="3"/>
  <c r="N217" i="3"/>
  <c r="AB217" i="3" s="1"/>
  <c r="M217" i="3"/>
  <c r="L217" i="3"/>
  <c r="K217" i="3"/>
  <c r="K219" i="3" s="1"/>
  <c r="G23" i="4" s="1"/>
  <c r="J217" i="3"/>
  <c r="I217" i="3"/>
  <c r="H217" i="3"/>
  <c r="G217" i="3"/>
  <c r="F217" i="3"/>
  <c r="Z217" i="3" s="1"/>
  <c r="E217" i="3"/>
  <c r="AD216" i="3"/>
  <c r="W216" i="3"/>
  <c r="V216" i="3"/>
  <c r="U216" i="3"/>
  <c r="T216" i="3"/>
  <c r="S216" i="3"/>
  <c r="AA216" i="3" s="1"/>
  <c r="R216" i="3"/>
  <c r="Q216" i="3"/>
  <c r="P216" i="3"/>
  <c r="O216" i="3"/>
  <c r="N216" i="3"/>
  <c r="AB216" i="3" s="1"/>
  <c r="M216" i="3"/>
  <c r="L216" i="3"/>
  <c r="K216" i="3"/>
  <c r="J216" i="3"/>
  <c r="AC216" i="3" s="1"/>
  <c r="I216" i="3"/>
  <c r="H216" i="3"/>
  <c r="G216" i="3"/>
  <c r="F216" i="3"/>
  <c r="E216" i="3"/>
  <c r="W215" i="3"/>
  <c r="V215" i="3"/>
  <c r="AD215" i="3" s="1"/>
  <c r="U215" i="3"/>
  <c r="T215" i="3"/>
  <c r="S215" i="3"/>
  <c r="AA215" i="3" s="1"/>
  <c r="R215" i="3"/>
  <c r="Q215" i="3"/>
  <c r="AB215" i="3" s="1"/>
  <c r="P215" i="3"/>
  <c r="O215" i="3"/>
  <c r="N215" i="3"/>
  <c r="M215" i="3"/>
  <c r="L215" i="3"/>
  <c r="AC215" i="3" s="1"/>
  <c r="K215" i="3"/>
  <c r="J215" i="3"/>
  <c r="I215" i="3"/>
  <c r="H215" i="3"/>
  <c r="G215" i="3"/>
  <c r="F215" i="3"/>
  <c r="Z215" i="3" s="1"/>
  <c r="E215" i="3"/>
  <c r="AB214" i="3"/>
  <c r="W214" i="3"/>
  <c r="V214" i="3"/>
  <c r="AD214" i="3" s="1"/>
  <c r="U214" i="3"/>
  <c r="T214" i="3"/>
  <c r="T219" i="3" s="1"/>
  <c r="P23" i="4" s="1"/>
  <c r="S214" i="3"/>
  <c r="AA214" i="3" s="1"/>
  <c r="R214" i="3"/>
  <c r="Q214" i="3"/>
  <c r="P214" i="3"/>
  <c r="O214" i="3"/>
  <c r="N214" i="3"/>
  <c r="M214" i="3"/>
  <c r="L214" i="3"/>
  <c r="K214" i="3"/>
  <c r="J214" i="3"/>
  <c r="AC214" i="3" s="1"/>
  <c r="I214" i="3"/>
  <c r="H214" i="3"/>
  <c r="G214" i="3"/>
  <c r="Z214" i="3" s="1"/>
  <c r="F214" i="3"/>
  <c r="E214" i="3"/>
  <c r="W213" i="3"/>
  <c r="V213" i="3"/>
  <c r="AD213" i="3" s="1"/>
  <c r="U213" i="3"/>
  <c r="T213" i="3"/>
  <c r="S213" i="3"/>
  <c r="AA213" i="3" s="1"/>
  <c r="R213" i="3"/>
  <c r="Q213" i="3"/>
  <c r="P213" i="3"/>
  <c r="O213" i="3"/>
  <c r="N213" i="3"/>
  <c r="AB213" i="3" s="1"/>
  <c r="M213" i="3"/>
  <c r="L213" i="3"/>
  <c r="K213" i="3"/>
  <c r="J213" i="3"/>
  <c r="AC213" i="3" s="1"/>
  <c r="I213" i="3"/>
  <c r="H213" i="3"/>
  <c r="G213" i="3"/>
  <c r="Z213" i="3" s="1"/>
  <c r="AE213" i="3" s="1"/>
  <c r="F213" i="3"/>
  <c r="X213" i="3" s="1"/>
  <c r="E213" i="3"/>
  <c r="Z212" i="3"/>
  <c r="W212" i="3"/>
  <c r="V212" i="3"/>
  <c r="U212" i="3"/>
  <c r="U219" i="3" s="1"/>
  <c r="Q23" i="4" s="1"/>
  <c r="T212" i="3"/>
  <c r="S212" i="3"/>
  <c r="AA212" i="3" s="1"/>
  <c r="R212" i="3"/>
  <c r="R219" i="3" s="1"/>
  <c r="N23" i="4" s="1"/>
  <c r="Q212" i="3"/>
  <c r="Q219" i="3" s="1"/>
  <c r="M23" i="4" s="1"/>
  <c r="P212" i="3"/>
  <c r="O212" i="3"/>
  <c r="N212" i="3"/>
  <c r="M212" i="3"/>
  <c r="M219" i="3" s="1"/>
  <c r="I23" i="4" s="1"/>
  <c r="L212" i="3"/>
  <c r="L219" i="3" s="1"/>
  <c r="H23" i="4" s="1"/>
  <c r="K212" i="3"/>
  <c r="J212" i="3"/>
  <c r="I212" i="3"/>
  <c r="I219" i="3" s="1"/>
  <c r="E23" i="4" s="1"/>
  <c r="H212" i="3"/>
  <c r="G212" i="3"/>
  <c r="G219" i="3" s="1"/>
  <c r="C23" i="4" s="1"/>
  <c r="F212" i="3"/>
  <c r="E212" i="3"/>
  <c r="E219" i="3" s="1"/>
  <c r="E464" i="3" s="1"/>
  <c r="AD211" i="3"/>
  <c r="AC211" i="3"/>
  <c r="AB211" i="3"/>
  <c r="AA211" i="3"/>
  <c r="Z211" i="3"/>
  <c r="AE211" i="3" s="1"/>
  <c r="W209" i="3"/>
  <c r="V209" i="3"/>
  <c r="AD209" i="3" s="1"/>
  <c r="U209" i="3"/>
  <c r="T209" i="3"/>
  <c r="S209" i="3"/>
  <c r="AA209" i="3" s="1"/>
  <c r="R209" i="3"/>
  <c r="Q209" i="3"/>
  <c r="P209" i="3"/>
  <c r="O209" i="3"/>
  <c r="N209" i="3"/>
  <c r="AB209" i="3" s="1"/>
  <c r="M209" i="3"/>
  <c r="L209" i="3"/>
  <c r="K209" i="3"/>
  <c r="J209" i="3"/>
  <c r="AC209" i="3" s="1"/>
  <c r="I209" i="3"/>
  <c r="H209" i="3"/>
  <c r="G209" i="3"/>
  <c r="F209" i="3"/>
  <c r="E209" i="3"/>
  <c r="W208" i="3"/>
  <c r="V208" i="3"/>
  <c r="AD208" i="3" s="1"/>
  <c r="U208" i="3"/>
  <c r="T208" i="3"/>
  <c r="S208" i="3"/>
  <c r="AA208" i="3" s="1"/>
  <c r="R208" i="3"/>
  <c r="Q208" i="3"/>
  <c r="AB208" i="3" s="1"/>
  <c r="P208" i="3"/>
  <c r="O208" i="3"/>
  <c r="N208" i="3"/>
  <c r="M208" i="3"/>
  <c r="L208" i="3"/>
  <c r="AC208" i="3" s="1"/>
  <c r="K208" i="3"/>
  <c r="J208" i="3"/>
  <c r="I208" i="3"/>
  <c r="H208" i="3"/>
  <c r="X208" i="3" s="1"/>
  <c r="Y208" i="3" s="1"/>
  <c r="G208" i="3"/>
  <c r="F208" i="3"/>
  <c r="E208" i="3"/>
  <c r="AB207" i="3"/>
  <c r="W207" i="3"/>
  <c r="V207" i="3"/>
  <c r="AD207" i="3" s="1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Z207" i="3" s="1"/>
  <c r="F207" i="3"/>
  <c r="E207" i="3"/>
  <c r="W206" i="3"/>
  <c r="V206" i="3"/>
  <c r="U206" i="3"/>
  <c r="T206" i="3"/>
  <c r="S206" i="3"/>
  <c r="AA206" i="3" s="1"/>
  <c r="R206" i="3"/>
  <c r="Q206" i="3"/>
  <c r="P206" i="3"/>
  <c r="O206" i="3"/>
  <c r="N206" i="3"/>
  <c r="M206" i="3"/>
  <c r="L206" i="3"/>
  <c r="K206" i="3"/>
  <c r="J206" i="3"/>
  <c r="AC206" i="3" s="1"/>
  <c r="I206" i="3"/>
  <c r="H206" i="3"/>
  <c r="G206" i="3"/>
  <c r="Z206" i="3" s="1"/>
  <c r="F206" i="3"/>
  <c r="E206" i="3"/>
  <c r="Z205" i="3"/>
  <c r="W205" i="3"/>
  <c r="V205" i="3"/>
  <c r="AD205" i="3" s="1"/>
  <c r="U205" i="3"/>
  <c r="T205" i="3"/>
  <c r="S205" i="3"/>
  <c r="AA205" i="3" s="1"/>
  <c r="R205" i="3"/>
  <c r="Q205" i="3"/>
  <c r="P205" i="3"/>
  <c r="O205" i="3"/>
  <c r="N205" i="3"/>
  <c r="AB205" i="3" s="1"/>
  <c r="M205" i="3"/>
  <c r="L205" i="3"/>
  <c r="K205" i="3"/>
  <c r="J205" i="3"/>
  <c r="AC205" i="3" s="1"/>
  <c r="I205" i="3"/>
  <c r="H205" i="3"/>
  <c r="G205" i="3"/>
  <c r="F205" i="3"/>
  <c r="X205" i="3" s="1"/>
  <c r="E205" i="3"/>
  <c r="AC204" i="3"/>
  <c r="W204" i="3"/>
  <c r="V204" i="3"/>
  <c r="AD204" i="3" s="1"/>
  <c r="U204" i="3"/>
  <c r="T204" i="3"/>
  <c r="S204" i="3"/>
  <c r="AA204" i="3" s="1"/>
  <c r="R204" i="3"/>
  <c r="Q204" i="3"/>
  <c r="P204" i="3"/>
  <c r="AB204" i="3" s="1"/>
  <c r="O204" i="3"/>
  <c r="N204" i="3"/>
  <c r="M204" i="3"/>
  <c r="L204" i="3"/>
  <c r="K204" i="3"/>
  <c r="J204" i="3"/>
  <c r="I204" i="3"/>
  <c r="H204" i="3"/>
  <c r="Z204" i="3" s="1"/>
  <c r="AE204" i="3" s="1"/>
  <c r="G204" i="3"/>
  <c r="F204" i="3"/>
  <c r="E204" i="3"/>
  <c r="W203" i="3"/>
  <c r="V203" i="3"/>
  <c r="AD203" i="3" s="1"/>
  <c r="U203" i="3"/>
  <c r="T203" i="3"/>
  <c r="S203" i="3"/>
  <c r="AA203" i="3" s="1"/>
  <c r="R203" i="3"/>
  <c r="Q203" i="3"/>
  <c r="P203" i="3"/>
  <c r="AB203" i="3" s="1"/>
  <c r="O203" i="3"/>
  <c r="N203" i="3"/>
  <c r="M203" i="3"/>
  <c r="L203" i="3"/>
  <c r="K203" i="3"/>
  <c r="AC203" i="3" s="1"/>
  <c r="J203" i="3"/>
  <c r="I203" i="3"/>
  <c r="H203" i="3"/>
  <c r="X203" i="3" s="1"/>
  <c r="G203" i="3"/>
  <c r="F203" i="3"/>
  <c r="Z203" i="3" s="1"/>
  <c r="AE203" i="3" s="1"/>
  <c r="E203" i="3"/>
  <c r="AA202" i="3"/>
  <c r="W202" i="3"/>
  <c r="W210" i="3" s="1"/>
  <c r="S22" i="4" s="1"/>
  <c r="V202" i="3"/>
  <c r="AD202" i="3" s="1"/>
  <c r="U202" i="3"/>
  <c r="T202" i="3"/>
  <c r="S202" i="3"/>
  <c r="S210" i="3" s="1"/>
  <c r="R202" i="3"/>
  <c r="Q202" i="3"/>
  <c r="P202" i="3"/>
  <c r="P210" i="3" s="1"/>
  <c r="L22" i="4" s="1"/>
  <c r="O202" i="3"/>
  <c r="O210" i="3" s="1"/>
  <c r="K22" i="4" s="1"/>
  <c r="N202" i="3"/>
  <c r="AB202" i="3" s="1"/>
  <c r="M202" i="3"/>
  <c r="L202" i="3"/>
  <c r="K202" i="3"/>
  <c r="K210" i="3" s="1"/>
  <c r="G22" i="4" s="1"/>
  <c r="J202" i="3"/>
  <c r="AC202" i="3" s="1"/>
  <c r="I202" i="3"/>
  <c r="H202" i="3"/>
  <c r="H210" i="3" s="1"/>
  <c r="D22" i="4" s="1"/>
  <c r="G202" i="3"/>
  <c r="G210" i="3" s="1"/>
  <c r="C22" i="4" s="1"/>
  <c r="F202" i="3"/>
  <c r="Z202" i="3" s="1"/>
  <c r="E202" i="3"/>
  <c r="W201" i="3"/>
  <c r="V201" i="3"/>
  <c r="V210" i="3" s="1"/>
  <c r="U201" i="3"/>
  <c r="U210" i="3" s="1"/>
  <c r="Q22" i="4" s="1"/>
  <c r="T201" i="3"/>
  <c r="T210" i="3" s="1"/>
  <c r="P22" i="4" s="1"/>
  <c r="S201" i="3"/>
  <c r="AA201" i="3" s="1"/>
  <c r="R201" i="3"/>
  <c r="R210" i="3" s="1"/>
  <c r="N22" i="4" s="1"/>
  <c r="Q201" i="3"/>
  <c r="P201" i="3"/>
  <c r="O201" i="3"/>
  <c r="N201" i="3"/>
  <c r="M201" i="3"/>
  <c r="M210" i="3" s="1"/>
  <c r="I22" i="4" s="1"/>
  <c r="L201" i="3"/>
  <c r="L210" i="3" s="1"/>
  <c r="H22" i="4" s="1"/>
  <c r="K201" i="3"/>
  <c r="J201" i="3"/>
  <c r="J210" i="3" s="1"/>
  <c r="I201" i="3"/>
  <c r="H201" i="3"/>
  <c r="G201" i="3"/>
  <c r="F201" i="3"/>
  <c r="E201" i="3"/>
  <c r="E210" i="3" s="1"/>
  <c r="AD200" i="3"/>
  <c r="AC200" i="3"/>
  <c r="AB200" i="3"/>
  <c r="AE200" i="3" s="1"/>
  <c r="AA200" i="3"/>
  <c r="Z200" i="3"/>
  <c r="W199" i="3"/>
  <c r="S21" i="4" s="1"/>
  <c r="O199" i="3"/>
  <c r="K21" i="4" s="1"/>
  <c r="G199" i="3"/>
  <c r="C21" i="4" s="1"/>
  <c r="Z198" i="3"/>
  <c r="W198" i="3"/>
  <c r="V198" i="3"/>
  <c r="AD198" i="3" s="1"/>
  <c r="U198" i="3"/>
  <c r="T198" i="3"/>
  <c r="S198" i="3"/>
  <c r="AA198" i="3" s="1"/>
  <c r="R198" i="3"/>
  <c r="Q198" i="3"/>
  <c r="P198" i="3"/>
  <c r="O198" i="3"/>
  <c r="N198" i="3"/>
  <c r="M198" i="3"/>
  <c r="L198" i="3"/>
  <c r="K198" i="3"/>
  <c r="J198" i="3"/>
  <c r="AC198" i="3" s="1"/>
  <c r="I198" i="3"/>
  <c r="H198" i="3"/>
  <c r="G198" i="3"/>
  <c r="F198" i="3"/>
  <c r="E198" i="3"/>
  <c r="W197" i="3"/>
  <c r="V197" i="3"/>
  <c r="AD197" i="3" s="1"/>
  <c r="U197" i="3"/>
  <c r="T197" i="3"/>
  <c r="S197" i="3"/>
  <c r="R197" i="3"/>
  <c r="Q197" i="3"/>
  <c r="P197" i="3"/>
  <c r="AB197" i="3" s="1"/>
  <c r="O197" i="3"/>
  <c r="N197" i="3"/>
  <c r="M197" i="3"/>
  <c r="AC197" i="3" s="1"/>
  <c r="L197" i="3"/>
  <c r="K197" i="3"/>
  <c r="J197" i="3"/>
  <c r="I197" i="3"/>
  <c r="H197" i="3"/>
  <c r="Z197" i="3" s="1"/>
  <c r="G197" i="3"/>
  <c r="F197" i="3"/>
  <c r="E197" i="3"/>
  <c r="W196" i="3"/>
  <c r="V196" i="3"/>
  <c r="AD196" i="3" s="1"/>
  <c r="U196" i="3"/>
  <c r="T196" i="3"/>
  <c r="S196" i="3"/>
  <c r="AA196" i="3" s="1"/>
  <c r="R196" i="3"/>
  <c r="Q196" i="3"/>
  <c r="P196" i="3"/>
  <c r="AB196" i="3" s="1"/>
  <c r="O196" i="3"/>
  <c r="N196" i="3"/>
  <c r="M196" i="3"/>
  <c r="L196" i="3"/>
  <c r="K196" i="3"/>
  <c r="AC196" i="3" s="1"/>
  <c r="J196" i="3"/>
  <c r="I196" i="3"/>
  <c r="H196" i="3"/>
  <c r="X196" i="3" s="1"/>
  <c r="G196" i="3"/>
  <c r="F196" i="3"/>
  <c r="E196" i="3"/>
  <c r="AA195" i="3"/>
  <c r="W195" i="3"/>
  <c r="V195" i="3"/>
  <c r="AD195" i="3" s="1"/>
  <c r="U195" i="3"/>
  <c r="T195" i="3"/>
  <c r="S195" i="3"/>
  <c r="R195" i="3"/>
  <c r="Q195" i="3"/>
  <c r="P195" i="3"/>
  <c r="O195" i="3"/>
  <c r="N195" i="3"/>
  <c r="AB195" i="3" s="1"/>
  <c r="M195" i="3"/>
  <c r="L195" i="3"/>
  <c r="K195" i="3"/>
  <c r="J195" i="3"/>
  <c r="AC195" i="3" s="1"/>
  <c r="I195" i="3"/>
  <c r="H195" i="3"/>
  <c r="G195" i="3"/>
  <c r="F195" i="3"/>
  <c r="Z195" i="3" s="1"/>
  <c r="AE195" i="3" s="1"/>
  <c r="E195" i="3"/>
  <c r="AD194" i="3"/>
  <c r="W194" i="3"/>
  <c r="V194" i="3"/>
  <c r="V199" i="3" s="1"/>
  <c r="U194" i="3"/>
  <c r="T194" i="3"/>
  <c r="S194" i="3"/>
  <c r="AA194" i="3" s="1"/>
  <c r="R194" i="3"/>
  <c r="R199" i="3" s="1"/>
  <c r="N21" i="4" s="1"/>
  <c r="Q194" i="3"/>
  <c r="P194" i="3"/>
  <c r="O194" i="3"/>
  <c r="N194" i="3"/>
  <c r="M194" i="3"/>
  <c r="L194" i="3"/>
  <c r="K194" i="3"/>
  <c r="J194" i="3"/>
  <c r="AC194" i="3" s="1"/>
  <c r="I194" i="3"/>
  <c r="H194" i="3"/>
  <c r="G194" i="3"/>
  <c r="F194" i="3"/>
  <c r="E194" i="3"/>
  <c r="W193" i="3"/>
  <c r="V193" i="3"/>
  <c r="AD193" i="3" s="1"/>
  <c r="U193" i="3"/>
  <c r="U199" i="3" s="1"/>
  <c r="Q21" i="4" s="1"/>
  <c r="T193" i="3"/>
  <c r="S193" i="3"/>
  <c r="AA193" i="3" s="1"/>
  <c r="R193" i="3"/>
  <c r="Q193" i="3"/>
  <c r="AB193" i="3" s="1"/>
  <c r="P193" i="3"/>
  <c r="O193" i="3"/>
  <c r="N193" i="3"/>
  <c r="M193" i="3"/>
  <c r="M199" i="3" s="1"/>
  <c r="I21" i="4" s="1"/>
  <c r="L193" i="3"/>
  <c r="AC193" i="3" s="1"/>
  <c r="K193" i="3"/>
  <c r="J193" i="3"/>
  <c r="I193" i="3"/>
  <c r="H193" i="3"/>
  <c r="X193" i="3" s="1"/>
  <c r="Y193" i="3" s="1"/>
  <c r="G193" i="3"/>
  <c r="F193" i="3"/>
  <c r="Z193" i="3" s="1"/>
  <c r="AE193" i="3" s="1"/>
  <c r="E193" i="3"/>
  <c r="E199" i="3" s="1"/>
  <c r="AB192" i="3"/>
  <c r="W192" i="3"/>
  <c r="V192" i="3"/>
  <c r="AD192" i="3" s="1"/>
  <c r="U192" i="3"/>
  <c r="T192" i="3"/>
  <c r="T199" i="3" s="1"/>
  <c r="P21" i="4" s="1"/>
  <c r="S192" i="3"/>
  <c r="AA192" i="3" s="1"/>
  <c r="R192" i="3"/>
  <c r="Q192" i="3"/>
  <c r="Q199" i="3" s="1"/>
  <c r="M21" i="4" s="1"/>
  <c r="P192" i="3"/>
  <c r="P199" i="3" s="1"/>
  <c r="L21" i="4" s="1"/>
  <c r="O192" i="3"/>
  <c r="N192" i="3"/>
  <c r="M192" i="3"/>
  <c r="L192" i="3"/>
  <c r="L199" i="3" s="1"/>
  <c r="H21" i="4" s="1"/>
  <c r="K192" i="3"/>
  <c r="K199" i="3" s="1"/>
  <c r="G21" i="4" s="1"/>
  <c r="J192" i="3"/>
  <c r="AC192" i="3" s="1"/>
  <c r="I192" i="3"/>
  <c r="I199" i="3" s="1"/>
  <c r="E21" i="4" s="1"/>
  <c r="H192" i="3"/>
  <c r="H199" i="3" s="1"/>
  <c r="D21" i="4" s="1"/>
  <c r="G192" i="3"/>
  <c r="Z192" i="3" s="1"/>
  <c r="F192" i="3"/>
  <c r="E192" i="3"/>
  <c r="AE191" i="3"/>
  <c r="AD191" i="3"/>
  <c r="AC191" i="3"/>
  <c r="AB191" i="3"/>
  <c r="AA191" i="3"/>
  <c r="Z191" i="3"/>
  <c r="W189" i="3"/>
  <c r="V189" i="3"/>
  <c r="AD189" i="3" s="1"/>
  <c r="U189" i="3"/>
  <c r="T189" i="3"/>
  <c r="S189" i="3"/>
  <c r="AA189" i="3" s="1"/>
  <c r="R189" i="3"/>
  <c r="Q189" i="3"/>
  <c r="P189" i="3"/>
  <c r="AB189" i="3" s="1"/>
  <c r="O189" i="3"/>
  <c r="N189" i="3"/>
  <c r="M189" i="3"/>
  <c r="L189" i="3"/>
  <c r="K189" i="3"/>
  <c r="AC189" i="3" s="1"/>
  <c r="J189" i="3"/>
  <c r="I189" i="3"/>
  <c r="H189" i="3"/>
  <c r="X189" i="3" s="1"/>
  <c r="G189" i="3"/>
  <c r="F189" i="3"/>
  <c r="E189" i="3"/>
  <c r="W188" i="3"/>
  <c r="V188" i="3"/>
  <c r="AD188" i="3" s="1"/>
  <c r="U188" i="3"/>
  <c r="T188" i="3"/>
  <c r="S188" i="3"/>
  <c r="AA188" i="3" s="1"/>
  <c r="R188" i="3"/>
  <c r="Q188" i="3"/>
  <c r="P188" i="3"/>
  <c r="O188" i="3"/>
  <c r="N188" i="3"/>
  <c r="AB188" i="3" s="1"/>
  <c r="M188" i="3"/>
  <c r="L188" i="3"/>
  <c r="K188" i="3"/>
  <c r="J188" i="3"/>
  <c r="I188" i="3"/>
  <c r="H188" i="3"/>
  <c r="G188" i="3"/>
  <c r="F188" i="3"/>
  <c r="Z188" i="3" s="1"/>
  <c r="E188" i="3"/>
  <c r="AD187" i="3"/>
  <c r="W187" i="3"/>
  <c r="V187" i="3"/>
  <c r="U187" i="3"/>
  <c r="T187" i="3"/>
  <c r="S187" i="3"/>
  <c r="AA187" i="3" s="1"/>
  <c r="R187" i="3"/>
  <c r="Q187" i="3"/>
  <c r="P187" i="3"/>
  <c r="O187" i="3"/>
  <c r="N187" i="3"/>
  <c r="AB187" i="3" s="1"/>
  <c r="M187" i="3"/>
  <c r="L187" i="3"/>
  <c r="K187" i="3"/>
  <c r="J187" i="3"/>
  <c r="AC187" i="3" s="1"/>
  <c r="I187" i="3"/>
  <c r="H187" i="3"/>
  <c r="G187" i="3"/>
  <c r="F187" i="3"/>
  <c r="E187" i="3"/>
  <c r="W186" i="3"/>
  <c r="V186" i="3"/>
  <c r="AD186" i="3" s="1"/>
  <c r="U186" i="3"/>
  <c r="T186" i="3"/>
  <c r="S186" i="3"/>
  <c r="AA186" i="3" s="1"/>
  <c r="R186" i="3"/>
  <c r="Q186" i="3"/>
  <c r="AB186" i="3" s="1"/>
  <c r="P186" i="3"/>
  <c r="O186" i="3"/>
  <c r="N186" i="3"/>
  <c r="M186" i="3"/>
  <c r="L186" i="3"/>
  <c r="AC186" i="3" s="1"/>
  <c r="K186" i="3"/>
  <c r="J186" i="3"/>
  <c r="I186" i="3"/>
  <c r="H186" i="3"/>
  <c r="X186" i="3" s="1"/>
  <c r="Y186" i="3" s="1"/>
  <c r="G186" i="3"/>
  <c r="F186" i="3"/>
  <c r="Z186" i="3" s="1"/>
  <c r="E186" i="3"/>
  <c r="AB185" i="3"/>
  <c r="W185" i="3"/>
  <c r="V185" i="3"/>
  <c r="AD185" i="3" s="1"/>
  <c r="U185" i="3"/>
  <c r="T185" i="3"/>
  <c r="S185" i="3"/>
  <c r="R185" i="3"/>
  <c r="Q185" i="3"/>
  <c r="P185" i="3"/>
  <c r="O185" i="3"/>
  <c r="N185" i="3"/>
  <c r="M185" i="3"/>
  <c r="L185" i="3"/>
  <c r="K185" i="3"/>
  <c r="J185" i="3"/>
  <c r="AC185" i="3" s="1"/>
  <c r="I185" i="3"/>
  <c r="H185" i="3"/>
  <c r="G185" i="3"/>
  <c r="Z185" i="3" s="1"/>
  <c r="F185" i="3"/>
  <c r="E185" i="3"/>
  <c r="W184" i="3"/>
  <c r="V184" i="3"/>
  <c r="AD184" i="3" s="1"/>
  <c r="U184" i="3"/>
  <c r="T184" i="3"/>
  <c r="S184" i="3"/>
  <c r="AA184" i="3" s="1"/>
  <c r="AE184" i="3" s="1"/>
  <c r="R184" i="3"/>
  <c r="Q184" i="3"/>
  <c r="P184" i="3"/>
  <c r="O184" i="3"/>
  <c r="N184" i="3"/>
  <c r="AB184" i="3" s="1"/>
  <c r="M184" i="3"/>
  <c r="L184" i="3"/>
  <c r="K184" i="3"/>
  <c r="J184" i="3"/>
  <c r="AC184" i="3" s="1"/>
  <c r="I184" i="3"/>
  <c r="H184" i="3"/>
  <c r="G184" i="3"/>
  <c r="Z184" i="3" s="1"/>
  <c r="F184" i="3"/>
  <c r="X184" i="3" s="1"/>
  <c r="E184" i="3"/>
  <c r="Z183" i="3"/>
  <c r="W183" i="3"/>
  <c r="V183" i="3"/>
  <c r="AD183" i="3" s="1"/>
  <c r="U183" i="3"/>
  <c r="T183" i="3"/>
  <c r="S183" i="3"/>
  <c r="AA183" i="3" s="1"/>
  <c r="R183" i="3"/>
  <c r="Q183" i="3"/>
  <c r="P183" i="3"/>
  <c r="O183" i="3"/>
  <c r="N183" i="3"/>
  <c r="M183" i="3"/>
  <c r="L183" i="3"/>
  <c r="K183" i="3"/>
  <c r="J183" i="3"/>
  <c r="AC183" i="3" s="1"/>
  <c r="I183" i="3"/>
  <c r="H183" i="3"/>
  <c r="G183" i="3"/>
  <c r="F183" i="3"/>
  <c r="E183" i="3"/>
  <c r="W182" i="3"/>
  <c r="W190" i="3" s="1"/>
  <c r="S20" i="4" s="1"/>
  <c r="V182" i="3"/>
  <c r="V190" i="3" s="1"/>
  <c r="U182" i="3"/>
  <c r="U190" i="3" s="1"/>
  <c r="Q20" i="4" s="1"/>
  <c r="T182" i="3"/>
  <c r="T190" i="3" s="1"/>
  <c r="P20" i="4" s="1"/>
  <c r="S182" i="3"/>
  <c r="R182" i="3"/>
  <c r="R190" i="3" s="1"/>
  <c r="N20" i="4" s="1"/>
  <c r="Q182" i="3"/>
  <c r="Q190" i="3" s="1"/>
  <c r="M20" i="4" s="1"/>
  <c r="P182" i="3"/>
  <c r="O182" i="3"/>
  <c r="O190" i="3" s="1"/>
  <c r="K20" i="4" s="1"/>
  <c r="N182" i="3"/>
  <c r="N190" i="3" s="1"/>
  <c r="M182" i="3"/>
  <c r="M190" i="3" s="1"/>
  <c r="I20" i="4" s="1"/>
  <c r="L182" i="3"/>
  <c r="L190" i="3" s="1"/>
  <c r="H20" i="4" s="1"/>
  <c r="K182" i="3"/>
  <c r="J182" i="3"/>
  <c r="J190" i="3" s="1"/>
  <c r="F20" i="4" s="1"/>
  <c r="I182" i="3"/>
  <c r="I190" i="3" s="1"/>
  <c r="E20" i="4" s="1"/>
  <c r="H182" i="3"/>
  <c r="G182" i="3"/>
  <c r="G190" i="3" s="1"/>
  <c r="C20" i="4" s="1"/>
  <c r="F182" i="3"/>
  <c r="F190" i="3" s="1"/>
  <c r="E182" i="3"/>
  <c r="AD181" i="3"/>
  <c r="AC181" i="3"/>
  <c r="AB181" i="3"/>
  <c r="AA181" i="3"/>
  <c r="AE181" i="3" s="1"/>
  <c r="Z181" i="3"/>
  <c r="N180" i="3"/>
  <c r="W179" i="3"/>
  <c r="V179" i="3"/>
  <c r="AD179" i="3" s="1"/>
  <c r="U179" i="3"/>
  <c r="T179" i="3"/>
  <c r="S179" i="3"/>
  <c r="R179" i="3"/>
  <c r="Q179" i="3"/>
  <c r="AB179" i="3" s="1"/>
  <c r="P179" i="3"/>
  <c r="O179" i="3"/>
  <c r="N179" i="3"/>
  <c r="M179" i="3"/>
  <c r="L179" i="3"/>
  <c r="AC179" i="3" s="1"/>
  <c r="K179" i="3"/>
  <c r="J179" i="3"/>
  <c r="I179" i="3"/>
  <c r="H179" i="3"/>
  <c r="G179" i="3"/>
  <c r="F179" i="3"/>
  <c r="Z179" i="3" s="1"/>
  <c r="E179" i="3"/>
  <c r="AB178" i="3"/>
  <c r="W178" i="3"/>
  <c r="V178" i="3"/>
  <c r="AD178" i="3" s="1"/>
  <c r="U178" i="3"/>
  <c r="T178" i="3"/>
  <c r="S178" i="3"/>
  <c r="AA178" i="3" s="1"/>
  <c r="R178" i="3"/>
  <c r="Q178" i="3"/>
  <c r="P178" i="3"/>
  <c r="O178" i="3"/>
  <c r="N178" i="3"/>
  <c r="M178" i="3"/>
  <c r="L178" i="3"/>
  <c r="K178" i="3"/>
  <c r="J178" i="3"/>
  <c r="AC178" i="3" s="1"/>
  <c r="I178" i="3"/>
  <c r="H178" i="3"/>
  <c r="G178" i="3"/>
  <c r="F178" i="3"/>
  <c r="E178" i="3"/>
  <c r="W177" i="3"/>
  <c r="V177" i="3"/>
  <c r="AD177" i="3" s="1"/>
  <c r="U177" i="3"/>
  <c r="T177" i="3"/>
  <c r="S177" i="3"/>
  <c r="AA177" i="3" s="1"/>
  <c r="R177" i="3"/>
  <c r="Q177" i="3"/>
  <c r="P177" i="3"/>
  <c r="O177" i="3"/>
  <c r="N177" i="3"/>
  <c r="AB177" i="3" s="1"/>
  <c r="M177" i="3"/>
  <c r="L177" i="3"/>
  <c r="K177" i="3"/>
  <c r="J177" i="3"/>
  <c r="I177" i="3"/>
  <c r="H177" i="3"/>
  <c r="G177" i="3"/>
  <c r="Z177" i="3" s="1"/>
  <c r="F177" i="3"/>
  <c r="X177" i="3" s="1"/>
  <c r="E177" i="3"/>
  <c r="W176" i="3"/>
  <c r="V176" i="3"/>
  <c r="AD176" i="3" s="1"/>
  <c r="U176" i="3"/>
  <c r="T176" i="3"/>
  <c r="S176" i="3"/>
  <c r="R176" i="3"/>
  <c r="Q176" i="3"/>
  <c r="P176" i="3"/>
  <c r="O176" i="3"/>
  <c r="N176" i="3"/>
  <c r="AB176" i="3" s="1"/>
  <c r="M176" i="3"/>
  <c r="AC176" i="3" s="1"/>
  <c r="L176" i="3"/>
  <c r="K176" i="3"/>
  <c r="J176" i="3"/>
  <c r="I176" i="3"/>
  <c r="H176" i="3"/>
  <c r="G176" i="3"/>
  <c r="F176" i="3"/>
  <c r="E176" i="3"/>
  <c r="AC175" i="3"/>
  <c r="W175" i="3"/>
  <c r="V175" i="3"/>
  <c r="AD175" i="3" s="1"/>
  <c r="U175" i="3"/>
  <c r="T175" i="3"/>
  <c r="S175" i="3"/>
  <c r="AA175" i="3" s="1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B174" i="3"/>
  <c r="AA174" i="3"/>
  <c r="W174" i="3"/>
  <c r="V174" i="3"/>
  <c r="AD174" i="3" s="1"/>
  <c r="U174" i="3"/>
  <c r="T174" i="3"/>
  <c r="S174" i="3"/>
  <c r="R174" i="3"/>
  <c r="Q174" i="3"/>
  <c r="P174" i="3"/>
  <c r="O174" i="3"/>
  <c r="N174" i="3"/>
  <c r="M174" i="3"/>
  <c r="L174" i="3"/>
  <c r="K174" i="3"/>
  <c r="AC174" i="3" s="1"/>
  <c r="J174" i="3"/>
  <c r="I174" i="3"/>
  <c r="H174" i="3"/>
  <c r="X174" i="3" s="1"/>
  <c r="G174" i="3"/>
  <c r="F174" i="3"/>
  <c r="E174" i="3"/>
  <c r="AD173" i="3"/>
  <c r="AA173" i="3"/>
  <c r="Z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AC173" i="3" s="1"/>
  <c r="I173" i="3"/>
  <c r="H173" i="3"/>
  <c r="G173" i="3"/>
  <c r="F173" i="3"/>
  <c r="E173" i="3"/>
  <c r="W172" i="3"/>
  <c r="V172" i="3"/>
  <c r="AD172" i="3" s="1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Z172" i="3" s="1"/>
  <c r="H172" i="3"/>
  <c r="G172" i="3"/>
  <c r="F172" i="3"/>
  <c r="F180" i="3" s="1"/>
  <c r="E172" i="3"/>
  <c r="W171" i="3"/>
  <c r="W180" i="3" s="1"/>
  <c r="S19" i="4" s="1"/>
  <c r="V171" i="3"/>
  <c r="AD171" i="3" s="1"/>
  <c r="U171" i="3"/>
  <c r="U180" i="3" s="1"/>
  <c r="Q19" i="4" s="1"/>
  <c r="T171" i="3"/>
  <c r="S171" i="3"/>
  <c r="R171" i="3"/>
  <c r="Q171" i="3"/>
  <c r="Q180" i="3" s="1"/>
  <c r="M19" i="4" s="1"/>
  <c r="P171" i="3"/>
  <c r="P180" i="3" s="1"/>
  <c r="L19" i="4" s="1"/>
  <c r="O171" i="3"/>
  <c r="O180" i="3" s="1"/>
  <c r="K19" i="4" s="1"/>
  <c r="N171" i="3"/>
  <c r="M171" i="3"/>
  <c r="M180" i="3" s="1"/>
  <c r="I19" i="4" s="1"/>
  <c r="L171" i="3"/>
  <c r="AC171" i="3" s="1"/>
  <c r="K171" i="3"/>
  <c r="J171" i="3"/>
  <c r="I171" i="3"/>
  <c r="I180" i="3" s="1"/>
  <c r="E19" i="4" s="1"/>
  <c r="H171" i="3"/>
  <c r="H180" i="3" s="1"/>
  <c r="D19" i="4" s="1"/>
  <c r="G171" i="3"/>
  <c r="G180" i="3" s="1"/>
  <c r="C19" i="4" s="1"/>
  <c r="F171" i="3"/>
  <c r="Z171" i="3" s="1"/>
  <c r="E171" i="3"/>
  <c r="E180" i="3" s="1"/>
  <c r="E460" i="3" s="1"/>
  <c r="AD170" i="3"/>
  <c r="AC170" i="3"/>
  <c r="AB170" i="3"/>
  <c r="AA170" i="3"/>
  <c r="AE170" i="3" s="1"/>
  <c r="Z170" i="3"/>
  <c r="N169" i="3"/>
  <c r="AC168" i="3"/>
  <c r="W168" i="3"/>
  <c r="V168" i="3"/>
  <c r="AD168" i="3" s="1"/>
  <c r="U168" i="3"/>
  <c r="T168" i="3"/>
  <c r="S168" i="3"/>
  <c r="AA168" i="3" s="1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AA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AC167" i="3" s="1"/>
  <c r="J167" i="3"/>
  <c r="I167" i="3"/>
  <c r="H167" i="3"/>
  <c r="X167" i="3" s="1"/>
  <c r="G167" i="3"/>
  <c r="F167" i="3"/>
  <c r="E167" i="3"/>
  <c r="AD166" i="3"/>
  <c r="W166" i="3"/>
  <c r="V166" i="3"/>
  <c r="U166" i="3"/>
  <c r="T166" i="3"/>
  <c r="S166" i="3"/>
  <c r="AA166" i="3" s="1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AD165" i="3"/>
  <c r="AA165" i="3"/>
  <c r="W165" i="3"/>
  <c r="V165" i="3"/>
  <c r="U165" i="3"/>
  <c r="T165" i="3"/>
  <c r="S165" i="3"/>
  <c r="R165" i="3"/>
  <c r="R169" i="3" s="1"/>
  <c r="N18" i="4" s="1"/>
  <c r="Q165" i="3"/>
  <c r="P165" i="3"/>
  <c r="O165" i="3"/>
  <c r="N165" i="3"/>
  <c r="M165" i="3"/>
  <c r="L165" i="3"/>
  <c r="K165" i="3"/>
  <c r="J165" i="3"/>
  <c r="I165" i="3"/>
  <c r="Z165" i="3" s="1"/>
  <c r="H165" i="3"/>
  <c r="G165" i="3"/>
  <c r="F165" i="3"/>
  <c r="E165" i="3"/>
  <c r="AD164" i="3"/>
  <c r="AC164" i="3"/>
  <c r="AB164" i="3"/>
  <c r="W164" i="3"/>
  <c r="V164" i="3"/>
  <c r="V169" i="3" s="1"/>
  <c r="R18" i="4" s="1"/>
  <c r="U164" i="3"/>
  <c r="U169" i="3" s="1"/>
  <c r="Q18" i="4" s="1"/>
  <c r="T164" i="3"/>
  <c r="S164" i="3"/>
  <c r="AA164" i="3" s="1"/>
  <c r="R164" i="3"/>
  <c r="Q164" i="3"/>
  <c r="P164" i="3"/>
  <c r="O164" i="3"/>
  <c r="N164" i="3"/>
  <c r="M164" i="3"/>
  <c r="M169" i="3" s="1"/>
  <c r="I18" i="4" s="1"/>
  <c r="L164" i="3"/>
  <c r="K164" i="3"/>
  <c r="K169" i="3" s="1"/>
  <c r="G18" i="4" s="1"/>
  <c r="J164" i="3"/>
  <c r="I164" i="3"/>
  <c r="H164" i="3"/>
  <c r="G164" i="3"/>
  <c r="F164" i="3"/>
  <c r="Z164" i="3" s="1"/>
  <c r="E164" i="3"/>
  <c r="E169" i="3" s="1"/>
  <c r="AE163" i="3"/>
  <c r="AD163" i="3"/>
  <c r="AC163" i="3"/>
  <c r="AB163" i="3"/>
  <c r="AA163" i="3"/>
  <c r="Z163" i="3"/>
  <c r="W161" i="3"/>
  <c r="V161" i="3"/>
  <c r="AD161" i="3" s="1"/>
  <c r="U161" i="3"/>
  <c r="T161" i="3"/>
  <c r="S161" i="3"/>
  <c r="AA161" i="3" s="1"/>
  <c r="R161" i="3"/>
  <c r="Q161" i="3"/>
  <c r="P161" i="3"/>
  <c r="O161" i="3"/>
  <c r="N161" i="3"/>
  <c r="M161" i="3"/>
  <c r="L161" i="3"/>
  <c r="K161" i="3"/>
  <c r="J161" i="3"/>
  <c r="AC161" i="3" s="1"/>
  <c r="I161" i="3"/>
  <c r="H161" i="3"/>
  <c r="G161" i="3"/>
  <c r="F161" i="3"/>
  <c r="E161" i="3"/>
  <c r="AB160" i="3"/>
  <c r="W160" i="3"/>
  <c r="V160" i="3"/>
  <c r="AD160" i="3" s="1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W159" i="3"/>
  <c r="V159" i="3"/>
  <c r="AD159" i="3" s="1"/>
  <c r="U159" i="3"/>
  <c r="T159" i="3"/>
  <c r="S159" i="3"/>
  <c r="AA159" i="3" s="1"/>
  <c r="AE159" i="3" s="1"/>
  <c r="R159" i="3"/>
  <c r="Q159" i="3"/>
  <c r="P159" i="3"/>
  <c r="O159" i="3"/>
  <c r="N159" i="3"/>
  <c r="AB159" i="3" s="1"/>
  <c r="M159" i="3"/>
  <c r="L159" i="3"/>
  <c r="K159" i="3"/>
  <c r="J159" i="3"/>
  <c r="AC159" i="3" s="1"/>
  <c r="I159" i="3"/>
  <c r="H159" i="3"/>
  <c r="G159" i="3"/>
  <c r="F159" i="3"/>
  <c r="Z159" i="3" s="1"/>
  <c r="E159" i="3"/>
  <c r="Z158" i="3"/>
  <c r="AE158" i="3" s="1"/>
  <c r="W158" i="3"/>
  <c r="V158" i="3"/>
  <c r="AD158" i="3" s="1"/>
  <c r="U158" i="3"/>
  <c r="T158" i="3"/>
  <c r="S158" i="3"/>
  <c r="AA158" i="3" s="1"/>
  <c r="R158" i="3"/>
  <c r="AB158" i="3" s="1"/>
  <c r="Q158" i="3"/>
  <c r="P158" i="3"/>
  <c r="O158" i="3"/>
  <c r="N158" i="3"/>
  <c r="M158" i="3"/>
  <c r="L158" i="3"/>
  <c r="K158" i="3"/>
  <c r="J158" i="3"/>
  <c r="AC158" i="3" s="1"/>
  <c r="I158" i="3"/>
  <c r="H158" i="3"/>
  <c r="G158" i="3"/>
  <c r="F158" i="3"/>
  <c r="E158" i="3"/>
  <c r="W157" i="3"/>
  <c r="V157" i="3"/>
  <c r="AD157" i="3" s="1"/>
  <c r="U157" i="3"/>
  <c r="T157" i="3"/>
  <c r="S157" i="3"/>
  <c r="AA157" i="3" s="1"/>
  <c r="R157" i="3"/>
  <c r="Q157" i="3"/>
  <c r="P157" i="3"/>
  <c r="O157" i="3"/>
  <c r="AB157" i="3" s="1"/>
  <c r="N157" i="3"/>
  <c r="M157" i="3"/>
  <c r="AC157" i="3" s="1"/>
  <c r="L157" i="3"/>
  <c r="K157" i="3"/>
  <c r="J157" i="3"/>
  <c r="I157" i="3"/>
  <c r="H157" i="3"/>
  <c r="G157" i="3"/>
  <c r="F157" i="3"/>
  <c r="E157" i="3"/>
  <c r="W156" i="3"/>
  <c r="V156" i="3"/>
  <c r="AD156" i="3" s="1"/>
  <c r="U156" i="3"/>
  <c r="T156" i="3"/>
  <c r="S156" i="3"/>
  <c r="AA156" i="3" s="1"/>
  <c r="R156" i="3"/>
  <c r="Q156" i="3"/>
  <c r="P156" i="3"/>
  <c r="P162" i="3" s="1"/>
  <c r="L17" i="4" s="1"/>
  <c r="O156" i="3"/>
  <c r="N156" i="3"/>
  <c r="M156" i="3"/>
  <c r="L156" i="3"/>
  <c r="K156" i="3"/>
  <c r="J156" i="3"/>
  <c r="AC156" i="3" s="1"/>
  <c r="I156" i="3"/>
  <c r="H156" i="3"/>
  <c r="Z156" i="3" s="1"/>
  <c r="G156" i="3"/>
  <c r="F156" i="3"/>
  <c r="E156" i="3"/>
  <c r="AA155" i="3"/>
  <c r="Z155" i="3"/>
  <c r="W155" i="3"/>
  <c r="V155" i="3"/>
  <c r="AD155" i="3" s="1"/>
  <c r="U155" i="3"/>
  <c r="T155" i="3"/>
  <c r="S155" i="3"/>
  <c r="R155" i="3"/>
  <c r="AB155" i="3" s="1"/>
  <c r="Q155" i="3"/>
  <c r="P155" i="3"/>
  <c r="O155" i="3"/>
  <c r="N155" i="3"/>
  <c r="M155" i="3"/>
  <c r="L155" i="3"/>
  <c r="K155" i="3"/>
  <c r="AC155" i="3" s="1"/>
  <c r="J155" i="3"/>
  <c r="I155" i="3"/>
  <c r="H155" i="3"/>
  <c r="G155" i="3"/>
  <c r="F155" i="3"/>
  <c r="X155" i="3" s="1"/>
  <c r="E155" i="3"/>
  <c r="AD154" i="3"/>
  <c r="W154" i="3"/>
  <c r="V154" i="3"/>
  <c r="U154" i="3"/>
  <c r="T154" i="3"/>
  <c r="S154" i="3"/>
  <c r="AA154" i="3" s="1"/>
  <c r="R154" i="3"/>
  <c r="Q154" i="3"/>
  <c r="P154" i="3"/>
  <c r="O154" i="3"/>
  <c r="O162" i="3" s="1"/>
  <c r="K17" i="4" s="1"/>
  <c r="N154" i="3"/>
  <c r="AB154" i="3" s="1"/>
  <c r="M154" i="3"/>
  <c r="AC154" i="3" s="1"/>
  <c r="L154" i="3"/>
  <c r="K154" i="3"/>
  <c r="J154" i="3"/>
  <c r="I154" i="3"/>
  <c r="H154" i="3"/>
  <c r="G154" i="3"/>
  <c r="G162" i="3" s="1"/>
  <c r="C17" i="4" s="1"/>
  <c r="F154" i="3"/>
  <c r="E154" i="3"/>
  <c r="W153" i="3"/>
  <c r="W162" i="3" s="1"/>
  <c r="S17" i="4" s="1"/>
  <c r="V153" i="3"/>
  <c r="V162" i="3" s="1"/>
  <c r="U153" i="3"/>
  <c r="T153" i="3"/>
  <c r="S153" i="3"/>
  <c r="R153" i="3"/>
  <c r="R162" i="3" s="1"/>
  <c r="N17" i="4" s="1"/>
  <c r="Q153" i="3"/>
  <c r="Q162" i="3" s="1"/>
  <c r="M17" i="4" s="1"/>
  <c r="P153" i="3"/>
  <c r="O153" i="3"/>
  <c r="N153" i="3"/>
  <c r="N162" i="3" s="1"/>
  <c r="M153" i="3"/>
  <c r="M162" i="3" s="1"/>
  <c r="I17" i="4" s="1"/>
  <c r="L153" i="3"/>
  <c r="K153" i="3"/>
  <c r="J153" i="3"/>
  <c r="J162" i="3" s="1"/>
  <c r="I153" i="3"/>
  <c r="I162" i="3" s="1"/>
  <c r="E17" i="4" s="1"/>
  <c r="H153" i="3"/>
  <c r="G153" i="3"/>
  <c r="F153" i="3"/>
  <c r="E153" i="3"/>
  <c r="AD152" i="3"/>
  <c r="AC152" i="3"/>
  <c r="AB152" i="3"/>
  <c r="AA152" i="3"/>
  <c r="AE152" i="3" s="1"/>
  <c r="Z152" i="3"/>
  <c r="AC150" i="3"/>
  <c r="W150" i="3"/>
  <c r="V150" i="3"/>
  <c r="AD150" i="3" s="1"/>
  <c r="U150" i="3"/>
  <c r="T150" i="3"/>
  <c r="S150" i="3"/>
  <c r="R150" i="3"/>
  <c r="Q150" i="3"/>
  <c r="P150" i="3"/>
  <c r="O150" i="3"/>
  <c r="AB150" i="3" s="1"/>
  <c r="N150" i="3"/>
  <c r="M150" i="3"/>
  <c r="L150" i="3"/>
  <c r="K150" i="3"/>
  <c r="J150" i="3"/>
  <c r="I150" i="3"/>
  <c r="H150" i="3"/>
  <c r="G150" i="3"/>
  <c r="F150" i="3"/>
  <c r="E150" i="3"/>
  <c r="W149" i="3"/>
  <c r="V149" i="3"/>
  <c r="AD149" i="3" s="1"/>
  <c r="U149" i="3"/>
  <c r="T149" i="3"/>
  <c r="S149" i="3"/>
  <c r="AA149" i="3" s="1"/>
  <c r="R149" i="3"/>
  <c r="Q149" i="3"/>
  <c r="P149" i="3"/>
  <c r="O149" i="3"/>
  <c r="N149" i="3"/>
  <c r="AB149" i="3" s="1"/>
  <c r="M149" i="3"/>
  <c r="L149" i="3"/>
  <c r="K149" i="3"/>
  <c r="J149" i="3"/>
  <c r="AC149" i="3" s="1"/>
  <c r="I149" i="3"/>
  <c r="H149" i="3"/>
  <c r="Z149" i="3" s="1"/>
  <c r="G149" i="3"/>
  <c r="F149" i="3"/>
  <c r="E149" i="3"/>
  <c r="Z148" i="3"/>
  <c r="W148" i="3"/>
  <c r="V148" i="3"/>
  <c r="AD148" i="3" s="1"/>
  <c r="U148" i="3"/>
  <c r="T148" i="3"/>
  <c r="S148" i="3"/>
  <c r="AA148" i="3" s="1"/>
  <c r="R148" i="3"/>
  <c r="AB148" i="3" s="1"/>
  <c r="Q148" i="3"/>
  <c r="P148" i="3"/>
  <c r="O148" i="3"/>
  <c r="N148" i="3"/>
  <c r="M148" i="3"/>
  <c r="L148" i="3"/>
  <c r="K148" i="3"/>
  <c r="AC148" i="3" s="1"/>
  <c r="J148" i="3"/>
  <c r="I148" i="3"/>
  <c r="H148" i="3"/>
  <c r="G148" i="3"/>
  <c r="F148" i="3"/>
  <c r="E148" i="3"/>
  <c r="W147" i="3"/>
  <c r="V147" i="3"/>
  <c r="AD147" i="3" s="1"/>
  <c r="U147" i="3"/>
  <c r="T147" i="3"/>
  <c r="S147" i="3"/>
  <c r="AA147" i="3" s="1"/>
  <c r="R147" i="3"/>
  <c r="Q147" i="3"/>
  <c r="P147" i="3"/>
  <c r="O147" i="3"/>
  <c r="N147" i="3"/>
  <c r="AB147" i="3" s="1"/>
  <c r="M147" i="3"/>
  <c r="AC147" i="3" s="1"/>
  <c r="L147" i="3"/>
  <c r="K147" i="3"/>
  <c r="J147" i="3"/>
  <c r="I147" i="3"/>
  <c r="H147" i="3"/>
  <c r="G147" i="3"/>
  <c r="F147" i="3"/>
  <c r="E147" i="3"/>
  <c r="W146" i="3"/>
  <c r="V146" i="3"/>
  <c r="AD146" i="3" s="1"/>
  <c r="U146" i="3"/>
  <c r="T146" i="3"/>
  <c r="S146" i="3"/>
  <c r="AA146" i="3" s="1"/>
  <c r="R146" i="3"/>
  <c r="Q146" i="3"/>
  <c r="P146" i="3"/>
  <c r="O146" i="3"/>
  <c r="N146" i="3"/>
  <c r="M146" i="3"/>
  <c r="L146" i="3"/>
  <c r="K146" i="3"/>
  <c r="J146" i="3"/>
  <c r="AC146" i="3" s="1"/>
  <c r="I146" i="3"/>
  <c r="H146" i="3"/>
  <c r="G146" i="3"/>
  <c r="F146" i="3"/>
  <c r="E146" i="3"/>
  <c r="AB145" i="3"/>
  <c r="W145" i="3"/>
  <c r="V145" i="3"/>
  <c r="AD145" i="3" s="1"/>
  <c r="U145" i="3"/>
  <c r="T145" i="3"/>
  <c r="S145" i="3"/>
  <c r="AA145" i="3" s="1"/>
  <c r="R145" i="3"/>
  <c r="Q145" i="3"/>
  <c r="P145" i="3"/>
  <c r="O145" i="3"/>
  <c r="N145" i="3"/>
  <c r="M145" i="3"/>
  <c r="L145" i="3"/>
  <c r="K145" i="3"/>
  <c r="AC145" i="3" s="1"/>
  <c r="J145" i="3"/>
  <c r="I145" i="3"/>
  <c r="H145" i="3"/>
  <c r="G145" i="3"/>
  <c r="F145" i="3"/>
  <c r="X145" i="3" s="1"/>
  <c r="E145" i="3"/>
  <c r="W144" i="3"/>
  <c r="V144" i="3"/>
  <c r="AD144" i="3" s="1"/>
  <c r="U144" i="3"/>
  <c r="T144" i="3"/>
  <c r="S144" i="3"/>
  <c r="AA144" i="3" s="1"/>
  <c r="R144" i="3"/>
  <c r="Q144" i="3"/>
  <c r="P144" i="3"/>
  <c r="O144" i="3"/>
  <c r="N144" i="3"/>
  <c r="AB144" i="3" s="1"/>
  <c r="M144" i="3"/>
  <c r="L144" i="3"/>
  <c r="K144" i="3"/>
  <c r="J144" i="3"/>
  <c r="AC144" i="3" s="1"/>
  <c r="I144" i="3"/>
  <c r="H144" i="3"/>
  <c r="G144" i="3"/>
  <c r="F144" i="3"/>
  <c r="Z144" i="3" s="1"/>
  <c r="AE144" i="3" s="1"/>
  <c r="E144" i="3"/>
  <c r="Z143" i="3"/>
  <c r="W143" i="3"/>
  <c r="V143" i="3"/>
  <c r="AD143" i="3" s="1"/>
  <c r="U143" i="3"/>
  <c r="T143" i="3"/>
  <c r="S143" i="3"/>
  <c r="R143" i="3"/>
  <c r="AB143" i="3" s="1"/>
  <c r="Q143" i="3"/>
  <c r="P143" i="3"/>
  <c r="O143" i="3"/>
  <c r="N143" i="3"/>
  <c r="M143" i="3"/>
  <c r="L143" i="3"/>
  <c r="K143" i="3"/>
  <c r="J143" i="3"/>
  <c r="AC143" i="3" s="1"/>
  <c r="I143" i="3"/>
  <c r="H143" i="3"/>
  <c r="G143" i="3"/>
  <c r="F143" i="3"/>
  <c r="X143" i="3" s="1"/>
  <c r="Y143" i="3" s="1"/>
  <c r="E143" i="3"/>
  <c r="AC142" i="3"/>
  <c r="W142" i="3"/>
  <c r="W151" i="3" s="1"/>
  <c r="S16" i="4" s="1"/>
  <c r="V142" i="3"/>
  <c r="V151" i="3" s="1"/>
  <c r="U142" i="3"/>
  <c r="T142" i="3"/>
  <c r="T151" i="3" s="1"/>
  <c r="P16" i="4" s="1"/>
  <c r="S142" i="3"/>
  <c r="AA142" i="3" s="1"/>
  <c r="R142" i="3"/>
  <c r="Q142" i="3"/>
  <c r="P142" i="3"/>
  <c r="P151" i="3" s="1"/>
  <c r="L16" i="4" s="1"/>
  <c r="O142" i="3"/>
  <c r="AB142" i="3" s="1"/>
  <c r="N142" i="3"/>
  <c r="N151" i="3" s="1"/>
  <c r="M142" i="3"/>
  <c r="L142" i="3"/>
  <c r="L151" i="3" s="1"/>
  <c r="H16" i="4" s="1"/>
  <c r="K142" i="3"/>
  <c r="J142" i="3"/>
  <c r="I142" i="3"/>
  <c r="H142" i="3"/>
  <c r="H151" i="3" s="1"/>
  <c r="D16" i="4" s="1"/>
  <c r="G142" i="3"/>
  <c r="G151" i="3" s="1"/>
  <c r="C16" i="4" s="1"/>
  <c r="F142" i="3"/>
  <c r="F151" i="3" s="1"/>
  <c r="E142" i="3"/>
  <c r="AD141" i="3"/>
  <c r="AC141" i="3"/>
  <c r="AB141" i="3"/>
  <c r="AA141" i="3"/>
  <c r="Z141" i="3"/>
  <c r="AE141" i="3" s="1"/>
  <c r="V140" i="3"/>
  <c r="R15" i="4" s="1"/>
  <c r="N140" i="3"/>
  <c r="F140" i="3"/>
  <c r="W139" i="3"/>
  <c r="V139" i="3"/>
  <c r="AD139" i="3" s="1"/>
  <c r="U139" i="3"/>
  <c r="T139" i="3"/>
  <c r="S139" i="3"/>
  <c r="AA139" i="3" s="1"/>
  <c r="R139" i="3"/>
  <c r="Q139" i="3"/>
  <c r="P139" i="3"/>
  <c r="AB139" i="3" s="1"/>
  <c r="O139" i="3"/>
  <c r="N139" i="3"/>
  <c r="M139" i="3"/>
  <c r="L139" i="3"/>
  <c r="K139" i="3"/>
  <c r="J139" i="3"/>
  <c r="AC139" i="3" s="1"/>
  <c r="I139" i="3"/>
  <c r="H139" i="3"/>
  <c r="Z139" i="3" s="1"/>
  <c r="AE139" i="3" s="1"/>
  <c r="G139" i="3"/>
  <c r="F139" i="3"/>
  <c r="E139" i="3"/>
  <c r="AB138" i="3"/>
  <c r="W138" i="3"/>
  <c r="V138" i="3"/>
  <c r="AD138" i="3" s="1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W137" i="3"/>
  <c r="V137" i="3"/>
  <c r="U137" i="3"/>
  <c r="T137" i="3"/>
  <c r="S137" i="3"/>
  <c r="AA137" i="3" s="1"/>
  <c r="R137" i="3"/>
  <c r="Q137" i="3"/>
  <c r="P137" i="3"/>
  <c r="O137" i="3"/>
  <c r="N137" i="3"/>
  <c r="M137" i="3"/>
  <c r="L137" i="3"/>
  <c r="K137" i="3"/>
  <c r="J137" i="3"/>
  <c r="AC137" i="3" s="1"/>
  <c r="I137" i="3"/>
  <c r="H137" i="3"/>
  <c r="G137" i="3"/>
  <c r="F137" i="3"/>
  <c r="E137" i="3"/>
  <c r="Z136" i="3"/>
  <c r="W136" i="3"/>
  <c r="V136" i="3"/>
  <c r="AD136" i="3" s="1"/>
  <c r="U136" i="3"/>
  <c r="T136" i="3"/>
  <c r="S136" i="3"/>
  <c r="AA136" i="3" s="1"/>
  <c r="R136" i="3"/>
  <c r="AB136" i="3" s="1"/>
  <c r="Q136" i="3"/>
  <c r="P136" i="3"/>
  <c r="O136" i="3"/>
  <c r="N136" i="3"/>
  <c r="M136" i="3"/>
  <c r="L136" i="3"/>
  <c r="K136" i="3"/>
  <c r="J136" i="3"/>
  <c r="AC136" i="3" s="1"/>
  <c r="I136" i="3"/>
  <c r="H136" i="3"/>
  <c r="G136" i="3"/>
  <c r="F136" i="3"/>
  <c r="E136" i="3"/>
  <c r="AC135" i="3"/>
  <c r="W135" i="3"/>
  <c r="V135" i="3"/>
  <c r="AD135" i="3" s="1"/>
  <c r="U135" i="3"/>
  <c r="T135" i="3"/>
  <c r="S135" i="3"/>
  <c r="AA135" i="3" s="1"/>
  <c r="R135" i="3"/>
  <c r="Q135" i="3"/>
  <c r="P135" i="3"/>
  <c r="O135" i="3"/>
  <c r="AB135" i="3" s="1"/>
  <c r="N135" i="3"/>
  <c r="M135" i="3"/>
  <c r="L135" i="3"/>
  <c r="K135" i="3"/>
  <c r="J135" i="3"/>
  <c r="I135" i="3"/>
  <c r="H135" i="3"/>
  <c r="G135" i="3"/>
  <c r="F135" i="3"/>
  <c r="X135" i="3" s="1"/>
  <c r="E135" i="3"/>
  <c r="W134" i="3"/>
  <c r="V134" i="3"/>
  <c r="AD134" i="3" s="1"/>
  <c r="U134" i="3"/>
  <c r="T134" i="3"/>
  <c r="S134" i="3"/>
  <c r="AA134" i="3" s="1"/>
  <c r="R134" i="3"/>
  <c r="Q134" i="3"/>
  <c r="P134" i="3"/>
  <c r="P140" i="3" s="1"/>
  <c r="L15" i="4" s="1"/>
  <c r="O134" i="3"/>
  <c r="O140" i="3" s="1"/>
  <c r="K15" i="4" s="1"/>
  <c r="N134" i="3"/>
  <c r="M134" i="3"/>
  <c r="L134" i="3"/>
  <c r="K134" i="3"/>
  <c r="J134" i="3"/>
  <c r="AC134" i="3" s="1"/>
  <c r="I134" i="3"/>
  <c r="H134" i="3"/>
  <c r="G134" i="3"/>
  <c r="G140" i="3" s="1"/>
  <c r="C15" i="4" s="1"/>
  <c r="F134" i="3"/>
  <c r="E134" i="3"/>
  <c r="AA133" i="3"/>
  <c r="Z133" i="3"/>
  <c r="W133" i="3"/>
  <c r="V133" i="3"/>
  <c r="AD133" i="3" s="1"/>
  <c r="U133" i="3"/>
  <c r="U140" i="3" s="1"/>
  <c r="Q15" i="4" s="1"/>
  <c r="T133" i="3"/>
  <c r="T140" i="3" s="1"/>
  <c r="P15" i="4" s="1"/>
  <c r="S133" i="3"/>
  <c r="S140" i="3" s="1"/>
  <c r="R133" i="3"/>
  <c r="R140" i="3" s="1"/>
  <c r="N15" i="4" s="1"/>
  <c r="Q133" i="3"/>
  <c r="Q140" i="3" s="1"/>
  <c r="M15" i="4" s="1"/>
  <c r="P133" i="3"/>
  <c r="O133" i="3"/>
  <c r="N133" i="3"/>
  <c r="M133" i="3"/>
  <c r="M140" i="3" s="1"/>
  <c r="I15" i="4" s="1"/>
  <c r="L133" i="3"/>
  <c r="L140" i="3" s="1"/>
  <c r="H15" i="4" s="1"/>
  <c r="K133" i="3"/>
  <c r="J133" i="3"/>
  <c r="J140" i="3" s="1"/>
  <c r="I133" i="3"/>
  <c r="I140" i="3" s="1"/>
  <c r="E15" i="4" s="1"/>
  <c r="H133" i="3"/>
  <c r="G133" i="3"/>
  <c r="F133" i="3"/>
  <c r="E133" i="3"/>
  <c r="E140" i="3" s="1"/>
  <c r="AD132" i="3"/>
  <c r="AC132" i="3"/>
  <c r="AB132" i="3"/>
  <c r="AA132" i="3"/>
  <c r="Z132" i="3"/>
  <c r="T131" i="3"/>
  <c r="P14" i="4" s="1"/>
  <c r="L131" i="3"/>
  <c r="H14" i="4" s="1"/>
  <c r="F131" i="3"/>
  <c r="B14" i="4" s="1"/>
  <c r="W130" i="3"/>
  <c r="V130" i="3"/>
  <c r="AD130" i="3" s="1"/>
  <c r="U130" i="3"/>
  <c r="T130" i="3"/>
  <c r="S130" i="3"/>
  <c r="AA130" i="3" s="1"/>
  <c r="R130" i="3"/>
  <c r="Q130" i="3"/>
  <c r="P130" i="3"/>
  <c r="O130" i="3"/>
  <c r="N130" i="3"/>
  <c r="AB130" i="3" s="1"/>
  <c r="M130" i="3"/>
  <c r="L130" i="3"/>
  <c r="K130" i="3"/>
  <c r="J130" i="3"/>
  <c r="AC130" i="3" s="1"/>
  <c r="I130" i="3"/>
  <c r="H130" i="3"/>
  <c r="G130" i="3"/>
  <c r="F130" i="3"/>
  <c r="Z130" i="3" s="1"/>
  <c r="AE130" i="3" s="1"/>
  <c r="E130" i="3"/>
  <c r="Z129" i="3"/>
  <c r="W129" i="3"/>
  <c r="V129" i="3"/>
  <c r="AD129" i="3" s="1"/>
  <c r="U129" i="3"/>
  <c r="T129" i="3"/>
  <c r="S129" i="3"/>
  <c r="AA129" i="3" s="1"/>
  <c r="R129" i="3"/>
  <c r="AB129" i="3" s="1"/>
  <c r="Q129" i="3"/>
  <c r="P129" i="3"/>
  <c r="O129" i="3"/>
  <c r="N129" i="3"/>
  <c r="M129" i="3"/>
  <c r="L129" i="3"/>
  <c r="K129" i="3"/>
  <c r="J129" i="3"/>
  <c r="AC129" i="3" s="1"/>
  <c r="I129" i="3"/>
  <c r="H129" i="3"/>
  <c r="G129" i="3"/>
  <c r="F129" i="3"/>
  <c r="X129" i="3" s="1"/>
  <c r="Y129" i="3" s="1"/>
  <c r="E129" i="3"/>
  <c r="W128" i="3"/>
  <c r="V128" i="3"/>
  <c r="V131" i="3" s="1"/>
  <c r="U128" i="3"/>
  <c r="U131" i="3" s="1"/>
  <c r="Q14" i="4" s="1"/>
  <c r="T128" i="3"/>
  <c r="S128" i="3"/>
  <c r="R128" i="3"/>
  <c r="Q128" i="3"/>
  <c r="P128" i="3"/>
  <c r="O128" i="3"/>
  <c r="AB128" i="3" s="1"/>
  <c r="N128" i="3"/>
  <c r="N131" i="3" s="1"/>
  <c r="J14" i="4" s="1"/>
  <c r="M128" i="3"/>
  <c r="M131" i="3" s="1"/>
  <c r="I14" i="4" s="1"/>
  <c r="L128" i="3"/>
  <c r="K128" i="3"/>
  <c r="J128" i="3"/>
  <c r="I128" i="3"/>
  <c r="H128" i="3"/>
  <c r="G128" i="3"/>
  <c r="F128" i="3"/>
  <c r="X128" i="3" s="1"/>
  <c r="E128" i="3"/>
  <c r="W127" i="3"/>
  <c r="V127" i="3"/>
  <c r="AD127" i="3" s="1"/>
  <c r="U127" i="3"/>
  <c r="T127" i="3"/>
  <c r="S127" i="3"/>
  <c r="AA127" i="3" s="1"/>
  <c r="R127" i="3"/>
  <c r="R131" i="3" s="1"/>
  <c r="N14" i="4" s="1"/>
  <c r="Q127" i="3"/>
  <c r="Q131" i="3" s="1"/>
  <c r="M14" i="4" s="1"/>
  <c r="P127" i="3"/>
  <c r="P131" i="3" s="1"/>
  <c r="L14" i="4" s="1"/>
  <c r="O127" i="3"/>
  <c r="N127" i="3"/>
  <c r="AB127" i="3" s="1"/>
  <c r="M127" i="3"/>
  <c r="L127" i="3"/>
  <c r="K127" i="3"/>
  <c r="K131" i="3" s="1"/>
  <c r="G14" i="4" s="1"/>
  <c r="J127" i="3"/>
  <c r="J131" i="3" s="1"/>
  <c r="I127" i="3"/>
  <c r="I131" i="3" s="1"/>
  <c r="E14" i="4" s="1"/>
  <c r="H127" i="3"/>
  <c r="G127" i="3"/>
  <c r="F127" i="3"/>
  <c r="E127" i="3"/>
  <c r="AD126" i="3"/>
  <c r="AC126" i="3"/>
  <c r="AB126" i="3"/>
  <c r="AA126" i="3"/>
  <c r="Z126" i="3"/>
  <c r="S125" i="3"/>
  <c r="O13" i="4" s="1"/>
  <c r="Q125" i="3"/>
  <c r="M13" i="4" s="1"/>
  <c r="K125" i="3"/>
  <c r="G13" i="4" s="1"/>
  <c r="I125" i="3"/>
  <c r="E13" i="4" s="1"/>
  <c r="AB124" i="3"/>
  <c r="W124" i="3"/>
  <c r="V124" i="3"/>
  <c r="AD124" i="3" s="1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W123" i="3"/>
  <c r="V123" i="3"/>
  <c r="U123" i="3"/>
  <c r="T123" i="3"/>
  <c r="S123" i="3"/>
  <c r="AA123" i="3" s="1"/>
  <c r="R123" i="3"/>
  <c r="Q123" i="3"/>
  <c r="P123" i="3"/>
  <c r="O123" i="3"/>
  <c r="N123" i="3"/>
  <c r="M123" i="3"/>
  <c r="L123" i="3"/>
  <c r="K123" i="3"/>
  <c r="J123" i="3"/>
  <c r="AC123" i="3" s="1"/>
  <c r="I123" i="3"/>
  <c r="H123" i="3"/>
  <c r="G123" i="3"/>
  <c r="F123" i="3"/>
  <c r="E123" i="3"/>
  <c r="Z122" i="3"/>
  <c r="W122" i="3"/>
  <c r="V122" i="3"/>
  <c r="AD122" i="3" s="1"/>
  <c r="U122" i="3"/>
  <c r="T122" i="3"/>
  <c r="S122" i="3"/>
  <c r="AA122" i="3" s="1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X122" i="3" s="1"/>
  <c r="Y122" i="3" s="1"/>
  <c r="E122" i="3"/>
  <c r="AC121" i="3"/>
  <c r="W121" i="3"/>
  <c r="W125" i="3" s="1"/>
  <c r="S13" i="4" s="1"/>
  <c r="V121" i="3"/>
  <c r="AD121" i="3" s="1"/>
  <c r="U121" i="3"/>
  <c r="U125" i="3" s="1"/>
  <c r="Q13" i="4" s="1"/>
  <c r="T121" i="3"/>
  <c r="T125" i="3" s="1"/>
  <c r="P13" i="4" s="1"/>
  <c r="S121" i="3"/>
  <c r="AA121" i="3" s="1"/>
  <c r="R121" i="3"/>
  <c r="Q121" i="3"/>
  <c r="P121" i="3"/>
  <c r="P125" i="3" s="1"/>
  <c r="L13" i="4" s="1"/>
  <c r="O121" i="3"/>
  <c r="AB121" i="3" s="1"/>
  <c r="N121" i="3"/>
  <c r="N125" i="3" s="1"/>
  <c r="M121" i="3"/>
  <c r="M125" i="3" s="1"/>
  <c r="I13" i="4" s="1"/>
  <c r="L121" i="3"/>
  <c r="L125" i="3" s="1"/>
  <c r="H13" i="4" s="1"/>
  <c r="K121" i="3"/>
  <c r="J121" i="3"/>
  <c r="I121" i="3"/>
  <c r="H121" i="3"/>
  <c r="H125" i="3" s="1"/>
  <c r="D13" i="4" s="1"/>
  <c r="G121" i="3"/>
  <c r="G125" i="3" s="1"/>
  <c r="C13" i="4" s="1"/>
  <c r="F121" i="3"/>
  <c r="E121" i="3"/>
  <c r="AD120" i="3"/>
  <c r="AC120" i="3"/>
  <c r="AB120" i="3"/>
  <c r="AA120" i="3"/>
  <c r="Z120" i="3"/>
  <c r="AE120" i="3" s="1"/>
  <c r="V119" i="3"/>
  <c r="R12" i="4" s="1"/>
  <c r="P119" i="3"/>
  <c r="L12" i="4" s="1"/>
  <c r="N119" i="3"/>
  <c r="H119" i="3"/>
  <c r="D12" i="4" s="1"/>
  <c r="F119" i="3"/>
  <c r="W118" i="3"/>
  <c r="V118" i="3"/>
  <c r="AD118" i="3" s="1"/>
  <c r="U118" i="3"/>
  <c r="T118" i="3"/>
  <c r="S118" i="3"/>
  <c r="AA118" i="3" s="1"/>
  <c r="R118" i="3"/>
  <c r="Q118" i="3"/>
  <c r="P118" i="3"/>
  <c r="O118" i="3"/>
  <c r="N118" i="3"/>
  <c r="M118" i="3"/>
  <c r="L118" i="3"/>
  <c r="K118" i="3"/>
  <c r="J118" i="3"/>
  <c r="AC118" i="3" s="1"/>
  <c r="I118" i="3"/>
  <c r="H118" i="3"/>
  <c r="G118" i="3"/>
  <c r="F118" i="3"/>
  <c r="E118" i="3"/>
  <c r="AB117" i="3"/>
  <c r="W117" i="3"/>
  <c r="V117" i="3"/>
  <c r="AD117" i="3" s="1"/>
  <c r="U117" i="3"/>
  <c r="T117" i="3"/>
  <c r="S117" i="3"/>
  <c r="AA117" i="3" s="1"/>
  <c r="R117" i="3"/>
  <c r="Q117" i="3"/>
  <c r="P117" i="3"/>
  <c r="O117" i="3"/>
  <c r="N117" i="3"/>
  <c r="M117" i="3"/>
  <c r="L117" i="3"/>
  <c r="K117" i="3"/>
  <c r="AC117" i="3" s="1"/>
  <c r="J117" i="3"/>
  <c r="I117" i="3"/>
  <c r="H117" i="3"/>
  <c r="G117" i="3"/>
  <c r="F117" i="3"/>
  <c r="X117" i="3" s="1"/>
  <c r="E117" i="3"/>
  <c r="W116" i="3"/>
  <c r="W119" i="3" s="1"/>
  <c r="S12" i="4" s="1"/>
  <c r="V116" i="3"/>
  <c r="U116" i="3"/>
  <c r="T116" i="3"/>
  <c r="S116" i="3"/>
  <c r="AA116" i="3" s="1"/>
  <c r="R116" i="3"/>
  <c r="Q116" i="3"/>
  <c r="P116" i="3"/>
  <c r="O116" i="3"/>
  <c r="O119" i="3" s="1"/>
  <c r="K12" i="4" s="1"/>
  <c r="N116" i="3"/>
  <c r="M116" i="3"/>
  <c r="L116" i="3"/>
  <c r="K116" i="3"/>
  <c r="J116" i="3"/>
  <c r="AC116" i="3" s="1"/>
  <c r="I116" i="3"/>
  <c r="H116" i="3"/>
  <c r="G116" i="3"/>
  <c r="G119" i="3" s="1"/>
  <c r="C12" i="4" s="1"/>
  <c r="F116" i="3"/>
  <c r="E116" i="3"/>
  <c r="Z115" i="3"/>
  <c r="W115" i="3"/>
  <c r="V115" i="3"/>
  <c r="AD115" i="3" s="1"/>
  <c r="U115" i="3"/>
  <c r="U119" i="3" s="1"/>
  <c r="Q12" i="4" s="1"/>
  <c r="T115" i="3"/>
  <c r="T119" i="3" s="1"/>
  <c r="P12" i="4" s="1"/>
  <c r="S115" i="3"/>
  <c r="AA115" i="3" s="1"/>
  <c r="R115" i="3"/>
  <c r="Q115" i="3"/>
  <c r="P115" i="3"/>
  <c r="O115" i="3"/>
  <c r="N115" i="3"/>
  <c r="M115" i="3"/>
  <c r="M119" i="3" s="1"/>
  <c r="I12" i="4" s="1"/>
  <c r="L115" i="3"/>
  <c r="L119" i="3" s="1"/>
  <c r="H12" i="4" s="1"/>
  <c r="K115" i="3"/>
  <c r="K119" i="3" s="1"/>
  <c r="G12" i="4" s="1"/>
  <c r="J115" i="3"/>
  <c r="I115" i="3"/>
  <c r="H115" i="3"/>
  <c r="G115" i="3"/>
  <c r="F115" i="3"/>
  <c r="E115" i="3"/>
  <c r="E119" i="3" s="1"/>
  <c r="AD114" i="3"/>
  <c r="AC114" i="3"/>
  <c r="AE114" i="3" s="1"/>
  <c r="AB114" i="3"/>
  <c r="AA114" i="3"/>
  <c r="Z114" i="3"/>
  <c r="U113" i="3"/>
  <c r="Q11" i="4" s="1"/>
  <c r="S113" i="3"/>
  <c r="O11" i="4" s="1"/>
  <c r="M113" i="3"/>
  <c r="I11" i="4" s="1"/>
  <c r="K113" i="3"/>
  <c r="G11" i="4" s="1"/>
  <c r="E113" i="3"/>
  <c r="E452" i="3" s="1"/>
  <c r="W112" i="3"/>
  <c r="V112" i="3"/>
  <c r="AD112" i="3" s="1"/>
  <c r="U112" i="3"/>
  <c r="T112" i="3"/>
  <c r="S112" i="3"/>
  <c r="AA112" i="3" s="1"/>
  <c r="R112" i="3"/>
  <c r="Q112" i="3"/>
  <c r="P112" i="3"/>
  <c r="O112" i="3"/>
  <c r="N112" i="3"/>
  <c r="AB112" i="3" s="1"/>
  <c r="M112" i="3"/>
  <c r="AC112" i="3" s="1"/>
  <c r="L112" i="3"/>
  <c r="K112" i="3"/>
  <c r="J112" i="3"/>
  <c r="I112" i="3"/>
  <c r="H112" i="3"/>
  <c r="G112" i="3"/>
  <c r="F112" i="3"/>
  <c r="E112" i="3"/>
  <c r="W111" i="3"/>
  <c r="V111" i="3"/>
  <c r="AD111" i="3" s="1"/>
  <c r="U111" i="3"/>
  <c r="T111" i="3"/>
  <c r="S111" i="3"/>
  <c r="AA111" i="3" s="1"/>
  <c r="R111" i="3"/>
  <c r="Q111" i="3"/>
  <c r="P111" i="3"/>
  <c r="AB111" i="3" s="1"/>
  <c r="O111" i="3"/>
  <c r="N111" i="3"/>
  <c r="M111" i="3"/>
  <c r="L111" i="3"/>
  <c r="K111" i="3"/>
  <c r="J111" i="3"/>
  <c r="AC111" i="3" s="1"/>
  <c r="I111" i="3"/>
  <c r="H111" i="3"/>
  <c r="Z111" i="3" s="1"/>
  <c r="G111" i="3"/>
  <c r="F111" i="3"/>
  <c r="E111" i="3"/>
  <c r="AB110" i="3"/>
  <c r="W110" i="3"/>
  <c r="V110" i="3"/>
  <c r="AD110" i="3" s="1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X110" i="3" s="1"/>
  <c r="E110" i="3"/>
  <c r="W109" i="3"/>
  <c r="V109" i="3"/>
  <c r="AD109" i="3" s="1"/>
  <c r="U109" i="3"/>
  <c r="T109" i="3"/>
  <c r="S109" i="3"/>
  <c r="AA109" i="3" s="1"/>
  <c r="R109" i="3"/>
  <c r="Q109" i="3"/>
  <c r="P109" i="3"/>
  <c r="O109" i="3"/>
  <c r="N109" i="3"/>
  <c r="AB109" i="3" s="1"/>
  <c r="M109" i="3"/>
  <c r="L109" i="3"/>
  <c r="K109" i="3"/>
  <c r="J109" i="3"/>
  <c r="AC109" i="3" s="1"/>
  <c r="I109" i="3"/>
  <c r="H109" i="3"/>
  <c r="G109" i="3"/>
  <c r="F109" i="3"/>
  <c r="Z109" i="3" s="1"/>
  <c r="AE109" i="3" s="1"/>
  <c r="E109" i="3"/>
  <c r="Z108" i="3"/>
  <c r="W108" i="3"/>
  <c r="W113" i="3" s="1"/>
  <c r="S11" i="4" s="1"/>
  <c r="V108" i="3"/>
  <c r="AD108" i="3" s="1"/>
  <c r="U108" i="3"/>
  <c r="T108" i="3"/>
  <c r="T113" i="3" s="1"/>
  <c r="P11" i="4" s="1"/>
  <c r="S108" i="3"/>
  <c r="AA108" i="3" s="1"/>
  <c r="R108" i="3"/>
  <c r="Q108" i="3"/>
  <c r="Q113" i="3" s="1"/>
  <c r="M11" i="4" s="1"/>
  <c r="P108" i="3"/>
  <c r="P113" i="3" s="1"/>
  <c r="L11" i="4" s="1"/>
  <c r="O108" i="3"/>
  <c r="O113" i="3" s="1"/>
  <c r="K11" i="4" s="1"/>
  <c r="N108" i="3"/>
  <c r="N113" i="3" s="1"/>
  <c r="M108" i="3"/>
  <c r="L108" i="3"/>
  <c r="L113" i="3" s="1"/>
  <c r="H11" i="4" s="1"/>
  <c r="K108" i="3"/>
  <c r="J108" i="3"/>
  <c r="I108" i="3"/>
  <c r="I113" i="3" s="1"/>
  <c r="E11" i="4" s="1"/>
  <c r="H108" i="3"/>
  <c r="H113" i="3" s="1"/>
  <c r="D11" i="4" s="1"/>
  <c r="G108" i="3"/>
  <c r="G113" i="3" s="1"/>
  <c r="C11" i="4" s="1"/>
  <c r="F108" i="3"/>
  <c r="F113" i="3" s="1"/>
  <c r="E108" i="3"/>
  <c r="AD107" i="3"/>
  <c r="AC107" i="3"/>
  <c r="AE107" i="3" s="1"/>
  <c r="AB107" i="3"/>
  <c r="AA107" i="3"/>
  <c r="Z107" i="3"/>
  <c r="W105" i="3"/>
  <c r="V105" i="3"/>
  <c r="AD105" i="3" s="1"/>
  <c r="U105" i="3"/>
  <c r="T105" i="3"/>
  <c r="S105" i="3"/>
  <c r="AA105" i="3" s="1"/>
  <c r="R105" i="3"/>
  <c r="Q105" i="3"/>
  <c r="P105" i="3"/>
  <c r="O105" i="3"/>
  <c r="N105" i="3"/>
  <c r="AB105" i="3" s="1"/>
  <c r="M105" i="3"/>
  <c r="AC105" i="3" s="1"/>
  <c r="L105" i="3"/>
  <c r="K105" i="3"/>
  <c r="J105" i="3"/>
  <c r="I105" i="3"/>
  <c r="H105" i="3"/>
  <c r="G105" i="3"/>
  <c r="F105" i="3"/>
  <c r="E105" i="3"/>
  <c r="W104" i="3"/>
  <c r="V104" i="3"/>
  <c r="AD104" i="3" s="1"/>
  <c r="U104" i="3"/>
  <c r="T104" i="3"/>
  <c r="S104" i="3"/>
  <c r="AA104" i="3" s="1"/>
  <c r="R104" i="3"/>
  <c r="Q104" i="3"/>
  <c r="P104" i="3"/>
  <c r="O104" i="3"/>
  <c r="N104" i="3"/>
  <c r="M104" i="3"/>
  <c r="L104" i="3"/>
  <c r="K104" i="3"/>
  <c r="J104" i="3"/>
  <c r="AC104" i="3" s="1"/>
  <c r="I104" i="3"/>
  <c r="H104" i="3"/>
  <c r="G104" i="3"/>
  <c r="F104" i="3"/>
  <c r="E104" i="3"/>
  <c r="AB103" i="3"/>
  <c r="W103" i="3"/>
  <c r="V103" i="3"/>
  <c r="AD103" i="3" s="1"/>
  <c r="U103" i="3"/>
  <c r="T103" i="3"/>
  <c r="S103" i="3"/>
  <c r="AA103" i="3" s="1"/>
  <c r="R103" i="3"/>
  <c r="Q103" i="3"/>
  <c r="P103" i="3"/>
  <c r="O103" i="3"/>
  <c r="N103" i="3"/>
  <c r="M103" i="3"/>
  <c r="L103" i="3"/>
  <c r="K103" i="3"/>
  <c r="AC103" i="3" s="1"/>
  <c r="J103" i="3"/>
  <c r="I103" i="3"/>
  <c r="H103" i="3"/>
  <c r="G103" i="3"/>
  <c r="F103" i="3"/>
  <c r="X103" i="3" s="1"/>
  <c r="E103" i="3"/>
  <c r="W102" i="3"/>
  <c r="V102" i="3"/>
  <c r="AD102" i="3" s="1"/>
  <c r="U102" i="3"/>
  <c r="T102" i="3"/>
  <c r="S102" i="3"/>
  <c r="AA102" i="3" s="1"/>
  <c r="R102" i="3"/>
  <c r="Q102" i="3"/>
  <c r="P102" i="3"/>
  <c r="O102" i="3"/>
  <c r="N102" i="3"/>
  <c r="AB102" i="3" s="1"/>
  <c r="M102" i="3"/>
  <c r="L102" i="3"/>
  <c r="K102" i="3"/>
  <c r="J102" i="3"/>
  <c r="AC102" i="3" s="1"/>
  <c r="I102" i="3"/>
  <c r="H102" i="3"/>
  <c r="G102" i="3"/>
  <c r="F102" i="3"/>
  <c r="Z102" i="3" s="1"/>
  <c r="AE102" i="3" s="1"/>
  <c r="E102" i="3"/>
  <c r="Z101" i="3"/>
  <c r="W101" i="3"/>
  <c r="V101" i="3"/>
  <c r="AD101" i="3" s="1"/>
  <c r="U101" i="3"/>
  <c r="T101" i="3"/>
  <c r="S101" i="3"/>
  <c r="AA101" i="3" s="1"/>
  <c r="R101" i="3"/>
  <c r="AB101" i="3" s="1"/>
  <c r="Q101" i="3"/>
  <c r="P101" i="3"/>
  <c r="O101" i="3"/>
  <c r="N101" i="3"/>
  <c r="M101" i="3"/>
  <c r="L101" i="3"/>
  <c r="K101" i="3"/>
  <c r="J101" i="3"/>
  <c r="AC101" i="3" s="1"/>
  <c r="I101" i="3"/>
  <c r="H101" i="3"/>
  <c r="G101" i="3"/>
  <c r="F101" i="3"/>
  <c r="X101" i="3" s="1"/>
  <c r="Y101" i="3" s="1"/>
  <c r="E101" i="3"/>
  <c r="W100" i="3"/>
  <c r="V100" i="3"/>
  <c r="AD100" i="3" s="1"/>
  <c r="U100" i="3"/>
  <c r="T100" i="3"/>
  <c r="S100" i="3"/>
  <c r="R100" i="3"/>
  <c r="Q100" i="3"/>
  <c r="P100" i="3"/>
  <c r="O100" i="3"/>
  <c r="AB100" i="3" s="1"/>
  <c r="N100" i="3"/>
  <c r="M100" i="3"/>
  <c r="AC100" i="3" s="1"/>
  <c r="L100" i="3"/>
  <c r="K100" i="3"/>
  <c r="J100" i="3"/>
  <c r="I100" i="3"/>
  <c r="H100" i="3"/>
  <c r="G100" i="3"/>
  <c r="F100" i="3"/>
  <c r="X100" i="3" s="1"/>
  <c r="E100" i="3"/>
  <c r="W99" i="3"/>
  <c r="V99" i="3"/>
  <c r="AD99" i="3" s="1"/>
  <c r="U99" i="3"/>
  <c r="T99" i="3"/>
  <c r="S99" i="3"/>
  <c r="AA99" i="3" s="1"/>
  <c r="R99" i="3"/>
  <c r="Q99" i="3"/>
  <c r="P99" i="3"/>
  <c r="O99" i="3"/>
  <c r="N99" i="3"/>
  <c r="AB99" i="3" s="1"/>
  <c r="M99" i="3"/>
  <c r="L99" i="3"/>
  <c r="K99" i="3"/>
  <c r="J99" i="3"/>
  <c r="AC99" i="3" s="1"/>
  <c r="I99" i="3"/>
  <c r="H99" i="3"/>
  <c r="Z99" i="3" s="1"/>
  <c r="G99" i="3"/>
  <c r="F99" i="3"/>
  <c r="E99" i="3"/>
  <c r="Z98" i="3"/>
  <c r="W98" i="3"/>
  <c r="W106" i="3" s="1"/>
  <c r="S10" i="4" s="1"/>
  <c r="V98" i="3"/>
  <c r="U98" i="3"/>
  <c r="U106" i="3" s="1"/>
  <c r="Q10" i="4" s="1"/>
  <c r="T98" i="3"/>
  <c r="T106" i="3" s="1"/>
  <c r="P10" i="4" s="1"/>
  <c r="S98" i="3"/>
  <c r="AA98" i="3" s="1"/>
  <c r="R98" i="3"/>
  <c r="AB98" i="3" s="1"/>
  <c r="Q98" i="3"/>
  <c r="P98" i="3"/>
  <c r="O98" i="3"/>
  <c r="O106" i="3" s="1"/>
  <c r="K10" i="4" s="1"/>
  <c r="N98" i="3"/>
  <c r="M98" i="3"/>
  <c r="M106" i="3" s="1"/>
  <c r="I10" i="4" s="1"/>
  <c r="L98" i="3"/>
  <c r="L106" i="3" s="1"/>
  <c r="H10" i="4" s="1"/>
  <c r="K98" i="3"/>
  <c r="AC98" i="3" s="1"/>
  <c r="J98" i="3"/>
  <c r="I98" i="3"/>
  <c r="H98" i="3"/>
  <c r="G98" i="3"/>
  <c r="G106" i="3" s="1"/>
  <c r="C10" i="4" s="1"/>
  <c r="F98" i="3"/>
  <c r="E98" i="3"/>
  <c r="E106" i="3" s="1"/>
  <c r="AD97" i="3"/>
  <c r="AC97" i="3"/>
  <c r="AE97" i="3" s="1"/>
  <c r="AB97" i="3"/>
  <c r="AA97" i="3"/>
  <c r="Z97" i="3"/>
  <c r="V96" i="3"/>
  <c r="R9" i="4" s="1"/>
  <c r="T96" i="3"/>
  <c r="P9" i="4" s="1"/>
  <c r="N96" i="3"/>
  <c r="J9" i="4" s="1"/>
  <c r="L96" i="3"/>
  <c r="H9" i="4" s="1"/>
  <c r="F96" i="3"/>
  <c r="B9" i="4" s="1"/>
  <c r="W95" i="3"/>
  <c r="V95" i="3"/>
  <c r="AD95" i="3" s="1"/>
  <c r="U95" i="3"/>
  <c r="T95" i="3"/>
  <c r="S95" i="3"/>
  <c r="AA95" i="3" s="1"/>
  <c r="R95" i="3"/>
  <c r="Q95" i="3"/>
  <c r="P95" i="3"/>
  <c r="O95" i="3"/>
  <c r="N95" i="3"/>
  <c r="AB95" i="3" s="1"/>
  <c r="M95" i="3"/>
  <c r="L95" i="3"/>
  <c r="K95" i="3"/>
  <c r="J95" i="3"/>
  <c r="AC95" i="3" s="1"/>
  <c r="I95" i="3"/>
  <c r="H95" i="3"/>
  <c r="G95" i="3"/>
  <c r="F95" i="3"/>
  <c r="Z95" i="3" s="1"/>
  <c r="AE95" i="3" s="1"/>
  <c r="E95" i="3"/>
  <c r="Z94" i="3"/>
  <c r="W94" i="3"/>
  <c r="V94" i="3"/>
  <c r="AD94" i="3" s="1"/>
  <c r="U94" i="3"/>
  <c r="U96" i="3" s="1"/>
  <c r="Q9" i="4" s="1"/>
  <c r="T94" i="3"/>
  <c r="S94" i="3"/>
  <c r="AA94" i="3" s="1"/>
  <c r="R94" i="3"/>
  <c r="Q94" i="3"/>
  <c r="Q96" i="3" s="1"/>
  <c r="M9" i="4" s="1"/>
  <c r="P94" i="3"/>
  <c r="P96" i="3" s="1"/>
  <c r="L9" i="4" s="1"/>
  <c r="O94" i="3"/>
  <c r="N94" i="3"/>
  <c r="M94" i="3"/>
  <c r="M96" i="3" s="1"/>
  <c r="I9" i="4" s="1"/>
  <c r="L94" i="3"/>
  <c r="K94" i="3"/>
  <c r="K96" i="3" s="1"/>
  <c r="G9" i="4" s="1"/>
  <c r="J94" i="3"/>
  <c r="I94" i="3"/>
  <c r="I96" i="3" s="1"/>
  <c r="E9" i="4" s="1"/>
  <c r="H94" i="3"/>
  <c r="H96" i="3" s="1"/>
  <c r="D9" i="4" s="1"/>
  <c r="G94" i="3"/>
  <c r="F94" i="3"/>
  <c r="X94" i="3" s="1"/>
  <c r="Y94" i="3" s="1"/>
  <c r="E94" i="3"/>
  <c r="E96" i="3" s="1"/>
  <c r="AD93" i="3"/>
  <c r="AC93" i="3"/>
  <c r="AE93" i="3" s="1"/>
  <c r="AB93" i="3"/>
  <c r="AA93" i="3"/>
  <c r="Z93" i="3"/>
  <c r="S92" i="3"/>
  <c r="O8" i="4" s="1"/>
  <c r="K92" i="3"/>
  <c r="G8" i="4" s="1"/>
  <c r="W91" i="3"/>
  <c r="V91" i="3"/>
  <c r="AD91" i="3" s="1"/>
  <c r="U91" i="3"/>
  <c r="T91" i="3"/>
  <c r="S91" i="3"/>
  <c r="AA91" i="3" s="1"/>
  <c r="R91" i="3"/>
  <c r="Q91" i="3"/>
  <c r="P91" i="3"/>
  <c r="O91" i="3"/>
  <c r="N91" i="3"/>
  <c r="AB91" i="3" s="1"/>
  <c r="M91" i="3"/>
  <c r="L91" i="3"/>
  <c r="K91" i="3"/>
  <c r="J91" i="3"/>
  <c r="AC91" i="3" s="1"/>
  <c r="I91" i="3"/>
  <c r="H91" i="3"/>
  <c r="G91" i="3"/>
  <c r="F91" i="3"/>
  <c r="E91" i="3"/>
  <c r="W90" i="3"/>
  <c r="V90" i="3"/>
  <c r="AD90" i="3" s="1"/>
  <c r="U90" i="3"/>
  <c r="T90" i="3"/>
  <c r="S90" i="3"/>
  <c r="AA90" i="3" s="1"/>
  <c r="R90" i="3"/>
  <c r="Q90" i="3"/>
  <c r="P90" i="3"/>
  <c r="O90" i="3"/>
  <c r="N90" i="3"/>
  <c r="AB90" i="3" s="1"/>
  <c r="M90" i="3"/>
  <c r="L90" i="3"/>
  <c r="K90" i="3"/>
  <c r="J90" i="3"/>
  <c r="AC90" i="3" s="1"/>
  <c r="I90" i="3"/>
  <c r="H90" i="3"/>
  <c r="G90" i="3"/>
  <c r="F90" i="3"/>
  <c r="Z90" i="3" s="1"/>
  <c r="AE90" i="3" s="1"/>
  <c r="E90" i="3"/>
  <c r="AB89" i="3"/>
  <c r="W89" i="3"/>
  <c r="V89" i="3"/>
  <c r="AD89" i="3" s="1"/>
  <c r="U89" i="3"/>
  <c r="T89" i="3"/>
  <c r="S89" i="3"/>
  <c r="R89" i="3"/>
  <c r="Q89" i="3"/>
  <c r="P89" i="3"/>
  <c r="O89" i="3"/>
  <c r="N89" i="3"/>
  <c r="M89" i="3"/>
  <c r="L89" i="3"/>
  <c r="K89" i="3"/>
  <c r="J89" i="3"/>
  <c r="AC89" i="3" s="1"/>
  <c r="I89" i="3"/>
  <c r="H89" i="3"/>
  <c r="G89" i="3"/>
  <c r="F89" i="3"/>
  <c r="X89" i="3" s="1"/>
  <c r="E89" i="3"/>
  <c r="W88" i="3"/>
  <c r="V88" i="3"/>
  <c r="AD88" i="3" s="1"/>
  <c r="U88" i="3"/>
  <c r="T88" i="3"/>
  <c r="S88" i="3"/>
  <c r="AA88" i="3" s="1"/>
  <c r="R88" i="3"/>
  <c r="Q88" i="3"/>
  <c r="P88" i="3"/>
  <c r="O88" i="3"/>
  <c r="N88" i="3"/>
  <c r="AB88" i="3" s="1"/>
  <c r="M88" i="3"/>
  <c r="L88" i="3"/>
  <c r="K88" i="3"/>
  <c r="J88" i="3"/>
  <c r="AC88" i="3" s="1"/>
  <c r="I88" i="3"/>
  <c r="H88" i="3"/>
  <c r="G88" i="3"/>
  <c r="F88" i="3"/>
  <c r="Z88" i="3" s="1"/>
  <c r="AE88" i="3" s="1"/>
  <c r="E88" i="3"/>
  <c r="Z87" i="3"/>
  <c r="W87" i="3"/>
  <c r="V87" i="3"/>
  <c r="AD87" i="3" s="1"/>
  <c r="U87" i="3"/>
  <c r="T87" i="3"/>
  <c r="S87" i="3"/>
  <c r="AA87" i="3" s="1"/>
  <c r="R87" i="3"/>
  <c r="AB87" i="3" s="1"/>
  <c r="Q87" i="3"/>
  <c r="P87" i="3"/>
  <c r="O87" i="3"/>
  <c r="N87" i="3"/>
  <c r="M87" i="3"/>
  <c r="L87" i="3"/>
  <c r="K87" i="3"/>
  <c r="J87" i="3"/>
  <c r="AC87" i="3" s="1"/>
  <c r="I87" i="3"/>
  <c r="H87" i="3"/>
  <c r="G87" i="3"/>
  <c r="F87" i="3"/>
  <c r="E87" i="3"/>
  <c r="AC86" i="3"/>
  <c r="W86" i="3"/>
  <c r="W92" i="3" s="1"/>
  <c r="S8" i="4" s="1"/>
  <c r="V86" i="3"/>
  <c r="V92" i="3" s="1"/>
  <c r="U86" i="3"/>
  <c r="U92" i="3" s="1"/>
  <c r="Q8" i="4" s="1"/>
  <c r="T86" i="3"/>
  <c r="S86" i="3"/>
  <c r="R86" i="3"/>
  <c r="Q86" i="3"/>
  <c r="Q92" i="3" s="1"/>
  <c r="M8" i="4" s="1"/>
  <c r="P86" i="3"/>
  <c r="P92" i="3" s="1"/>
  <c r="L8" i="4" s="1"/>
  <c r="O86" i="3"/>
  <c r="O92" i="3" s="1"/>
  <c r="K8" i="4" s="1"/>
  <c r="N86" i="3"/>
  <c r="N92" i="3" s="1"/>
  <c r="M86" i="3"/>
  <c r="M92" i="3" s="1"/>
  <c r="I8" i="4" s="1"/>
  <c r="L86" i="3"/>
  <c r="K86" i="3"/>
  <c r="J86" i="3"/>
  <c r="I86" i="3"/>
  <c r="I92" i="3" s="1"/>
  <c r="E8" i="4" s="1"/>
  <c r="H86" i="3"/>
  <c r="H92" i="3" s="1"/>
  <c r="D8" i="4" s="1"/>
  <c r="G86" i="3"/>
  <c r="G92" i="3" s="1"/>
  <c r="C8" i="4" s="1"/>
  <c r="F86" i="3"/>
  <c r="F92" i="3" s="1"/>
  <c r="E86" i="3"/>
  <c r="AD85" i="3"/>
  <c r="AC85" i="3"/>
  <c r="AB85" i="3"/>
  <c r="AA85" i="3"/>
  <c r="Z85" i="3"/>
  <c r="AE85" i="3" s="1"/>
  <c r="V84" i="3"/>
  <c r="R7" i="4" s="1"/>
  <c r="P84" i="3"/>
  <c r="L7" i="4" s="1"/>
  <c r="N84" i="3"/>
  <c r="H84" i="3"/>
  <c r="D7" i="4" s="1"/>
  <c r="F84" i="3"/>
  <c r="W83" i="3"/>
  <c r="V83" i="3"/>
  <c r="AD83" i="3" s="1"/>
  <c r="U83" i="3"/>
  <c r="T83" i="3"/>
  <c r="S83" i="3"/>
  <c r="AA83" i="3" s="1"/>
  <c r="R83" i="3"/>
  <c r="Q83" i="3"/>
  <c r="P83" i="3"/>
  <c r="O83" i="3"/>
  <c r="N83" i="3"/>
  <c r="M83" i="3"/>
  <c r="L83" i="3"/>
  <c r="K83" i="3"/>
  <c r="J83" i="3"/>
  <c r="AC83" i="3" s="1"/>
  <c r="I83" i="3"/>
  <c r="H83" i="3"/>
  <c r="G83" i="3"/>
  <c r="F83" i="3"/>
  <c r="E83" i="3"/>
  <c r="AB82" i="3"/>
  <c r="W82" i="3"/>
  <c r="V82" i="3"/>
  <c r="AD82" i="3" s="1"/>
  <c r="U82" i="3"/>
  <c r="T82" i="3"/>
  <c r="S82" i="3"/>
  <c r="AA82" i="3" s="1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W81" i="3"/>
  <c r="V81" i="3"/>
  <c r="U81" i="3"/>
  <c r="T81" i="3"/>
  <c r="S81" i="3"/>
  <c r="AA81" i="3" s="1"/>
  <c r="R81" i="3"/>
  <c r="Q81" i="3"/>
  <c r="P81" i="3"/>
  <c r="O81" i="3"/>
  <c r="N81" i="3"/>
  <c r="M81" i="3"/>
  <c r="L81" i="3"/>
  <c r="K81" i="3"/>
  <c r="J81" i="3"/>
  <c r="AC81" i="3" s="1"/>
  <c r="I81" i="3"/>
  <c r="H81" i="3"/>
  <c r="G81" i="3"/>
  <c r="F81" i="3"/>
  <c r="E81" i="3"/>
  <c r="Z80" i="3"/>
  <c r="W80" i="3"/>
  <c r="V80" i="3"/>
  <c r="AD80" i="3" s="1"/>
  <c r="U80" i="3"/>
  <c r="U84" i="3" s="1"/>
  <c r="Q7" i="4" s="1"/>
  <c r="T80" i="3"/>
  <c r="T84" i="3" s="1"/>
  <c r="P7" i="4" s="1"/>
  <c r="S80" i="3"/>
  <c r="AA80" i="3" s="1"/>
  <c r="R80" i="3"/>
  <c r="Q80" i="3"/>
  <c r="Q84" i="3" s="1"/>
  <c r="M7" i="4" s="1"/>
  <c r="P80" i="3"/>
  <c r="O80" i="3"/>
  <c r="N80" i="3"/>
  <c r="M80" i="3"/>
  <c r="M84" i="3" s="1"/>
  <c r="I7" i="4" s="1"/>
  <c r="L80" i="3"/>
  <c r="L84" i="3" s="1"/>
  <c r="H7" i="4" s="1"/>
  <c r="K80" i="3"/>
  <c r="K84" i="3" s="1"/>
  <c r="G7" i="4" s="1"/>
  <c r="J80" i="3"/>
  <c r="I80" i="3"/>
  <c r="I84" i="3" s="1"/>
  <c r="E7" i="4" s="1"/>
  <c r="H80" i="3"/>
  <c r="G80" i="3"/>
  <c r="F80" i="3"/>
  <c r="X80" i="3" s="1"/>
  <c r="E80" i="3"/>
  <c r="E84" i="3" s="1"/>
  <c r="AD79" i="3"/>
  <c r="AC79" i="3"/>
  <c r="AE79" i="3" s="1"/>
  <c r="AB79" i="3"/>
  <c r="AA79" i="3"/>
  <c r="Z79" i="3"/>
  <c r="AD77" i="3"/>
  <c r="W77" i="3"/>
  <c r="V77" i="3"/>
  <c r="U77" i="3"/>
  <c r="T77" i="3"/>
  <c r="S77" i="3"/>
  <c r="AA77" i="3" s="1"/>
  <c r="R77" i="3"/>
  <c r="Q77" i="3"/>
  <c r="P77" i="3"/>
  <c r="O77" i="3"/>
  <c r="N77" i="3"/>
  <c r="AB77" i="3" s="1"/>
  <c r="M77" i="3"/>
  <c r="L77" i="3"/>
  <c r="K77" i="3"/>
  <c r="J77" i="3"/>
  <c r="AC77" i="3" s="1"/>
  <c r="I77" i="3"/>
  <c r="H77" i="3"/>
  <c r="G77" i="3"/>
  <c r="F77" i="3"/>
  <c r="E77" i="3"/>
  <c r="W76" i="3"/>
  <c r="V76" i="3"/>
  <c r="AD76" i="3" s="1"/>
  <c r="U76" i="3"/>
  <c r="T76" i="3"/>
  <c r="S76" i="3"/>
  <c r="AA76" i="3" s="1"/>
  <c r="R76" i="3"/>
  <c r="Q76" i="3"/>
  <c r="P76" i="3"/>
  <c r="O76" i="3"/>
  <c r="N76" i="3"/>
  <c r="M76" i="3"/>
  <c r="L76" i="3"/>
  <c r="K76" i="3"/>
  <c r="J76" i="3"/>
  <c r="AC76" i="3" s="1"/>
  <c r="I76" i="3"/>
  <c r="H76" i="3"/>
  <c r="G76" i="3"/>
  <c r="F76" i="3"/>
  <c r="E76" i="3"/>
  <c r="AB75" i="3"/>
  <c r="W75" i="3"/>
  <c r="V75" i="3"/>
  <c r="AD75" i="3" s="1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W74" i="3"/>
  <c r="V74" i="3"/>
  <c r="AD74" i="3" s="1"/>
  <c r="U74" i="3"/>
  <c r="T74" i="3"/>
  <c r="S74" i="3"/>
  <c r="AA74" i="3" s="1"/>
  <c r="AE74" i="3" s="1"/>
  <c r="R74" i="3"/>
  <c r="Q74" i="3"/>
  <c r="P74" i="3"/>
  <c r="O74" i="3"/>
  <c r="N74" i="3"/>
  <c r="AB74" i="3" s="1"/>
  <c r="M74" i="3"/>
  <c r="L74" i="3"/>
  <c r="K74" i="3"/>
  <c r="J74" i="3"/>
  <c r="AC74" i="3" s="1"/>
  <c r="I74" i="3"/>
  <c r="H74" i="3"/>
  <c r="G74" i="3"/>
  <c r="F74" i="3"/>
  <c r="Z74" i="3" s="1"/>
  <c r="E74" i="3"/>
  <c r="Z73" i="3"/>
  <c r="W73" i="3"/>
  <c r="V73" i="3"/>
  <c r="AD73" i="3" s="1"/>
  <c r="U73" i="3"/>
  <c r="T73" i="3"/>
  <c r="S73" i="3"/>
  <c r="AA73" i="3" s="1"/>
  <c r="R73" i="3"/>
  <c r="AB73" i="3" s="1"/>
  <c r="Q73" i="3"/>
  <c r="P73" i="3"/>
  <c r="O73" i="3"/>
  <c r="N73" i="3"/>
  <c r="M73" i="3"/>
  <c r="L73" i="3"/>
  <c r="K73" i="3"/>
  <c r="J73" i="3"/>
  <c r="AC73" i="3" s="1"/>
  <c r="I73" i="3"/>
  <c r="H73" i="3"/>
  <c r="G73" i="3"/>
  <c r="F73" i="3"/>
  <c r="E73" i="3"/>
  <c r="W72" i="3"/>
  <c r="V72" i="3"/>
  <c r="AD72" i="3" s="1"/>
  <c r="U72" i="3"/>
  <c r="T72" i="3"/>
  <c r="S72" i="3"/>
  <c r="R72" i="3"/>
  <c r="Q72" i="3"/>
  <c r="P72" i="3"/>
  <c r="O72" i="3"/>
  <c r="N72" i="3"/>
  <c r="AB72" i="3" s="1"/>
  <c r="M72" i="3"/>
  <c r="AC72" i="3" s="1"/>
  <c r="L72" i="3"/>
  <c r="K72" i="3"/>
  <c r="J72" i="3"/>
  <c r="I72" i="3"/>
  <c r="H72" i="3"/>
  <c r="G72" i="3"/>
  <c r="F72" i="3"/>
  <c r="E72" i="3"/>
  <c r="W71" i="3"/>
  <c r="V71" i="3"/>
  <c r="AD71" i="3" s="1"/>
  <c r="U71" i="3"/>
  <c r="T71" i="3"/>
  <c r="S71" i="3"/>
  <c r="AA71" i="3" s="1"/>
  <c r="R71" i="3"/>
  <c r="Q71" i="3"/>
  <c r="P71" i="3"/>
  <c r="O71" i="3"/>
  <c r="N71" i="3"/>
  <c r="M71" i="3"/>
  <c r="L71" i="3"/>
  <c r="K71" i="3"/>
  <c r="J71" i="3"/>
  <c r="AC71" i="3" s="1"/>
  <c r="I71" i="3"/>
  <c r="H71" i="3"/>
  <c r="Z71" i="3" s="1"/>
  <c r="G71" i="3"/>
  <c r="F71" i="3"/>
  <c r="E71" i="3"/>
  <c r="W70" i="3"/>
  <c r="V70" i="3"/>
  <c r="AD70" i="3" s="1"/>
  <c r="U70" i="3"/>
  <c r="T70" i="3"/>
  <c r="S70" i="3"/>
  <c r="AA70" i="3" s="1"/>
  <c r="R70" i="3"/>
  <c r="Q70" i="3"/>
  <c r="P70" i="3"/>
  <c r="O70" i="3"/>
  <c r="N70" i="3"/>
  <c r="AB70" i="3" s="1"/>
  <c r="M70" i="3"/>
  <c r="L70" i="3"/>
  <c r="K70" i="3"/>
  <c r="AC70" i="3" s="1"/>
  <c r="J70" i="3"/>
  <c r="I70" i="3"/>
  <c r="H70" i="3"/>
  <c r="G70" i="3"/>
  <c r="F70" i="3"/>
  <c r="Z70" i="3" s="1"/>
  <c r="E70" i="3"/>
  <c r="AD69" i="3"/>
  <c r="W69" i="3"/>
  <c r="V69" i="3"/>
  <c r="U69" i="3"/>
  <c r="T69" i="3"/>
  <c r="S69" i="3"/>
  <c r="AA69" i="3" s="1"/>
  <c r="R69" i="3"/>
  <c r="Q69" i="3"/>
  <c r="P69" i="3"/>
  <c r="O69" i="3"/>
  <c r="N69" i="3"/>
  <c r="AB69" i="3" s="1"/>
  <c r="M69" i="3"/>
  <c r="L69" i="3"/>
  <c r="K69" i="3"/>
  <c r="J69" i="3"/>
  <c r="AC69" i="3" s="1"/>
  <c r="I69" i="3"/>
  <c r="H69" i="3"/>
  <c r="G69" i="3"/>
  <c r="F69" i="3"/>
  <c r="E69" i="3"/>
  <c r="W68" i="3"/>
  <c r="W78" i="3" s="1"/>
  <c r="S6" i="4" s="1"/>
  <c r="V68" i="3"/>
  <c r="V78" i="3" s="1"/>
  <c r="U68" i="3"/>
  <c r="U78" i="3" s="1"/>
  <c r="Q6" i="4" s="1"/>
  <c r="T68" i="3"/>
  <c r="T78" i="3" s="1"/>
  <c r="P6" i="4" s="1"/>
  <c r="S68" i="3"/>
  <c r="AA68" i="3" s="1"/>
  <c r="R68" i="3"/>
  <c r="Q68" i="3"/>
  <c r="Q78" i="3" s="1"/>
  <c r="M6" i="4" s="1"/>
  <c r="P68" i="3"/>
  <c r="P78" i="3" s="1"/>
  <c r="L6" i="4" s="1"/>
  <c r="O68" i="3"/>
  <c r="O78" i="3" s="1"/>
  <c r="K6" i="4" s="1"/>
  <c r="N68" i="3"/>
  <c r="N78" i="3" s="1"/>
  <c r="M68" i="3"/>
  <c r="M78" i="3" s="1"/>
  <c r="I6" i="4" s="1"/>
  <c r="L68" i="3"/>
  <c r="L78" i="3" s="1"/>
  <c r="H6" i="4" s="1"/>
  <c r="K68" i="3"/>
  <c r="J68" i="3"/>
  <c r="AC68" i="3" s="1"/>
  <c r="I68" i="3"/>
  <c r="I78" i="3" s="1"/>
  <c r="E6" i="4" s="1"/>
  <c r="H68" i="3"/>
  <c r="H78" i="3" s="1"/>
  <c r="D6" i="4" s="1"/>
  <c r="G68" i="3"/>
  <c r="G78" i="3" s="1"/>
  <c r="C6" i="4" s="1"/>
  <c r="F68" i="3"/>
  <c r="F78" i="3" s="1"/>
  <c r="E68" i="3"/>
  <c r="E78" i="3" s="1"/>
  <c r="AD67" i="3"/>
  <c r="AC67" i="3"/>
  <c r="AB67" i="3"/>
  <c r="AA67" i="3"/>
  <c r="Z67" i="3"/>
  <c r="AE67" i="3" s="1"/>
  <c r="R66" i="3"/>
  <c r="N5" i="4" s="1"/>
  <c r="J66" i="3"/>
  <c r="W65" i="3"/>
  <c r="V65" i="3"/>
  <c r="AD65" i="3" s="1"/>
  <c r="U65" i="3"/>
  <c r="T65" i="3"/>
  <c r="S65" i="3"/>
  <c r="R65" i="3"/>
  <c r="Q65" i="3"/>
  <c r="P65" i="3"/>
  <c r="O65" i="3"/>
  <c r="N65" i="3"/>
  <c r="AB65" i="3" s="1"/>
  <c r="M65" i="3"/>
  <c r="AC65" i="3" s="1"/>
  <c r="L65" i="3"/>
  <c r="K65" i="3"/>
  <c r="J65" i="3"/>
  <c r="I65" i="3"/>
  <c r="H65" i="3"/>
  <c r="G65" i="3"/>
  <c r="F65" i="3"/>
  <c r="E65" i="3"/>
  <c r="W64" i="3"/>
  <c r="V64" i="3"/>
  <c r="AD64" i="3" s="1"/>
  <c r="U64" i="3"/>
  <c r="T64" i="3"/>
  <c r="S64" i="3"/>
  <c r="AA64" i="3" s="1"/>
  <c r="R64" i="3"/>
  <c r="Q64" i="3"/>
  <c r="P64" i="3"/>
  <c r="O64" i="3"/>
  <c r="N64" i="3"/>
  <c r="AB64" i="3" s="1"/>
  <c r="M64" i="3"/>
  <c r="L64" i="3"/>
  <c r="K64" i="3"/>
  <c r="J64" i="3"/>
  <c r="AC64" i="3" s="1"/>
  <c r="I64" i="3"/>
  <c r="H64" i="3"/>
  <c r="Z64" i="3" s="1"/>
  <c r="G64" i="3"/>
  <c r="F64" i="3"/>
  <c r="E64" i="3"/>
  <c r="AA63" i="3"/>
  <c r="W63" i="3"/>
  <c r="V63" i="3"/>
  <c r="AD63" i="3" s="1"/>
  <c r="U63" i="3"/>
  <c r="T63" i="3"/>
  <c r="S63" i="3"/>
  <c r="R63" i="3"/>
  <c r="Q63" i="3"/>
  <c r="P63" i="3"/>
  <c r="O63" i="3"/>
  <c r="N63" i="3"/>
  <c r="AB63" i="3" s="1"/>
  <c r="M63" i="3"/>
  <c r="L63" i="3"/>
  <c r="K63" i="3"/>
  <c r="AC63" i="3" s="1"/>
  <c r="J63" i="3"/>
  <c r="I63" i="3"/>
  <c r="H63" i="3"/>
  <c r="G63" i="3"/>
  <c r="F63" i="3"/>
  <c r="Z63" i="3" s="1"/>
  <c r="E63" i="3"/>
  <c r="W62" i="3"/>
  <c r="V62" i="3"/>
  <c r="AD62" i="3" s="1"/>
  <c r="U62" i="3"/>
  <c r="T62" i="3"/>
  <c r="S62" i="3"/>
  <c r="AA62" i="3" s="1"/>
  <c r="R62" i="3"/>
  <c r="Q62" i="3"/>
  <c r="P62" i="3"/>
  <c r="O62" i="3"/>
  <c r="N62" i="3"/>
  <c r="AB62" i="3" s="1"/>
  <c r="M62" i="3"/>
  <c r="L62" i="3"/>
  <c r="K62" i="3"/>
  <c r="J62" i="3"/>
  <c r="AC62" i="3" s="1"/>
  <c r="I62" i="3"/>
  <c r="H62" i="3"/>
  <c r="G62" i="3"/>
  <c r="F62" i="3"/>
  <c r="E62" i="3"/>
  <c r="W61" i="3"/>
  <c r="W66" i="3" s="1"/>
  <c r="S5" i="4" s="1"/>
  <c r="V61" i="3"/>
  <c r="U61" i="3"/>
  <c r="U66" i="3" s="1"/>
  <c r="Q5" i="4" s="1"/>
  <c r="T61" i="3"/>
  <c r="T66" i="3" s="1"/>
  <c r="P5" i="4" s="1"/>
  <c r="S61" i="3"/>
  <c r="AA61" i="3" s="1"/>
  <c r="R61" i="3"/>
  <c r="Q61" i="3"/>
  <c r="Q66" i="3" s="1"/>
  <c r="M5" i="4" s="1"/>
  <c r="P61" i="3"/>
  <c r="P66" i="3" s="1"/>
  <c r="L5" i="4" s="1"/>
  <c r="O61" i="3"/>
  <c r="O66" i="3" s="1"/>
  <c r="K5" i="4" s="1"/>
  <c r="N61" i="3"/>
  <c r="M61" i="3"/>
  <c r="M66" i="3" s="1"/>
  <c r="I5" i="4" s="1"/>
  <c r="L61" i="3"/>
  <c r="L66" i="3" s="1"/>
  <c r="H5" i="4" s="1"/>
  <c r="K61" i="3"/>
  <c r="K66" i="3" s="1"/>
  <c r="G5" i="4" s="1"/>
  <c r="J61" i="3"/>
  <c r="AC61" i="3" s="1"/>
  <c r="I61" i="3"/>
  <c r="I66" i="3" s="1"/>
  <c r="E5" i="4" s="1"/>
  <c r="H61" i="3"/>
  <c r="H66" i="3" s="1"/>
  <c r="D5" i="4" s="1"/>
  <c r="G61" i="3"/>
  <c r="G66" i="3" s="1"/>
  <c r="C5" i="4" s="1"/>
  <c r="F61" i="3"/>
  <c r="E61" i="3"/>
  <c r="E66" i="3" s="1"/>
  <c r="AD60" i="3"/>
  <c r="AC60" i="3"/>
  <c r="AB60" i="3"/>
  <c r="AA60" i="3"/>
  <c r="Z60" i="3"/>
  <c r="J59" i="3"/>
  <c r="W58" i="3"/>
  <c r="V58" i="3"/>
  <c r="AD58" i="3" s="1"/>
  <c r="U58" i="3"/>
  <c r="T58" i="3"/>
  <c r="S58" i="3"/>
  <c r="R58" i="3"/>
  <c r="Q58" i="3"/>
  <c r="P58" i="3"/>
  <c r="O58" i="3"/>
  <c r="N58" i="3"/>
  <c r="AB58" i="3" s="1"/>
  <c r="M58" i="3"/>
  <c r="AC58" i="3" s="1"/>
  <c r="L58" i="3"/>
  <c r="K58" i="3"/>
  <c r="J58" i="3"/>
  <c r="I58" i="3"/>
  <c r="H58" i="3"/>
  <c r="G58" i="3"/>
  <c r="F58" i="3"/>
  <c r="E58" i="3"/>
  <c r="W57" i="3"/>
  <c r="V57" i="3"/>
  <c r="AD57" i="3" s="1"/>
  <c r="U57" i="3"/>
  <c r="T57" i="3"/>
  <c r="S57" i="3"/>
  <c r="AA57" i="3" s="1"/>
  <c r="R57" i="3"/>
  <c r="Q57" i="3"/>
  <c r="P57" i="3"/>
  <c r="O57" i="3"/>
  <c r="N57" i="3"/>
  <c r="M57" i="3"/>
  <c r="L57" i="3"/>
  <c r="K57" i="3"/>
  <c r="J57" i="3"/>
  <c r="AC57" i="3" s="1"/>
  <c r="I57" i="3"/>
  <c r="H57" i="3"/>
  <c r="Z57" i="3" s="1"/>
  <c r="G57" i="3"/>
  <c r="F57" i="3"/>
  <c r="E57" i="3"/>
  <c r="W56" i="3"/>
  <c r="V56" i="3"/>
  <c r="AD56" i="3" s="1"/>
  <c r="U56" i="3"/>
  <c r="T56" i="3"/>
  <c r="S56" i="3"/>
  <c r="AA56" i="3" s="1"/>
  <c r="R56" i="3"/>
  <c r="Q56" i="3"/>
  <c r="P56" i="3"/>
  <c r="O56" i="3"/>
  <c r="N56" i="3"/>
  <c r="AB56" i="3" s="1"/>
  <c r="M56" i="3"/>
  <c r="L56" i="3"/>
  <c r="K56" i="3"/>
  <c r="AC56" i="3" s="1"/>
  <c r="J56" i="3"/>
  <c r="I56" i="3"/>
  <c r="H56" i="3"/>
  <c r="G56" i="3"/>
  <c r="F56" i="3"/>
  <c r="Z56" i="3" s="1"/>
  <c r="E56" i="3"/>
  <c r="AD55" i="3"/>
  <c r="W55" i="3"/>
  <c r="V55" i="3"/>
  <c r="U55" i="3"/>
  <c r="T55" i="3"/>
  <c r="S55" i="3"/>
  <c r="AA55" i="3" s="1"/>
  <c r="R55" i="3"/>
  <c r="Q55" i="3"/>
  <c r="P55" i="3"/>
  <c r="O55" i="3"/>
  <c r="N55" i="3"/>
  <c r="AB55" i="3" s="1"/>
  <c r="M55" i="3"/>
  <c r="L55" i="3"/>
  <c r="K55" i="3"/>
  <c r="J55" i="3"/>
  <c r="AC55" i="3" s="1"/>
  <c r="I55" i="3"/>
  <c r="H55" i="3"/>
  <c r="G55" i="3"/>
  <c r="F55" i="3"/>
  <c r="E55" i="3"/>
  <c r="W54" i="3"/>
  <c r="V54" i="3"/>
  <c r="AD54" i="3" s="1"/>
  <c r="U54" i="3"/>
  <c r="T54" i="3"/>
  <c r="S54" i="3"/>
  <c r="AA54" i="3" s="1"/>
  <c r="R54" i="3"/>
  <c r="Q54" i="3"/>
  <c r="P54" i="3"/>
  <c r="O54" i="3"/>
  <c r="N54" i="3"/>
  <c r="M54" i="3"/>
  <c r="L54" i="3"/>
  <c r="K54" i="3"/>
  <c r="J54" i="3"/>
  <c r="AC54" i="3" s="1"/>
  <c r="I54" i="3"/>
  <c r="H54" i="3"/>
  <c r="G54" i="3"/>
  <c r="F54" i="3"/>
  <c r="E54" i="3"/>
  <c r="AB53" i="3"/>
  <c r="W53" i="3"/>
  <c r="V53" i="3"/>
  <c r="AD53" i="3" s="1"/>
  <c r="U53" i="3"/>
  <c r="T53" i="3"/>
  <c r="S53" i="3"/>
  <c r="R53" i="3"/>
  <c r="Q53" i="3"/>
  <c r="P53" i="3"/>
  <c r="O53" i="3"/>
  <c r="N53" i="3"/>
  <c r="M53" i="3"/>
  <c r="L53" i="3"/>
  <c r="K53" i="3"/>
  <c r="J53" i="3"/>
  <c r="AC53" i="3" s="1"/>
  <c r="I53" i="3"/>
  <c r="H53" i="3"/>
  <c r="G53" i="3"/>
  <c r="F53" i="3"/>
  <c r="E53" i="3"/>
  <c r="W52" i="3"/>
  <c r="V52" i="3"/>
  <c r="AD52" i="3" s="1"/>
  <c r="U52" i="3"/>
  <c r="T52" i="3"/>
  <c r="S52" i="3"/>
  <c r="AA52" i="3" s="1"/>
  <c r="R52" i="3"/>
  <c r="Q52" i="3"/>
  <c r="P52" i="3"/>
  <c r="O52" i="3"/>
  <c r="N52" i="3"/>
  <c r="AB52" i="3" s="1"/>
  <c r="M52" i="3"/>
  <c r="L52" i="3"/>
  <c r="K52" i="3"/>
  <c r="J52" i="3"/>
  <c r="AC52" i="3" s="1"/>
  <c r="I52" i="3"/>
  <c r="H52" i="3"/>
  <c r="G52" i="3"/>
  <c r="F52" i="3"/>
  <c r="Z52" i="3" s="1"/>
  <c r="AE52" i="3" s="1"/>
  <c r="E52" i="3"/>
  <c r="Z51" i="3"/>
  <c r="W51" i="3"/>
  <c r="V51" i="3"/>
  <c r="AD51" i="3" s="1"/>
  <c r="U51" i="3"/>
  <c r="T51" i="3"/>
  <c r="S51" i="3"/>
  <c r="AA51" i="3" s="1"/>
  <c r="R51" i="3"/>
  <c r="Q51" i="3"/>
  <c r="P51" i="3"/>
  <c r="O51" i="3"/>
  <c r="N51" i="3"/>
  <c r="M51" i="3"/>
  <c r="L51" i="3"/>
  <c r="K51" i="3"/>
  <c r="J51" i="3"/>
  <c r="AC51" i="3" s="1"/>
  <c r="I51" i="3"/>
  <c r="H51" i="3"/>
  <c r="G51" i="3"/>
  <c r="F51" i="3"/>
  <c r="E51" i="3"/>
  <c r="W50" i="3"/>
  <c r="V50" i="3"/>
  <c r="AD50" i="3" s="1"/>
  <c r="U50" i="3"/>
  <c r="T50" i="3"/>
  <c r="S50" i="3"/>
  <c r="R50" i="3"/>
  <c r="Q50" i="3"/>
  <c r="P50" i="3"/>
  <c r="O50" i="3"/>
  <c r="N50" i="3"/>
  <c r="AB50" i="3" s="1"/>
  <c r="M50" i="3"/>
  <c r="AC50" i="3" s="1"/>
  <c r="L50" i="3"/>
  <c r="K50" i="3"/>
  <c r="J50" i="3"/>
  <c r="I50" i="3"/>
  <c r="H50" i="3"/>
  <c r="G50" i="3"/>
  <c r="F50" i="3"/>
  <c r="X50" i="3" s="1"/>
  <c r="E50" i="3"/>
  <c r="W49" i="3"/>
  <c r="V49" i="3"/>
  <c r="AD49" i="3" s="1"/>
  <c r="U49" i="3"/>
  <c r="T49" i="3"/>
  <c r="S49" i="3"/>
  <c r="AA49" i="3" s="1"/>
  <c r="R49" i="3"/>
  <c r="Q49" i="3"/>
  <c r="P49" i="3"/>
  <c r="O49" i="3"/>
  <c r="N49" i="3"/>
  <c r="M49" i="3"/>
  <c r="L49" i="3"/>
  <c r="K49" i="3"/>
  <c r="J49" i="3"/>
  <c r="AC49" i="3" s="1"/>
  <c r="I49" i="3"/>
  <c r="H49" i="3"/>
  <c r="X49" i="3" s="1"/>
  <c r="G49" i="3"/>
  <c r="F49" i="3"/>
  <c r="E49" i="3"/>
  <c r="W48" i="3"/>
  <c r="V48" i="3"/>
  <c r="AD48" i="3" s="1"/>
  <c r="U48" i="3"/>
  <c r="T48" i="3"/>
  <c r="S48" i="3"/>
  <c r="AA48" i="3" s="1"/>
  <c r="R48" i="3"/>
  <c r="Q48" i="3"/>
  <c r="P48" i="3"/>
  <c r="O48" i="3"/>
  <c r="N48" i="3"/>
  <c r="AB48" i="3" s="1"/>
  <c r="M48" i="3"/>
  <c r="L48" i="3"/>
  <c r="K48" i="3"/>
  <c r="J48" i="3"/>
  <c r="I48" i="3"/>
  <c r="H48" i="3"/>
  <c r="G48" i="3"/>
  <c r="F48" i="3"/>
  <c r="Z48" i="3" s="1"/>
  <c r="E48" i="3"/>
  <c r="AD47" i="3"/>
  <c r="W47" i="3"/>
  <c r="V47" i="3"/>
  <c r="U47" i="3"/>
  <c r="T47" i="3"/>
  <c r="S47" i="3"/>
  <c r="AA47" i="3" s="1"/>
  <c r="R47" i="3"/>
  <c r="Q47" i="3"/>
  <c r="P47" i="3"/>
  <c r="O47" i="3"/>
  <c r="N47" i="3"/>
  <c r="AB47" i="3" s="1"/>
  <c r="M47" i="3"/>
  <c r="L47" i="3"/>
  <c r="K47" i="3"/>
  <c r="J47" i="3"/>
  <c r="AC47" i="3" s="1"/>
  <c r="I47" i="3"/>
  <c r="H47" i="3"/>
  <c r="G47" i="3"/>
  <c r="F47" i="3"/>
  <c r="E47" i="3"/>
  <c r="W46" i="3"/>
  <c r="V46" i="3"/>
  <c r="AD46" i="3" s="1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B45" i="3"/>
  <c r="W45" i="3"/>
  <c r="W59" i="3" s="1"/>
  <c r="S4" i="4" s="1"/>
  <c r="V45" i="3"/>
  <c r="U45" i="3"/>
  <c r="T45" i="3"/>
  <c r="T59" i="3" s="1"/>
  <c r="P4" i="4" s="1"/>
  <c r="S45" i="3"/>
  <c r="R45" i="3"/>
  <c r="R59" i="3" s="1"/>
  <c r="N4" i="4" s="1"/>
  <c r="Q45" i="3"/>
  <c r="P45" i="3"/>
  <c r="P59" i="3" s="1"/>
  <c r="L4" i="4" s="1"/>
  <c r="O45" i="3"/>
  <c r="O59" i="3" s="1"/>
  <c r="K4" i="4" s="1"/>
  <c r="N45" i="3"/>
  <c r="M45" i="3"/>
  <c r="L45" i="3"/>
  <c r="L59" i="3" s="1"/>
  <c r="H4" i="4" s="1"/>
  <c r="K45" i="3"/>
  <c r="J45" i="3"/>
  <c r="I45" i="3"/>
  <c r="I59" i="3" s="1"/>
  <c r="E4" i="4" s="1"/>
  <c r="H45" i="3"/>
  <c r="H59" i="3" s="1"/>
  <c r="D4" i="4" s="1"/>
  <c r="G45" i="3"/>
  <c r="G59" i="3" s="1"/>
  <c r="C4" i="4" s="1"/>
  <c r="F45" i="3"/>
  <c r="E45" i="3"/>
  <c r="AE44" i="3"/>
  <c r="AD44" i="3"/>
  <c r="AC44" i="3"/>
  <c r="AB44" i="3"/>
  <c r="AA44" i="3"/>
  <c r="Z44" i="3"/>
  <c r="U43" i="3"/>
  <c r="Q3" i="4" s="1"/>
  <c r="M43" i="3"/>
  <c r="I3" i="4" s="1"/>
  <c r="E43" i="3"/>
  <c r="E444" i="3" s="1"/>
  <c r="W42" i="3"/>
  <c r="V42" i="3"/>
  <c r="AD42" i="3" s="1"/>
  <c r="U42" i="3"/>
  <c r="T42" i="3"/>
  <c r="S42" i="3"/>
  <c r="AA42" i="3" s="1"/>
  <c r="R42" i="3"/>
  <c r="Q42" i="3"/>
  <c r="P42" i="3"/>
  <c r="AB42" i="3" s="1"/>
  <c r="O42" i="3"/>
  <c r="N42" i="3"/>
  <c r="M42" i="3"/>
  <c r="AC42" i="3" s="1"/>
  <c r="L42" i="3"/>
  <c r="K42" i="3"/>
  <c r="J42" i="3"/>
  <c r="I42" i="3"/>
  <c r="H42" i="3"/>
  <c r="X42" i="3" s="1"/>
  <c r="G42" i="3"/>
  <c r="F42" i="3"/>
  <c r="E42" i="3"/>
  <c r="W41" i="3"/>
  <c r="V41" i="3"/>
  <c r="AD41" i="3" s="1"/>
  <c r="U41" i="3"/>
  <c r="T41" i="3"/>
  <c r="S41" i="3"/>
  <c r="AA41" i="3" s="1"/>
  <c r="R41" i="3"/>
  <c r="Q41" i="3"/>
  <c r="P41" i="3"/>
  <c r="O41" i="3"/>
  <c r="N41" i="3"/>
  <c r="AB41" i="3" s="1"/>
  <c r="M41" i="3"/>
  <c r="L41" i="3"/>
  <c r="K41" i="3"/>
  <c r="AC41" i="3" s="1"/>
  <c r="J41" i="3"/>
  <c r="I41" i="3"/>
  <c r="H41" i="3"/>
  <c r="X41" i="3" s="1"/>
  <c r="G41" i="3"/>
  <c r="F41" i="3"/>
  <c r="Z41" i="3" s="1"/>
  <c r="E41" i="3"/>
  <c r="Y41" i="3" s="1"/>
  <c r="W40" i="3"/>
  <c r="V40" i="3"/>
  <c r="AD40" i="3" s="1"/>
  <c r="U40" i="3"/>
  <c r="T40" i="3"/>
  <c r="S40" i="3"/>
  <c r="AA40" i="3" s="1"/>
  <c r="R40" i="3"/>
  <c r="Q40" i="3"/>
  <c r="P40" i="3"/>
  <c r="O40" i="3"/>
  <c r="N40" i="3"/>
  <c r="AB40" i="3" s="1"/>
  <c r="M40" i="3"/>
  <c r="L40" i="3"/>
  <c r="K40" i="3"/>
  <c r="J40" i="3"/>
  <c r="AC40" i="3" s="1"/>
  <c r="I40" i="3"/>
  <c r="H40" i="3"/>
  <c r="G40" i="3"/>
  <c r="F40" i="3"/>
  <c r="Z40" i="3" s="1"/>
  <c r="AE40" i="3" s="1"/>
  <c r="E40" i="3"/>
  <c r="W39" i="3"/>
  <c r="V39" i="3"/>
  <c r="AD39" i="3" s="1"/>
  <c r="U39" i="3"/>
  <c r="T39" i="3"/>
  <c r="S39" i="3"/>
  <c r="AA39" i="3" s="1"/>
  <c r="R39" i="3"/>
  <c r="Q39" i="3"/>
  <c r="P39" i="3"/>
  <c r="O39" i="3"/>
  <c r="N39" i="3"/>
  <c r="AB39" i="3" s="1"/>
  <c r="M39" i="3"/>
  <c r="AC39" i="3" s="1"/>
  <c r="L39" i="3"/>
  <c r="K39" i="3"/>
  <c r="J39" i="3"/>
  <c r="I39" i="3"/>
  <c r="H39" i="3"/>
  <c r="G39" i="3"/>
  <c r="F39" i="3"/>
  <c r="Z39" i="3" s="1"/>
  <c r="E39" i="3"/>
  <c r="AB38" i="3"/>
  <c r="W38" i="3"/>
  <c r="V38" i="3"/>
  <c r="AD38" i="3" s="1"/>
  <c r="U38" i="3"/>
  <c r="T38" i="3"/>
  <c r="S38" i="3"/>
  <c r="AA38" i="3" s="1"/>
  <c r="R38" i="3"/>
  <c r="Q38" i="3"/>
  <c r="P38" i="3"/>
  <c r="P43" i="3" s="1"/>
  <c r="L3" i="4" s="1"/>
  <c r="O38" i="3"/>
  <c r="N38" i="3"/>
  <c r="M38" i="3"/>
  <c r="L38" i="3"/>
  <c r="K38" i="3"/>
  <c r="J38" i="3"/>
  <c r="AC38" i="3" s="1"/>
  <c r="I38" i="3"/>
  <c r="H38" i="3"/>
  <c r="X38" i="3" s="1"/>
  <c r="Y38" i="3" s="1"/>
  <c r="G38" i="3"/>
  <c r="F38" i="3"/>
  <c r="Z38" i="3" s="1"/>
  <c r="E38" i="3"/>
  <c r="W37" i="3"/>
  <c r="W43" i="3" s="1"/>
  <c r="S3" i="4" s="1"/>
  <c r="V37" i="3"/>
  <c r="V43" i="3" s="1"/>
  <c r="U37" i="3"/>
  <c r="T37" i="3"/>
  <c r="T43" i="3" s="1"/>
  <c r="P3" i="4" s="1"/>
  <c r="S37" i="3"/>
  <c r="S43" i="3" s="1"/>
  <c r="R37" i="3"/>
  <c r="R43" i="3" s="1"/>
  <c r="N3" i="4" s="1"/>
  <c r="Q37" i="3"/>
  <c r="Q43" i="3" s="1"/>
  <c r="M3" i="4" s="1"/>
  <c r="P37" i="3"/>
  <c r="O37" i="3"/>
  <c r="AB37" i="3" s="1"/>
  <c r="N37" i="3"/>
  <c r="N43" i="3" s="1"/>
  <c r="M37" i="3"/>
  <c r="L37" i="3"/>
  <c r="L43" i="3" s="1"/>
  <c r="H3" i="4" s="1"/>
  <c r="K37" i="3"/>
  <c r="K43" i="3" s="1"/>
  <c r="G3" i="4" s="1"/>
  <c r="J37" i="3"/>
  <c r="AC37" i="3" s="1"/>
  <c r="I37" i="3"/>
  <c r="I43" i="3" s="1"/>
  <c r="E3" i="4" s="1"/>
  <c r="H37" i="3"/>
  <c r="G37" i="3"/>
  <c r="Z37" i="3" s="1"/>
  <c r="F37" i="3"/>
  <c r="F43" i="3" s="1"/>
  <c r="E37" i="3"/>
  <c r="AD36" i="3"/>
  <c r="AC36" i="3"/>
  <c r="AB36" i="3"/>
  <c r="AA36" i="3"/>
  <c r="Z36" i="3"/>
  <c r="AE36" i="3" s="1"/>
  <c r="W34" i="3"/>
  <c r="U34" i="7" s="1"/>
  <c r="V34" i="3"/>
  <c r="T34" i="7" s="1"/>
  <c r="U34" i="3"/>
  <c r="S34" i="7" s="1"/>
  <c r="T34" i="3"/>
  <c r="R34" i="7" s="1"/>
  <c r="S34" i="3"/>
  <c r="Q34" i="7" s="1"/>
  <c r="J69" i="7" s="1"/>
  <c r="R34" i="3"/>
  <c r="P34" i="7" s="1"/>
  <c r="Q34" i="3"/>
  <c r="O34" i="7" s="1"/>
  <c r="P34" i="3"/>
  <c r="N34" i="7" s="1"/>
  <c r="O34" i="3"/>
  <c r="M34" i="7" s="1"/>
  <c r="N34" i="3"/>
  <c r="L34" i="7" s="1"/>
  <c r="M34" i="3"/>
  <c r="K34" i="7" s="1"/>
  <c r="F69" i="7" s="1"/>
  <c r="L34" i="3"/>
  <c r="J34" i="7" s="1"/>
  <c r="K34" i="3"/>
  <c r="I34" i="7" s="1"/>
  <c r="J34" i="3"/>
  <c r="H34" i="7" s="1"/>
  <c r="I34" i="3"/>
  <c r="G34" i="7" s="1"/>
  <c r="H34" i="3"/>
  <c r="F34" i="7" s="1"/>
  <c r="G34" i="3"/>
  <c r="E34" i="7" s="1"/>
  <c r="F34" i="3"/>
  <c r="D34" i="7" s="1"/>
  <c r="E34" i="3"/>
  <c r="C34" i="7" s="1"/>
  <c r="W33" i="3"/>
  <c r="U33" i="7" s="1"/>
  <c r="V33" i="3"/>
  <c r="T33" i="7" s="1"/>
  <c r="U33" i="3"/>
  <c r="S33" i="7" s="1"/>
  <c r="T33" i="3"/>
  <c r="R33" i="7" s="1"/>
  <c r="S33" i="3"/>
  <c r="Q33" i="7" s="1"/>
  <c r="J68" i="7" s="1"/>
  <c r="R33" i="3"/>
  <c r="P33" i="7" s="1"/>
  <c r="Q33" i="3"/>
  <c r="O33" i="7" s="1"/>
  <c r="P33" i="3"/>
  <c r="N33" i="7" s="1"/>
  <c r="O33" i="3"/>
  <c r="M33" i="7" s="1"/>
  <c r="N33" i="3"/>
  <c r="L33" i="7" s="1"/>
  <c r="K68" i="7" s="1"/>
  <c r="M33" i="3"/>
  <c r="K33" i="7" s="1"/>
  <c r="L33" i="3"/>
  <c r="J33" i="7" s="1"/>
  <c r="K33" i="3"/>
  <c r="I33" i="7" s="1"/>
  <c r="J33" i="3"/>
  <c r="H33" i="7" s="1"/>
  <c r="I33" i="3"/>
  <c r="G33" i="7" s="1"/>
  <c r="H33" i="3"/>
  <c r="F33" i="7" s="1"/>
  <c r="G33" i="3"/>
  <c r="E33" i="7" s="1"/>
  <c r="F33" i="3"/>
  <c r="D33" i="7" s="1"/>
  <c r="E33" i="3"/>
  <c r="C33" i="7" s="1"/>
  <c r="W32" i="3"/>
  <c r="U32" i="7" s="1"/>
  <c r="V32" i="3"/>
  <c r="T32" i="7" s="1"/>
  <c r="U32" i="3"/>
  <c r="S32" i="7" s="1"/>
  <c r="T32" i="3"/>
  <c r="R32" i="7" s="1"/>
  <c r="S32" i="3"/>
  <c r="Q32" i="7" s="1"/>
  <c r="R32" i="3"/>
  <c r="P32" i="7" s="1"/>
  <c r="Q32" i="3"/>
  <c r="O32" i="7" s="1"/>
  <c r="M67" i="7" s="1"/>
  <c r="P32" i="3"/>
  <c r="N32" i="7" s="1"/>
  <c r="O32" i="3"/>
  <c r="M32" i="7" s="1"/>
  <c r="N32" i="3"/>
  <c r="L32" i="7" s="1"/>
  <c r="K67" i="7" s="1"/>
  <c r="M32" i="3"/>
  <c r="K32" i="7" s="1"/>
  <c r="L32" i="3"/>
  <c r="J32" i="7" s="1"/>
  <c r="K32" i="3"/>
  <c r="I32" i="7" s="1"/>
  <c r="J32" i="3"/>
  <c r="H32" i="7" s="1"/>
  <c r="I32" i="3"/>
  <c r="G32" i="7" s="1"/>
  <c r="H32" i="3"/>
  <c r="F32" i="7" s="1"/>
  <c r="G32" i="3"/>
  <c r="E32" i="7" s="1"/>
  <c r="F32" i="3"/>
  <c r="D32" i="7" s="1"/>
  <c r="E32" i="3"/>
  <c r="C32" i="7" s="1"/>
  <c r="AB31" i="3"/>
  <c r="W31" i="3"/>
  <c r="U31" i="7" s="1"/>
  <c r="V31" i="3"/>
  <c r="T31" i="7" s="1"/>
  <c r="U31" i="3"/>
  <c r="S31" i="7" s="1"/>
  <c r="T31" i="3"/>
  <c r="R31" i="7" s="1"/>
  <c r="S31" i="3"/>
  <c r="Q31" i="7" s="1"/>
  <c r="R31" i="3"/>
  <c r="P31" i="7" s="1"/>
  <c r="Q31" i="3"/>
  <c r="O31" i="7" s="1"/>
  <c r="M66" i="7" s="1"/>
  <c r="P31" i="3"/>
  <c r="N31" i="7" s="1"/>
  <c r="O31" i="3"/>
  <c r="M31" i="7" s="1"/>
  <c r="N31" i="3"/>
  <c r="L31" i="7" s="1"/>
  <c r="M31" i="3"/>
  <c r="K31" i="7" s="1"/>
  <c r="L31" i="3"/>
  <c r="J31" i="7" s="1"/>
  <c r="E66" i="7" s="1"/>
  <c r="K31" i="3"/>
  <c r="I31" i="7" s="1"/>
  <c r="J31" i="3"/>
  <c r="H31" i="7" s="1"/>
  <c r="I31" i="3"/>
  <c r="G31" i="7" s="1"/>
  <c r="H31" i="3"/>
  <c r="F31" i="7" s="1"/>
  <c r="G31" i="3"/>
  <c r="E31" i="7" s="1"/>
  <c r="F31" i="3"/>
  <c r="D31" i="7" s="1"/>
  <c r="E31" i="3"/>
  <c r="C31" i="7" s="1"/>
  <c r="W30" i="3"/>
  <c r="U30" i="7" s="1"/>
  <c r="V30" i="3"/>
  <c r="T30" i="7" s="1"/>
  <c r="U30" i="3"/>
  <c r="S30" i="7" s="1"/>
  <c r="T30" i="3"/>
  <c r="R30" i="7" s="1"/>
  <c r="S30" i="3"/>
  <c r="Q30" i="7" s="1"/>
  <c r="R30" i="3"/>
  <c r="P30" i="7" s="1"/>
  <c r="Q30" i="3"/>
  <c r="O30" i="7" s="1"/>
  <c r="P30" i="3"/>
  <c r="N30" i="7" s="1"/>
  <c r="O30" i="3"/>
  <c r="M30" i="7" s="1"/>
  <c r="N30" i="3"/>
  <c r="L30" i="7" s="1"/>
  <c r="M30" i="3"/>
  <c r="K30" i="7" s="1"/>
  <c r="L30" i="3"/>
  <c r="J30" i="7" s="1"/>
  <c r="K30" i="3"/>
  <c r="I30" i="7" s="1"/>
  <c r="J30" i="3"/>
  <c r="H30" i="7" s="1"/>
  <c r="I30" i="3"/>
  <c r="G30" i="7" s="1"/>
  <c r="H30" i="3"/>
  <c r="F30" i="7" s="1"/>
  <c r="G30" i="3"/>
  <c r="E30" i="7" s="1"/>
  <c r="F30" i="3"/>
  <c r="D30" i="7" s="1"/>
  <c r="E30" i="3"/>
  <c r="C30" i="7" s="1"/>
  <c r="Z29" i="3"/>
  <c r="W29" i="3"/>
  <c r="U29" i="7" s="1"/>
  <c r="V29" i="3"/>
  <c r="T29" i="7" s="1"/>
  <c r="U29" i="3"/>
  <c r="S29" i="7" s="1"/>
  <c r="T29" i="3"/>
  <c r="R29" i="7" s="1"/>
  <c r="S29" i="3"/>
  <c r="Q29" i="7" s="1"/>
  <c r="R29" i="3"/>
  <c r="P29" i="7" s="1"/>
  <c r="Q29" i="3"/>
  <c r="O29" i="7" s="1"/>
  <c r="P29" i="3"/>
  <c r="N29" i="7" s="1"/>
  <c r="O29" i="3"/>
  <c r="M29" i="7" s="1"/>
  <c r="N29" i="3"/>
  <c r="L29" i="7" s="1"/>
  <c r="M29" i="3"/>
  <c r="K29" i="7" s="1"/>
  <c r="L29" i="3"/>
  <c r="J29" i="7" s="1"/>
  <c r="K29" i="3"/>
  <c r="I29" i="7" s="1"/>
  <c r="J29" i="3"/>
  <c r="H29" i="7" s="1"/>
  <c r="I29" i="3"/>
  <c r="G29" i="7" s="1"/>
  <c r="H29" i="3"/>
  <c r="F29" i="7" s="1"/>
  <c r="G29" i="3"/>
  <c r="E29" i="7" s="1"/>
  <c r="F29" i="3"/>
  <c r="D29" i="7" s="1"/>
  <c r="E29" i="3"/>
  <c r="C29" i="7" s="1"/>
  <c r="Z28" i="3"/>
  <c r="W28" i="3"/>
  <c r="U28" i="7" s="1"/>
  <c r="V28" i="3"/>
  <c r="T28" i="7" s="1"/>
  <c r="U28" i="3"/>
  <c r="S28" i="7" s="1"/>
  <c r="T28" i="3"/>
  <c r="R28" i="7" s="1"/>
  <c r="S28" i="3"/>
  <c r="Q28" i="7" s="1"/>
  <c r="R28" i="3"/>
  <c r="P28" i="7" s="1"/>
  <c r="Q28" i="3"/>
  <c r="O28" i="7" s="1"/>
  <c r="M63" i="7" s="1"/>
  <c r="P28" i="3"/>
  <c r="N28" i="7" s="1"/>
  <c r="O28" i="3"/>
  <c r="M28" i="7" s="1"/>
  <c r="N28" i="3"/>
  <c r="L28" i="7" s="1"/>
  <c r="M28" i="3"/>
  <c r="K28" i="7" s="1"/>
  <c r="F63" i="7" s="1"/>
  <c r="L28" i="3"/>
  <c r="J28" i="7" s="1"/>
  <c r="K28" i="3"/>
  <c r="I28" i="7" s="1"/>
  <c r="J28" i="3"/>
  <c r="H28" i="7" s="1"/>
  <c r="I28" i="3"/>
  <c r="G28" i="7" s="1"/>
  <c r="H28" i="3"/>
  <c r="F28" i="7" s="1"/>
  <c r="G28" i="3"/>
  <c r="E28" i="7" s="1"/>
  <c r="F28" i="3"/>
  <c r="D28" i="7" s="1"/>
  <c r="E28" i="3"/>
  <c r="C28" i="7" s="1"/>
  <c r="W27" i="3"/>
  <c r="U27" i="7" s="1"/>
  <c r="V27" i="3"/>
  <c r="T27" i="7" s="1"/>
  <c r="U27" i="3"/>
  <c r="S27" i="7" s="1"/>
  <c r="T27" i="3"/>
  <c r="R27" i="7" s="1"/>
  <c r="S27" i="3"/>
  <c r="Q27" i="7" s="1"/>
  <c r="R27" i="3"/>
  <c r="P27" i="7" s="1"/>
  <c r="Q27" i="3"/>
  <c r="O27" i="7" s="1"/>
  <c r="P27" i="3"/>
  <c r="N27" i="7" s="1"/>
  <c r="O27" i="3"/>
  <c r="M27" i="7" s="1"/>
  <c r="N27" i="3"/>
  <c r="L27" i="7" s="1"/>
  <c r="M27" i="3"/>
  <c r="K27" i="7" s="1"/>
  <c r="F62" i="7" s="1"/>
  <c r="L27" i="3"/>
  <c r="J27" i="7" s="1"/>
  <c r="K27" i="3"/>
  <c r="I27" i="7" s="1"/>
  <c r="J27" i="3"/>
  <c r="H27" i="7" s="1"/>
  <c r="I27" i="3"/>
  <c r="G27" i="7" s="1"/>
  <c r="H27" i="3"/>
  <c r="F27" i="7" s="1"/>
  <c r="G27" i="3"/>
  <c r="E27" i="7" s="1"/>
  <c r="F27" i="3"/>
  <c r="D27" i="7" s="1"/>
  <c r="E27" i="3"/>
  <c r="C27" i="7" s="1"/>
  <c r="W26" i="3"/>
  <c r="U26" i="7" s="1"/>
  <c r="V26" i="3"/>
  <c r="T26" i="7" s="1"/>
  <c r="U26" i="3"/>
  <c r="S26" i="7" s="1"/>
  <c r="T26" i="3"/>
  <c r="R26" i="7" s="1"/>
  <c r="S26" i="3"/>
  <c r="Q26" i="7" s="1"/>
  <c r="J61" i="7" s="1"/>
  <c r="R26" i="3"/>
  <c r="P26" i="7" s="1"/>
  <c r="Q26" i="3"/>
  <c r="O26" i="7" s="1"/>
  <c r="P26" i="3"/>
  <c r="N26" i="7" s="1"/>
  <c r="O26" i="3"/>
  <c r="M26" i="7" s="1"/>
  <c r="N26" i="3"/>
  <c r="L26" i="7" s="1"/>
  <c r="M26" i="3"/>
  <c r="K26" i="7" s="1"/>
  <c r="F61" i="7" s="1"/>
  <c r="L26" i="3"/>
  <c r="J26" i="7" s="1"/>
  <c r="K26" i="3"/>
  <c r="I26" i="7" s="1"/>
  <c r="J26" i="3"/>
  <c r="H26" i="7" s="1"/>
  <c r="I26" i="3"/>
  <c r="G26" i="7" s="1"/>
  <c r="H26" i="3"/>
  <c r="F26" i="7" s="1"/>
  <c r="G26" i="3"/>
  <c r="E26" i="7" s="1"/>
  <c r="F26" i="3"/>
  <c r="D26" i="7" s="1"/>
  <c r="E26" i="3"/>
  <c r="C26" i="7" s="1"/>
  <c r="W25" i="3"/>
  <c r="U25" i="7" s="1"/>
  <c r="V25" i="3"/>
  <c r="T25" i="7" s="1"/>
  <c r="U25" i="3"/>
  <c r="S25" i="7" s="1"/>
  <c r="T25" i="3"/>
  <c r="R25" i="7" s="1"/>
  <c r="S25" i="3"/>
  <c r="Q25" i="7" s="1"/>
  <c r="J60" i="7" s="1"/>
  <c r="R25" i="3"/>
  <c r="P25" i="7" s="1"/>
  <c r="Q25" i="3"/>
  <c r="O25" i="7" s="1"/>
  <c r="P25" i="3"/>
  <c r="N25" i="7" s="1"/>
  <c r="O25" i="3"/>
  <c r="M25" i="7" s="1"/>
  <c r="N25" i="3"/>
  <c r="L25" i="7" s="1"/>
  <c r="K60" i="7" s="1"/>
  <c r="M25" i="3"/>
  <c r="K25" i="7" s="1"/>
  <c r="L25" i="3"/>
  <c r="J25" i="7" s="1"/>
  <c r="K25" i="3"/>
  <c r="I25" i="7" s="1"/>
  <c r="J25" i="3"/>
  <c r="H25" i="7" s="1"/>
  <c r="I25" i="3"/>
  <c r="G25" i="7" s="1"/>
  <c r="H25" i="3"/>
  <c r="F25" i="7" s="1"/>
  <c r="G25" i="3"/>
  <c r="E25" i="7" s="1"/>
  <c r="F25" i="3"/>
  <c r="D25" i="7" s="1"/>
  <c r="E25" i="3"/>
  <c r="C25" i="7" s="1"/>
  <c r="W24" i="3"/>
  <c r="U24" i="7" s="1"/>
  <c r="V24" i="3"/>
  <c r="T24" i="7" s="1"/>
  <c r="U24" i="3"/>
  <c r="S24" i="7" s="1"/>
  <c r="T24" i="3"/>
  <c r="R24" i="7" s="1"/>
  <c r="S24" i="3"/>
  <c r="Q24" i="7" s="1"/>
  <c r="J59" i="7" s="1"/>
  <c r="R24" i="3"/>
  <c r="P24" i="7" s="1"/>
  <c r="Q24" i="3"/>
  <c r="O24" i="7" s="1"/>
  <c r="M59" i="7" s="1"/>
  <c r="P24" i="3"/>
  <c r="N24" i="7" s="1"/>
  <c r="O24" i="3"/>
  <c r="M24" i="7" s="1"/>
  <c r="N24" i="3"/>
  <c r="L24" i="7" s="1"/>
  <c r="K59" i="7" s="1"/>
  <c r="M24" i="3"/>
  <c r="K24" i="7" s="1"/>
  <c r="L24" i="3"/>
  <c r="J24" i="7" s="1"/>
  <c r="K24" i="3"/>
  <c r="I24" i="7" s="1"/>
  <c r="J24" i="3"/>
  <c r="H24" i="7" s="1"/>
  <c r="I24" i="3"/>
  <c r="G24" i="7" s="1"/>
  <c r="H24" i="3"/>
  <c r="F24" i="7" s="1"/>
  <c r="G24" i="3"/>
  <c r="E24" i="7" s="1"/>
  <c r="F24" i="3"/>
  <c r="D24" i="7" s="1"/>
  <c r="E24" i="3"/>
  <c r="C24" i="7" s="1"/>
  <c r="AB23" i="3"/>
  <c r="W23" i="3"/>
  <c r="U23" i="7" s="1"/>
  <c r="V23" i="3"/>
  <c r="T23" i="7" s="1"/>
  <c r="U23" i="3"/>
  <c r="S23" i="7" s="1"/>
  <c r="T23" i="3"/>
  <c r="R23" i="7" s="1"/>
  <c r="S23" i="3"/>
  <c r="Q23" i="7" s="1"/>
  <c r="R23" i="3"/>
  <c r="P23" i="7" s="1"/>
  <c r="Q23" i="3"/>
  <c r="O23" i="7" s="1"/>
  <c r="M58" i="7" s="1"/>
  <c r="P23" i="3"/>
  <c r="N23" i="7" s="1"/>
  <c r="O23" i="3"/>
  <c r="M23" i="7" s="1"/>
  <c r="N23" i="3"/>
  <c r="L23" i="7" s="1"/>
  <c r="K58" i="7" s="1"/>
  <c r="M23" i="3"/>
  <c r="K23" i="7" s="1"/>
  <c r="L23" i="3"/>
  <c r="J23" i="7" s="1"/>
  <c r="E58" i="7" s="1"/>
  <c r="K23" i="3"/>
  <c r="I23" i="7" s="1"/>
  <c r="J23" i="3"/>
  <c r="H23" i="7" s="1"/>
  <c r="I23" i="3"/>
  <c r="G23" i="7" s="1"/>
  <c r="H23" i="3"/>
  <c r="F23" i="7" s="1"/>
  <c r="G23" i="3"/>
  <c r="E23" i="7" s="1"/>
  <c r="F23" i="3"/>
  <c r="D23" i="7" s="1"/>
  <c r="E23" i="3"/>
  <c r="C23" i="7" s="1"/>
  <c r="W22" i="3"/>
  <c r="U22" i="7" s="1"/>
  <c r="V22" i="3"/>
  <c r="T22" i="7" s="1"/>
  <c r="U22" i="3"/>
  <c r="S22" i="7" s="1"/>
  <c r="T22" i="3"/>
  <c r="R22" i="7" s="1"/>
  <c r="S22" i="3"/>
  <c r="Q22" i="7" s="1"/>
  <c r="R22" i="3"/>
  <c r="P22" i="7" s="1"/>
  <c r="Q22" i="3"/>
  <c r="O22" i="7" s="1"/>
  <c r="P22" i="3"/>
  <c r="N22" i="7" s="1"/>
  <c r="O22" i="3"/>
  <c r="M22" i="7" s="1"/>
  <c r="N22" i="3"/>
  <c r="L22" i="7" s="1"/>
  <c r="M22" i="3"/>
  <c r="K22" i="7" s="1"/>
  <c r="L22" i="3"/>
  <c r="J22" i="7" s="1"/>
  <c r="K22" i="3"/>
  <c r="I22" i="7" s="1"/>
  <c r="J22" i="3"/>
  <c r="H22" i="7" s="1"/>
  <c r="I22" i="3"/>
  <c r="G22" i="7" s="1"/>
  <c r="H22" i="3"/>
  <c r="F22" i="7" s="1"/>
  <c r="G22" i="3"/>
  <c r="E22" i="7" s="1"/>
  <c r="F22" i="3"/>
  <c r="D22" i="7" s="1"/>
  <c r="E22" i="3"/>
  <c r="C22" i="7" s="1"/>
  <c r="W21" i="3"/>
  <c r="U21" i="7" s="1"/>
  <c r="V21" i="3"/>
  <c r="T21" i="7" s="1"/>
  <c r="U21" i="3"/>
  <c r="S21" i="7" s="1"/>
  <c r="T21" i="3"/>
  <c r="R21" i="7" s="1"/>
  <c r="S21" i="3"/>
  <c r="Q21" i="7" s="1"/>
  <c r="R21" i="3"/>
  <c r="P21" i="7" s="1"/>
  <c r="Q21" i="3"/>
  <c r="O21" i="7" s="1"/>
  <c r="P21" i="3"/>
  <c r="N21" i="7" s="1"/>
  <c r="O21" i="3"/>
  <c r="M21" i="7" s="1"/>
  <c r="N21" i="3"/>
  <c r="L21" i="7" s="1"/>
  <c r="M21" i="3"/>
  <c r="K21" i="7" s="1"/>
  <c r="L21" i="3"/>
  <c r="J21" i="7" s="1"/>
  <c r="K21" i="3"/>
  <c r="I21" i="7" s="1"/>
  <c r="J21" i="3"/>
  <c r="H21" i="7" s="1"/>
  <c r="I21" i="3"/>
  <c r="G21" i="7" s="1"/>
  <c r="H21" i="3"/>
  <c r="F21" i="7" s="1"/>
  <c r="G21" i="3"/>
  <c r="E21" i="7" s="1"/>
  <c r="F21" i="3"/>
  <c r="D21" i="7" s="1"/>
  <c r="E21" i="3"/>
  <c r="C21" i="7" s="1"/>
  <c r="Z20" i="3"/>
  <c r="W20" i="3"/>
  <c r="U20" i="7" s="1"/>
  <c r="V20" i="3"/>
  <c r="T20" i="7" s="1"/>
  <c r="U20" i="3"/>
  <c r="S20" i="7" s="1"/>
  <c r="T20" i="3"/>
  <c r="R20" i="7" s="1"/>
  <c r="S20" i="3"/>
  <c r="Q20" i="7" s="1"/>
  <c r="R20" i="3"/>
  <c r="P20" i="7" s="1"/>
  <c r="Q20" i="3"/>
  <c r="O20" i="7" s="1"/>
  <c r="M55" i="7" s="1"/>
  <c r="P20" i="3"/>
  <c r="N20" i="7" s="1"/>
  <c r="O20" i="3"/>
  <c r="M20" i="7" s="1"/>
  <c r="N20" i="3"/>
  <c r="L20" i="7" s="1"/>
  <c r="M20" i="3"/>
  <c r="K20" i="7" s="1"/>
  <c r="F55" i="7" s="1"/>
  <c r="L20" i="3"/>
  <c r="J20" i="7" s="1"/>
  <c r="K20" i="3"/>
  <c r="I20" i="7" s="1"/>
  <c r="J20" i="3"/>
  <c r="H20" i="7" s="1"/>
  <c r="I20" i="3"/>
  <c r="G20" i="7" s="1"/>
  <c r="H20" i="3"/>
  <c r="F20" i="7" s="1"/>
  <c r="G20" i="3"/>
  <c r="E20" i="7" s="1"/>
  <c r="F20" i="3"/>
  <c r="D20" i="7" s="1"/>
  <c r="E20" i="3"/>
  <c r="C20" i="7" s="1"/>
  <c r="W19" i="3"/>
  <c r="U19" i="7" s="1"/>
  <c r="V19" i="3"/>
  <c r="T19" i="7" s="1"/>
  <c r="U19" i="3"/>
  <c r="S19" i="7" s="1"/>
  <c r="T19" i="3"/>
  <c r="R19" i="7" s="1"/>
  <c r="S19" i="3"/>
  <c r="Q19" i="7" s="1"/>
  <c r="R19" i="3"/>
  <c r="P19" i="7" s="1"/>
  <c r="Q19" i="3"/>
  <c r="O19" i="7" s="1"/>
  <c r="P19" i="3"/>
  <c r="N19" i="7" s="1"/>
  <c r="O19" i="3"/>
  <c r="M19" i="7" s="1"/>
  <c r="N19" i="3"/>
  <c r="L19" i="7" s="1"/>
  <c r="M19" i="3"/>
  <c r="K19" i="7" s="1"/>
  <c r="F54" i="7" s="1"/>
  <c r="L19" i="3"/>
  <c r="J19" i="7" s="1"/>
  <c r="K19" i="3"/>
  <c r="I19" i="7" s="1"/>
  <c r="J19" i="3"/>
  <c r="H19" i="7" s="1"/>
  <c r="I19" i="3"/>
  <c r="G19" i="7" s="1"/>
  <c r="H19" i="3"/>
  <c r="F19" i="7" s="1"/>
  <c r="G19" i="3"/>
  <c r="E19" i="7" s="1"/>
  <c r="F19" i="3"/>
  <c r="D19" i="7" s="1"/>
  <c r="E19" i="3"/>
  <c r="C19" i="7" s="1"/>
  <c r="W18" i="3"/>
  <c r="U18" i="7" s="1"/>
  <c r="V18" i="3"/>
  <c r="T18" i="7" s="1"/>
  <c r="U18" i="3"/>
  <c r="S18" i="7" s="1"/>
  <c r="T18" i="3"/>
  <c r="R18" i="7" s="1"/>
  <c r="S18" i="3"/>
  <c r="Q18" i="7" s="1"/>
  <c r="J53" i="7" s="1"/>
  <c r="R18" i="3"/>
  <c r="P18" i="7" s="1"/>
  <c r="Q18" i="3"/>
  <c r="O18" i="7" s="1"/>
  <c r="P18" i="3"/>
  <c r="N18" i="7" s="1"/>
  <c r="O18" i="3"/>
  <c r="M18" i="7" s="1"/>
  <c r="N18" i="3"/>
  <c r="L18" i="7" s="1"/>
  <c r="M18" i="3"/>
  <c r="K18" i="7" s="1"/>
  <c r="F53" i="7" s="1"/>
  <c r="L18" i="3"/>
  <c r="J18" i="7" s="1"/>
  <c r="K18" i="3"/>
  <c r="I18" i="7" s="1"/>
  <c r="J18" i="3"/>
  <c r="H18" i="7" s="1"/>
  <c r="I18" i="3"/>
  <c r="G18" i="7" s="1"/>
  <c r="H18" i="3"/>
  <c r="F18" i="7" s="1"/>
  <c r="G18" i="3"/>
  <c r="E18" i="7" s="1"/>
  <c r="F18" i="3"/>
  <c r="D18" i="7" s="1"/>
  <c r="E18" i="3"/>
  <c r="C18" i="7" s="1"/>
  <c r="W17" i="3"/>
  <c r="U17" i="7" s="1"/>
  <c r="V17" i="3"/>
  <c r="T17" i="7" s="1"/>
  <c r="U17" i="3"/>
  <c r="S17" i="7" s="1"/>
  <c r="T17" i="3"/>
  <c r="R17" i="7" s="1"/>
  <c r="S17" i="3"/>
  <c r="Q17" i="7" s="1"/>
  <c r="J52" i="7" s="1"/>
  <c r="R17" i="3"/>
  <c r="P17" i="7" s="1"/>
  <c r="Q17" i="3"/>
  <c r="O17" i="7" s="1"/>
  <c r="P17" i="3"/>
  <c r="N17" i="7" s="1"/>
  <c r="O17" i="3"/>
  <c r="M17" i="7" s="1"/>
  <c r="N17" i="3"/>
  <c r="L17" i="7" s="1"/>
  <c r="K52" i="7" s="1"/>
  <c r="M17" i="3"/>
  <c r="K17" i="7" s="1"/>
  <c r="L17" i="3"/>
  <c r="J17" i="7" s="1"/>
  <c r="K17" i="3"/>
  <c r="I17" i="7" s="1"/>
  <c r="J17" i="3"/>
  <c r="H17" i="7" s="1"/>
  <c r="I17" i="3"/>
  <c r="G17" i="7" s="1"/>
  <c r="H17" i="3"/>
  <c r="F17" i="7" s="1"/>
  <c r="G17" i="3"/>
  <c r="E17" i="7" s="1"/>
  <c r="F17" i="3"/>
  <c r="D17" i="7" s="1"/>
  <c r="E17" i="3"/>
  <c r="C17" i="7" s="1"/>
  <c r="W16" i="3"/>
  <c r="U16" i="7" s="1"/>
  <c r="V16" i="3"/>
  <c r="T16" i="7" s="1"/>
  <c r="U16" i="3"/>
  <c r="S16" i="7" s="1"/>
  <c r="T16" i="3"/>
  <c r="R16" i="7" s="1"/>
  <c r="S16" i="3"/>
  <c r="Q16" i="7" s="1"/>
  <c r="J51" i="7" s="1"/>
  <c r="R16" i="3"/>
  <c r="P16" i="7" s="1"/>
  <c r="Q16" i="3"/>
  <c r="O16" i="7" s="1"/>
  <c r="M51" i="7" s="1"/>
  <c r="P16" i="3"/>
  <c r="N16" i="7" s="1"/>
  <c r="O16" i="3"/>
  <c r="M16" i="7" s="1"/>
  <c r="N16" i="3"/>
  <c r="L16" i="7" s="1"/>
  <c r="K51" i="7" s="1"/>
  <c r="M16" i="3"/>
  <c r="K16" i="7" s="1"/>
  <c r="L16" i="3"/>
  <c r="J16" i="7" s="1"/>
  <c r="K16" i="3"/>
  <c r="I16" i="7" s="1"/>
  <c r="J16" i="3"/>
  <c r="H16" i="7" s="1"/>
  <c r="I16" i="3"/>
  <c r="G16" i="7" s="1"/>
  <c r="H16" i="3"/>
  <c r="F16" i="7" s="1"/>
  <c r="G16" i="3"/>
  <c r="E16" i="7" s="1"/>
  <c r="F16" i="3"/>
  <c r="D16" i="7" s="1"/>
  <c r="E16" i="3"/>
  <c r="C16" i="7" s="1"/>
  <c r="W15" i="3"/>
  <c r="U15" i="7" s="1"/>
  <c r="V15" i="3"/>
  <c r="T15" i="7" s="1"/>
  <c r="U15" i="3"/>
  <c r="S15" i="7" s="1"/>
  <c r="T15" i="3"/>
  <c r="R15" i="7" s="1"/>
  <c r="S15" i="3"/>
  <c r="Q15" i="7" s="1"/>
  <c r="R15" i="3"/>
  <c r="P15" i="7" s="1"/>
  <c r="Q15" i="3"/>
  <c r="O15" i="7" s="1"/>
  <c r="M50" i="7" s="1"/>
  <c r="P15" i="3"/>
  <c r="N15" i="7" s="1"/>
  <c r="O15" i="3"/>
  <c r="M15" i="7" s="1"/>
  <c r="N15" i="3"/>
  <c r="L15" i="7" s="1"/>
  <c r="K50" i="7" s="1"/>
  <c r="M15" i="3"/>
  <c r="K15" i="7" s="1"/>
  <c r="L15" i="3"/>
  <c r="J15" i="7" s="1"/>
  <c r="E50" i="7" s="1"/>
  <c r="K15" i="3"/>
  <c r="I15" i="7" s="1"/>
  <c r="J15" i="3"/>
  <c r="H15" i="7" s="1"/>
  <c r="I15" i="3"/>
  <c r="G15" i="7" s="1"/>
  <c r="H15" i="3"/>
  <c r="F15" i="7" s="1"/>
  <c r="G15" i="3"/>
  <c r="E15" i="7" s="1"/>
  <c r="F15" i="3"/>
  <c r="D15" i="7" s="1"/>
  <c r="E15" i="3"/>
  <c r="C15" i="7" s="1"/>
  <c r="W14" i="3"/>
  <c r="U14" i="7" s="1"/>
  <c r="V14" i="3"/>
  <c r="T14" i="7" s="1"/>
  <c r="U14" i="3"/>
  <c r="S14" i="7" s="1"/>
  <c r="T14" i="3"/>
  <c r="R14" i="7" s="1"/>
  <c r="S14" i="3"/>
  <c r="Q14" i="7" s="1"/>
  <c r="R14" i="3"/>
  <c r="P14" i="7" s="1"/>
  <c r="Q14" i="3"/>
  <c r="O14" i="7" s="1"/>
  <c r="P14" i="3"/>
  <c r="N14" i="7" s="1"/>
  <c r="O14" i="3"/>
  <c r="M14" i="7" s="1"/>
  <c r="N14" i="3"/>
  <c r="L14" i="7" s="1"/>
  <c r="M14" i="3"/>
  <c r="K14" i="7" s="1"/>
  <c r="L14" i="3"/>
  <c r="J14" i="7" s="1"/>
  <c r="E49" i="7" s="1"/>
  <c r="K14" i="3"/>
  <c r="I14" i="7" s="1"/>
  <c r="J14" i="3"/>
  <c r="H14" i="7" s="1"/>
  <c r="I14" i="3"/>
  <c r="G14" i="7" s="1"/>
  <c r="H14" i="3"/>
  <c r="F14" i="7" s="1"/>
  <c r="G14" i="3"/>
  <c r="E14" i="7" s="1"/>
  <c r="F14" i="3"/>
  <c r="D14" i="7" s="1"/>
  <c r="E14" i="3"/>
  <c r="C14" i="7" s="1"/>
  <c r="W13" i="3"/>
  <c r="U13" i="7" s="1"/>
  <c r="V13" i="3"/>
  <c r="T13" i="7" s="1"/>
  <c r="U13" i="3"/>
  <c r="S13" i="7" s="1"/>
  <c r="T13" i="3"/>
  <c r="R13" i="7" s="1"/>
  <c r="S13" i="3"/>
  <c r="Q13" i="7" s="1"/>
  <c r="R13" i="3"/>
  <c r="P13" i="7" s="1"/>
  <c r="Q13" i="3"/>
  <c r="O13" i="7" s="1"/>
  <c r="P13" i="3"/>
  <c r="N13" i="7" s="1"/>
  <c r="O13" i="3"/>
  <c r="M13" i="7" s="1"/>
  <c r="N13" i="3"/>
  <c r="L13" i="7" s="1"/>
  <c r="M13" i="3"/>
  <c r="K13" i="7" s="1"/>
  <c r="L13" i="3"/>
  <c r="J13" i="7" s="1"/>
  <c r="K13" i="3"/>
  <c r="I13" i="7" s="1"/>
  <c r="J13" i="3"/>
  <c r="H13" i="7" s="1"/>
  <c r="I13" i="3"/>
  <c r="G13" i="7" s="1"/>
  <c r="H13" i="3"/>
  <c r="F13" i="7" s="1"/>
  <c r="G13" i="3"/>
  <c r="E13" i="7" s="1"/>
  <c r="F13" i="3"/>
  <c r="D13" i="7" s="1"/>
  <c r="E13" i="3"/>
  <c r="C13" i="7" s="1"/>
  <c r="Z12" i="3"/>
  <c r="W12" i="3"/>
  <c r="U12" i="7" s="1"/>
  <c r="V12" i="3"/>
  <c r="T12" i="7" s="1"/>
  <c r="U12" i="3"/>
  <c r="S12" i="7" s="1"/>
  <c r="T12" i="3"/>
  <c r="R12" i="7" s="1"/>
  <c r="S12" i="3"/>
  <c r="Q12" i="7" s="1"/>
  <c r="R12" i="3"/>
  <c r="P12" i="7" s="1"/>
  <c r="Q12" i="3"/>
  <c r="O12" i="7" s="1"/>
  <c r="M47" i="7" s="1"/>
  <c r="P12" i="3"/>
  <c r="N12" i="7" s="1"/>
  <c r="O12" i="3"/>
  <c r="M12" i="7" s="1"/>
  <c r="N12" i="3"/>
  <c r="L12" i="7" s="1"/>
  <c r="M12" i="3"/>
  <c r="K12" i="7" s="1"/>
  <c r="F47" i="7" s="1"/>
  <c r="L12" i="3"/>
  <c r="J12" i="7" s="1"/>
  <c r="K12" i="3"/>
  <c r="I12" i="7" s="1"/>
  <c r="J12" i="3"/>
  <c r="H12" i="7" s="1"/>
  <c r="I12" i="3"/>
  <c r="G12" i="7" s="1"/>
  <c r="H12" i="3"/>
  <c r="F12" i="7" s="1"/>
  <c r="G12" i="3"/>
  <c r="E12" i="7" s="1"/>
  <c r="F12" i="3"/>
  <c r="D12" i="7" s="1"/>
  <c r="E12" i="3"/>
  <c r="C12" i="7" s="1"/>
  <c r="W11" i="3"/>
  <c r="U11" i="7" s="1"/>
  <c r="V11" i="3"/>
  <c r="T11" i="7" s="1"/>
  <c r="U11" i="3"/>
  <c r="S11" i="7" s="1"/>
  <c r="T11" i="3"/>
  <c r="R11" i="7" s="1"/>
  <c r="S11" i="3"/>
  <c r="Q11" i="7" s="1"/>
  <c r="R11" i="3"/>
  <c r="P11" i="7" s="1"/>
  <c r="Q11" i="3"/>
  <c r="O11" i="7" s="1"/>
  <c r="P11" i="3"/>
  <c r="N11" i="7" s="1"/>
  <c r="O11" i="3"/>
  <c r="M11" i="7" s="1"/>
  <c r="N11" i="3"/>
  <c r="L11" i="7" s="1"/>
  <c r="M11" i="3"/>
  <c r="K11" i="7" s="1"/>
  <c r="F46" i="7" s="1"/>
  <c r="L11" i="3"/>
  <c r="J11" i="7" s="1"/>
  <c r="K11" i="3"/>
  <c r="I11" i="7" s="1"/>
  <c r="J11" i="3"/>
  <c r="H11" i="7" s="1"/>
  <c r="I11" i="3"/>
  <c r="G11" i="7" s="1"/>
  <c r="H11" i="3"/>
  <c r="F11" i="7" s="1"/>
  <c r="G11" i="3"/>
  <c r="E11" i="7" s="1"/>
  <c r="F11" i="3"/>
  <c r="D11" i="7" s="1"/>
  <c r="E11" i="3"/>
  <c r="C11" i="7" s="1"/>
  <c r="W10" i="3"/>
  <c r="U10" i="7" s="1"/>
  <c r="V10" i="3"/>
  <c r="T10" i="7" s="1"/>
  <c r="U10" i="3"/>
  <c r="S10" i="7" s="1"/>
  <c r="T10" i="3"/>
  <c r="R10" i="7" s="1"/>
  <c r="S10" i="3"/>
  <c r="Q10" i="7" s="1"/>
  <c r="J45" i="7" s="1"/>
  <c r="R10" i="3"/>
  <c r="P10" i="7" s="1"/>
  <c r="Q10" i="3"/>
  <c r="O10" i="7" s="1"/>
  <c r="P10" i="3"/>
  <c r="N10" i="7" s="1"/>
  <c r="O10" i="3"/>
  <c r="M10" i="7" s="1"/>
  <c r="N10" i="3"/>
  <c r="L10" i="7" s="1"/>
  <c r="M10" i="3"/>
  <c r="K10" i="7" s="1"/>
  <c r="F45" i="7" s="1"/>
  <c r="L10" i="3"/>
  <c r="J10" i="7" s="1"/>
  <c r="K10" i="3"/>
  <c r="I10" i="7" s="1"/>
  <c r="J10" i="3"/>
  <c r="H10" i="7" s="1"/>
  <c r="I10" i="3"/>
  <c r="G10" i="7" s="1"/>
  <c r="H10" i="3"/>
  <c r="F10" i="7" s="1"/>
  <c r="G10" i="3"/>
  <c r="E10" i="7" s="1"/>
  <c r="F10" i="3"/>
  <c r="D10" i="7" s="1"/>
  <c r="E10" i="3"/>
  <c r="C10" i="7" s="1"/>
  <c r="W9" i="3"/>
  <c r="U9" i="7" s="1"/>
  <c r="V9" i="3"/>
  <c r="T9" i="7" s="1"/>
  <c r="U9" i="3"/>
  <c r="S9" i="7" s="1"/>
  <c r="T9" i="3"/>
  <c r="R9" i="7" s="1"/>
  <c r="S9" i="3"/>
  <c r="Q9" i="7" s="1"/>
  <c r="J44" i="7" s="1"/>
  <c r="R9" i="3"/>
  <c r="P9" i="7" s="1"/>
  <c r="Q9" i="3"/>
  <c r="O9" i="7" s="1"/>
  <c r="P9" i="3"/>
  <c r="N9" i="7" s="1"/>
  <c r="O9" i="3"/>
  <c r="M9" i="7" s="1"/>
  <c r="N9" i="3"/>
  <c r="L9" i="7" s="1"/>
  <c r="K44" i="7" s="1"/>
  <c r="M9" i="3"/>
  <c r="K9" i="7" s="1"/>
  <c r="L9" i="3"/>
  <c r="J9" i="7" s="1"/>
  <c r="K9" i="3"/>
  <c r="I9" i="7" s="1"/>
  <c r="J9" i="3"/>
  <c r="H9" i="7" s="1"/>
  <c r="I9" i="3"/>
  <c r="G9" i="7" s="1"/>
  <c r="H9" i="3"/>
  <c r="F9" i="7" s="1"/>
  <c r="G9" i="3"/>
  <c r="E9" i="7" s="1"/>
  <c r="F9" i="3"/>
  <c r="D9" i="7" s="1"/>
  <c r="E9" i="3"/>
  <c r="C9" i="7" s="1"/>
  <c r="W8" i="3"/>
  <c r="U8" i="7" s="1"/>
  <c r="V8" i="3"/>
  <c r="T8" i="7" s="1"/>
  <c r="U8" i="3"/>
  <c r="S8" i="7" s="1"/>
  <c r="T8" i="3"/>
  <c r="R8" i="7" s="1"/>
  <c r="S8" i="3"/>
  <c r="Q8" i="7" s="1"/>
  <c r="R8" i="3"/>
  <c r="P8" i="7" s="1"/>
  <c r="Q8" i="3"/>
  <c r="O8" i="7" s="1"/>
  <c r="P8" i="3"/>
  <c r="N8" i="7" s="1"/>
  <c r="O8" i="3"/>
  <c r="M8" i="7" s="1"/>
  <c r="N8" i="3"/>
  <c r="L8" i="7" s="1"/>
  <c r="K43" i="7" s="1"/>
  <c r="M8" i="3"/>
  <c r="K8" i="7" s="1"/>
  <c r="L8" i="3"/>
  <c r="J8" i="7" s="1"/>
  <c r="K8" i="3"/>
  <c r="I8" i="7" s="1"/>
  <c r="J8" i="3"/>
  <c r="H8" i="7" s="1"/>
  <c r="I8" i="3"/>
  <c r="G8" i="7" s="1"/>
  <c r="H8" i="3"/>
  <c r="F8" i="7" s="1"/>
  <c r="G8" i="3"/>
  <c r="E8" i="7" s="1"/>
  <c r="F8" i="3"/>
  <c r="D8" i="7" s="1"/>
  <c r="E8" i="3"/>
  <c r="C8" i="7" s="1"/>
  <c r="W7" i="3"/>
  <c r="U7" i="7" s="1"/>
  <c r="V7" i="3"/>
  <c r="T7" i="7" s="1"/>
  <c r="U7" i="3"/>
  <c r="S7" i="7" s="1"/>
  <c r="T7" i="3"/>
  <c r="R7" i="7" s="1"/>
  <c r="S7" i="3"/>
  <c r="Q7" i="7" s="1"/>
  <c r="R7" i="3"/>
  <c r="P7" i="7" s="1"/>
  <c r="Q7" i="3"/>
  <c r="O7" i="7" s="1"/>
  <c r="M42" i="7" s="1"/>
  <c r="P7" i="3"/>
  <c r="N7" i="7" s="1"/>
  <c r="O7" i="3"/>
  <c r="M7" i="7" s="1"/>
  <c r="N7" i="3"/>
  <c r="L7" i="7" s="1"/>
  <c r="M7" i="3"/>
  <c r="K7" i="7" s="1"/>
  <c r="L7" i="3"/>
  <c r="J7" i="7" s="1"/>
  <c r="E42" i="7" s="1"/>
  <c r="K7" i="3"/>
  <c r="I7" i="7" s="1"/>
  <c r="J7" i="3"/>
  <c r="H7" i="7" s="1"/>
  <c r="I7" i="3"/>
  <c r="G7" i="7" s="1"/>
  <c r="H7" i="3"/>
  <c r="F7" i="7" s="1"/>
  <c r="G7" i="3"/>
  <c r="E7" i="7" s="1"/>
  <c r="F7" i="3"/>
  <c r="D7" i="7" s="1"/>
  <c r="E7" i="3"/>
  <c r="C7" i="7" s="1"/>
  <c r="AB6" i="3"/>
  <c r="W6" i="3"/>
  <c r="U6" i="7" s="1"/>
  <c r="V6" i="3"/>
  <c r="T6" i="7" s="1"/>
  <c r="U6" i="3"/>
  <c r="S6" i="7" s="1"/>
  <c r="T6" i="3"/>
  <c r="R6" i="7" s="1"/>
  <c r="S6" i="3"/>
  <c r="Q6" i="7" s="1"/>
  <c r="R6" i="3"/>
  <c r="P6" i="7" s="1"/>
  <c r="Q6" i="3"/>
  <c r="O6" i="7" s="1"/>
  <c r="P6" i="3"/>
  <c r="N6" i="7" s="1"/>
  <c r="O6" i="3"/>
  <c r="M6" i="7" s="1"/>
  <c r="N6" i="3"/>
  <c r="L6" i="7" s="1"/>
  <c r="M6" i="3"/>
  <c r="K6" i="7" s="1"/>
  <c r="L6" i="3"/>
  <c r="J6" i="7" s="1"/>
  <c r="E41" i="7" s="1"/>
  <c r="K6" i="3"/>
  <c r="I6" i="7" s="1"/>
  <c r="J6" i="3"/>
  <c r="H6" i="7" s="1"/>
  <c r="I6" i="3"/>
  <c r="G6" i="7" s="1"/>
  <c r="H6" i="3"/>
  <c r="F6" i="7" s="1"/>
  <c r="G6" i="3"/>
  <c r="E6" i="7" s="1"/>
  <c r="F6" i="3"/>
  <c r="D6" i="7" s="1"/>
  <c r="E6" i="3"/>
  <c r="C6" i="7" s="1"/>
  <c r="W5" i="3"/>
  <c r="U5" i="7" s="1"/>
  <c r="V5" i="3"/>
  <c r="T5" i="7" s="1"/>
  <c r="U5" i="3"/>
  <c r="S5" i="7" s="1"/>
  <c r="T5" i="3"/>
  <c r="R5" i="7" s="1"/>
  <c r="S5" i="3"/>
  <c r="Q5" i="7" s="1"/>
  <c r="R5" i="3"/>
  <c r="P5" i="7" s="1"/>
  <c r="Q5" i="3"/>
  <c r="O5" i="7" s="1"/>
  <c r="P5" i="3"/>
  <c r="N5" i="7" s="1"/>
  <c r="O5" i="3"/>
  <c r="M5" i="7" s="1"/>
  <c r="N5" i="3"/>
  <c r="L5" i="7" s="1"/>
  <c r="M5" i="3"/>
  <c r="K5" i="7" s="1"/>
  <c r="L5" i="3"/>
  <c r="J5" i="7" s="1"/>
  <c r="K5" i="3"/>
  <c r="I5" i="7" s="1"/>
  <c r="J5" i="3"/>
  <c r="H5" i="7" s="1"/>
  <c r="I5" i="3"/>
  <c r="G5" i="7" s="1"/>
  <c r="H5" i="3"/>
  <c r="F5" i="7" s="1"/>
  <c r="G5" i="3"/>
  <c r="E5" i="7" s="1"/>
  <c r="F5" i="3"/>
  <c r="D5" i="7" s="1"/>
  <c r="E5" i="3"/>
  <c r="C5" i="7" s="1"/>
  <c r="W4" i="3"/>
  <c r="U4" i="7" s="1"/>
  <c r="V4" i="3"/>
  <c r="T4" i="7" s="1"/>
  <c r="U4" i="3"/>
  <c r="S4" i="7" s="1"/>
  <c r="T4" i="3"/>
  <c r="R4" i="7" s="1"/>
  <c r="S4" i="3"/>
  <c r="Q4" i="7" s="1"/>
  <c r="R4" i="3"/>
  <c r="P4" i="7" s="1"/>
  <c r="Q4" i="3"/>
  <c r="O4" i="7" s="1"/>
  <c r="M39" i="7" s="1"/>
  <c r="P4" i="3"/>
  <c r="N4" i="7" s="1"/>
  <c r="O4" i="3"/>
  <c r="M4" i="7" s="1"/>
  <c r="N4" i="3"/>
  <c r="L4" i="7" s="1"/>
  <c r="M4" i="3"/>
  <c r="K4" i="7" s="1"/>
  <c r="F39" i="7" s="1"/>
  <c r="L4" i="3"/>
  <c r="J4" i="7" s="1"/>
  <c r="K4" i="3"/>
  <c r="I4" i="7" s="1"/>
  <c r="J4" i="3"/>
  <c r="H4" i="7" s="1"/>
  <c r="I4" i="3"/>
  <c r="G4" i="7" s="1"/>
  <c r="H4" i="3"/>
  <c r="F4" i="7" s="1"/>
  <c r="G4" i="3"/>
  <c r="E4" i="7" s="1"/>
  <c r="F4" i="3"/>
  <c r="D4" i="7" s="1"/>
  <c r="E4" i="3"/>
  <c r="C4" i="7" s="1"/>
  <c r="W3" i="3"/>
  <c r="U3" i="7" s="1"/>
  <c r="V3" i="3"/>
  <c r="T3" i="7" s="1"/>
  <c r="U3" i="3"/>
  <c r="S3" i="7" s="1"/>
  <c r="T3" i="3"/>
  <c r="R3" i="7" s="1"/>
  <c r="S3" i="3"/>
  <c r="Q3" i="7" s="1"/>
  <c r="R3" i="3"/>
  <c r="P3" i="7" s="1"/>
  <c r="Q3" i="3"/>
  <c r="O3" i="7" s="1"/>
  <c r="P3" i="3"/>
  <c r="N3" i="7" s="1"/>
  <c r="O3" i="3"/>
  <c r="M3" i="7" s="1"/>
  <c r="N3" i="3"/>
  <c r="L3" i="7" s="1"/>
  <c r="M3" i="3"/>
  <c r="K3" i="7" s="1"/>
  <c r="F38" i="7" s="1"/>
  <c r="L3" i="3"/>
  <c r="J3" i="7" s="1"/>
  <c r="E38" i="7" s="1"/>
  <c r="K3" i="3"/>
  <c r="I3" i="7" s="1"/>
  <c r="J3" i="3"/>
  <c r="H3" i="7" s="1"/>
  <c r="I3" i="3"/>
  <c r="G3" i="7" s="1"/>
  <c r="H3" i="3"/>
  <c r="F3" i="7" s="1"/>
  <c r="G3" i="3"/>
  <c r="E3" i="7" s="1"/>
  <c r="F3" i="3"/>
  <c r="D3" i="7" s="1"/>
  <c r="E3" i="3"/>
  <c r="C3" i="7" s="1"/>
  <c r="V17" i="2"/>
  <c r="S17" i="2"/>
  <c r="N17" i="2"/>
  <c r="J17" i="2"/>
  <c r="F17" i="2"/>
  <c r="V20" i="4" l="1"/>
  <c r="M65" i="4"/>
  <c r="V10" i="4"/>
  <c r="V22" i="4"/>
  <c r="V17" i="4"/>
  <c r="V34" i="4"/>
  <c r="V8" i="4"/>
  <c r="V13" i="4"/>
  <c r="V40" i="4"/>
  <c r="V19" i="4"/>
  <c r="V24" i="4"/>
  <c r="V30" i="4"/>
  <c r="V36" i="4"/>
  <c r="B33" i="5"/>
  <c r="V26" i="4"/>
  <c r="M25" i="5"/>
  <c r="M5" i="6" s="1"/>
  <c r="V6" i="4"/>
  <c r="V11" i="4"/>
  <c r="V38" i="4"/>
  <c r="R3" i="4"/>
  <c r="Z3" i="4" s="1"/>
  <c r="AD43" i="3"/>
  <c r="B3" i="4"/>
  <c r="AE12" i="3"/>
  <c r="O3" i="4"/>
  <c r="AA43" i="3"/>
  <c r="AE41" i="3"/>
  <c r="Z151" i="3"/>
  <c r="J3" i="4"/>
  <c r="E4" i="5" s="1"/>
  <c r="E8" i="6" s="1"/>
  <c r="AE38" i="3"/>
  <c r="AE39" i="3"/>
  <c r="Y42" i="3"/>
  <c r="D38" i="7"/>
  <c r="L38" i="7"/>
  <c r="Z3" i="3"/>
  <c r="E40" i="7"/>
  <c r="AB5" i="3"/>
  <c r="M41" i="7"/>
  <c r="C42" i="7"/>
  <c r="I42" i="7"/>
  <c r="K42" i="7"/>
  <c r="AD7" i="3"/>
  <c r="J43" i="7"/>
  <c r="AA8" i="3"/>
  <c r="X9" i="3"/>
  <c r="Y9" i="3" s="1"/>
  <c r="AC10" i="3"/>
  <c r="L46" i="7"/>
  <c r="D46" i="7"/>
  <c r="Z11" i="3"/>
  <c r="E48" i="7"/>
  <c r="AB13" i="3"/>
  <c r="M49" i="7"/>
  <c r="C50" i="7"/>
  <c r="I50" i="7"/>
  <c r="AD15" i="3"/>
  <c r="AA16" i="3"/>
  <c r="X17" i="3"/>
  <c r="Y17" i="3" s="1"/>
  <c r="AC18" i="3"/>
  <c r="L54" i="7"/>
  <c r="D54" i="7"/>
  <c r="Z19" i="3"/>
  <c r="E56" i="7"/>
  <c r="AB21" i="3"/>
  <c r="M57" i="7"/>
  <c r="C58" i="7"/>
  <c r="G58" i="7" s="1"/>
  <c r="I58" i="7"/>
  <c r="AD23" i="3"/>
  <c r="AA24" i="3"/>
  <c r="X25" i="3"/>
  <c r="Y25" i="3" s="1"/>
  <c r="AC26" i="3"/>
  <c r="L62" i="7"/>
  <c r="D62" i="7"/>
  <c r="Z27" i="3"/>
  <c r="E64" i="7"/>
  <c r="AB29" i="3"/>
  <c r="M65" i="7"/>
  <c r="C66" i="7"/>
  <c r="I66" i="7"/>
  <c r="K66" i="7"/>
  <c r="AD31" i="3"/>
  <c r="J67" i="7"/>
  <c r="AA32" i="3"/>
  <c r="X33" i="3"/>
  <c r="Y33" i="3" s="1"/>
  <c r="AC34" i="3"/>
  <c r="J35" i="3"/>
  <c r="R35" i="3"/>
  <c r="X40" i="3"/>
  <c r="Y40" i="3" s="1"/>
  <c r="Z42" i="3"/>
  <c r="AE42" i="3" s="1"/>
  <c r="G43" i="3"/>
  <c r="C3" i="4" s="1"/>
  <c r="O43" i="3"/>
  <c r="K3" i="4" s="1"/>
  <c r="F59" i="3"/>
  <c r="N59" i="3"/>
  <c r="V59" i="3"/>
  <c r="AD45" i="3"/>
  <c r="AA46" i="3"/>
  <c r="AA50" i="3"/>
  <c r="AA58" i="3"/>
  <c r="AA72" i="3"/>
  <c r="E451" i="3"/>
  <c r="AE99" i="3"/>
  <c r="X99" i="3"/>
  <c r="Y99" i="3" s="1"/>
  <c r="AE101" i="3"/>
  <c r="AE111" i="3"/>
  <c r="J12" i="5"/>
  <c r="J44" i="6" s="1"/>
  <c r="X11" i="4"/>
  <c r="E453" i="3"/>
  <c r="Y117" i="3"/>
  <c r="B12" i="4"/>
  <c r="X124" i="3"/>
  <c r="AE126" i="3"/>
  <c r="H131" i="3"/>
  <c r="D14" i="4" s="1"/>
  <c r="Z127" i="3"/>
  <c r="X127" i="3"/>
  <c r="Y127" i="3" s="1"/>
  <c r="AE129" i="3"/>
  <c r="Z137" i="3"/>
  <c r="AE137" i="3" s="1"/>
  <c r="AB137" i="3"/>
  <c r="AD137" i="3"/>
  <c r="Y145" i="3"/>
  <c r="J38" i="7"/>
  <c r="AA3" i="3"/>
  <c r="X4" i="3"/>
  <c r="F40" i="7"/>
  <c r="AC5" i="3"/>
  <c r="D41" i="7"/>
  <c r="L41" i="7"/>
  <c r="Z6" i="3"/>
  <c r="E43" i="7"/>
  <c r="AB8" i="3"/>
  <c r="M44" i="7"/>
  <c r="I45" i="7"/>
  <c r="C45" i="7"/>
  <c r="K45" i="7"/>
  <c r="AD10" i="3"/>
  <c r="J46" i="7"/>
  <c r="AA11" i="3"/>
  <c r="X12" i="3"/>
  <c r="F48" i="7"/>
  <c r="AC13" i="3"/>
  <c r="D49" i="7"/>
  <c r="L49" i="7"/>
  <c r="Z14" i="3"/>
  <c r="E51" i="7"/>
  <c r="AB16" i="3"/>
  <c r="M52" i="7"/>
  <c r="I53" i="7"/>
  <c r="C53" i="7"/>
  <c r="K53" i="7"/>
  <c r="AD18" i="3"/>
  <c r="J54" i="7"/>
  <c r="AA19" i="3"/>
  <c r="X20" i="3"/>
  <c r="Y20" i="3" s="1"/>
  <c r="F56" i="7"/>
  <c r="AC21" i="3"/>
  <c r="D57" i="7"/>
  <c r="L57" i="7"/>
  <c r="Z22" i="3"/>
  <c r="E59" i="7"/>
  <c r="AB24" i="3"/>
  <c r="M60" i="7"/>
  <c r="I61" i="7"/>
  <c r="C61" i="7"/>
  <c r="K61" i="7"/>
  <c r="AD26" i="3"/>
  <c r="J62" i="7"/>
  <c r="AA27" i="3"/>
  <c r="X28" i="3"/>
  <c r="Y28" i="3" s="1"/>
  <c r="F64" i="7"/>
  <c r="AC29" i="3"/>
  <c r="D65" i="7"/>
  <c r="L65" i="7"/>
  <c r="Z30" i="3"/>
  <c r="E67" i="7"/>
  <c r="AB32" i="3"/>
  <c r="M68" i="7"/>
  <c r="I69" i="7"/>
  <c r="C69" i="7"/>
  <c r="K69" i="7"/>
  <c r="AD34" i="3"/>
  <c r="K35" i="3"/>
  <c r="S35" i="3"/>
  <c r="H43" i="3"/>
  <c r="D3" i="4" s="1"/>
  <c r="AE51" i="3"/>
  <c r="X57" i="3"/>
  <c r="AE60" i="3"/>
  <c r="X71" i="3"/>
  <c r="Y71" i="3" s="1"/>
  <c r="AE73" i="3"/>
  <c r="Y89" i="3"/>
  <c r="F106" i="3"/>
  <c r="N106" i="3"/>
  <c r="V106" i="3"/>
  <c r="Y100" i="3"/>
  <c r="K106" i="3"/>
  <c r="G10" i="4" s="1"/>
  <c r="Y110" i="3"/>
  <c r="X115" i="3"/>
  <c r="Y115" i="3" s="1"/>
  <c r="Y128" i="3"/>
  <c r="E131" i="3"/>
  <c r="AC138" i="3"/>
  <c r="AA138" i="3"/>
  <c r="Z147" i="3"/>
  <c r="AE147" i="3" s="1"/>
  <c r="X147" i="3"/>
  <c r="Y147" i="3" s="1"/>
  <c r="J151" i="3"/>
  <c r="X151" i="3" s="1"/>
  <c r="Y155" i="3"/>
  <c r="X156" i="3"/>
  <c r="Y156" i="3" s="1"/>
  <c r="Q169" i="3"/>
  <c r="M18" i="4" s="1"/>
  <c r="AB167" i="3"/>
  <c r="J18" i="4"/>
  <c r="AB3" i="3"/>
  <c r="Y4" i="3"/>
  <c r="C40" i="7"/>
  <c r="I40" i="7"/>
  <c r="K40" i="7"/>
  <c r="AD5" i="3"/>
  <c r="J41" i="7"/>
  <c r="AA6" i="3"/>
  <c r="X7" i="3"/>
  <c r="Y7" i="3" s="1"/>
  <c r="F43" i="7"/>
  <c r="AC8" i="3"/>
  <c r="L44" i="7"/>
  <c r="D44" i="7"/>
  <c r="Z9" i="3"/>
  <c r="E46" i="7"/>
  <c r="AB11" i="3"/>
  <c r="Y12" i="3"/>
  <c r="C48" i="7"/>
  <c r="I48" i="7"/>
  <c r="K48" i="7"/>
  <c r="AD13" i="3"/>
  <c r="J49" i="7"/>
  <c r="AA14" i="3"/>
  <c r="X15" i="3"/>
  <c r="Y15" i="3" s="1"/>
  <c r="F51" i="7"/>
  <c r="AC16" i="3"/>
  <c r="L52" i="7"/>
  <c r="D52" i="7"/>
  <c r="Z17" i="3"/>
  <c r="E54" i="7"/>
  <c r="AB19" i="3"/>
  <c r="C56" i="7"/>
  <c r="I56" i="7"/>
  <c r="K56" i="7"/>
  <c r="AD21" i="3"/>
  <c r="J57" i="7"/>
  <c r="AA22" i="3"/>
  <c r="X23" i="3"/>
  <c r="Y23" i="3" s="1"/>
  <c r="F59" i="7"/>
  <c r="AC24" i="3"/>
  <c r="L60" i="7"/>
  <c r="D60" i="7"/>
  <c r="Z25" i="3"/>
  <c r="AE25" i="3" s="1"/>
  <c r="E62" i="7"/>
  <c r="AB27" i="3"/>
  <c r="C64" i="7"/>
  <c r="I64" i="7"/>
  <c r="K64" i="7"/>
  <c r="AD29" i="3"/>
  <c r="J65" i="7"/>
  <c r="AA30" i="3"/>
  <c r="X31" i="3"/>
  <c r="Y31" i="3" s="1"/>
  <c r="F67" i="7"/>
  <c r="AC32" i="3"/>
  <c r="L68" i="7"/>
  <c r="D68" i="7"/>
  <c r="Z33" i="3"/>
  <c r="L35" i="3"/>
  <c r="T35" i="3"/>
  <c r="AA37" i="3"/>
  <c r="AE37" i="3" s="1"/>
  <c r="X45" i="3"/>
  <c r="Y45" i="3" s="1"/>
  <c r="Y50" i="3"/>
  <c r="Y56" i="3"/>
  <c r="Y58" i="3"/>
  <c r="Y62" i="3"/>
  <c r="F5" i="4"/>
  <c r="AC66" i="3"/>
  <c r="E447" i="3"/>
  <c r="K78" i="3"/>
  <c r="G6" i="4" s="1"/>
  <c r="E448" i="3"/>
  <c r="Y82" i="3"/>
  <c r="B7" i="4"/>
  <c r="J92" i="3"/>
  <c r="R92" i="3"/>
  <c r="N8" i="4" s="1"/>
  <c r="X87" i="3"/>
  <c r="Y87" i="3" s="1"/>
  <c r="Z91" i="3"/>
  <c r="AE91" i="3" s="1"/>
  <c r="X91" i="3"/>
  <c r="Y91" i="3" s="1"/>
  <c r="AC94" i="3"/>
  <c r="J96" i="3"/>
  <c r="AB94" i="3"/>
  <c r="AE94" i="3" s="1"/>
  <c r="R96" i="3"/>
  <c r="N9" i="4" s="1"/>
  <c r="S106" i="3"/>
  <c r="B11" i="4"/>
  <c r="Z113" i="3"/>
  <c r="J11" i="4"/>
  <c r="Z112" i="3"/>
  <c r="AE112" i="3" s="1"/>
  <c r="X112" i="3"/>
  <c r="Y112" i="3" s="1"/>
  <c r="AA113" i="3"/>
  <c r="J12" i="4"/>
  <c r="AE122" i="3"/>
  <c r="F14" i="4"/>
  <c r="AC131" i="3"/>
  <c r="R14" i="4"/>
  <c r="R151" i="3"/>
  <c r="N16" i="4" s="1"/>
  <c r="J17" i="4"/>
  <c r="AB162" i="3"/>
  <c r="R17" i="4"/>
  <c r="Z17" i="4" s="1"/>
  <c r="AD162" i="3"/>
  <c r="Y157" i="3"/>
  <c r="AC165" i="3"/>
  <c r="J169" i="3"/>
  <c r="AD169" i="3"/>
  <c r="D39" i="7"/>
  <c r="L39" i="7"/>
  <c r="Z4" i="3"/>
  <c r="AD8" i="3"/>
  <c r="AA9" i="3"/>
  <c r="X10" i="3"/>
  <c r="Y10" i="3" s="1"/>
  <c r="AC11" i="3"/>
  <c r="L47" i="7"/>
  <c r="D47" i="7"/>
  <c r="AB14" i="3"/>
  <c r="I51" i="7"/>
  <c r="C51" i="7"/>
  <c r="AD16" i="3"/>
  <c r="AA17" i="3"/>
  <c r="X18" i="3"/>
  <c r="AC19" i="3"/>
  <c r="D55" i="7"/>
  <c r="L55" i="7"/>
  <c r="E57" i="7"/>
  <c r="AB22" i="3"/>
  <c r="C59" i="7"/>
  <c r="G59" i="7" s="1"/>
  <c r="I59" i="7"/>
  <c r="N59" i="7" s="1"/>
  <c r="AD24" i="3"/>
  <c r="AA25" i="3"/>
  <c r="X26" i="3"/>
  <c r="Y26" i="3" s="1"/>
  <c r="AC27" i="3"/>
  <c r="D63" i="7"/>
  <c r="L63" i="7"/>
  <c r="E65" i="7"/>
  <c r="AB30" i="3"/>
  <c r="C67" i="7"/>
  <c r="I67" i="7"/>
  <c r="AD32" i="3"/>
  <c r="AA33" i="3"/>
  <c r="X34" i="3"/>
  <c r="Y34" i="3" s="1"/>
  <c r="E35" i="3"/>
  <c r="M35" i="3"/>
  <c r="U35" i="3"/>
  <c r="J43" i="3"/>
  <c r="Q59" i="3"/>
  <c r="M4" i="4" s="1"/>
  <c r="Z46" i="3"/>
  <c r="X46" i="3"/>
  <c r="Y46" i="3" s="1"/>
  <c r="AB46" i="3"/>
  <c r="Z54" i="3"/>
  <c r="AB54" i="3"/>
  <c r="AE56" i="3"/>
  <c r="X58" i="3"/>
  <c r="Z62" i="3"/>
  <c r="AE62" i="3" s="1"/>
  <c r="X62" i="3"/>
  <c r="B6" i="4"/>
  <c r="Z78" i="3"/>
  <c r="J6" i="4"/>
  <c r="R6" i="4"/>
  <c r="Z6" i="4" s="1"/>
  <c r="AD78" i="3"/>
  <c r="AE70" i="3"/>
  <c r="X72" i="3"/>
  <c r="Y72" i="3" s="1"/>
  <c r="AC75" i="3"/>
  <c r="Z76" i="3"/>
  <c r="AB76" i="3"/>
  <c r="S78" i="3"/>
  <c r="X82" i="3"/>
  <c r="AA86" i="3"/>
  <c r="H106" i="3"/>
  <c r="D10" i="4" s="1"/>
  <c r="P106" i="3"/>
  <c r="L10" i="4" s="1"/>
  <c r="E125" i="3"/>
  <c r="F15" i="4"/>
  <c r="AC140" i="3"/>
  <c r="B15" i="4"/>
  <c r="Z140" i="3"/>
  <c r="X140" i="3"/>
  <c r="Y140" i="3" s="1"/>
  <c r="AA150" i="3"/>
  <c r="X157" i="3"/>
  <c r="I169" i="3"/>
  <c r="E18" i="4" s="1"/>
  <c r="J19" i="4"/>
  <c r="AB180" i="3"/>
  <c r="R29" i="4"/>
  <c r="Z29" i="4" s="1"/>
  <c r="AC3" i="3"/>
  <c r="C43" i="7"/>
  <c r="I43" i="7"/>
  <c r="C38" i="7"/>
  <c r="I38" i="7"/>
  <c r="K38" i="7"/>
  <c r="AD3" i="3"/>
  <c r="J39" i="7"/>
  <c r="AA4" i="3"/>
  <c r="X5" i="3"/>
  <c r="F41" i="7"/>
  <c r="AC6" i="3"/>
  <c r="D42" i="7"/>
  <c r="L42" i="7"/>
  <c r="Z7" i="3"/>
  <c r="AE7" i="3" s="1"/>
  <c r="E44" i="7"/>
  <c r="AB9" i="3"/>
  <c r="M45" i="7"/>
  <c r="C46" i="7"/>
  <c r="G46" i="7" s="1"/>
  <c r="I46" i="7"/>
  <c r="K46" i="7"/>
  <c r="AD11" i="3"/>
  <c r="J47" i="7"/>
  <c r="AA12" i="3"/>
  <c r="X13" i="3"/>
  <c r="F49" i="7"/>
  <c r="AC14" i="3"/>
  <c r="L50" i="7"/>
  <c r="D50" i="7"/>
  <c r="Z15" i="3"/>
  <c r="E52" i="7"/>
  <c r="AB17" i="3"/>
  <c r="M53" i="7"/>
  <c r="Y18" i="3"/>
  <c r="C54" i="7"/>
  <c r="G54" i="7" s="1"/>
  <c r="I54" i="7"/>
  <c r="K54" i="7"/>
  <c r="AD19" i="3"/>
  <c r="J55" i="7"/>
  <c r="AA20" i="3"/>
  <c r="AE20" i="3" s="1"/>
  <c r="X21" i="3"/>
  <c r="F57" i="7"/>
  <c r="AC22" i="3"/>
  <c r="D58" i="7"/>
  <c r="L58" i="7"/>
  <c r="Z23" i="3"/>
  <c r="AE23" i="3" s="1"/>
  <c r="E60" i="7"/>
  <c r="AB25" i="3"/>
  <c r="M61" i="7"/>
  <c r="C62" i="7"/>
  <c r="I62" i="7"/>
  <c r="K62" i="7"/>
  <c r="AD27" i="3"/>
  <c r="J63" i="7"/>
  <c r="AA28" i="3"/>
  <c r="AE28" i="3" s="1"/>
  <c r="X29" i="3"/>
  <c r="F65" i="7"/>
  <c r="AC30" i="3"/>
  <c r="D66" i="7"/>
  <c r="L66" i="7"/>
  <c r="Z31" i="3"/>
  <c r="AE31" i="3" s="1"/>
  <c r="E68" i="7"/>
  <c r="AB33" i="3"/>
  <c r="M69" i="7"/>
  <c r="F35" i="3"/>
  <c r="N35" i="3"/>
  <c r="V35" i="3"/>
  <c r="Z45" i="3"/>
  <c r="AE45" i="3" s="1"/>
  <c r="AA53" i="3"/>
  <c r="AA65" i="3"/>
  <c r="AA75" i="3"/>
  <c r="G84" i="3"/>
  <c r="C7" i="4" s="1"/>
  <c r="O84" i="3"/>
  <c r="K7" i="4" s="1"/>
  <c r="E8" i="5" s="1"/>
  <c r="E6" i="6" s="1"/>
  <c r="W84" i="3"/>
  <c r="S7" i="4" s="1"/>
  <c r="F8" i="5" s="1"/>
  <c r="F6" i="6" s="1"/>
  <c r="J7" i="4"/>
  <c r="AB84" i="3"/>
  <c r="L92" i="3"/>
  <c r="H8" i="4" s="1"/>
  <c r="T92" i="3"/>
  <c r="P8" i="4" s="1"/>
  <c r="AE87" i="3"/>
  <c r="I106" i="3"/>
  <c r="E10" i="4" s="1"/>
  <c r="Q106" i="3"/>
  <c r="M10" i="4" s="1"/>
  <c r="Z104" i="3"/>
  <c r="AB104" i="3"/>
  <c r="AE108" i="3"/>
  <c r="I119" i="3"/>
  <c r="E12" i="4" s="1"/>
  <c r="Q119" i="3"/>
  <c r="M12" i="4" s="1"/>
  <c r="M13" i="5" s="1"/>
  <c r="M35" i="6" s="1"/>
  <c r="Z12" i="4"/>
  <c r="X121" i="3"/>
  <c r="Y121" i="3" s="1"/>
  <c r="J13" i="4"/>
  <c r="E14" i="5" s="1"/>
  <c r="E20" i="6" s="1"/>
  <c r="AB125" i="3"/>
  <c r="AC122" i="3"/>
  <c r="J125" i="3"/>
  <c r="AB122" i="3"/>
  <c r="R125" i="3"/>
  <c r="N13" i="4" s="1"/>
  <c r="Z123" i="3"/>
  <c r="AB123" i="3"/>
  <c r="AD123" i="3"/>
  <c r="AC128" i="3"/>
  <c r="AE132" i="3"/>
  <c r="AC133" i="3"/>
  <c r="K140" i="3"/>
  <c r="G15" i="4" s="1"/>
  <c r="O15" i="4"/>
  <c r="AA140" i="3"/>
  <c r="AB134" i="3"/>
  <c r="X136" i="3"/>
  <c r="Y136" i="3" s="1"/>
  <c r="X138" i="3"/>
  <c r="Y138" i="3" s="1"/>
  <c r="J15" i="4"/>
  <c r="AB140" i="3"/>
  <c r="E151" i="3"/>
  <c r="M151" i="3"/>
  <c r="I16" i="4" s="1"/>
  <c r="U151" i="3"/>
  <c r="Q16" i="4" s="1"/>
  <c r="I151" i="3"/>
  <c r="E16" i="4" s="1"/>
  <c r="Q151" i="3"/>
  <c r="M16" i="4" s="1"/>
  <c r="Y148" i="3"/>
  <c r="AE149" i="3"/>
  <c r="X149" i="3"/>
  <c r="Y149" i="3" s="1"/>
  <c r="H162" i="3"/>
  <c r="D17" i="4" s="1"/>
  <c r="AB153" i="3"/>
  <c r="AE155" i="3"/>
  <c r="AC160" i="3"/>
  <c r="AA160" i="3"/>
  <c r="B19" i="4"/>
  <c r="Z180" i="3"/>
  <c r="O22" i="4"/>
  <c r="AA210" i="3"/>
  <c r="AE244" i="3"/>
  <c r="E39" i="7"/>
  <c r="AB4" i="3"/>
  <c r="M40" i="7"/>
  <c r="Y5" i="3"/>
  <c r="I41" i="7"/>
  <c r="C41" i="7"/>
  <c r="G41" i="7" s="1"/>
  <c r="K41" i="7"/>
  <c r="AD6" i="3"/>
  <c r="J42" i="7"/>
  <c r="AA7" i="3"/>
  <c r="X8" i="3"/>
  <c r="Y8" i="3" s="1"/>
  <c r="F44" i="7"/>
  <c r="AC9" i="3"/>
  <c r="D45" i="7"/>
  <c r="L45" i="7"/>
  <c r="Z10" i="3"/>
  <c r="E47" i="7"/>
  <c r="AB12" i="3"/>
  <c r="M48" i="7"/>
  <c r="Y13" i="3"/>
  <c r="I49" i="7"/>
  <c r="C49" i="7"/>
  <c r="G49" i="7" s="1"/>
  <c r="K49" i="7"/>
  <c r="AD14" i="3"/>
  <c r="J50" i="7"/>
  <c r="AA15" i="3"/>
  <c r="X16" i="3"/>
  <c r="Y16" i="3" s="1"/>
  <c r="F52" i="7"/>
  <c r="AC17" i="3"/>
  <c r="D53" i="7"/>
  <c r="L53" i="7"/>
  <c r="Z18" i="3"/>
  <c r="E55" i="7"/>
  <c r="AB20" i="3"/>
  <c r="M56" i="7"/>
  <c r="Y21" i="3"/>
  <c r="I57" i="7"/>
  <c r="C57" i="7"/>
  <c r="G57" i="7" s="1"/>
  <c r="K57" i="7"/>
  <c r="AD22" i="3"/>
  <c r="J58" i="7"/>
  <c r="AA23" i="3"/>
  <c r="X24" i="3"/>
  <c r="Y24" i="3" s="1"/>
  <c r="F60" i="7"/>
  <c r="AC25" i="3"/>
  <c r="D61" i="7"/>
  <c r="L61" i="7"/>
  <c r="Z26" i="3"/>
  <c r="E63" i="7"/>
  <c r="AB28" i="3"/>
  <c r="M64" i="7"/>
  <c r="Y29" i="3"/>
  <c r="I65" i="7"/>
  <c r="C65" i="7"/>
  <c r="K65" i="7"/>
  <c r="AD30" i="3"/>
  <c r="J66" i="7"/>
  <c r="AA31" i="3"/>
  <c r="X32" i="3"/>
  <c r="Y32" i="3" s="1"/>
  <c r="F68" i="7"/>
  <c r="AC33" i="3"/>
  <c r="D69" i="7"/>
  <c r="L69" i="7"/>
  <c r="Z34" i="3"/>
  <c r="G35" i="3"/>
  <c r="O35" i="3"/>
  <c r="W35" i="3"/>
  <c r="AD37" i="3"/>
  <c r="X39" i="3"/>
  <c r="Y39" i="3" s="1"/>
  <c r="K59" i="3"/>
  <c r="G4" i="4" s="1"/>
  <c r="S59" i="3"/>
  <c r="AA45" i="3"/>
  <c r="AE64" i="3"/>
  <c r="X64" i="3"/>
  <c r="Y64" i="3" s="1"/>
  <c r="E92" i="3"/>
  <c r="E450" i="3"/>
  <c r="J106" i="3"/>
  <c r="Y103" i="3"/>
  <c r="J119" i="3"/>
  <c r="AC115" i="3"/>
  <c r="AE115" i="3" s="1"/>
  <c r="R119" i="3"/>
  <c r="N12" i="4" s="1"/>
  <c r="E13" i="5" s="1"/>
  <c r="E35" i="6" s="1"/>
  <c r="AB115" i="3"/>
  <c r="Z116" i="3"/>
  <c r="AE116" i="3" s="1"/>
  <c r="AB116" i="3"/>
  <c r="AD116" i="3"/>
  <c r="AD119" i="3"/>
  <c r="AC124" i="3"/>
  <c r="AA124" i="3"/>
  <c r="W140" i="3"/>
  <c r="B16" i="4"/>
  <c r="J16" i="4"/>
  <c r="R16" i="4"/>
  <c r="Z16" i="4" s="1"/>
  <c r="AD151" i="3"/>
  <c r="X148" i="3"/>
  <c r="Y150" i="3"/>
  <c r="U162" i="3"/>
  <c r="Q17" i="4" s="1"/>
  <c r="Z161" i="3"/>
  <c r="AB161" i="3"/>
  <c r="AE164" i="3"/>
  <c r="Z166" i="3"/>
  <c r="E236" i="3"/>
  <c r="M236" i="3"/>
  <c r="I25" i="4" s="1"/>
  <c r="AC229" i="3"/>
  <c r="F25" i="4"/>
  <c r="L40" i="7"/>
  <c r="D40" i="7"/>
  <c r="Z5" i="3"/>
  <c r="AB7" i="3"/>
  <c r="C44" i="7"/>
  <c r="G44" i="7" s="1"/>
  <c r="I44" i="7"/>
  <c r="AA10" i="3"/>
  <c r="X11" i="3"/>
  <c r="Y11" i="3" s="1"/>
  <c r="AC12" i="3"/>
  <c r="L48" i="7"/>
  <c r="D48" i="7"/>
  <c r="Z13" i="3"/>
  <c r="AB15" i="3"/>
  <c r="C52" i="7"/>
  <c r="I52" i="7"/>
  <c r="N52" i="7" s="1"/>
  <c r="AD17" i="3"/>
  <c r="AA18" i="3"/>
  <c r="X19" i="3"/>
  <c r="Y19" i="3" s="1"/>
  <c r="AC20" i="3"/>
  <c r="D56" i="7"/>
  <c r="L56" i="7"/>
  <c r="Z21" i="3"/>
  <c r="C60" i="7"/>
  <c r="G60" i="7" s="1"/>
  <c r="I60" i="7"/>
  <c r="AD25" i="3"/>
  <c r="AA26" i="3"/>
  <c r="X27" i="3"/>
  <c r="Y27" i="3" s="1"/>
  <c r="AC28" i="3"/>
  <c r="D64" i="7"/>
  <c r="L64" i="7"/>
  <c r="C68" i="7"/>
  <c r="G68" i="7" s="1"/>
  <c r="I68" i="7"/>
  <c r="AD33" i="3"/>
  <c r="AA34" i="3"/>
  <c r="H35" i="3"/>
  <c r="P35" i="3"/>
  <c r="Y47" i="3"/>
  <c r="Y49" i="3"/>
  <c r="Y55" i="3"/>
  <c r="Y57" i="3"/>
  <c r="F4" i="4"/>
  <c r="E446" i="3"/>
  <c r="Y69" i="3"/>
  <c r="Y73" i="3"/>
  <c r="M8" i="5"/>
  <c r="M6" i="6" s="1"/>
  <c r="Z7" i="4"/>
  <c r="B8" i="4"/>
  <c r="Z92" i="3"/>
  <c r="J8" i="4"/>
  <c r="AB92" i="3"/>
  <c r="R8" i="4"/>
  <c r="Z8" i="4" s="1"/>
  <c r="AD92" i="3"/>
  <c r="J9" i="5"/>
  <c r="J30" i="6" s="1"/>
  <c r="X8" i="4"/>
  <c r="Z105" i="3"/>
  <c r="AE105" i="3" s="1"/>
  <c r="X105" i="3"/>
  <c r="Y105" i="3" s="1"/>
  <c r="AC108" i="3"/>
  <c r="J113" i="3"/>
  <c r="AB108" i="3"/>
  <c r="R113" i="3"/>
  <c r="N11" i="4" s="1"/>
  <c r="E456" i="3"/>
  <c r="H140" i="3"/>
  <c r="D15" i="4" s="1"/>
  <c r="Z134" i="3"/>
  <c r="AE134" i="3" s="1"/>
  <c r="X134" i="3"/>
  <c r="Y134" i="3" s="1"/>
  <c r="AE136" i="3"/>
  <c r="K151" i="3"/>
  <c r="G16" i="4" s="1"/>
  <c r="S151" i="3"/>
  <c r="X150" i="3"/>
  <c r="F17" i="4"/>
  <c r="Z154" i="3"/>
  <c r="AE154" i="3" s="1"/>
  <c r="X154" i="3"/>
  <c r="Y154" i="3" s="1"/>
  <c r="Y160" i="3"/>
  <c r="F162" i="3"/>
  <c r="E462" i="3"/>
  <c r="X3" i="3"/>
  <c r="Y3" i="3" s="1"/>
  <c r="AC4" i="3"/>
  <c r="M43" i="7"/>
  <c r="AD9" i="3"/>
  <c r="M38" i="7"/>
  <c r="C39" i="7"/>
  <c r="I39" i="7"/>
  <c r="N39" i="7" s="1"/>
  <c r="K39" i="7"/>
  <c r="AD4" i="3"/>
  <c r="J40" i="7"/>
  <c r="AA5" i="3"/>
  <c r="X6" i="3"/>
  <c r="Y6" i="3" s="1"/>
  <c r="F42" i="7"/>
  <c r="AC7" i="3"/>
  <c r="D43" i="7"/>
  <c r="L43" i="7"/>
  <c r="Z8" i="3"/>
  <c r="AE8" i="3" s="1"/>
  <c r="E45" i="7"/>
  <c r="AB10" i="3"/>
  <c r="M46" i="7"/>
  <c r="C47" i="7"/>
  <c r="I47" i="7"/>
  <c r="N47" i="7" s="1"/>
  <c r="K47" i="7"/>
  <c r="AD12" i="3"/>
  <c r="J48" i="7"/>
  <c r="AA13" i="3"/>
  <c r="X14" i="3"/>
  <c r="Y14" i="3" s="1"/>
  <c r="F50" i="7"/>
  <c r="AC15" i="3"/>
  <c r="D51" i="7"/>
  <c r="L51" i="7"/>
  <c r="Z16" i="3"/>
  <c r="E53" i="7"/>
  <c r="AB18" i="3"/>
  <c r="M54" i="7"/>
  <c r="I55" i="7"/>
  <c r="N55" i="7" s="1"/>
  <c r="C55" i="7"/>
  <c r="K55" i="7"/>
  <c r="AD20" i="3"/>
  <c r="J56" i="7"/>
  <c r="AA21" i="3"/>
  <c r="X22" i="3"/>
  <c r="Y22" i="3" s="1"/>
  <c r="F58" i="7"/>
  <c r="AC23" i="3"/>
  <c r="D59" i="7"/>
  <c r="L59" i="7"/>
  <c r="Z24" i="3"/>
  <c r="E61" i="7"/>
  <c r="AB26" i="3"/>
  <c r="M62" i="7"/>
  <c r="I63" i="7"/>
  <c r="N63" i="7" s="1"/>
  <c r="C63" i="7"/>
  <c r="K63" i="7"/>
  <c r="AD28" i="3"/>
  <c r="J64" i="7"/>
  <c r="AA29" i="3"/>
  <c r="AE29" i="3" s="1"/>
  <c r="X30" i="3"/>
  <c r="Y30" i="3" s="1"/>
  <c r="F66" i="7"/>
  <c r="AC31" i="3"/>
  <c r="D67" i="7"/>
  <c r="L67" i="7"/>
  <c r="Z32" i="3"/>
  <c r="E69" i="7"/>
  <c r="AB34" i="3"/>
  <c r="I35" i="3"/>
  <c r="Q35" i="3"/>
  <c r="X37" i="3"/>
  <c r="Y37" i="3" s="1"/>
  <c r="E59" i="3"/>
  <c r="M59" i="3"/>
  <c r="I4" i="4" s="1"/>
  <c r="U59" i="3"/>
  <c r="Q4" i="4" s="1"/>
  <c r="AC45" i="3"/>
  <c r="AC46" i="3"/>
  <c r="Z47" i="3"/>
  <c r="AE47" i="3" s="1"/>
  <c r="X47" i="3"/>
  <c r="AC48" i="3"/>
  <c r="AE48" i="3" s="1"/>
  <c r="Z49" i="3"/>
  <c r="AE49" i="3" s="1"/>
  <c r="AB49" i="3"/>
  <c r="X51" i="3"/>
  <c r="Y51" i="3" s="1"/>
  <c r="AB51" i="3"/>
  <c r="X53" i="3"/>
  <c r="Y53" i="3" s="1"/>
  <c r="Z55" i="3"/>
  <c r="AE55" i="3" s="1"/>
  <c r="X55" i="3"/>
  <c r="AB57" i="3"/>
  <c r="AE57" i="3" s="1"/>
  <c r="F66" i="3"/>
  <c r="N66" i="3"/>
  <c r="V66" i="3"/>
  <c r="AE63" i="3"/>
  <c r="X65" i="3"/>
  <c r="Y65" i="3" s="1"/>
  <c r="R78" i="3"/>
  <c r="N6" i="4" s="1"/>
  <c r="Z69" i="3"/>
  <c r="AE69" i="3" s="1"/>
  <c r="X69" i="3"/>
  <c r="AB71" i="3"/>
  <c r="AE71" i="3" s="1"/>
  <c r="X73" i="3"/>
  <c r="X75" i="3"/>
  <c r="Y75" i="3" s="1"/>
  <c r="Z77" i="3"/>
  <c r="AE77" i="3" s="1"/>
  <c r="X77" i="3"/>
  <c r="Y77" i="3" s="1"/>
  <c r="J84" i="3"/>
  <c r="AC80" i="3"/>
  <c r="R84" i="3"/>
  <c r="N7" i="4" s="1"/>
  <c r="AB80" i="3"/>
  <c r="AE80" i="3" s="1"/>
  <c r="Z81" i="3"/>
  <c r="AB81" i="3"/>
  <c r="AD81" i="3"/>
  <c r="AC82" i="3"/>
  <c r="Z83" i="3"/>
  <c r="AE83" i="3" s="1"/>
  <c r="AB83" i="3"/>
  <c r="AD84" i="3"/>
  <c r="AA89" i="3"/>
  <c r="AA92" i="3"/>
  <c r="G96" i="3"/>
  <c r="C9" i="4" s="1"/>
  <c r="W9" i="4" s="1"/>
  <c r="O96" i="3"/>
  <c r="W96" i="3"/>
  <c r="S9" i="4" s="1"/>
  <c r="F10" i="5" s="1"/>
  <c r="F12" i="6" s="1"/>
  <c r="AA100" i="3"/>
  <c r="AC110" i="3"/>
  <c r="AA110" i="3"/>
  <c r="Z118" i="3"/>
  <c r="AE118" i="3" s="1"/>
  <c r="AB118" i="3"/>
  <c r="Y124" i="3"/>
  <c r="G131" i="3"/>
  <c r="C14" i="4" s="1"/>
  <c r="W14" i="4" s="1"/>
  <c r="O131" i="3"/>
  <c r="K14" i="4" s="1"/>
  <c r="K15" i="5" s="1"/>
  <c r="K7" i="6" s="1"/>
  <c r="W131" i="3"/>
  <c r="S14" i="4" s="1"/>
  <c r="AA128" i="3"/>
  <c r="X133" i="3"/>
  <c r="Y135" i="3"/>
  <c r="Z146" i="3"/>
  <c r="AB146" i="3"/>
  <c r="AE148" i="3"/>
  <c r="AB156" i="3"/>
  <c r="AE156" i="3" s="1"/>
  <c r="X158" i="3"/>
  <c r="Y158" i="3" s="1"/>
  <c r="X160" i="3"/>
  <c r="E459" i="3"/>
  <c r="AB168" i="3"/>
  <c r="AE172" i="3"/>
  <c r="K190" i="3"/>
  <c r="G20" i="4" s="1"/>
  <c r="AA20" i="4" s="1"/>
  <c r="S190" i="3"/>
  <c r="X48" i="3"/>
  <c r="Y48" i="3" s="1"/>
  <c r="Z50" i="3"/>
  <c r="AE50" i="3" s="1"/>
  <c r="X56" i="3"/>
  <c r="Z58" i="3"/>
  <c r="AD61" i="3"/>
  <c r="X63" i="3"/>
  <c r="Y63" i="3" s="1"/>
  <c r="Z65" i="3"/>
  <c r="AD68" i="3"/>
  <c r="X70" i="3"/>
  <c r="Y70" i="3" s="1"/>
  <c r="Z72" i="3"/>
  <c r="S84" i="3"/>
  <c r="Z86" i="3"/>
  <c r="X98" i="3"/>
  <c r="Y98" i="3" s="1"/>
  <c r="Z100" i="3"/>
  <c r="AE100" i="3" s="1"/>
  <c r="S119" i="3"/>
  <c r="Z121" i="3"/>
  <c r="AE121" i="3" s="1"/>
  <c r="F125" i="3"/>
  <c r="V125" i="3"/>
  <c r="AC127" i="3"/>
  <c r="Z128" i="3"/>
  <c r="AE128" i="3" s="1"/>
  <c r="Z135" i="3"/>
  <c r="AE135" i="3" s="1"/>
  <c r="Z142" i="3"/>
  <c r="AE142" i="3" s="1"/>
  <c r="Z150" i="3"/>
  <c r="AE150" i="3" s="1"/>
  <c r="O151" i="3"/>
  <c r="K16" i="4" s="1"/>
  <c r="AD153" i="3"/>
  <c r="Z157" i="3"/>
  <c r="AE157" i="3" s="1"/>
  <c r="H169" i="3"/>
  <c r="D18" i="4" s="1"/>
  <c r="P169" i="3"/>
  <c r="L18" i="4" s="1"/>
  <c r="X164" i="3"/>
  <c r="AB166" i="3"/>
  <c r="Y167" i="3"/>
  <c r="K180" i="3"/>
  <c r="G19" i="4" s="1"/>
  <c r="AA171" i="3"/>
  <c r="AE171" i="3" s="1"/>
  <c r="Z174" i="3"/>
  <c r="AE174" i="3" s="1"/>
  <c r="Z182" i="3"/>
  <c r="H190" i="3"/>
  <c r="D20" i="4" s="1"/>
  <c r="X182" i="3"/>
  <c r="Y182" i="3" s="1"/>
  <c r="AB182" i="3"/>
  <c r="P190" i="3"/>
  <c r="L20" i="4" s="1"/>
  <c r="AC182" i="3"/>
  <c r="AC190" i="3"/>
  <c r="X194" i="3"/>
  <c r="Y194" i="3" s="1"/>
  <c r="F199" i="3"/>
  <c r="Z194" i="3"/>
  <c r="N199" i="3"/>
  <c r="AB194" i="3"/>
  <c r="R21" i="4"/>
  <c r="Z21" i="4" s="1"/>
  <c r="AD199" i="3"/>
  <c r="Z196" i="3"/>
  <c r="AE196" i="3" s="1"/>
  <c r="X198" i="3"/>
  <c r="AB198" i="3"/>
  <c r="AE198" i="3" s="1"/>
  <c r="I210" i="3"/>
  <c r="E22" i="4" s="1"/>
  <c r="Q210" i="3"/>
  <c r="M22" i="4" s="1"/>
  <c r="AC223" i="3"/>
  <c r="AE246" i="3"/>
  <c r="AE265" i="3"/>
  <c r="AE275" i="3"/>
  <c r="B29" i="4"/>
  <c r="Z278" i="3"/>
  <c r="B30" i="4"/>
  <c r="Z53" i="3"/>
  <c r="AE53" i="3" s="1"/>
  <c r="Z75" i="3"/>
  <c r="AE75" i="3" s="1"/>
  <c r="Z82" i="3"/>
  <c r="AE82" i="3" s="1"/>
  <c r="Z89" i="3"/>
  <c r="AE89" i="3" s="1"/>
  <c r="Z103" i="3"/>
  <c r="AE103" i="3" s="1"/>
  <c r="X108" i="3"/>
  <c r="Y108" i="3" s="1"/>
  <c r="Z110" i="3"/>
  <c r="AE110" i="3" s="1"/>
  <c r="Z117" i="3"/>
  <c r="AE117" i="3" s="1"/>
  <c r="Z124" i="3"/>
  <c r="AE124" i="3" s="1"/>
  <c r="O125" i="3"/>
  <c r="K13" i="4" s="1"/>
  <c r="Y133" i="3"/>
  <c r="Z138" i="3"/>
  <c r="AE138" i="3" s="1"/>
  <c r="Z145" i="3"/>
  <c r="AE145" i="3" s="1"/>
  <c r="Z160" i="3"/>
  <c r="AE160" i="3" s="1"/>
  <c r="Y164" i="3"/>
  <c r="Z167" i="3"/>
  <c r="AE167" i="3" s="1"/>
  <c r="AD167" i="3"/>
  <c r="L180" i="3"/>
  <c r="H19" i="4" s="1"/>
  <c r="T180" i="3"/>
  <c r="P19" i="4" s="1"/>
  <c r="X173" i="3"/>
  <c r="Y173" i="3" s="1"/>
  <c r="AB173" i="3"/>
  <c r="AE173" i="3" s="1"/>
  <c r="Z175" i="3"/>
  <c r="AB175" i="3"/>
  <c r="X175" i="3"/>
  <c r="Y175" i="3" s="1"/>
  <c r="Z178" i="3"/>
  <c r="AE178" i="3" s="1"/>
  <c r="X178" i="3"/>
  <c r="Y178" i="3" s="1"/>
  <c r="Y189" i="3"/>
  <c r="AE192" i="3"/>
  <c r="AA197" i="3"/>
  <c r="AE197" i="3" s="1"/>
  <c r="F22" i="4"/>
  <c r="AC210" i="3"/>
  <c r="AE202" i="3"/>
  <c r="X206" i="3"/>
  <c r="Y206" i="3" s="1"/>
  <c r="AB206" i="3"/>
  <c r="AD206" i="3"/>
  <c r="AC207" i="3"/>
  <c r="Z208" i="3"/>
  <c r="AE208" i="3" s="1"/>
  <c r="X212" i="3"/>
  <c r="Y212" i="3" s="1"/>
  <c r="X216" i="3"/>
  <c r="Y216" i="3" s="1"/>
  <c r="Z216" i="3"/>
  <c r="AE216" i="3" s="1"/>
  <c r="AC217" i="3"/>
  <c r="Y242" i="3"/>
  <c r="E245" i="3"/>
  <c r="M245" i="3"/>
  <c r="I26" i="4" s="1"/>
  <c r="AC242" i="3"/>
  <c r="S250" i="3"/>
  <c r="AA247" i="3"/>
  <c r="Y274" i="3"/>
  <c r="X54" i="3"/>
  <c r="Y54" i="3" s="1"/>
  <c r="X61" i="3"/>
  <c r="Y61" i="3" s="1"/>
  <c r="X68" i="3"/>
  <c r="Y68" i="3" s="1"/>
  <c r="X76" i="3"/>
  <c r="Y76" i="3" s="1"/>
  <c r="J78" i="3"/>
  <c r="Y80" i="3"/>
  <c r="X83" i="3"/>
  <c r="Y83" i="3" s="1"/>
  <c r="AB86" i="3"/>
  <c r="X90" i="3"/>
  <c r="Y90" i="3" s="1"/>
  <c r="S96" i="3"/>
  <c r="X104" i="3"/>
  <c r="Y104" i="3" s="1"/>
  <c r="R106" i="3"/>
  <c r="N10" i="4" s="1"/>
  <c r="X111" i="3"/>
  <c r="Y111" i="3" s="1"/>
  <c r="X118" i="3"/>
  <c r="Y118" i="3" s="1"/>
  <c r="S131" i="3"/>
  <c r="X139" i="3"/>
  <c r="Y139" i="3" s="1"/>
  <c r="X146" i="3"/>
  <c r="Y146" i="3" s="1"/>
  <c r="X153" i="3"/>
  <c r="Y153" i="3" s="1"/>
  <c r="X161" i="3"/>
  <c r="Y161" i="3" s="1"/>
  <c r="E162" i="3"/>
  <c r="X166" i="3"/>
  <c r="Y166" i="3" s="1"/>
  <c r="Z168" i="3"/>
  <c r="X168" i="3"/>
  <c r="Y168" i="3" s="1"/>
  <c r="X172" i="3"/>
  <c r="Y172" i="3" s="1"/>
  <c r="AB172" i="3"/>
  <c r="AA176" i="3"/>
  <c r="Y177" i="3"/>
  <c r="AA179" i="3"/>
  <c r="L21" i="5"/>
  <c r="L33" i="6" s="1"/>
  <c r="X183" i="3"/>
  <c r="Y183" i="3" s="1"/>
  <c r="AB183" i="3"/>
  <c r="AE183" i="3" s="1"/>
  <c r="X187" i="3"/>
  <c r="Y187" i="3" s="1"/>
  <c r="Z187" i="3"/>
  <c r="AE187" i="3" s="1"/>
  <c r="AC188" i="3"/>
  <c r="AE188" i="3" s="1"/>
  <c r="Z189" i="3"/>
  <c r="AE189" i="3" s="1"/>
  <c r="AA207" i="3"/>
  <c r="AE207" i="3" s="1"/>
  <c r="AE214" i="3"/>
  <c r="Y266" i="3"/>
  <c r="E479" i="3"/>
  <c r="F39" i="5"/>
  <c r="F15" i="6" s="1"/>
  <c r="X52" i="3"/>
  <c r="Y52" i="3" s="1"/>
  <c r="Z61" i="3"/>
  <c r="AE61" i="3" s="1"/>
  <c r="S66" i="3"/>
  <c r="Z68" i="3"/>
  <c r="X74" i="3"/>
  <c r="Y74" i="3" s="1"/>
  <c r="X81" i="3"/>
  <c r="Y81" i="3" s="1"/>
  <c r="AD86" i="3"/>
  <c r="X88" i="3"/>
  <c r="Y88" i="3" s="1"/>
  <c r="X95" i="3"/>
  <c r="Y95" i="3" s="1"/>
  <c r="X102" i="3"/>
  <c r="Y102" i="3" s="1"/>
  <c r="X109" i="3"/>
  <c r="Y109" i="3" s="1"/>
  <c r="X116" i="3"/>
  <c r="Y116" i="3" s="1"/>
  <c r="X123" i="3"/>
  <c r="Y123" i="3" s="1"/>
  <c r="AD128" i="3"/>
  <c r="X130" i="3"/>
  <c r="Y130" i="3" s="1"/>
  <c r="AB133" i="3"/>
  <c r="AE133" i="3" s="1"/>
  <c r="X137" i="3"/>
  <c r="Y137" i="3" s="1"/>
  <c r="AD142" i="3"/>
  <c r="AA143" i="3"/>
  <c r="AE143" i="3" s="1"/>
  <c r="X144" i="3"/>
  <c r="Y144" i="3" s="1"/>
  <c r="Z153" i="3"/>
  <c r="X159" i="3"/>
  <c r="Y159" i="3" s="1"/>
  <c r="L169" i="3"/>
  <c r="H18" i="4" s="1"/>
  <c r="T169" i="3"/>
  <c r="P18" i="4" s="1"/>
  <c r="AB165" i="3"/>
  <c r="AE165" i="3" s="1"/>
  <c r="AC166" i="3"/>
  <c r="Y176" i="3"/>
  <c r="E463" i="3"/>
  <c r="Y203" i="3"/>
  <c r="Y205" i="3"/>
  <c r="Y213" i="3"/>
  <c r="O28" i="4"/>
  <c r="AE272" i="3"/>
  <c r="O30" i="4"/>
  <c r="AA296" i="3"/>
  <c r="C10" i="5"/>
  <c r="J14" i="5"/>
  <c r="J20" i="6" s="1"/>
  <c r="X13" i="4"/>
  <c r="AA125" i="3"/>
  <c r="K162" i="3"/>
  <c r="G17" i="4" s="1"/>
  <c r="S162" i="3"/>
  <c r="AA153" i="3"/>
  <c r="X171" i="3"/>
  <c r="Y171" i="3" s="1"/>
  <c r="X176" i="3"/>
  <c r="AE179" i="3"/>
  <c r="V180" i="3"/>
  <c r="Y184" i="3"/>
  <c r="E190" i="3"/>
  <c r="X201" i="3"/>
  <c r="Y201" i="3" s="1"/>
  <c r="Z201" i="3"/>
  <c r="F210" i="3"/>
  <c r="AB201" i="3"/>
  <c r="N210" i="3"/>
  <c r="R22" i="4"/>
  <c r="Z22" i="4" s="1"/>
  <c r="AD210" i="3"/>
  <c r="X209" i="3"/>
  <c r="Y209" i="3" s="1"/>
  <c r="Z209" i="3"/>
  <c r="AE209" i="3" s="1"/>
  <c r="J219" i="3"/>
  <c r="AC212" i="3"/>
  <c r="AE215" i="3"/>
  <c r="AE217" i="3"/>
  <c r="AE287" i="3"/>
  <c r="AB61" i="3"/>
  <c r="AB68" i="3"/>
  <c r="X86" i="3"/>
  <c r="Y86" i="3" s="1"/>
  <c r="AD98" i="3"/>
  <c r="AE98" i="3" s="1"/>
  <c r="V113" i="3"/>
  <c r="X113" i="3" s="1"/>
  <c r="Y113" i="3" s="1"/>
  <c r="X142" i="3"/>
  <c r="Y142" i="3" s="1"/>
  <c r="L162" i="3"/>
  <c r="H17" i="4" s="1"/>
  <c r="E18" i="5" s="1"/>
  <c r="E42" i="6" s="1"/>
  <c r="T162" i="3"/>
  <c r="P17" i="4" s="1"/>
  <c r="J180" i="3"/>
  <c r="R180" i="3"/>
  <c r="N19" i="4" s="1"/>
  <c r="AC172" i="3"/>
  <c r="B20" i="4"/>
  <c r="Z190" i="3"/>
  <c r="X190" i="3"/>
  <c r="J20" i="4"/>
  <c r="AB190" i="3"/>
  <c r="R20" i="4"/>
  <c r="Z20" i="4" s="1"/>
  <c r="AD190" i="3"/>
  <c r="AE186" i="3"/>
  <c r="H227" i="3"/>
  <c r="D24" i="4" s="1"/>
  <c r="Z221" i="3"/>
  <c r="X221" i="3"/>
  <c r="Y221" i="3" s="1"/>
  <c r="Z258" i="3"/>
  <c r="AE258" i="3" s="1"/>
  <c r="X258" i="3"/>
  <c r="AE260" i="3"/>
  <c r="AC153" i="3"/>
  <c r="G169" i="3"/>
  <c r="C18" i="4" s="1"/>
  <c r="O169" i="3"/>
  <c r="K18" i="4" s="1"/>
  <c r="W169" i="3"/>
  <c r="S18" i="4" s="1"/>
  <c r="Z18" i="4" s="1"/>
  <c r="X165" i="3"/>
  <c r="Y165" i="3" s="1"/>
  <c r="F169" i="3"/>
  <c r="AB171" i="3"/>
  <c r="AA172" i="3"/>
  <c r="Y174" i="3"/>
  <c r="Z176" i="3"/>
  <c r="AC177" i="3"/>
  <c r="AE177" i="3" s="1"/>
  <c r="X179" i="3"/>
  <c r="Y179" i="3" s="1"/>
  <c r="AA185" i="3"/>
  <c r="AE185" i="3" s="1"/>
  <c r="Y196" i="3"/>
  <c r="Y198" i="3"/>
  <c r="AD201" i="3"/>
  <c r="AE205" i="3"/>
  <c r="X215" i="3"/>
  <c r="Y215" i="3" s="1"/>
  <c r="O25" i="4"/>
  <c r="AA236" i="3"/>
  <c r="AC266" i="3"/>
  <c r="AE273" i="3"/>
  <c r="AE284" i="3"/>
  <c r="X197" i="3"/>
  <c r="Y197" i="3" s="1"/>
  <c r="J199" i="3"/>
  <c r="X204" i="3"/>
  <c r="Y204" i="3" s="1"/>
  <c r="S219" i="3"/>
  <c r="O24" i="4"/>
  <c r="Y222" i="3"/>
  <c r="X223" i="3"/>
  <c r="Z224" i="3"/>
  <c r="AE224" i="3" s="1"/>
  <c r="X229" i="3"/>
  <c r="Y229" i="3" s="1"/>
  <c r="AC230" i="3"/>
  <c r="Z232" i="3"/>
  <c r="AE232" i="3" s="1"/>
  <c r="X232" i="3"/>
  <c r="Y232" i="3" s="1"/>
  <c r="AE241" i="3"/>
  <c r="J245" i="3"/>
  <c r="AE247" i="3"/>
  <c r="J27" i="4"/>
  <c r="E28" i="5" s="1"/>
  <c r="E4" i="6" s="1"/>
  <c r="AB250" i="3"/>
  <c r="R27" i="4"/>
  <c r="Z27" i="4" s="1"/>
  <c r="AD250" i="3"/>
  <c r="X248" i="3"/>
  <c r="Y248" i="3" s="1"/>
  <c r="Z256" i="3"/>
  <c r="AE256" i="3" s="1"/>
  <c r="X256" i="3"/>
  <c r="Y256" i="3" s="1"/>
  <c r="X257" i="3"/>
  <c r="Y257" i="3" s="1"/>
  <c r="AE266" i="3"/>
  <c r="N278" i="3"/>
  <c r="AA281" i="3"/>
  <c r="AE281" i="3" s="1"/>
  <c r="Y286" i="3"/>
  <c r="X299" i="3"/>
  <c r="Y299" i="3" s="1"/>
  <c r="X305" i="3"/>
  <c r="Z305" i="3"/>
  <c r="O33" i="4"/>
  <c r="J33" i="4"/>
  <c r="B36" i="4"/>
  <c r="Z372" i="3"/>
  <c r="R36" i="4"/>
  <c r="Z36" i="4" s="1"/>
  <c r="AD372" i="3"/>
  <c r="AC410" i="3"/>
  <c r="L413" i="3"/>
  <c r="H41" i="4" s="1"/>
  <c r="J420" i="3"/>
  <c r="AC415" i="3"/>
  <c r="R420" i="3"/>
  <c r="N42" i="4" s="1"/>
  <c r="AB415" i="3"/>
  <c r="X185" i="3"/>
  <c r="Y185" i="3" s="1"/>
  <c r="X192" i="3"/>
  <c r="Y192" i="3" s="1"/>
  <c r="S199" i="3"/>
  <c r="X207" i="3"/>
  <c r="Y207" i="3" s="1"/>
  <c r="N219" i="3"/>
  <c r="V219" i="3"/>
  <c r="AD212" i="3"/>
  <c r="X214" i="3"/>
  <c r="Y214" i="3" s="1"/>
  <c r="L227" i="3"/>
  <c r="H24" i="4" s="1"/>
  <c r="T227" i="3"/>
  <c r="P24" i="4" s="1"/>
  <c r="AE223" i="3"/>
  <c r="AE226" i="3"/>
  <c r="J24" i="4"/>
  <c r="I236" i="3"/>
  <c r="E25" i="4" s="1"/>
  <c r="Q236" i="3"/>
  <c r="M25" i="4" s="1"/>
  <c r="I245" i="3"/>
  <c r="E26" i="4" s="1"/>
  <c r="Q245" i="3"/>
  <c r="M26" i="4" s="1"/>
  <c r="Z238" i="3"/>
  <c r="G262" i="3"/>
  <c r="C28" i="4" s="1"/>
  <c r="O262" i="3"/>
  <c r="K28" i="4" s="1"/>
  <c r="AB252" i="3"/>
  <c r="W262" i="3"/>
  <c r="S28" i="4" s="1"/>
  <c r="Y264" i="3"/>
  <c r="M278" i="3"/>
  <c r="I29" i="4" s="1"/>
  <c r="U278" i="3"/>
  <c r="Q29" i="4" s="1"/>
  <c r="Y272" i="3"/>
  <c r="Z286" i="3"/>
  <c r="AE286" i="3" s="1"/>
  <c r="X286" i="3"/>
  <c r="X287" i="3"/>
  <c r="Y287" i="3" s="1"/>
  <c r="Z294" i="3"/>
  <c r="AE294" i="3" s="1"/>
  <c r="X294" i="3"/>
  <c r="Y294" i="3" s="1"/>
  <c r="X295" i="3"/>
  <c r="Y295" i="3" s="1"/>
  <c r="V296" i="3"/>
  <c r="F312" i="3"/>
  <c r="X298" i="3"/>
  <c r="N312" i="3"/>
  <c r="AB298" i="3"/>
  <c r="V312" i="3"/>
  <c r="AD298" i="3"/>
  <c r="X309" i="3"/>
  <c r="Y309" i="3" s="1"/>
  <c r="Z309" i="3"/>
  <c r="AE309" i="3" s="1"/>
  <c r="AE329" i="3"/>
  <c r="R38" i="4"/>
  <c r="Z38" i="4" s="1"/>
  <c r="AD391" i="3"/>
  <c r="B40" i="4"/>
  <c r="Z405" i="3"/>
  <c r="R40" i="4"/>
  <c r="Z40" i="4" s="1"/>
  <c r="AD405" i="3"/>
  <c r="AE411" i="3"/>
  <c r="S180" i="3"/>
  <c r="X188" i="3"/>
  <c r="Y188" i="3" s="1"/>
  <c r="X195" i="3"/>
  <c r="Y195" i="3" s="1"/>
  <c r="X202" i="3"/>
  <c r="Y202" i="3" s="1"/>
  <c r="O219" i="3"/>
  <c r="K23" i="4" s="1"/>
  <c r="W219" i="3"/>
  <c r="S23" i="4" s="1"/>
  <c r="X217" i="3"/>
  <c r="Y217" i="3" s="1"/>
  <c r="F219" i="3"/>
  <c r="M227" i="3"/>
  <c r="I24" i="4" s="1"/>
  <c r="F25" i="5" s="1"/>
  <c r="F5" i="6" s="1"/>
  <c r="U227" i="3"/>
  <c r="Q24" i="4" s="1"/>
  <c r="Z222" i="3"/>
  <c r="AE222" i="3" s="1"/>
  <c r="AB222" i="3"/>
  <c r="X231" i="3"/>
  <c r="Y231" i="3" s="1"/>
  <c r="AB231" i="3"/>
  <c r="AE231" i="3" s="1"/>
  <c r="AC233" i="3"/>
  <c r="Z235" i="3"/>
  <c r="AE235" i="3" s="1"/>
  <c r="X235" i="3"/>
  <c r="Y235" i="3" s="1"/>
  <c r="Z240" i="3"/>
  <c r="AE240" i="3" s="1"/>
  <c r="X241" i="3"/>
  <c r="Y241" i="3" s="1"/>
  <c r="AB244" i="3"/>
  <c r="AD244" i="3"/>
  <c r="F27" i="4"/>
  <c r="AE251" i="3"/>
  <c r="H262" i="3"/>
  <c r="D28" i="4" s="1"/>
  <c r="P262" i="3"/>
  <c r="L28" i="4" s="1"/>
  <c r="E29" i="5" s="1"/>
  <c r="E19" i="6" s="1"/>
  <c r="Z255" i="3"/>
  <c r="AE255" i="3" s="1"/>
  <c r="AB255" i="3"/>
  <c r="AC257" i="3"/>
  <c r="X265" i="3"/>
  <c r="Z268" i="3"/>
  <c r="X268" i="3"/>
  <c r="Y268" i="3" s="1"/>
  <c r="X273" i="3"/>
  <c r="Z276" i="3"/>
  <c r="AE276" i="3" s="1"/>
  <c r="X276" i="3"/>
  <c r="Y276" i="3" s="1"/>
  <c r="Q278" i="3"/>
  <c r="M29" i="4" s="1"/>
  <c r="Y281" i="3"/>
  <c r="X282" i="3"/>
  <c r="Y282" i="3" s="1"/>
  <c r="AB282" i="3"/>
  <c r="Y289" i="3"/>
  <c r="X290" i="3"/>
  <c r="Y290" i="3" s="1"/>
  <c r="AB290" i="3"/>
  <c r="Y300" i="3"/>
  <c r="Z302" i="3"/>
  <c r="X302" i="3"/>
  <c r="Y302" i="3" s="1"/>
  <c r="X363" i="3"/>
  <c r="Y363" i="3" s="1"/>
  <c r="X371" i="3"/>
  <c r="Y371" i="3" s="1"/>
  <c r="AC374" i="3"/>
  <c r="S391" i="3"/>
  <c r="AA387" i="3"/>
  <c r="AE387" i="3" s="1"/>
  <c r="AA182" i="3"/>
  <c r="H219" i="3"/>
  <c r="D23" i="4" s="1"/>
  <c r="P219" i="3"/>
  <c r="L23" i="4" s="1"/>
  <c r="X218" i="3"/>
  <c r="Y218" i="3" s="1"/>
  <c r="AB221" i="3"/>
  <c r="X222" i="3"/>
  <c r="Z225" i="3"/>
  <c r="X225" i="3"/>
  <c r="Y225" i="3" s="1"/>
  <c r="AA229" i="3"/>
  <c r="Y230" i="3"/>
  <c r="R236" i="3"/>
  <c r="N25" i="4" s="1"/>
  <c r="K245" i="3"/>
  <c r="G26" i="4" s="1"/>
  <c r="S245" i="3"/>
  <c r="I250" i="3"/>
  <c r="E27" i="4" s="1"/>
  <c r="Q250" i="3"/>
  <c r="M27" i="4" s="1"/>
  <c r="M28" i="5" s="1"/>
  <c r="M4" i="6" s="1"/>
  <c r="Z252" i="3"/>
  <c r="Y258" i="3"/>
  <c r="X259" i="3"/>
  <c r="Y259" i="3" s="1"/>
  <c r="AB262" i="3"/>
  <c r="G278" i="3"/>
  <c r="C29" i="4" s="1"/>
  <c r="O278" i="3"/>
  <c r="K29" i="4" s="1"/>
  <c r="W278" i="3"/>
  <c r="S29" i="4" s="1"/>
  <c r="AA266" i="3"/>
  <c r="Y271" i="3"/>
  <c r="AA274" i="3"/>
  <c r="AE274" i="3" s="1"/>
  <c r="T296" i="3"/>
  <c r="P30" i="4" s="1"/>
  <c r="AC283" i="3"/>
  <c r="Z285" i="3"/>
  <c r="AB285" i="3"/>
  <c r="AC291" i="3"/>
  <c r="Z293" i="3"/>
  <c r="AB293" i="3"/>
  <c r="Z298" i="3"/>
  <c r="Y304" i="3"/>
  <c r="Z320" i="3"/>
  <c r="AE320" i="3" s="1"/>
  <c r="X320" i="3"/>
  <c r="F34" i="4"/>
  <c r="AE346" i="3"/>
  <c r="R34" i="4"/>
  <c r="Z34" i="4" s="1"/>
  <c r="AD355" i="3"/>
  <c r="Y362" i="3"/>
  <c r="E383" i="3"/>
  <c r="J38" i="4"/>
  <c r="AB391" i="3"/>
  <c r="AC201" i="3"/>
  <c r="AA223" i="3"/>
  <c r="Z24" i="4"/>
  <c r="AE234" i="3"/>
  <c r="Z239" i="3"/>
  <c r="AE239" i="3" s="1"/>
  <c r="X239" i="3"/>
  <c r="Y239" i="3" s="1"/>
  <c r="AB243" i="3"/>
  <c r="AE243" i="3" s="1"/>
  <c r="X244" i="3"/>
  <c r="Y244" i="3" s="1"/>
  <c r="AC247" i="3"/>
  <c r="Z249" i="3"/>
  <c r="AE249" i="3" s="1"/>
  <c r="X249" i="3"/>
  <c r="Y249" i="3" s="1"/>
  <c r="J262" i="3"/>
  <c r="AC252" i="3"/>
  <c r="X255" i="3"/>
  <c r="Y255" i="3" s="1"/>
  <c r="AB258" i="3"/>
  <c r="AD258" i="3"/>
  <c r="AE259" i="3"/>
  <c r="AE263" i="3"/>
  <c r="X264" i="3"/>
  <c r="X267" i="3"/>
  <c r="Y267" i="3" s="1"/>
  <c r="AD267" i="3"/>
  <c r="AE267" i="3" s="1"/>
  <c r="AC269" i="3"/>
  <c r="AE269" i="3" s="1"/>
  <c r="Z271" i="3"/>
  <c r="AE271" i="3" s="1"/>
  <c r="X271" i="3"/>
  <c r="X275" i="3"/>
  <c r="Y275" i="3" s="1"/>
  <c r="AD275" i="3"/>
  <c r="AC277" i="3"/>
  <c r="AE277" i="3" s="1"/>
  <c r="E296" i="3"/>
  <c r="Y280" i="3"/>
  <c r="M296" i="3"/>
  <c r="I30" i="4" s="1"/>
  <c r="Z282" i="3"/>
  <c r="AA283" i="3"/>
  <c r="Y288" i="3"/>
  <c r="Z290" i="3"/>
  <c r="AA291" i="3"/>
  <c r="G296" i="3"/>
  <c r="C30" i="4" s="1"/>
  <c r="Y308" i="3"/>
  <c r="P312" i="3"/>
  <c r="L31" i="4" s="1"/>
  <c r="O32" i="4"/>
  <c r="AE390" i="3"/>
  <c r="S169" i="3"/>
  <c r="AD182" i="3"/>
  <c r="Z218" i="3"/>
  <c r="AE218" i="3" s="1"/>
  <c r="AA222" i="3"/>
  <c r="Y223" i="3"/>
  <c r="AB224" i="3"/>
  <c r="F227" i="3"/>
  <c r="F236" i="3"/>
  <c r="AB229" i="3"/>
  <c r="AE230" i="3"/>
  <c r="Z233" i="3"/>
  <c r="AE233" i="3" s="1"/>
  <c r="X234" i="3"/>
  <c r="Y234" i="3" s="1"/>
  <c r="X238" i="3"/>
  <c r="Y238" i="3" s="1"/>
  <c r="N245" i="3"/>
  <c r="AC240" i="3"/>
  <c r="Z242" i="3"/>
  <c r="X242" i="3"/>
  <c r="X243" i="3"/>
  <c r="Y243" i="3" s="1"/>
  <c r="Z248" i="3"/>
  <c r="AB248" i="3"/>
  <c r="Z253" i="3"/>
  <c r="AE253" i="3" s="1"/>
  <c r="X253" i="3"/>
  <c r="Y253" i="3" s="1"/>
  <c r="AB257" i="3"/>
  <c r="AE257" i="3" s="1"/>
  <c r="Z261" i="3"/>
  <c r="AE261" i="3" s="1"/>
  <c r="X261" i="3"/>
  <c r="Y261" i="3" s="1"/>
  <c r="AC264" i="3"/>
  <c r="AE264" i="3" s="1"/>
  <c r="J278" i="3"/>
  <c r="R278" i="3"/>
  <c r="N29" i="4" s="1"/>
  <c r="AC268" i="3"/>
  <c r="Z270" i="3"/>
  <c r="AB270" i="3"/>
  <c r="AC272" i="3"/>
  <c r="AC276" i="3"/>
  <c r="Z280" i="3"/>
  <c r="AE280" i="3" s="1"/>
  <c r="O296" i="3"/>
  <c r="K30" i="4" s="1"/>
  <c r="W296" i="3"/>
  <c r="S30" i="4" s="1"/>
  <c r="Z288" i="3"/>
  <c r="AE288" i="3" s="1"/>
  <c r="AE316" i="3"/>
  <c r="AE324" i="3"/>
  <c r="F325" i="3"/>
  <c r="AA328" i="3"/>
  <c r="F39" i="4"/>
  <c r="AC395" i="3"/>
  <c r="Z402" i="3"/>
  <c r="AE402" i="3" s="1"/>
  <c r="G405" i="3"/>
  <c r="C40" i="4" s="1"/>
  <c r="X402" i="3"/>
  <c r="Y402" i="3" s="1"/>
  <c r="O405" i="3"/>
  <c r="K40" i="4" s="1"/>
  <c r="AB212" i="3"/>
  <c r="AE212" i="3" s="1"/>
  <c r="AC218" i="3"/>
  <c r="AC221" i="3"/>
  <c r="J227" i="3"/>
  <c r="R227" i="3"/>
  <c r="N24" i="4" s="1"/>
  <c r="AA221" i="3"/>
  <c r="AC225" i="3"/>
  <c r="AD227" i="3"/>
  <c r="G236" i="3"/>
  <c r="C25" i="4" s="1"/>
  <c r="Z229" i="3"/>
  <c r="O236" i="3"/>
  <c r="K25" i="4" s="1"/>
  <c r="W236" i="3"/>
  <c r="S25" i="4" s="1"/>
  <c r="G245" i="3"/>
  <c r="C26" i="4" s="1"/>
  <c r="O245" i="3"/>
  <c r="K26" i="4" s="1"/>
  <c r="AB238" i="3"/>
  <c r="W245" i="3"/>
  <c r="S26" i="4" s="1"/>
  <c r="AA244" i="3"/>
  <c r="E250" i="3"/>
  <c r="M250" i="3"/>
  <c r="I27" i="4" s="1"/>
  <c r="U250" i="3"/>
  <c r="Q27" i="4" s="1"/>
  <c r="E262" i="3"/>
  <c r="M262" i="3"/>
  <c r="I28" i="4" s="1"/>
  <c r="U262" i="3"/>
  <c r="Q28" i="4" s="1"/>
  <c r="AA254" i="3"/>
  <c r="AE254" i="3" s="1"/>
  <c r="AA259" i="3"/>
  <c r="K278" i="3"/>
  <c r="G29" i="4" s="1"/>
  <c r="S278" i="3"/>
  <c r="Y265" i="3"/>
  <c r="X266" i="3"/>
  <c r="AA268" i="3"/>
  <c r="Y273" i="3"/>
  <c r="X274" i="3"/>
  <c r="AA276" i="3"/>
  <c r="AE279" i="3"/>
  <c r="H296" i="3"/>
  <c r="D30" i="4" s="1"/>
  <c r="P296" i="3"/>
  <c r="L30" i="4" s="1"/>
  <c r="X280" i="3"/>
  <c r="Z283" i="3"/>
  <c r="X283" i="3"/>
  <c r="Y283" i="3" s="1"/>
  <c r="AB287" i="3"/>
  <c r="X288" i="3"/>
  <c r="Z291" i="3"/>
  <c r="X291" i="3"/>
  <c r="Y291" i="3" s="1"/>
  <c r="X301" i="3"/>
  <c r="Y301" i="3" s="1"/>
  <c r="Z301" i="3"/>
  <c r="AE301" i="3" s="1"/>
  <c r="V325" i="3"/>
  <c r="Z327" i="3"/>
  <c r="AE327" i="3" s="1"/>
  <c r="X327" i="3"/>
  <c r="F340" i="3"/>
  <c r="V340" i="3"/>
  <c r="AD327" i="3"/>
  <c r="Y311" i="3"/>
  <c r="E325" i="3"/>
  <c r="M325" i="3"/>
  <c r="I32" i="4" s="1"/>
  <c r="U325" i="3"/>
  <c r="Q32" i="4" s="1"/>
  <c r="Z317" i="3"/>
  <c r="X317" i="3"/>
  <c r="Y317" i="3" s="1"/>
  <c r="AB337" i="3"/>
  <c r="AE337" i="3" s="1"/>
  <c r="O340" i="3"/>
  <c r="K33" i="4" s="1"/>
  <c r="AA342" i="3"/>
  <c r="X343" i="3"/>
  <c r="Y343" i="3" s="1"/>
  <c r="Z349" i="3"/>
  <c r="AB349" i="3"/>
  <c r="X349" i="3"/>
  <c r="Y349" i="3" s="1"/>
  <c r="AA350" i="3"/>
  <c r="X351" i="3"/>
  <c r="Y351" i="3" s="1"/>
  <c r="E358" i="3"/>
  <c r="H372" i="3"/>
  <c r="D36" i="4" s="1"/>
  <c r="P372" i="3"/>
  <c r="L36" i="4" s="1"/>
  <c r="AE362" i="3"/>
  <c r="AB365" i="3"/>
  <c r="AE365" i="3" s="1"/>
  <c r="Y367" i="3"/>
  <c r="AE370" i="3"/>
  <c r="Z375" i="3"/>
  <c r="AD386" i="3"/>
  <c r="Z388" i="3"/>
  <c r="AE388" i="3" s="1"/>
  <c r="AB388" i="3"/>
  <c r="O391" i="3"/>
  <c r="K38" i="4" s="1"/>
  <c r="X394" i="3"/>
  <c r="Y394" i="3" s="1"/>
  <c r="AA403" i="3"/>
  <c r="AE403" i="3" s="1"/>
  <c r="Y410" i="3"/>
  <c r="AE414" i="3"/>
  <c r="O42" i="4"/>
  <c r="AA420" i="3"/>
  <c r="J435" i="3"/>
  <c r="R435" i="3"/>
  <c r="N44" i="4" s="1"/>
  <c r="AE434" i="3"/>
  <c r="B6" i="5"/>
  <c r="V5" i="4"/>
  <c r="AA238" i="3"/>
  <c r="F245" i="3"/>
  <c r="V245" i="3"/>
  <c r="I296" i="3"/>
  <c r="E30" i="4" s="1"/>
  <c r="Q296" i="3"/>
  <c r="M30" i="4" s="1"/>
  <c r="AC298" i="3"/>
  <c r="J312" i="3"/>
  <c r="R312" i="3"/>
  <c r="N31" i="4" s="1"/>
  <c r="AE300" i="3"/>
  <c r="AC302" i="3"/>
  <c r="AC306" i="3"/>
  <c r="AE306" i="3" s="1"/>
  <c r="AE308" i="3"/>
  <c r="AD314" i="3"/>
  <c r="AD322" i="3"/>
  <c r="AE322" i="3" s="1"/>
  <c r="N325" i="3"/>
  <c r="J340" i="3"/>
  <c r="R340" i="3"/>
  <c r="N33" i="4" s="1"/>
  <c r="X329" i="3"/>
  <c r="Y329" i="3" s="1"/>
  <c r="AA330" i="3"/>
  <c r="X331" i="3"/>
  <c r="Y331" i="3" s="1"/>
  <c r="AB331" i="3"/>
  <c r="AE331" i="3" s="1"/>
  <c r="Y336" i="3"/>
  <c r="AA338" i="3"/>
  <c r="AE338" i="3" s="1"/>
  <c r="X339" i="3"/>
  <c r="Y339" i="3" s="1"/>
  <c r="AB339" i="3"/>
  <c r="AE339" i="3" s="1"/>
  <c r="L355" i="3"/>
  <c r="H34" i="4" s="1"/>
  <c r="T355" i="3"/>
  <c r="P34" i="4" s="1"/>
  <c r="Y345" i="3"/>
  <c r="AE348" i="3"/>
  <c r="Y353" i="3"/>
  <c r="Z357" i="3"/>
  <c r="AE357" i="3" s="1"/>
  <c r="F358" i="3"/>
  <c r="X357" i="3"/>
  <c r="Y357" i="3" s="1"/>
  <c r="AB357" i="3"/>
  <c r="N358" i="3"/>
  <c r="R35" i="4"/>
  <c r="Z35" i="4" s="1"/>
  <c r="AD358" i="3"/>
  <c r="Z360" i="3"/>
  <c r="AE360" i="3" s="1"/>
  <c r="E372" i="3"/>
  <c r="X377" i="3"/>
  <c r="Y377" i="3" s="1"/>
  <c r="Z379" i="3"/>
  <c r="AE379" i="3" s="1"/>
  <c r="X379" i="3"/>
  <c r="Y379" i="3" s="1"/>
  <c r="Y387" i="3"/>
  <c r="X390" i="3"/>
  <c r="Y390" i="3" s="1"/>
  <c r="AB390" i="3"/>
  <c r="R405" i="3"/>
  <c r="N40" i="4" s="1"/>
  <c r="AE399" i="3"/>
  <c r="X399" i="3"/>
  <c r="Y399" i="3" s="1"/>
  <c r="X401" i="3"/>
  <c r="Y401" i="3" s="1"/>
  <c r="Y407" i="3"/>
  <c r="E413" i="3"/>
  <c r="AE408" i="3"/>
  <c r="J42" i="5"/>
  <c r="J31" i="6" s="1"/>
  <c r="X41" i="4"/>
  <c r="O44" i="4"/>
  <c r="AA435" i="3"/>
  <c r="AD247" i="3"/>
  <c r="F262" i="3"/>
  <c r="V262" i="3"/>
  <c r="J296" i="3"/>
  <c r="R296" i="3"/>
  <c r="N30" i="4" s="1"/>
  <c r="N296" i="3"/>
  <c r="K312" i="3"/>
  <c r="G31" i="4" s="1"/>
  <c r="S312" i="3"/>
  <c r="X300" i="3"/>
  <c r="Y303" i="3"/>
  <c r="Z314" i="3"/>
  <c r="AE314" i="3" s="1"/>
  <c r="AD317" i="3"/>
  <c r="O325" i="3"/>
  <c r="K32" i="4" s="1"/>
  <c r="X328" i="3"/>
  <c r="Y328" i="3" s="1"/>
  <c r="Y333" i="3"/>
  <c r="AE334" i="3"/>
  <c r="X334" i="3"/>
  <c r="Y334" i="3" s="1"/>
  <c r="X336" i="3"/>
  <c r="E355" i="3"/>
  <c r="AE345" i="3"/>
  <c r="Y350" i="3"/>
  <c r="AE353" i="3"/>
  <c r="J372" i="3"/>
  <c r="X372" i="3" s="1"/>
  <c r="AC360" i="3"/>
  <c r="X362" i="3"/>
  <c r="Z364" i="3"/>
  <c r="AE364" i="3" s="1"/>
  <c r="X364" i="3"/>
  <c r="Y364" i="3" s="1"/>
  <c r="X370" i="3"/>
  <c r="Y370" i="3" s="1"/>
  <c r="H383" i="3"/>
  <c r="D37" i="4" s="1"/>
  <c r="P383" i="3"/>
  <c r="L37" i="4" s="1"/>
  <c r="Z376" i="3"/>
  <c r="AE376" i="3" s="1"/>
  <c r="X376" i="3"/>
  <c r="Y376" i="3" s="1"/>
  <c r="AB376" i="3"/>
  <c r="AC380" i="3"/>
  <c r="AE380" i="3" s="1"/>
  <c r="H391" i="3"/>
  <c r="D38" i="4" s="1"/>
  <c r="Z385" i="3"/>
  <c r="AE385" i="3" s="1"/>
  <c r="AB385" i="3"/>
  <c r="P391" i="3"/>
  <c r="L38" i="4" s="1"/>
  <c r="X385" i="3"/>
  <c r="Y385" i="3" s="1"/>
  <c r="X387" i="3"/>
  <c r="E395" i="3"/>
  <c r="Y393" i="3"/>
  <c r="AE394" i="3"/>
  <c r="K405" i="3"/>
  <c r="G40" i="4" s="1"/>
  <c r="S405" i="3"/>
  <c r="AE398" i="3"/>
  <c r="Z407" i="3"/>
  <c r="F413" i="3"/>
  <c r="X407" i="3"/>
  <c r="AB407" i="3"/>
  <c r="N413" i="3"/>
  <c r="R41" i="4"/>
  <c r="N236" i="3"/>
  <c r="V236" i="3"/>
  <c r="F250" i="3"/>
  <c r="AB295" i="3"/>
  <c r="AE295" i="3" s="1"/>
  <c r="L312" i="3"/>
  <c r="H31" i="4" s="1"/>
  <c r="T312" i="3"/>
  <c r="P31" i="4" s="1"/>
  <c r="Z303" i="3"/>
  <c r="AE303" i="3" s="1"/>
  <c r="AE304" i="3"/>
  <c r="X304" i="3"/>
  <c r="X311" i="3"/>
  <c r="X314" i="3"/>
  <c r="Y314" i="3" s="1"/>
  <c r="AA315" i="3"/>
  <c r="AE315" i="3" s="1"/>
  <c r="X316" i="3"/>
  <c r="Y316" i="3" s="1"/>
  <c r="AB316" i="3"/>
  <c r="X322" i="3"/>
  <c r="Y322" i="3" s="1"/>
  <c r="AA323" i="3"/>
  <c r="AE323" i="3" s="1"/>
  <c r="X324" i="3"/>
  <c r="Y324" i="3" s="1"/>
  <c r="AB324" i="3"/>
  <c r="L340" i="3"/>
  <c r="H33" i="4" s="1"/>
  <c r="T340" i="3"/>
  <c r="P33" i="4" s="1"/>
  <c r="AE333" i="3"/>
  <c r="AB336" i="3"/>
  <c r="AE336" i="3" s="1"/>
  <c r="Z342" i="3"/>
  <c r="AE342" i="3" s="1"/>
  <c r="X342" i="3"/>
  <c r="Y342" i="3" s="1"/>
  <c r="AA343" i="3"/>
  <c r="AE343" i="3" s="1"/>
  <c r="X348" i="3"/>
  <c r="Y348" i="3" s="1"/>
  <c r="Z350" i="3"/>
  <c r="X350" i="3"/>
  <c r="F355" i="3"/>
  <c r="J36" i="5"/>
  <c r="J25" i="6" s="1"/>
  <c r="X35" i="4"/>
  <c r="K372" i="3"/>
  <c r="G36" i="4" s="1"/>
  <c r="S372" i="3"/>
  <c r="Z361" i="3"/>
  <c r="AE361" i="3" s="1"/>
  <c r="X361" i="3"/>
  <c r="Y361" i="3" s="1"/>
  <c r="Z369" i="3"/>
  <c r="AE369" i="3" s="1"/>
  <c r="X369" i="3"/>
  <c r="Y369" i="3" s="1"/>
  <c r="M372" i="3"/>
  <c r="I36" i="4" s="1"/>
  <c r="M39" i="5"/>
  <c r="M15" i="6" s="1"/>
  <c r="AB387" i="3"/>
  <c r="Y389" i="3"/>
  <c r="F395" i="3"/>
  <c r="Z393" i="3"/>
  <c r="X393" i="3"/>
  <c r="N395" i="3"/>
  <c r="AB393" i="3"/>
  <c r="R39" i="4"/>
  <c r="Z39" i="4" s="1"/>
  <c r="AD395" i="3"/>
  <c r="AA394" i="3"/>
  <c r="L405" i="3"/>
  <c r="H40" i="4" s="1"/>
  <c r="T405" i="3"/>
  <c r="P40" i="4" s="1"/>
  <c r="Y400" i="3"/>
  <c r="AE401" i="3"/>
  <c r="G413" i="3"/>
  <c r="C41" i="4" s="1"/>
  <c r="O413" i="3"/>
  <c r="K41" i="4" s="1"/>
  <c r="W413" i="3"/>
  <c r="S41" i="4" s="1"/>
  <c r="M42" i="5" s="1"/>
  <c r="M31" i="6" s="1"/>
  <c r="Z412" i="3"/>
  <c r="AE412" i="3" s="1"/>
  <c r="X412" i="3"/>
  <c r="Y412" i="3" s="1"/>
  <c r="AA413" i="3"/>
  <c r="X226" i="3"/>
  <c r="Y226" i="3" s="1"/>
  <c r="E227" i="3"/>
  <c r="X233" i="3"/>
  <c r="Y233" i="3" s="1"/>
  <c r="X240" i="3"/>
  <c r="Y240" i="3" s="1"/>
  <c r="X247" i="3"/>
  <c r="Y247" i="3" s="1"/>
  <c r="X254" i="3"/>
  <c r="Y254" i="3" s="1"/>
  <c r="X269" i="3"/>
  <c r="Y269" i="3" s="1"/>
  <c r="X277" i="3"/>
  <c r="Y277" i="3" s="1"/>
  <c r="E278" i="3"/>
  <c r="X284" i="3"/>
  <c r="Y284" i="3" s="1"/>
  <c r="X292" i="3"/>
  <c r="Y292" i="3" s="1"/>
  <c r="Y298" i="3"/>
  <c r="E312" i="3"/>
  <c r="M312" i="3"/>
  <c r="I31" i="4" s="1"/>
  <c r="U312" i="3"/>
  <c r="Q31" i="4" s="1"/>
  <c r="Z299" i="3"/>
  <c r="AE299" i="3" s="1"/>
  <c r="AA305" i="3"/>
  <c r="Y306" i="3"/>
  <c r="Z307" i="3"/>
  <c r="AE307" i="3" s="1"/>
  <c r="Z310" i="3"/>
  <c r="X310" i="3"/>
  <c r="Y310" i="3" s="1"/>
  <c r="AB310" i="3"/>
  <c r="I325" i="3"/>
  <c r="E32" i="4" s="1"/>
  <c r="Q325" i="3"/>
  <c r="M32" i="4" s="1"/>
  <c r="Y318" i="3"/>
  <c r="Z319" i="3"/>
  <c r="AB319" i="3"/>
  <c r="X319" i="3"/>
  <c r="Y319" i="3" s="1"/>
  <c r="AA320" i="3"/>
  <c r="X321" i="3"/>
  <c r="Y321" i="3" s="1"/>
  <c r="AB321" i="3"/>
  <c r="E340" i="3"/>
  <c r="Y327" i="3"/>
  <c r="M340" i="3"/>
  <c r="I33" i="4" s="1"/>
  <c r="U340" i="3"/>
  <c r="Q33" i="4" s="1"/>
  <c r="AE328" i="3"/>
  <c r="AE330" i="3"/>
  <c r="Y335" i="3"/>
  <c r="AC343" i="3"/>
  <c r="Z347" i="3"/>
  <c r="X347" i="3"/>
  <c r="Y347" i="3" s="1"/>
  <c r="AB347" i="3"/>
  <c r="AC351" i="3"/>
  <c r="AE351" i="3" s="1"/>
  <c r="AD357" i="3"/>
  <c r="L372" i="3"/>
  <c r="H36" i="4" s="1"/>
  <c r="T372" i="3"/>
  <c r="P36" i="4" s="1"/>
  <c r="AD366" i="3"/>
  <c r="AE366" i="3" s="1"/>
  <c r="N372" i="3"/>
  <c r="AC377" i="3"/>
  <c r="AE377" i="3" s="1"/>
  <c r="Z381" i="3"/>
  <c r="AB381" i="3"/>
  <c r="J391" i="3"/>
  <c r="R391" i="3"/>
  <c r="N38" i="4" s="1"/>
  <c r="Y386" i="3"/>
  <c r="AE389" i="3"/>
  <c r="AC394" i="3"/>
  <c r="E405" i="3"/>
  <c r="M405" i="3"/>
  <c r="I40" i="4" s="1"/>
  <c r="U405" i="3"/>
  <c r="Q40" i="4" s="1"/>
  <c r="X398" i="3"/>
  <c r="Y398" i="3" s="1"/>
  <c r="Z400" i="3"/>
  <c r="AE400" i="3" s="1"/>
  <c r="X400" i="3"/>
  <c r="H413" i="3"/>
  <c r="D41" i="4" s="1"/>
  <c r="P413" i="3"/>
  <c r="L41" i="4" s="1"/>
  <c r="AC407" i="3"/>
  <c r="AD409" i="3"/>
  <c r="AE409" i="3" s="1"/>
  <c r="G420" i="3"/>
  <c r="C42" i="4" s="1"/>
  <c r="O420" i="3"/>
  <c r="K42" i="4" s="1"/>
  <c r="Z335" i="3"/>
  <c r="AE335" i="3" s="1"/>
  <c r="X335" i="3"/>
  <c r="H355" i="3"/>
  <c r="D34" i="4" s="1"/>
  <c r="P355" i="3"/>
  <c r="L34" i="4" s="1"/>
  <c r="O34" i="4"/>
  <c r="AA355" i="3"/>
  <c r="J34" i="4"/>
  <c r="AA374" i="3"/>
  <c r="AE374" i="3" s="1"/>
  <c r="J37" i="4"/>
  <c r="AB383" i="3"/>
  <c r="R37" i="4"/>
  <c r="Z37" i="4" s="1"/>
  <c r="AD383" i="3"/>
  <c r="AA382" i="3"/>
  <c r="AE382" i="3" s="1"/>
  <c r="F37" i="4"/>
  <c r="Z386" i="3"/>
  <c r="X386" i="3"/>
  <c r="F391" i="3"/>
  <c r="O39" i="4"/>
  <c r="AA395" i="3"/>
  <c r="Z397" i="3"/>
  <c r="AE397" i="3" s="1"/>
  <c r="X397" i="3"/>
  <c r="Y397" i="3" s="1"/>
  <c r="AE415" i="3"/>
  <c r="B4" i="5"/>
  <c r="V3" i="4"/>
  <c r="G312" i="3"/>
  <c r="C31" i="4" s="1"/>
  <c r="O312" i="3"/>
  <c r="K31" i="4" s="1"/>
  <c r="W312" i="3"/>
  <c r="S31" i="4" s="1"/>
  <c r="AA300" i="3"/>
  <c r="AA304" i="3"/>
  <c r="Y305" i="3"/>
  <c r="AA308" i="3"/>
  <c r="AC311" i="3"/>
  <c r="AE311" i="3" s="1"/>
  <c r="Y320" i="3"/>
  <c r="AE321" i="3"/>
  <c r="AC328" i="3"/>
  <c r="Z332" i="3"/>
  <c r="X332" i="3"/>
  <c r="Y332" i="3" s="1"/>
  <c r="AB332" i="3"/>
  <c r="AC336" i="3"/>
  <c r="G340" i="3"/>
  <c r="C33" i="4" s="1"/>
  <c r="Z344" i="3"/>
  <c r="AB344" i="3"/>
  <c r="AC348" i="3"/>
  <c r="Z352" i="3"/>
  <c r="AB352" i="3"/>
  <c r="O355" i="3"/>
  <c r="K34" i="4" s="1"/>
  <c r="F35" i="4"/>
  <c r="AC358" i="3"/>
  <c r="X360" i="3"/>
  <c r="Y360" i="3" s="1"/>
  <c r="AB360" i="3"/>
  <c r="Y365" i="3"/>
  <c r="X366" i="3"/>
  <c r="Y366" i="3" s="1"/>
  <c r="AA367" i="3"/>
  <c r="AE367" i="3" s="1"/>
  <c r="X368" i="3"/>
  <c r="Y368" i="3" s="1"/>
  <c r="AB368" i="3"/>
  <c r="AE368" i="3" s="1"/>
  <c r="L383" i="3"/>
  <c r="H37" i="4" s="1"/>
  <c r="E38" i="5" s="1"/>
  <c r="E3" i="6" s="1"/>
  <c r="T383" i="3"/>
  <c r="P37" i="4" s="1"/>
  <c r="Z378" i="3"/>
  <c r="AE378" i="3" s="1"/>
  <c r="AB378" i="3"/>
  <c r="X378" i="3"/>
  <c r="Y378" i="3" s="1"/>
  <c r="AC387" i="3"/>
  <c r="G391" i="3"/>
  <c r="C38" i="4" s="1"/>
  <c r="AD402" i="3"/>
  <c r="N405" i="3"/>
  <c r="F41" i="4"/>
  <c r="Y408" i="3"/>
  <c r="X409" i="3"/>
  <c r="Y409" i="3" s="1"/>
  <c r="AA410" i="3"/>
  <c r="AE410" i="3" s="1"/>
  <c r="X411" i="3"/>
  <c r="Y411" i="3" s="1"/>
  <c r="AB411" i="3"/>
  <c r="F429" i="3"/>
  <c r="Z422" i="3"/>
  <c r="X422" i="3"/>
  <c r="AB422" i="3"/>
  <c r="N429" i="3"/>
  <c r="V429" i="3"/>
  <c r="AD422" i="3"/>
  <c r="AA360" i="3"/>
  <c r="S383" i="3"/>
  <c r="Y417" i="3"/>
  <c r="AE426" i="3"/>
  <c r="B8" i="5"/>
  <c r="V7" i="4"/>
  <c r="AB375" i="3"/>
  <c r="E486" i="3"/>
  <c r="AC416" i="3"/>
  <c r="Z417" i="3"/>
  <c r="AB417" i="3"/>
  <c r="Y425" i="3"/>
  <c r="E488" i="3"/>
  <c r="Y433" i="3"/>
  <c r="B10" i="5"/>
  <c r="V9" i="4"/>
  <c r="X308" i="3"/>
  <c r="X315" i="3"/>
  <c r="Y315" i="3" s="1"/>
  <c r="X323" i="3"/>
  <c r="Y323" i="3" s="1"/>
  <c r="J325" i="3"/>
  <c r="X330" i="3"/>
  <c r="Y330" i="3" s="1"/>
  <c r="X338" i="3"/>
  <c r="Y338" i="3" s="1"/>
  <c r="X345" i="3"/>
  <c r="X353" i="3"/>
  <c r="X367" i="3"/>
  <c r="X374" i="3"/>
  <c r="Y374" i="3" s="1"/>
  <c r="X382" i="3"/>
  <c r="Y382" i="3" s="1"/>
  <c r="X389" i="3"/>
  <c r="X403" i="3"/>
  <c r="Y403" i="3" s="1"/>
  <c r="J405" i="3"/>
  <c r="X410" i="3"/>
  <c r="B42" i="4"/>
  <c r="Z420" i="3"/>
  <c r="J42" i="4"/>
  <c r="AB420" i="3"/>
  <c r="R42" i="4"/>
  <c r="Z42" i="4" s="1"/>
  <c r="AD420" i="3"/>
  <c r="AD415" i="3"/>
  <c r="AE423" i="3"/>
  <c r="AE425" i="3"/>
  <c r="Z427" i="3"/>
  <c r="AB427" i="3"/>
  <c r="AD427" i="3"/>
  <c r="B44" i="4"/>
  <c r="X433" i="3"/>
  <c r="AB433" i="3"/>
  <c r="AE433" i="3" s="1"/>
  <c r="X438" i="3"/>
  <c r="Y438" i="3" s="1"/>
  <c r="AA317" i="3"/>
  <c r="AD375" i="3"/>
  <c r="F383" i="3"/>
  <c r="AC385" i="3"/>
  <c r="AA397" i="3"/>
  <c r="AE419" i="3"/>
  <c r="K429" i="3"/>
  <c r="G43" i="4" s="1"/>
  <c r="G435" i="3"/>
  <c r="C44" i="4" s="1"/>
  <c r="O435" i="3"/>
  <c r="K44" i="4" s="1"/>
  <c r="W435" i="3"/>
  <c r="S44" i="4" s="1"/>
  <c r="H420" i="3"/>
  <c r="D42" i="4" s="1"/>
  <c r="P420" i="3"/>
  <c r="L42" i="4" s="1"/>
  <c r="X415" i="3"/>
  <c r="Y415" i="3" s="1"/>
  <c r="AE430" i="3"/>
  <c r="X431" i="3"/>
  <c r="I420" i="3"/>
  <c r="E42" i="4" s="1"/>
  <c r="Q420" i="3"/>
  <c r="M42" i="4" s="1"/>
  <c r="Z416" i="3"/>
  <c r="X416" i="3"/>
  <c r="Y416" i="3" s="1"/>
  <c r="AB416" i="3"/>
  <c r="AE418" i="3"/>
  <c r="E429" i="3"/>
  <c r="M429" i="3"/>
  <c r="I43" i="4" s="1"/>
  <c r="U429" i="3"/>
  <c r="Q43" i="4" s="1"/>
  <c r="Y424" i="3"/>
  <c r="Y426" i="3"/>
  <c r="Y428" i="3"/>
  <c r="Y432" i="3"/>
  <c r="Y434" i="3"/>
  <c r="X437" i="3"/>
  <c r="Y437" i="3" s="1"/>
  <c r="X427" i="3"/>
  <c r="Y427" i="3" s="1"/>
  <c r="J429" i="3"/>
  <c r="Y431" i="3"/>
  <c r="V2" i="4"/>
  <c r="V4" i="4"/>
  <c r="V12" i="4"/>
  <c r="B36" i="5"/>
  <c r="V35" i="4"/>
  <c r="S429" i="3"/>
  <c r="Z431" i="3"/>
  <c r="AE431" i="3" s="1"/>
  <c r="N435" i="3"/>
  <c r="V435" i="3"/>
  <c r="B29" i="5"/>
  <c r="V28" i="4"/>
  <c r="X418" i="3"/>
  <c r="Y418" i="3" s="1"/>
  <c r="Y422" i="3"/>
  <c r="X425" i="3"/>
  <c r="AA431" i="3"/>
  <c r="X428" i="3"/>
  <c r="X423" i="3"/>
  <c r="Y423" i="3" s="1"/>
  <c r="AC431" i="3"/>
  <c r="B40" i="5"/>
  <c r="V39" i="4"/>
  <c r="V29" i="4"/>
  <c r="B30" i="5"/>
  <c r="B15" i="5"/>
  <c r="V14" i="4"/>
  <c r="V25" i="4"/>
  <c r="B26" i="5"/>
  <c r="B28" i="5"/>
  <c r="V27" i="4"/>
  <c r="B34" i="5"/>
  <c r="V33" i="4"/>
  <c r="I65" i="4"/>
  <c r="V16" i="4"/>
  <c r="V18" i="4"/>
  <c r="B22" i="5"/>
  <c r="B24" i="5"/>
  <c r="B38" i="5"/>
  <c r="V37" i="4"/>
  <c r="B44" i="5"/>
  <c r="V43" i="4"/>
  <c r="B42" i="5"/>
  <c r="V41" i="4"/>
  <c r="B32" i="5"/>
  <c r="F68" i="6"/>
  <c r="G68" i="6"/>
  <c r="I68" i="6"/>
  <c r="M18" i="5" l="1"/>
  <c r="M42" i="6" s="1"/>
  <c r="E39" i="5"/>
  <c r="E15" i="6" s="1"/>
  <c r="M36" i="5"/>
  <c r="M25" i="6" s="1"/>
  <c r="I10" i="5"/>
  <c r="E7" i="5"/>
  <c r="E16" i="6" s="1"/>
  <c r="F28" i="5"/>
  <c r="F4" i="6" s="1"/>
  <c r="F30" i="5"/>
  <c r="F14" i="6" s="1"/>
  <c r="F22" i="5"/>
  <c r="F24" i="6" s="1"/>
  <c r="E15" i="5"/>
  <c r="E7" i="6" s="1"/>
  <c r="F18" i="5"/>
  <c r="F42" i="6" s="1"/>
  <c r="M35" i="5"/>
  <c r="M39" i="6" s="1"/>
  <c r="M22" i="5"/>
  <c r="M24" i="6" s="1"/>
  <c r="F4" i="5"/>
  <c r="F8" i="6" s="1"/>
  <c r="M41" i="5"/>
  <c r="M11" i="6" s="1"/>
  <c r="M23" i="5"/>
  <c r="M23" i="6" s="1"/>
  <c r="M7" i="5"/>
  <c r="M16" i="6" s="1"/>
  <c r="M37" i="5"/>
  <c r="M10" i="6" s="1"/>
  <c r="F37" i="5"/>
  <c r="F10" i="6" s="1"/>
  <c r="F40" i="5"/>
  <c r="F45" i="6" s="1"/>
  <c r="F35" i="5"/>
  <c r="F39" i="6" s="1"/>
  <c r="Y28" i="4"/>
  <c r="F19" i="5"/>
  <c r="F41" i="6" s="1"/>
  <c r="M15" i="5"/>
  <c r="M7" i="6" s="1"/>
  <c r="F7" i="5"/>
  <c r="F16" i="6" s="1"/>
  <c r="F41" i="5"/>
  <c r="F11" i="6" s="1"/>
  <c r="Z9" i="4"/>
  <c r="F9" i="5"/>
  <c r="F30" i="6" s="1"/>
  <c r="E12" i="5"/>
  <c r="E44" i="6" s="1"/>
  <c r="F33" i="4"/>
  <c r="AC340" i="3"/>
  <c r="B32" i="4"/>
  <c r="Z325" i="3"/>
  <c r="X325" i="3"/>
  <c r="J22" i="4"/>
  <c r="AB210" i="3"/>
  <c r="F13" i="4"/>
  <c r="AC125" i="3"/>
  <c r="AE15" i="3"/>
  <c r="I13" i="5"/>
  <c r="C13" i="5"/>
  <c r="W12" i="4"/>
  <c r="E34" i="5"/>
  <c r="E21" i="6" s="1"/>
  <c r="J31" i="5"/>
  <c r="J40" i="6" s="1"/>
  <c r="X30" i="4"/>
  <c r="C40" i="8" s="1"/>
  <c r="O9" i="4"/>
  <c r="AA96" i="3"/>
  <c r="J21" i="4"/>
  <c r="AB199" i="3"/>
  <c r="AE161" i="3"/>
  <c r="AE18" i="3"/>
  <c r="X78" i="3"/>
  <c r="Y78" i="3" s="1"/>
  <c r="F18" i="4"/>
  <c r="AC169" i="3"/>
  <c r="AE27" i="3"/>
  <c r="B27" i="4"/>
  <c r="X250" i="3"/>
  <c r="Z250" i="3"/>
  <c r="F31" i="4"/>
  <c r="AC312" i="3"/>
  <c r="E471" i="3"/>
  <c r="Y38" i="4"/>
  <c r="K39" i="5"/>
  <c r="K15" i="6" s="1"/>
  <c r="AE298" i="3"/>
  <c r="I41" i="5"/>
  <c r="C41" i="5"/>
  <c r="W40" i="4"/>
  <c r="B11" i="8" s="1"/>
  <c r="R31" i="4"/>
  <c r="AD312" i="3"/>
  <c r="AA340" i="3"/>
  <c r="J29" i="4"/>
  <c r="AB278" i="3"/>
  <c r="AE221" i="3"/>
  <c r="B22" i="4"/>
  <c r="Z210" i="3"/>
  <c r="AE210" i="3" s="1"/>
  <c r="X210" i="3"/>
  <c r="Y210" i="3" s="1"/>
  <c r="I15" i="5"/>
  <c r="E467" i="3"/>
  <c r="AE175" i="3"/>
  <c r="AE194" i="3"/>
  <c r="AE86" i="3"/>
  <c r="AE58" i="3"/>
  <c r="AE146" i="3"/>
  <c r="K9" i="4"/>
  <c r="AB96" i="3"/>
  <c r="F35" i="7"/>
  <c r="D2" i="4"/>
  <c r="D45" i="4" s="1"/>
  <c r="D46" i="4" s="1"/>
  <c r="AE5" i="3"/>
  <c r="Y16" i="4"/>
  <c r="D36" i="8" s="1"/>
  <c r="K17" i="5"/>
  <c r="K36" i="6" s="1"/>
  <c r="F12" i="4"/>
  <c r="AC119" i="3"/>
  <c r="O4" i="4"/>
  <c r="D5" i="5" s="1"/>
  <c r="D22" i="6" s="1"/>
  <c r="AA59" i="3"/>
  <c r="M17" i="5"/>
  <c r="M36" i="6" s="1"/>
  <c r="AE104" i="3"/>
  <c r="L35" i="7"/>
  <c r="J2" i="4"/>
  <c r="AB35" i="3"/>
  <c r="N62" i="7"/>
  <c r="N54" i="7"/>
  <c r="N46" i="7"/>
  <c r="N38" i="7"/>
  <c r="K20" i="5"/>
  <c r="K9" i="6" s="1"/>
  <c r="Y19" i="4"/>
  <c r="D9" i="8" s="1"/>
  <c r="C16" i="5"/>
  <c r="I16" i="5"/>
  <c r="W15" i="4"/>
  <c r="B43" i="8" s="1"/>
  <c r="C35" i="7"/>
  <c r="E443" i="3"/>
  <c r="G51" i="7"/>
  <c r="AD131" i="3"/>
  <c r="AB119" i="3"/>
  <c r="AE33" i="3"/>
  <c r="N48" i="7"/>
  <c r="G40" i="7"/>
  <c r="B10" i="4"/>
  <c r="Z106" i="3"/>
  <c r="AE106" i="3" s="1"/>
  <c r="X106" i="3"/>
  <c r="Y106" i="3" s="1"/>
  <c r="Q35" i="7"/>
  <c r="O2" i="4"/>
  <c r="AA35" i="3"/>
  <c r="AE14" i="3"/>
  <c r="AE127" i="3"/>
  <c r="F13" i="5"/>
  <c r="F35" i="6" s="1"/>
  <c r="N42" i="7"/>
  <c r="Z43" i="3"/>
  <c r="C20" i="5"/>
  <c r="I20" i="5"/>
  <c r="W19" i="4"/>
  <c r="S35" i="7"/>
  <c r="Q2" i="4"/>
  <c r="Q45" i="4" s="1"/>
  <c r="Q46" i="4" s="1"/>
  <c r="AE17" i="3"/>
  <c r="R10" i="4"/>
  <c r="Z10" i="4" s="1"/>
  <c r="AD106" i="3"/>
  <c r="O43" i="4"/>
  <c r="AA429" i="3"/>
  <c r="X44" i="4"/>
  <c r="J45" i="5"/>
  <c r="J13" i="6" s="1"/>
  <c r="R32" i="4"/>
  <c r="Z32" i="4" s="1"/>
  <c r="AD325" i="3"/>
  <c r="B17" i="4"/>
  <c r="X162" i="3"/>
  <c r="Z162" i="3"/>
  <c r="N35" i="7"/>
  <c r="L2" i="4"/>
  <c r="L45" i="4" s="1"/>
  <c r="L46" i="4" s="1"/>
  <c r="K8" i="5"/>
  <c r="K6" i="6" s="1"/>
  <c r="Y7" i="4"/>
  <c r="D6" i="8" s="1"/>
  <c r="AE6" i="3"/>
  <c r="X43" i="3"/>
  <c r="Y43" i="3" s="1"/>
  <c r="Y42" i="4"/>
  <c r="K43" i="5"/>
  <c r="K17" i="6" s="1"/>
  <c r="R25" i="4"/>
  <c r="Z25" i="4" s="1"/>
  <c r="E28" i="8" s="1"/>
  <c r="AD236" i="3"/>
  <c r="E480" i="3"/>
  <c r="Y395" i="3"/>
  <c r="E469" i="3"/>
  <c r="M38" i="5"/>
  <c r="M3" i="6" s="1"/>
  <c r="AE252" i="3"/>
  <c r="E25" i="5"/>
  <c r="E5" i="6" s="1"/>
  <c r="J34" i="5"/>
  <c r="J21" i="6" s="1"/>
  <c r="X33" i="4"/>
  <c r="K29" i="5"/>
  <c r="K19" i="6" s="1"/>
  <c r="F26" i="4"/>
  <c r="AC245" i="3"/>
  <c r="X131" i="3"/>
  <c r="F19" i="4"/>
  <c r="AC180" i="3"/>
  <c r="F23" i="4"/>
  <c r="AC219" i="3"/>
  <c r="AE201" i="3"/>
  <c r="F23" i="5"/>
  <c r="F23" i="6" s="1"/>
  <c r="B21" i="4"/>
  <c r="X199" i="3"/>
  <c r="Y199" i="3" s="1"/>
  <c r="Z199" i="3"/>
  <c r="AE182" i="3"/>
  <c r="O7" i="4"/>
  <c r="AA84" i="3"/>
  <c r="R5" i="4"/>
  <c r="AD66" i="3"/>
  <c r="AE32" i="3"/>
  <c r="AE24" i="3"/>
  <c r="AE16" i="3"/>
  <c r="E466" i="3"/>
  <c r="E449" i="3"/>
  <c r="G65" i="7"/>
  <c r="K14" i="5"/>
  <c r="K20" i="6" s="1"/>
  <c r="Y13" i="4"/>
  <c r="D20" i="8" s="1"/>
  <c r="M11" i="5"/>
  <c r="M32" i="6" s="1"/>
  <c r="D35" i="7"/>
  <c r="B2" i="4"/>
  <c r="X35" i="3"/>
  <c r="Y35" i="3" s="1"/>
  <c r="Z35" i="3"/>
  <c r="G62" i="7"/>
  <c r="G38" i="7"/>
  <c r="I7" i="5"/>
  <c r="C7" i="5"/>
  <c r="W6" i="4"/>
  <c r="N51" i="7"/>
  <c r="AE4" i="3"/>
  <c r="Z14" i="4"/>
  <c r="E7" i="8" s="1"/>
  <c r="K13" i="5"/>
  <c r="K35" i="6" s="1"/>
  <c r="Y12" i="4"/>
  <c r="D35" i="8" s="1"/>
  <c r="C12" i="5"/>
  <c r="I12" i="5"/>
  <c r="W11" i="4"/>
  <c r="N56" i="7"/>
  <c r="G48" i="7"/>
  <c r="M19" i="5"/>
  <c r="M41" i="6" s="1"/>
  <c r="M10" i="5"/>
  <c r="M12" i="6" s="1"/>
  <c r="I35" i="7"/>
  <c r="G2" i="4"/>
  <c r="G45" i="4" s="1"/>
  <c r="G46" i="4" s="1"/>
  <c r="AE30" i="3"/>
  <c r="AE22" i="3"/>
  <c r="G42" i="7"/>
  <c r="C4" i="5"/>
  <c r="I4" i="5"/>
  <c r="W3" i="4"/>
  <c r="F40" i="4"/>
  <c r="AC405" i="3"/>
  <c r="O31" i="4"/>
  <c r="AA312" i="3"/>
  <c r="O26" i="4"/>
  <c r="AA245" i="3"/>
  <c r="X405" i="3"/>
  <c r="Y405" i="3" s="1"/>
  <c r="AE238" i="3"/>
  <c r="AB340" i="3"/>
  <c r="R19" i="4"/>
  <c r="AD180" i="3"/>
  <c r="AE180" i="3" s="1"/>
  <c r="O5" i="4"/>
  <c r="AA66" i="3"/>
  <c r="O16" i="4"/>
  <c r="AA151" i="3"/>
  <c r="L5" i="5"/>
  <c r="L22" i="6" s="1"/>
  <c r="AA4" i="4"/>
  <c r="F22" i="8" s="1"/>
  <c r="E454" i="3"/>
  <c r="R35" i="7"/>
  <c r="P2" i="4"/>
  <c r="P45" i="4" s="1"/>
  <c r="P46" i="4" s="1"/>
  <c r="N58" i="7"/>
  <c r="K4" i="5"/>
  <c r="K8" i="6" s="1"/>
  <c r="Y3" i="4"/>
  <c r="D8" i="8" s="1"/>
  <c r="O36" i="4"/>
  <c r="AA372" i="3"/>
  <c r="AE372" i="3" s="1"/>
  <c r="K34" i="5"/>
  <c r="K21" i="6" s="1"/>
  <c r="Y33" i="4"/>
  <c r="AE176" i="3"/>
  <c r="I9" i="5"/>
  <c r="C9" i="5"/>
  <c r="W8" i="4"/>
  <c r="B30" i="8" s="1"/>
  <c r="AE26" i="3"/>
  <c r="AE76" i="3"/>
  <c r="F32" i="4"/>
  <c r="AC325" i="3"/>
  <c r="J40" i="5"/>
  <c r="J45" i="6" s="1"/>
  <c r="X39" i="4"/>
  <c r="F43" i="5"/>
  <c r="F17" i="6" s="1"/>
  <c r="E43" i="5"/>
  <c r="E17" i="6" s="1"/>
  <c r="B38" i="4"/>
  <c r="Z391" i="3"/>
  <c r="X391" i="3"/>
  <c r="Y391" i="3" s="1"/>
  <c r="J36" i="4"/>
  <c r="AB372" i="3"/>
  <c r="AE407" i="3"/>
  <c r="F28" i="4"/>
  <c r="AC262" i="3"/>
  <c r="AE427" i="3"/>
  <c r="X420" i="3"/>
  <c r="Y420" i="3" s="1"/>
  <c r="M40" i="5"/>
  <c r="M45" i="6" s="1"/>
  <c r="AC413" i="3"/>
  <c r="AE352" i="3"/>
  <c r="K38" i="5"/>
  <c r="K3" i="6" s="1"/>
  <c r="Y37" i="4"/>
  <c r="AE347" i="3"/>
  <c r="AE319" i="3"/>
  <c r="E465" i="3"/>
  <c r="J62" i="6"/>
  <c r="J25" i="4"/>
  <c r="AB236" i="3"/>
  <c r="F30" i="4"/>
  <c r="AC296" i="3"/>
  <c r="Y372" i="3"/>
  <c r="E477" i="3"/>
  <c r="J35" i="4"/>
  <c r="AB358" i="3"/>
  <c r="AE349" i="3"/>
  <c r="AE317" i="3"/>
  <c r="O29" i="4"/>
  <c r="AA278" i="3"/>
  <c r="AE278" i="3" s="1"/>
  <c r="F24" i="4"/>
  <c r="AC227" i="3"/>
  <c r="O18" i="4"/>
  <c r="AA169" i="3"/>
  <c r="AE290" i="3"/>
  <c r="F38" i="5"/>
  <c r="F3" i="6" s="1"/>
  <c r="AC355" i="3"/>
  <c r="AE293" i="3"/>
  <c r="AE268" i="3"/>
  <c r="AC250" i="3"/>
  <c r="O19" i="4"/>
  <c r="AA180" i="3"/>
  <c r="J31" i="4"/>
  <c r="AB312" i="3"/>
  <c r="AE305" i="3"/>
  <c r="AA227" i="3"/>
  <c r="X96" i="3"/>
  <c r="Y96" i="3" s="1"/>
  <c r="K21" i="5"/>
  <c r="K33" i="6" s="1"/>
  <c r="Y20" i="4"/>
  <c r="E19" i="5"/>
  <c r="E41" i="6" s="1"/>
  <c r="O14" i="4"/>
  <c r="AA131" i="3"/>
  <c r="AE206" i="3"/>
  <c r="X296" i="3"/>
  <c r="Y296" i="3" s="1"/>
  <c r="R13" i="4"/>
  <c r="AD125" i="3"/>
  <c r="AE72" i="3"/>
  <c r="AE81" i="3"/>
  <c r="J5" i="4"/>
  <c r="AB66" i="3"/>
  <c r="F11" i="4"/>
  <c r="AC113" i="3"/>
  <c r="I17" i="5"/>
  <c r="C17" i="5"/>
  <c r="W16" i="4"/>
  <c r="N65" i="7"/>
  <c r="N57" i="7"/>
  <c r="N49" i="7"/>
  <c r="N41" i="7"/>
  <c r="J23" i="5"/>
  <c r="J23" i="6" s="1"/>
  <c r="X22" i="4"/>
  <c r="C23" i="8" s="1"/>
  <c r="N43" i="7"/>
  <c r="Y14" i="4"/>
  <c r="O10" i="4"/>
  <c r="AA106" i="3"/>
  <c r="D6" i="5"/>
  <c r="D26" i="6" s="1"/>
  <c r="L6" i="5"/>
  <c r="L26" i="6" s="1"/>
  <c r="AA5" i="4"/>
  <c r="F26" i="8" s="1"/>
  <c r="N64" i="7"/>
  <c r="G56" i="7"/>
  <c r="G45" i="7"/>
  <c r="F11" i="5"/>
  <c r="F32" i="6" s="1"/>
  <c r="P35" i="7"/>
  <c r="N2" i="4"/>
  <c r="N45" i="4" s="1"/>
  <c r="N46" i="4" s="1"/>
  <c r="N66" i="7"/>
  <c r="N50" i="7"/>
  <c r="B39" i="4"/>
  <c r="Z395" i="3"/>
  <c r="X395" i="3"/>
  <c r="R11" i="4"/>
  <c r="AD113" i="3"/>
  <c r="G35" i="7"/>
  <c r="E2" i="4"/>
  <c r="E45" i="4" s="1"/>
  <c r="E46" i="4" s="1"/>
  <c r="E35" i="7"/>
  <c r="C2" i="4"/>
  <c r="C45" i="4" s="1"/>
  <c r="C46" i="4" s="1"/>
  <c r="K7" i="5"/>
  <c r="K16" i="6" s="1"/>
  <c r="Y6" i="4"/>
  <c r="C8" i="5"/>
  <c r="I8" i="5"/>
  <c r="W7" i="4"/>
  <c r="AE417" i="3"/>
  <c r="X34" i="4"/>
  <c r="C39" i="8" s="1"/>
  <c r="J35" i="5"/>
  <c r="J39" i="6" s="1"/>
  <c r="F29" i="4"/>
  <c r="AC278" i="3"/>
  <c r="K28" i="5"/>
  <c r="K4" i="6" s="1"/>
  <c r="Y27" i="4"/>
  <c r="C15" i="5"/>
  <c r="C30" i="5"/>
  <c r="W29" i="4"/>
  <c r="B14" i="8" s="1"/>
  <c r="I30" i="5"/>
  <c r="T29" i="4"/>
  <c r="AE34" i="3"/>
  <c r="Y18" i="4"/>
  <c r="K19" i="5"/>
  <c r="K41" i="6" s="1"/>
  <c r="J30" i="4"/>
  <c r="AB296" i="3"/>
  <c r="M43" i="5"/>
  <c r="M17" i="6" s="1"/>
  <c r="O37" i="4"/>
  <c r="D38" i="5" s="1"/>
  <c r="D3" i="6" s="1"/>
  <c r="AA383" i="3"/>
  <c r="AE386" i="3"/>
  <c r="E470" i="3"/>
  <c r="J39" i="4"/>
  <c r="AB395" i="3"/>
  <c r="AD413" i="3"/>
  <c r="E475" i="3"/>
  <c r="R28" i="4"/>
  <c r="AD262" i="3"/>
  <c r="E35" i="5"/>
  <c r="E39" i="6" s="1"/>
  <c r="F44" i="4"/>
  <c r="AC435" i="3"/>
  <c r="AE375" i="3"/>
  <c r="F36" i="5"/>
  <c r="F25" i="6" s="1"/>
  <c r="F62" i="6" s="1"/>
  <c r="R33" i="4"/>
  <c r="AD340" i="3"/>
  <c r="AE291" i="3"/>
  <c r="AE242" i="3"/>
  <c r="B25" i="4"/>
  <c r="Z236" i="3"/>
  <c r="X236" i="3"/>
  <c r="Y236" i="3" s="1"/>
  <c r="E478" i="3"/>
  <c r="L35" i="5"/>
  <c r="L39" i="6" s="1"/>
  <c r="AA34" i="4"/>
  <c r="F39" i="8" s="1"/>
  <c r="D35" i="5"/>
  <c r="D39" i="6" s="1"/>
  <c r="L28" i="5"/>
  <c r="L4" i="6" s="1"/>
  <c r="AA27" i="4"/>
  <c r="B23" i="4"/>
  <c r="Z219" i="3"/>
  <c r="X219" i="3"/>
  <c r="Y219" i="3" s="1"/>
  <c r="J25" i="5"/>
  <c r="J5" i="6" s="1"/>
  <c r="X24" i="4"/>
  <c r="B18" i="4"/>
  <c r="X169" i="3"/>
  <c r="Y169" i="3" s="1"/>
  <c r="Z169" i="3"/>
  <c r="AE169" i="3" s="1"/>
  <c r="E461" i="3"/>
  <c r="Y190" i="3"/>
  <c r="O17" i="4"/>
  <c r="AA162" i="3"/>
  <c r="I12" i="6"/>
  <c r="AA262" i="3"/>
  <c r="AE168" i="3"/>
  <c r="M21" i="5"/>
  <c r="M33" i="6" s="1"/>
  <c r="Z296" i="3"/>
  <c r="B13" i="4"/>
  <c r="Z125" i="3"/>
  <c r="AE125" i="3" s="1"/>
  <c r="X125" i="3"/>
  <c r="Y125" i="3" s="1"/>
  <c r="B5" i="4"/>
  <c r="X66" i="3"/>
  <c r="Y66" i="3" s="1"/>
  <c r="Z66" i="3"/>
  <c r="E445" i="3"/>
  <c r="G63" i="7"/>
  <c r="G55" i="7"/>
  <c r="AC162" i="3"/>
  <c r="N68" i="7"/>
  <c r="N60" i="7"/>
  <c r="AE166" i="3"/>
  <c r="F17" i="5"/>
  <c r="F36" i="6" s="1"/>
  <c r="AE123" i="3"/>
  <c r="G43" i="7"/>
  <c r="D16" i="5"/>
  <c r="D43" i="6" s="1"/>
  <c r="L16" i="5"/>
  <c r="L43" i="6" s="1"/>
  <c r="AA15" i="4"/>
  <c r="F43" i="8" s="1"/>
  <c r="AE46" i="3"/>
  <c r="F8" i="4"/>
  <c r="T8" i="4" s="1"/>
  <c r="U8" i="4" s="1"/>
  <c r="AC92" i="3"/>
  <c r="G64" i="7"/>
  <c r="F21" i="5"/>
  <c r="F33" i="6" s="1"/>
  <c r="G61" i="7"/>
  <c r="G53" i="7"/>
  <c r="N45" i="7"/>
  <c r="R4" i="4"/>
  <c r="Z4" i="4" s="1"/>
  <c r="E22" i="8" s="1"/>
  <c r="AD59" i="3"/>
  <c r="H35" i="7"/>
  <c r="F2" i="4"/>
  <c r="AC35" i="3"/>
  <c r="G66" i="7"/>
  <c r="AE19" i="3"/>
  <c r="G50" i="7"/>
  <c r="B37" i="4"/>
  <c r="X383" i="3"/>
  <c r="Y383" i="3" s="1"/>
  <c r="Z383" i="3"/>
  <c r="L23" i="5"/>
  <c r="L23" i="6" s="1"/>
  <c r="AA22" i="4"/>
  <c r="D23" i="5"/>
  <c r="D23" i="6" s="1"/>
  <c r="F7" i="4"/>
  <c r="AC84" i="3"/>
  <c r="K12" i="5"/>
  <c r="K44" i="6" s="1"/>
  <c r="Y11" i="4"/>
  <c r="D44" i="8" s="1"/>
  <c r="AB169" i="3"/>
  <c r="F43" i="4"/>
  <c r="AC429" i="3"/>
  <c r="E481" i="3"/>
  <c r="E472" i="3"/>
  <c r="Y312" i="3"/>
  <c r="AE10" i="3"/>
  <c r="T35" i="7"/>
  <c r="R2" i="4"/>
  <c r="AD35" i="3"/>
  <c r="AE54" i="3"/>
  <c r="F16" i="4"/>
  <c r="AC151" i="3"/>
  <c r="AE11" i="3"/>
  <c r="J43" i="4"/>
  <c r="AB429" i="3"/>
  <c r="AE422" i="3"/>
  <c r="AE332" i="3"/>
  <c r="B34" i="4"/>
  <c r="Z355" i="3"/>
  <c r="X355" i="3"/>
  <c r="Y355" i="3" s="1"/>
  <c r="R44" i="4"/>
  <c r="AD435" i="3"/>
  <c r="I43" i="5"/>
  <c r="C43" i="5"/>
  <c r="W42" i="4"/>
  <c r="J40" i="4"/>
  <c r="AB405" i="3"/>
  <c r="E474" i="3"/>
  <c r="Y340" i="3"/>
  <c r="B28" i="4"/>
  <c r="Z262" i="3"/>
  <c r="X262" i="3"/>
  <c r="Y262" i="3" s="1"/>
  <c r="B33" i="4"/>
  <c r="Z340" i="3"/>
  <c r="X340" i="3"/>
  <c r="B31" i="4"/>
  <c r="Z312" i="3"/>
  <c r="AE312" i="3" s="1"/>
  <c r="X312" i="3"/>
  <c r="AB227" i="3"/>
  <c r="R23" i="4"/>
  <c r="AD219" i="3"/>
  <c r="O23" i="4"/>
  <c r="AA219" i="3"/>
  <c r="AE190" i="3"/>
  <c r="C12" i="6"/>
  <c r="X28" i="4"/>
  <c r="C19" i="8" s="1"/>
  <c r="J29" i="5"/>
  <c r="J19" i="6" s="1"/>
  <c r="AE153" i="3"/>
  <c r="F6" i="4"/>
  <c r="AC78" i="3"/>
  <c r="E20" i="5"/>
  <c r="E9" i="6" s="1"/>
  <c r="Z131" i="3"/>
  <c r="I31" i="5"/>
  <c r="W30" i="4"/>
  <c r="B40" i="8" s="1"/>
  <c r="C31" i="5"/>
  <c r="O20" i="4"/>
  <c r="AA190" i="3"/>
  <c r="G47" i="7"/>
  <c r="G39" i="7"/>
  <c r="L18" i="5"/>
  <c r="L42" i="6" s="1"/>
  <c r="AA17" i="4"/>
  <c r="K9" i="5"/>
  <c r="K30" i="6" s="1"/>
  <c r="Y8" i="4"/>
  <c r="AC236" i="3"/>
  <c r="S15" i="4"/>
  <c r="AD140" i="3"/>
  <c r="AE140" i="3" s="1"/>
  <c r="F10" i="4"/>
  <c r="AC106" i="3"/>
  <c r="U35" i="7"/>
  <c r="S2" i="4"/>
  <c r="E457" i="3"/>
  <c r="Y151" i="3"/>
  <c r="J16" i="5"/>
  <c r="J43" i="6" s="1"/>
  <c r="X15" i="4"/>
  <c r="N67" i="7"/>
  <c r="X84" i="3"/>
  <c r="Y84" i="3" s="1"/>
  <c r="G69" i="7"/>
  <c r="N61" i="7"/>
  <c r="N53" i="7"/>
  <c r="X119" i="3"/>
  <c r="Y119" i="3" s="1"/>
  <c r="J4" i="4"/>
  <c r="AB59" i="3"/>
  <c r="J4" i="5"/>
  <c r="J8" i="6" s="1"/>
  <c r="X3" i="4"/>
  <c r="C8" i="8" s="1"/>
  <c r="I45" i="5"/>
  <c r="C45" i="5"/>
  <c r="W44" i="4"/>
  <c r="M62" i="6"/>
  <c r="E41" i="5"/>
  <c r="E11" i="6" s="1"/>
  <c r="E32" i="5"/>
  <c r="E18" i="6" s="1"/>
  <c r="AE92" i="3"/>
  <c r="E455" i="3"/>
  <c r="Y131" i="3"/>
  <c r="R43" i="4"/>
  <c r="F44" i="5" s="1"/>
  <c r="F34" i="6" s="1"/>
  <c r="AD429" i="3"/>
  <c r="D36" i="5"/>
  <c r="D25" i="6" s="1"/>
  <c r="D62" i="6" s="1"/>
  <c r="L36" i="5"/>
  <c r="L25" i="6" s="1"/>
  <c r="AA35" i="4"/>
  <c r="AE381" i="3"/>
  <c r="J32" i="4"/>
  <c r="AB325" i="3"/>
  <c r="AE283" i="3"/>
  <c r="AE248" i="3"/>
  <c r="O21" i="4"/>
  <c r="AA199" i="3"/>
  <c r="F21" i="4"/>
  <c r="AC199" i="3"/>
  <c r="AE13" i="3"/>
  <c r="AB151" i="3"/>
  <c r="AE151" i="3" s="1"/>
  <c r="K16" i="5"/>
  <c r="K43" i="6" s="1"/>
  <c r="Y15" i="4"/>
  <c r="D43" i="8" s="1"/>
  <c r="K35" i="7"/>
  <c r="I2" i="4"/>
  <c r="J35" i="7"/>
  <c r="H2" i="4"/>
  <c r="N40" i="7"/>
  <c r="J10" i="4"/>
  <c r="AB106" i="3"/>
  <c r="AE310" i="3"/>
  <c r="B41" i="4"/>
  <c r="Z413" i="3"/>
  <c r="X413" i="3"/>
  <c r="AE416" i="3"/>
  <c r="D42" i="5"/>
  <c r="D31" i="6" s="1"/>
  <c r="L42" i="5"/>
  <c r="L31" i="6" s="1"/>
  <c r="AA41" i="4"/>
  <c r="F36" i="4"/>
  <c r="AC372" i="3"/>
  <c r="E45" i="8"/>
  <c r="C44" i="8"/>
  <c r="E41" i="8"/>
  <c r="E33" i="8"/>
  <c r="E25" i="8"/>
  <c r="C20" i="8"/>
  <c r="E17" i="8"/>
  <c r="E5" i="8"/>
  <c r="B44" i="8"/>
  <c r="F42" i="8"/>
  <c r="D41" i="8"/>
  <c r="B36" i="8"/>
  <c r="D33" i="8"/>
  <c r="D21" i="8"/>
  <c r="D17" i="8"/>
  <c r="B16" i="8"/>
  <c r="B12" i="8"/>
  <c r="B8" i="8"/>
  <c r="C45" i="8"/>
  <c r="E42" i="8"/>
  <c r="E38" i="8"/>
  <c r="E30" i="8"/>
  <c r="C25" i="8"/>
  <c r="C21" i="8"/>
  <c r="E14" i="8"/>
  <c r="C13" i="8"/>
  <c r="E10" i="8"/>
  <c r="E6" i="8"/>
  <c r="C5" i="8"/>
  <c r="F31" i="8"/>
  <c r="D30" i="8"/>
  <c r="F23" i="8"/>
  <c r="B17" i="8"/>
  <c r="B13" i="8"/>
  <c r="B9" i="8"/>
  <c r="E39" i="8"/>
  <c r="E35" i="8"/>
  <c r="C30" i="8"/>
  <c r="E23" i="8"/>
  <c r="E15" i="8"/>
  <c r="E11" i="8"/>
  <c r="E3" i="8"/>
  <c r="F28" i="8"/>
  <c r="D19" i="8"/>
  <c r="D15" i="8"/>
  <c r="D7" i="8"/>
  <c r="B6" i="8"/>
  <c r="F4" i="8"/>
  <c r="D3" i="8"/>
  <c r="C43" i="8"/>
  <c r="E36" i="8"/>
  <c r="E32" i="8"/>
  <c r="C31" i="8"/>
  <c r="E24" i="8"/>
  <c r="E16" i="8"/>
  <c r="E12" i="8"/>
  <c r="E8" i="8"/>
  <c r="E4" i="8"/>
  <c r="B35" i="8"/>
  <c r="F33" i="8"/>
  <c r="F25" i="8"/>
  <c r="D16" i="8"/>
  <c r="B7" i="8"/>
  <c r="D4" i="8"/>
  <c r="X435" i="3"/>
  <c r="Y435" i="3" s="1"/>
  <c r="B43" i="4"/>
  <c r="X429" i="3"/>
  <c r="Z429" i="3"/>
  <c r="AE429" i="3" s="1"/>
  <c r="AC383" i="3"/>
  <c r="AB355" i="3"/>
  <c r="E37" i="5"/>
  <c r="E10" i="6" s="1"/>
  <c r="Z41" i="4"/>
  <c r="E31" i="8" s="1"/>
  <c r="O40" i="4"/>
  <c r="T40" i="4" s="1"/>
  <c r="U40" i="4" s="1"/>
  <c r="AA405" i="3"/>
  <c r="AE405" i="3" s="1"/>
  <c r="F42" i="5"/>
  <c r="F31" i="6" s="1"/>
  <c r="R26" i="4"/>
  <c r="Z26" i="4" s="1"/>
  <c r="E37" i="8" s="1"/>
  <c r="AD245" i="3"/>
  <c r="E476" i="3"/>
  <c r="Y358" i="3"/>
  <c r="F33" i="5"/>
  <c r="F38" i="6" s="1"/>
  <c r="E468" i="3"/>
  <c r="Y250" i="3"/>
  <c r="AE229" i="3"/>
  <c r="D40" i="5"/>
  <c r="D45" i="6" s="1"/>
  <c r="L40" i="5"/>
  <c r="L45" i="6" s="1"/>
  <c r="AA39" i="4"/>
  <c r="F45" i="8" s="1"/>
  <c r="AE270" i="3"/>
  <c r="B24" i="4"/>
  <c r="Z227" i="3"/>
  <c r="AE227" i="3" s="1"/>
  <c r="X227" i="3"/>
  <c r="Y227" i="3" s="1"/>
  <c r="AA325" i="3"/>
  <c r="AE225" i="3"/>
  <c r="O38" i="4"/>
  <c r="AA391" i="3"/>
  <c r="J44" i="4"/>
  <c r="AB435" i="3"/>
  <c r="E487" i="3"/>
  <c r="Y429" i="3"/>
  <c r="Z435" i="3"/>
  <c r="AE344" i="3"/>
  <c r="L38" i="5"/>
  <c r="L3" i="6" s="1"/>
  <c r="AA37" i="4"/>
  <c r="F3" i="8" s="1"/>
  <c r="Y34" i="4"/>
  <c r="D39" i="8" s="1"/>
  <c r="K35" i="5"/>
  <c r="K39" i="6" s="1"/>
  <c r="F38" i="4"/>
  <c r="AC391" i="3"/>
  <c r="AE393" i="3"/>
  <c r="AE350" i="3"/>
  <c r="J41" i="4"/>
  <c r="AB413" i="3"/>
  <c r="E485" i="3"/>
  <c r="E489" i="3" s="1"/>
  <c r="Y413" i="3"/>
  <c r="B35" i="4"/>
  <c r="X358" i="3"/>
  <c r="Z358" i="3"/>
  <c r="AE358" i="3" s="1"/>
  <c r="B26" i="4"/>
  <c r="X245" i="3"/>
  <c r="Y245" i="3" s="1"/>
  <c r="Z245" i="3"/>
  <c r="AE245" i="3" s="1"/>
  <c r="X42" i="4"/>
  <c r="C17" i="8" s="1"/>
  <c r="J43" i="5"/>
  <c r="J17" i="6" s="1"/>
  <c r="E473" i="3"/>
  <c r="Y325" i="3"/>
  <c r="J26" i="4"/>
  <c r="AB245" i="3"/>
  <c r="J33" i="5"/>
  <c r="J38" i="6" s="1"/>
  <c r="X32" i="4"/>
  <c r="C38" i="8" s="1"/>
  <c r="AE282" i="3"/>
  <c r="AE285" i="3"/>
  <c r="AE302" i="3"/>
  <c r="M30" i="5"/>
  <c r="M14" i="6" s="1"/>
  <c r="R30" i="4"/>
  <c r="Z30" i="4" s="1"/>
  <c r="E40" i="8" s="1"/>
  <c r="AD296" i="3"/>
  <c r="Y24" i="4"/>
  <c r="D5" i="8" s="1"/>
  <c r="K25" i="5"/>
  <c r="K5" i="6" s="1"/>
  <c r="J23" i="4"/>
  <c r="AB219" i="3"/>
  <c r="F42" i="4"/>
  <c r="AC420" i="3"/>
  <c r="AE420" i="3" s="1"/>
  <c r="I37" i="5"/>
  <c r="C37" i="5"/>
  <c r="W36" i="4"/>
  <c r="B10" i="8" s="1"/>
  <c r="T36" i="4"/>
  <c r="U36" i="4" s="1"/>
  <c r="J26" i="5"/>
  <c r="J28" i="6" s="1"/>
  <c r="X25" i="4"/>
  <c r="C28" i="8" s="1"/>
  <c r="I21" i="5"/>
  <c r="C21" i="5"/>
  <c r="W20" i="4"/>
  <c r="T20" i="4"/>
  <c r="U20" i="4" s="1"/>
  <c r="AD96" i="3"/>
  <c r="E21" i="5"/>
  <c r="E33" i="6" s="1"/>
  <c r="AE68" i="3"/>
  <c r="E458" i="3"/>
  <c r="Y162" i="3"/>
  <c r="O27" i="4"/>
  <c r="AA250" i="3"/>
  <c r="Z96" i="3"/>
  <c r="X278" i="3"/>
  <c r="Y278" i="3" s="1"/>
  <c r="O12" i="4"/>
  <c r="AA119" i="3"/>
  <c r="AE65" i="3"/>
  <c r="O35" i="7"/>
  <c r="M70" i="7" s="1"/>
  <c r="M2" i="4"/>
  <c r="X92" i="3"/>
  <c r="Y92" i="3" s="1"/>
  <c r="AC59" i="3"/>
  <c r="AE21" i="3"/>
  <c r="G52" i="7"/>
  <c r="N44" i="7"/>
  <c r="D26" i="5"/>
  <c r="D28" i="6" s="1"/>
  <c r="L26" i="5"/>
  <c r="L28" i="6" s="1"/>
  <c r="AA25" i="4"/>
  <c r="E16" i="5"/>
  <c r="E43" i="6" s="1"/>
  <c r="M35" i="7"/>
  <c r="K2" i="4"/>
  <c r="X180" i="3"/>
  <c r="Y180" i="3" s="1"/>
  <c r="E9" i="5"/>
  <c r="E30" i="6" s="1"/>
  <c r="AD278" i="3"/>
  <c r="E17" i="5"/>
  <c r="E36" i="6" s="1"/>
  <c r="O6" i="4"/>
  <c r="AA78" i="3"/>
  <c r="AE78" i="3" s="1"/>
  <c r="AB78" i="3"/>
  <c r="F3" i="4"/>
  <c r="AC43" i="3"/>
  <c r="G67" i="7"/>
  <c r="Y17" i="4"/>
  <c r="D42" i="8" s="1"/>
  <c r="K18" i="5"/>
  <c r="K42" i="6" s="1"/>
  <c r="L15" i="5"/>
  <c r="L7" i="6" s="1"/>
  <c r="D15" i="5"/>
  <c r="D7" i="6" s="1"/>
  <c r="AA14" i="4"/>
  <c r="F7" i="8" s="1"/>
  <c r="AB113" i="3"/>
  <c r="AE113" i="3" s="1"/>
  <c r="F9" i="4"/>
  <c r="AC96" i="3"/>
  <c r="Z84" i="3"/>
  <c r="AE84" i="3" s="1"/>
  <c r="AE9" i="3"/>
  <c r="F15" i="5"/>
  <c r="F7" i="6" s="1"/>
  <c r="M9" i="5"/>
  <c r="M30" i="6" s="1"/>
  <c r="N69" i="7"/>
  <c r="AB131" i="3"/>
  <c r="Z119" i="3"/>
  <c r="AE119" i="3" s="1"/>
  <c r="B4" i="4"/>
  <c r="X59" i="3"/>
  <c r="Y59" i="3" s="1"/>
  <c r="Z59" i="3"/>
  <c r="AE59" i="3" s="1"/>
  <c r="AE3" i="3"/>
  <c r="AB43" i="3"/>
  <c r="M4" i="5"/>
  <c r="M8" i="6" s="1"/>
  <c r="M26" i="5" l="1"/>
  <c r="M28" i="6" s="1"/>
  <c r="M5" i="5"/>
  <c r="M22" i="6" s="1"/>
  <c r="K45" i="4"/>
  <c r="K46" i="4" s="1"/>
  <c r="M33" i="5"/>
  <c r="M38" i="6" s="1"/>
  <c r="I33" i="6"/>
  <c r="D10" i="5"/>
  <c r="L10" i="5"/>
  <c r="L12" i="6" s="1"/>
  <c r="AA9" i="4"/>
  <c r="F12" i="8" s="1"/>
  <c r="T9" i="4"/>
  <c r="U9" i="4" s="1"/>
  <c r="K42" i="5"/>
  <c r="K31" i="6" s="1"/>
  <c r="Y41" i="4"/>
  <c r="D31" i="8" s="1"/>
  <c r="I27" i="5"/>
  <c r="C27" i="5"/>
  <c r="W26" i="4"/>
  <c r="T26" i="4"/>
  <c r="U26" i="4" s="1"/>
  <c r="K11" i="5"/>
  <c r="K32" i="6" s="1"/>
  <c r="Y10" i="4"/>
  <c r="D32" i="8" s="1"/>
  <c r="E11" i="5"/>
  <c r="E32" i="6" s="1"/>
  <c r="M16" i="5"/>
  <c r="M43" i="6" s="1"/>
  <c r="F16" i="5"/>
  <c r="F43" i="6" s="1"/>
  <c r="Z15" i="4"/>
  <c r="E43" i="8" s="1"/>
  <c r="Z13" i="4"/>
  <c r="E20" i="8" s="1"/>
  <c r="F14" i="5"/>
  <c r="F20" i="6" s="1"/>
  <c r="M14" i="5"/>
  <c r="M20" i="6" s="1"/>
  <c r="K36" i="5"/>
  <c r="K25" i="6" s="1"/>
  <c r="Y35" i="4"/>
  <c r="D25" i="8" s="1"/>
  <c r="E36" i="5"/>
  <c r="E25" i="6" s="1"/>
  <c r="E62" i="6" s="1"/>
  <c r="J6" i="5"/>
  <c r="J26" i="6" s="1"/>
  <c r="X5" i="4"/>
  <c r="C26" i="8" s="1"/>
  <c r="C8" i="6"/>
  <c r="AA26" i="4"/>
  <c r="F37" i="8" s="1"/>
  <c r="D27" i="5"/>
  <c r="D37" i="6" s="1"/>
  <c r="L27" i="5"/>
  <c r="L37" i="6" s="1"/>
  <c r="AE43" i="3"/>
  <c r="I43" i="6"/>
  <c r="L13" i="5"/>
  <c r="L35" i="6" s="1"/>
  <c r="D13" i="5"/>
  <c r="D35" i="6" s="1"/>
  <c r="AA12" i="4"/>
  <c r="F35" i="8" s="1"/>
  <c r="Z31" i="4"/>
  <c r="E18" i="8" s="1"/>
  <c r="M32" i="5"/>
  <c r="M18" i="6" s="1"/>
  <c r="E42" i="5"/>
  <c r="E31" i="6" s="1"/>
  <c r="D43" i="5"/>
  <c r="D17" i="6" s="1"/>
  <c r="L43" i="5"/>
  <c r="L17" i="6" s="1"/>
  <c r="AA42" i="4"/>
  <c r="F17" i="8" s="1"/>
  <c r="C36" i="5"/>
  <c r="I36" i="5"/>
  <c r="W35" i="4"/>
  <c r="T35" i="4"/>
  <c r="U35" i="4" s="1"/>
  <c r="D39" i="5"/>
  <c r="D15" i="6" s="1"/>
  <c r="L39" i="5"/>
  <c r="L15" i="6" s="1"/>
  <c r="AA38" i="4"/>
  <c r="F15" i="8" s="1"/>
  <c r="D4" i="5"/>
  <c r="D8" i="6" s="1"/>
  <c r="L4" i="5"/>
  <c r="L8" i="6" s="1"/>
  <c r="AA3" i="4"/>
  <c r="F8" i="8" s="1"/>
  <c r="G8" i="8" s="1"/>
  <c r="AE96" i="3"/>
  <c r="I10" i="6"/>
  <c r="K27" i="5"/>
  <c r="K37" i="6" s="1"/>
  <c r="Y26" i="4"/>
  <c r="D37" i="8" s="1"/>
  <c r="E27" i="5"/>
  <c r="E37" i="6" s="1"/>
  <c r="J7" i="5"/>
  <c r="J16" i="6" s="1"/>
  <c r="X6" i="4"/>
  <c r="C16" i="8" s="1"/>
  <c r="G16" i="8" s="1"/>
  <c r="M3" i="5"/>
  <c r="M27" i="6" s="1"/>
  <c r="M45" i="4"/>
  <c r="J28" i="5"/>
  <c r="J4" i="6" s="1"/>
  <c r="X27" i="4"/>
  <c r="C4" i="8" s="1"/>
  <c r="C33" i="6"/>
  <c r="AE435" i="3"/>
  <c r="K33" i="5"/>
  <c r="K38" i="6" s="1"/>
  <c r="Y32" i="4"/>
  <c r="D38" i="8" s="1"/>
  <c r="E33" i="5"/>
  <c r="E38" i="6" s="1"/>
  <c r="C13" i="6"/>
  <c r="C32" i="5"/>
  <c r="W31" i="4"/>
  <c r="I32" i="5"/>
  <c r="T31" i="4"/>
  <c r="U31" i="4" s="1"/>
  <c r="K44" i="5"/>
  <c r="K34" i="6" s="1"/>
  <c r="Y43" i="4"/>
  <c r="D34" i="8" s="1"/>
  <c r="E44" i="5"/>
  <c r="E34" i="6" s="1"/>
  <c r="D44" i="5"/>
  <c r="D34" i="6" s="1"/>
  <c r="L44" i="5"/>
  <c r="L34" i="6" s="1"/>
  <c r="AA43" i="4"/>
  <c r="F34" i="8" s="1"/>
  <c r="C14" i="5"/>
  <c r="I14" i="5"/>
  <c r="T13" i="4"/>
  <c r="U13" i="4" s="1"/>
  <c r="W13" i="4"/>
  <c r="X17" i="4"/>
  <c r="C42" i="8" s="1"/>
  <c r="J18" i="5"/>
  <c r="J42" i="6" s="1"/>
  <c r="Z28" i="4"/>
  <c r="E19" i="8" s="1"/>
  <c r="M29" i="5"/>
  <c r="M19" i="6" s="1"/>
  <c r="I6" i="6"/>
  <c r="D12" i="5"/>
  <c r="D44" i="6" s="1"/>
  <c r="L12" i="5"/>
  <c r="L44" i="6" s="1"/>
  <c r="AA11" i="4"/>
  <c r="F44" i="8" s="1"/>
  <c r="G44" i="8" s="1"/>
  <c r="AA24" i="4"/>
  <c r="F5" i="8" s="1"/>
  <c r="D25" i="5"/>
  <c r="D5" i="6" s="1"/>
  <c r="L25" i="5"/>
  <c r="L5" i="6" s="1"/>
  <c r="X36" i="4"/>
  <c r="C10" i="8" s="1"/>
  <c r="J37" i="5"/>
  <c r="J10" i="6" s="1"/>
  <c r="J32" i="5"/>
  <c r="J18" i="6" s="1"/>
  <c r="X31" i="4"/>
  <c r="C18" i="8" s="1"/>
  <c r="AE35" i="3"/>
  <c r="Z5" i="4"/>
  <c r="E26" i="8" s="1"/>
  <c r="M6" i="5"/>
  <c r="M26" i="6" s="1"/>
  <c r="F6" i="5"/>
  <c r="F26" i="6" s="1"/>
  <c r="C43" i="6"/>
  <c r="G43" i="6" s="1"/>
  <c r="K3" i="5"/>
  <c r="K27" i="6" s="1"/>
  <c r="K61" i="6" s="1"/>
  <c r="J45" i="4"/>
  <c r="Y2" i="4"/>
  <c r="D27" i="8" s="1"/>
  <c r="K22" i="5"/>
  <c r="K24" i="6" s="1"/>
  <c r="Y21" i="4"/>
  <c r="D24" i="8" s="1"/>
  <c r="E22" i="5"/>
  <c r="E24" i="6" s="1"/>
  <c r="C35" i="6"/>
  <c r="G35" i="6" s="1"/>
  <c r="E3" i="5"/>
  <c r="E27" i="6" s="1"/>
  <c r="E61" i="6" s="1"/>
  <c r="E63" i="6" s="1"/>
  <c r="E65" i="6" s="1"/>
  <c r="H45" i="4"/>
  <c r="I13" i="6"/>
  <c r="J21" i="5"/>
  <c r="J33" i="6" s="1"/>
  <c r="X20" i="4"/>
  <c r="C33" i="8" s="1"/>
  <c r="D21" i="5"/>
  <c r="D33" i="6" s="1"/>
  <c r="L7" i="5"/>
  <c r="L16" i="6" s="1"/>
  <c r="D7" i="5"/>
  <c r="D16" i="6" s="1"/>
  <c r="AA6" i="4"/>
  <c r="F16" i="8" s="1"/>
  <c r="J24" i="5"/>
  <c r="J29" i="6" s="1"/>
  <c r="X23" i="4"/>
  <c r="C29" i="8" s="1"/>
  <c r="Z44" i="4"/>
  <c r="E13" i="8" s="1"/>
  <c r="F45" i="5"/>
  <c r="F13" i="6" s="1"/>
  <c r="M45" i="5"/>
  <c r="M13" i="6" s="1"/>
  <c r="F27" i="5"/>
  <c r="F37" i="6" s="1"/>
  <c r="D3" i="5"/>
  <c r="D27" i="6" s="1"/>
  <c r="D61" i="6" s="1"/>
  <c r="D63" i="6" s="1"/>
  <c r="D65" i="6" s="1"/>
  <c r="F45" i="4"/>
  <c r="L3" i="5"/>
  <c r="L27" i="6" s="1"/>
  <c r="L61" i="6" s="1"/>
  <c r="AA2" i="4"/>
  <c r="F27" i="8" s="1"/>
  <c r="AE296" i="3"/>
  <c r="AE219" i="3"/>
  <c r="Z33" i="4"/>
  <c r="E21" i="8" s="1"/>
  <c r="M34" i="5"/>
  <c r="M21" i="6" s="1"/>
  <c r="C6" i="6"/>
  <c r="Z11" i="4"/>
  <c r="E44" i="8" s="1"/>
  <c r="F12" i="5"/>
  <c r="F44" i="6" s="1"/>
  <c r="M12" i="5"/>
  <c r="M44" i="6" s="1"/>
  <c r="F5" i="5"/>
  <c r="F22" i="6" s="1"/>
  <c r="Y36" i="4"/>
  <c r="D10" i="8" s="1"/>
  <c r="K37" i="5"/>
  <c r="K10" i="6" s="1"/>
  <c r="C30" i="6"/>
  <c r="Z19" i="4"/>
  <c r="E9" i="8" s="1"/>
  <c r="M20" i="5"/>
  <c r="M9" i="6" s="1"/>
  <c r="F20" i="5"/>
  <c r="F9" i="6" s="1"/>
  <c r="I11" i="5"/>
  <c r="C11" i="5"/>
  <c r="W10" i="4"/>
  <c r="T10" i="4"/>
  <c r="U10" i="4" s="1"/>
  <c r="K70" i="7"/>
  <c r="I23" i="5"/>
  <c r="W22" i="4"/>
  <c r="T22" i="4"/>
  <c r="U22" i="4" s="1"/>
  <c r="C23" i="5"/>
  <c r="F29" i="5"/>
  <c r="F19" i="6" s="1"/>
  <c r="I35" i="6"/>
  <c r="AE325" i="3"/>
  <c r="J41" i="5"/>
  <c r="J11" i="6" s="1"/>
  <c r="X40" i="4"/>
  <c r="C11" i="8" s="1"/>
  <c r="C44" i="5"/>
  <c r="I44" i="5"/>
  <c r="W43" i="4"/>
  <c r="T43" i="4"/>
  <c r="U43" i="4" s="1"/>
  <c r="G43" i="8"/>
  <c r="G17" i="8"/>
  <c r="E70" i="7"/>
  <c r="D22" i="5"/>
  <c r="D24" i="6" s="1"/>
  <c r="L22" i="5"/>
  <c r="L24" i="6" s="1"/>
  <c r="AA21" i="4"/>
  <c r="F24" i="8" s="1"/>
  <c r="S45" i="4"/>
  <c r="S46" i="4" s="1"/>
  <c r="T30" i="4"/>
  <c r="U30" i="4" s="1"/>
  <c r="AE340" i="3"/>
  <c r="K41" i="5"/>
  <c r="K11" i="6" s="1"/>
  <c r="Y40" i="4"/>
  <c r="D11" i="8" s="1"/>
  <c r="M27" i="5"/>
  <c r="M37" i="6" s="1"/>
  <c r="AE383" i="3"/>
  <c r="L70" i="7"/>
  <c r="D70" i="7"/>
  <c r="C24" i="5"/>
  <c r="W23" i="4"/>
  <c r="I24" i="5"/>
  <c r="T23" i="4"/>
  <c r="U23" i="4" s="1"/>
  <c r="J38" i="5"/>
  <c r="J3" i="6" s="1"/>
  <c r="X37" i="4"/>
  <c r="C3" i="8" s="1"/>
  <c r="U29" i="4"/>
  <c r="D30" i="5"/>
  <c r="D14" i="6" s="1"/>
  <c r="L30" i="5"/>
  <c r="L14" i="6" s="1"/>
  <c r="AA29" i="4"/>
  <c r="F14" i="8" s="1"/>
  <c r="F31" i="5"/>
  <c r="F40" i="6" s="1"/>
  <c r="J11" i="5"/>
  <c r="J32" i="6" s="1"/>
  <c r="X10" i="4"/>
  <c r="C32" i="8" s="1"/>
  <c r="J30" i="5"/>
  <c r="J14" i="6" s="1"/>
  <c r="X29" i="4"/>
  <c r="C14" i="8" s="1"/>
  <c r="L33" i="5"/>
  <c r="L38" i="6" s="1"/>
  <c r="AA32" i="4"/>
  <c r="F38" i="8" s="1"/>
  <c r="D33" i="5"/>
  <c r="D38" i="6" s="1"/>
  <c r="I30" i="6"/>
  <c r="T11" i="4"/>
  <c r="U11" i="4" s="1"/>
  <c r="I3" i="5"/>
  <c r="C3" i="5"/>
  <c r="B45" i="4"/>
  <c r="T2" i="4"/>
  <c r="W2" i="4"/>
  <c r="J8" i="5"/>
  <c r="J6" i="6" s="1"/>
  <c r="X7" i="4"/>
  <c r="C6" i="8" s="1"/>
  <c r="D24" i="5"/>
  <c r="D29" i="6" s="1"/>
  <c r="L24" i="5"/>
  <c r="L29" i="6" s="1"/>
  <c r="AA23" i="4"/>
  <c r="F29" i="8" s="1"/>
  <c r="E482" i="3"/>
  <c r="E491" i="3" s="1"/>
  <c r="C11" i="6"/>
  <c r="D19" i="5"/>
  <c r="D41" i="6" s="1"/>
  <c r="L19" i="5"/>
  <c r="L41" i="6" s="1"/>
  <c r="AA18" i="4"/>
  <c r="F41" i="8" s="1"/>
  <c r="J10" i="5"/>
  <c r="X9" i="4"/>
  <c r="I33" i="5"/>
  <c r="T32" i="4"/>
  <c r="U32" i="4" s="1"/>
  <c r="C33" i="5"/>
  <c r="W32" i="4"/>
  <c r="I5" i="5"/>
  <c r="C5" i="5"/>
  <c r="T4" i="4"/>
  <c r="U4" i="4" s="1"/>
  <c r="W4" i="4"/>
  <c r="K24" i="5"/>
  <c r="K29" i="6" s="1"/>
  <c r="Y23" i="4"/>
  <c r="D29" i="8" s="1"/>
  <c r="E24" i="5"/>
  <c r="E29" i="6" s="1"/>
  <c r="I25" i="5"/>
  <c r="C25" i="5"/>
  <c r="W24" i="4"/>
  <c r="T24" i="4"/>
  <c r="U24" i="4" s="1"/>
  <c r="AE413" i="3"/>
  <c r="F3" i="5"/>
  <c r="F27" i="6" s="1"/>
  <c r="F61" i="6" s="1"/>
  <c r="F63" i="6" s="1"/>
  <c r="F65" i="6" s="1"/>
  <c r="I45" i="4"/>
  <c r="L47" i="6"/>
  <c r="L62" i="6"/>
  <c r="C40" i="6"/>
  <c r="G31" i="5"/>
  <c r="C34" i="5"/>
  <c r="W33" i="4"/>
  <c r="I34" i="5"/>
  <c r="T33" i="4"/>
  <c r="U33" i="4" s="1"/>
  <c r="T42" i="4"/>
  <c r="U42" i="4" s="1"/>
  <c r="AE355" i="3"/>
  <c r="D17" i="5"/>
  <c r="D36" i="6" s="1"/>
  <c r="L17" i="5"/>
  <c r="L36" i="6" s="1"/>
  <c r="AA16" i="4"/>
  <c r="F36" i="8" s="1"/>
  <c r="D9" i="5"/>
  <c r="D30" i="6" s="1"/>
  <c r="L9" i="5"/>
  <c r="L30" i="6" s="1"/>
  <c r="AA8" i="4"/>
  <c r="F30" i="8" s="1"/>
  <c r="G30" i="8" s="1"/>
  <c r="AE66" i="3"/>
  <c r="I14" i="6"/>
  <c r="T16" i="4"/>
  <c r="U16" i="4" s="1"/>
  <c r="K6" i="5"/>
  <c r="K26" i="6" s="1"/>
  <c r="Y5" i="4"/>
  <c r="D26" i="8" s="1"/>
  <c r="E6" i="5"/>
  <c r="E26" i="6" s="1"/>
  <c r="J15" i="5"/>
  <c r="J7" i="6" s="1"/>
  <c r="X14" i="4"/>
  <c r="L31" i="5"/>
  <c r="L40" i="6" s="1"/>
  <c r="AA30" i="4"/>
  <c r="F40" i="8" s="1"/>
  <c r="D31" i="5"/>
  <c r="D40" i="6" s="1"/>
  <c r="F34" i="5"/>
  <c r="F21" i="6" s="1"/>
  <c r="AE391" i="3"/>
  <c r="D41" i="5"/>
  <c r="D11" i="6" s="1"/>
  <c r="L41" i="5"/>
  <c r="L11" i="6" s="1"/>
  <c r="AA40" i="4"/>
  <c r="F11" i="8" s="1"/>
  <c r="I44" i="6"/>
  <c r="N12" i="5"/>
  <c r="T6" i="4"/>
  <c r="U6" i="4" s="1"/>
  <c r="C70" i="7"/>
  <c r="I70" i="7"/>
  <c r="I9" i="6"/>
  <c r="I11" i="6"/>
  <c r="D32" i="5"/>
  <c r="D18" i="6" s="1"/>
  <c r="L32" i="5"/>
  <c r="L18" i="6" s="1"/>
  <c r="AA31" i="4"/>
  <c r="F18" i="8" s="1"/>
  <c r="J13" i="5"/>
  <c r="J35" i="6" s="1"/>
  <c r="X12" i="4"/>
  <c r="C35" i="8" s="1"/>
  <c r="G35" i="8" s="1"/>
  <c r="Y44" i="4"/>
  <c r="D13" i="8" s="1"/>
  <c r="K45" i="5"/>
  <c r="K13" i="6" s="1"/>
  <c r="E45" i="5"/>
  <c r="E13" i="6" s="1"/>
  <c r="D37" i="5"/>
  <c r="D10" i="6" s="1"/>
  <c r="L37" i="5"/>
  <c r="L10" i="6" s="1"/>
  <c r="AA36" i="4"/>
  <c r="F10" i="8" s="1"/>
  <c r="C42" i="5"/>
  <c r="I42" i="5"/>
  <c r="W41" i="4"/>
  <c r="T41" i="4"/>
  <c r="U41" i="4" s="1"/>
  <c r="F70" i="7"/>
  <c r="J22" i="5"/>
  <c r="J24" i="6" s="1"/>
  <c r="X21" i="4"/>
  <c r="C24" i="8" s="1"/>
  <c r="Z23" i="4"/>
  <c r="E29" i="8" s="1"/>
  <c r="F24" i="5"/>
  <c r="F29" i="6" s="1"/>
  <c r="M24" i="5"/>
  <c r="M29" i="6" s="1"/>
  <c r="AB42" i="4"/>
  <c r="I35" i="5"/>
  <c r="C35" i="5"/>
  <c r="W34" i="4"/>
  <c r="T34" i="4"/>
  <c r="U34" i="4" s="1"/>
  <c r="C38" i="5"/>
  <c r="I38" i="5"/>
  <c r="W37" i="4"/>
  <c r="T37" i="4"/>
  <c r="U37" i="4" s="1"/>
  <c r="AE236" i="3"/>
  <c r="AE395" i="3"/>
  <c r="K32" i="5"/>
  <c r="K18" i="6" s="1"/>
  <c r="Y31" i="4"/>
  <c r="D18" i="8" s="1"/>
  <c r="I39" i="5"/>
  <c r="C39" i="5"/>
  <c r="W38" i="4"/>
  <c r="T38" i="4"/>
  <c r="U38" i="4" s="1"/>
  <c r="J17" i="5"/>
  <c r="J36" i="6" s="1"/>
  <c r="X16" i="4"/>
  <c r="C36" i="8" s="1"/>
  <c r="T3" i="4"/>
  <c r="U3" i="4" s="1"/>
  <c r="C44" i="6"/>
  <c r="G44" i="6" s="1"/>
  <c r="C16" i="6"/>
  <c r="AE199" i="3"/>
  <c r="D20" i="5"/>
  <c r="D9" i="6" s="1"/>
  <c r="L20" i="5"/>
  <c r="L9" i="6" s="1"/>
  <c r="AA19" i="4"/>
  <c r="F9" i="8" s="1"/>
  <c r="AE162" i="3"/>
  <c r="J44" i="5"/>
  <c r="J34" i="6" s="1"/>
  <c r="X43" i="4"/>
  <c r="C34" i="8" s="1"/>
  <c r="T19" i="4"/>
  <c r="U19" i="4" s="1"/>
  <c r="K30" i="5"/>
  <c r="K14" i="6" s="1"/>
  <c r="Y29" i="4"/>
  <c r="D14" i="8" s="1"/>
  <c r="G14" i="8" s="1"/>
  <c r="E30" i="5"/>
  <c r="E14" i="6" s="1"/>
  <c r="AE250" i="3"/>
  <c r="D14" i="5"/>
  <c r="D20" i="6" s="1"/>
  <c r="L14" i="5"/>
  <c r="L20" i="6" s="1"/>
  <c r="AA13" i="4"/>
  <c r="F20" i="8" s="1"/>
  <c r="D34" i="5"/>
  <c r="D21" i="6" s="1"/>
  <c r="L34" i="5"/>
  <c r="L21" i="6" s="1"/>
  <c r="AA33" i="4"/>
  <c r="F21" i="8" s="1"/>
  <c r="K5" i="5"/>
  <c r="K22" i="6" s="1"/>
  <c r="Y4" i="4"/>
  <c r="D22" i="8" s="1"/>
  <c r="E5" i="5"/>
  <c r="E22" i="6" s="1"/>
  <c r="D11" i="5"/>
  <c r="D32" i="6" s="1"/>
  <c r="L11" i="5"/>
  <c r="L32" i="6" s="1"/>
  <c r="AA10" i="4"/>
  <c r="F32" i="8" s="1"/>
  <c r="D18" i="5"/>
  <c r="D42" i="6" s="1"/>
  <c r="I40" i="6"/>
  <c r="AE262" i="3"/>
  <c r="G43" i="5"/>
  <c r="C17" i="6"/>
  <c r="G17" i="6" s="1"/>
  <c r="D8" i="5"/>
  <c r="D6" i="6" s="1"/>
  <c r="L8" i="5"/>
  <c r="L6" i="6" s="1"/>
  <c r="AA7" i="4"/>
  <c r="F6" i="8" s="1"/>
  <c r="C6" i="5"/>
  <c r="I6" i="5"/>
  <c r="W5" i="4"/>
  <c r="T5" i="4"/>
  <c r="U5" i="4" s="1"/>
  <c r="I19" i="5"/>
  <c r="C19" i="5"/>
  <c r="W18" i="4"/>
  <c r="T18" i="4"/>
  <c r="U18" i="4" s="1"/>
  <c r="D28" i="5"/>
  <c r="D4" i="6" s="1"/>
  <c r="C26" i="5"/>
  <c r="W25" i="4"/>
  <c r="I26" i="5"/>
  <c r="T25" i="4"/>
  <c r="U25" i="4" s="1"/>
  <c r="D45" i="5"/>
  <c r="D13" i="6" s="1"/>
  <c r="L45" i="5"/>
  <c r="L13" i="6" s="1"/>
  <c r="AA44" i="4"/>
  <c r="F13" i="8" s="1"/>
  <c r="K40" i="5"/>
  <c r="K45" i="6" s="1"/>
  <c r="Y39" i="4"/>
  <c r="D45" i="8" s="1"/>
  <c r="E40" i="5"/>
  <c r="E45" i="6" s="1"/>
  <c r="C14" i="6"/>
  <c r="C40" i="5"/>
  <c r="I40" i="5"/>
  <c r="W39" i="4"/>
  <c r="T39" i="4"/>
  <c r="U39" i="4" s="1"/>
  <c r="C36" i="6"/>
  <c r="G36" i="6" s="1"/>
  <c r="G17" i="5"/>
  <c r="M31" i="5"/>
  <c r="M40" i="6" s="1"/>
  <c r="K26" i="5"/>
  <c r="K28" i="6" s="1"/>
  <c r="Y25" i="4"/>
  <c r="D28" i="8" s="1"/>
  <c r="E26" i="5"/>
  <c r="E28" i="6" s="1"/>
  <c r="I16" i="6"/>
  <c r="N7" i="5"/>
  <c r="C9" i="6"/>
  <c r="G9" i="6" s="1"/>
  <c r="O45" i="4"/>
  <c r="J3" i="5"/>
  <c r="J27" i="6" s="1"/>
  <c r="X2" i="4"/>
  <c r="C27" i="8" s="1"/>
  <c r="AB15" i="4"/>
  <c r="J5" i="5"/>
  <c r="J22" i="6" s="1"/>
  <c r="X4" i="4"/>
  <c r="C22" i="8" s="1"/>
  <c r="G37" i="5"/>
  <c r="C10" i="6"/>
  <c r="G10" i="6" s="1"/>
  <c r="J39" i="5"/>
  <c r="J15" i="6" s="1"/>
  <c r="X38" i="4"/>
  <c r="C15" i="8" s="1"/>
  <c r="B33" i="8"/>
  <c r="Z43" i="4"/>
  <c r="E34" i="8" s="1"/>
  <c r="M44" i="5"/>
  <c r="M34" i="6" s="1"/>
  <c r="T44" i="4"/>
  <c r="U44" i="4" s="1"/>
  <c r="AE131" i="3"/>
  <c r="I29" i="5"/>
  <c r="C29" i="5"/>
  <c r="W28" i="4"/>
  <c r="T28" i="4"/>
  <c r="U28" i="4" s="1"/>
  <c r="I17" i="6"/>
  <c r="N17" i="6" s="1"/>
  <c r="N43" i="5"/>
  <c r="R45" i="4"/>
  <c r="Z2" i="4"/>
  <c r="E27" i="8" s="1"/>
  <c r="K31" i="5"/>
  <c r="K40" i="6" s="1"/>
  <c r="Y30" i="4"/>
  <c r="D40" i="8" s="1"/>
  <c r="E31" i="5"/>
  <c r="E40" i="6" s="1"/>
  <c r="G15" i="5"/>
  <c r="C7" i="6"/>
  <c r="G7" i="6" s="1"/>
  <c r="T7" i="4"/>
  <c r="U7" i="4" s="1"/>
  <c r="I36" i="6"/>
  <c r="J20" i="5"/>
  <c r="J9" i="6" s="1"/>
  <c r="X19" i="4"/>
  <c r="C9" i="8" s="1"/>
  <c r="X18" i="4"/>
  <c r="C41" i="8" s="1"/>
  <c r="J19" i="5"/>
  <c r="J41" i="6" s="1"/>
  <c r="AA28" i="4"/>
  <c r="F19" i="8" s="1"/>
  <c r="L29" i="5"/>
  <c r="L19" i="6" s="1"/>
  <c r="D29" i="5"/>
  <c r="D19" i="6" s="1"/>
  <c r="F26" i="5"/>
  <c r="F28" i="6" s="1"/>
  <c r="J27" i="5"/>
  <c r="J37" i="6" s="1"/>
  <c r="X26" i="4"/>
  <c r="C37" i="8" s="1"/>
  <c r="I8" i="6"/>
  <c r="N8" i="6" s="1"/>
  <c r="N4" i="5"/>
  <c r="C22" i="5"/>
  <c r="W21" i="4"/>
  <c r="I22" i="5"/>
  <c r="T21" i="4"/>
  <c r="U21" i="4" s="1"/>
  <c r="C18" i="5"/>
  <c r="T17" i="4"/>
  <c r="U17" i="4" s="1"/>
  <c r="I18" i="5"/>
  <c r="W17" i="4"/>
  <c r="F32" i="5"/>
  <c r="F18" i="6" s="1"/>
  <c r="J70" i="7"/>
  <c r="T15" i="4"/>
  <c r="U15" i="4" s="1"/>
  <c r="Y9" i="4"/>
  <c r="D12" i="8" s="1"/>
  <c r="E10" i="5"/>
  <c r="E12" i="6" s="1"/>
  <c r="E46" i="6" s="1"/>
  <c r="E53" i="6" s="1"/>
  <c r="K10" i="5"/>
  <c r="K12" i="6" s="1"/>
  <c r="I7" i="6"/>
  <c r="C28" i="5"/>
  <c r="W27" i="4"/>
  <c r="I28" i="5"/>
  <c r="T27" i="4"/>
  <c r="U27" i="4" s="1"/>
  <c r="T12" i="4"/>
  <c r="U12" i="4" s="1"/>
  <c r="K23" i="5"/>
  <c r="K23" i="6" s="1"/>
  <c r="Y22" i="4"/>
  <c r="D23" i="8" s="1"/>
  <c r="E23" i="5"/>
  <c r="E23" i="6" s="1"/>
  <c r="T14" i="4"/>
  <c r="U14" i="4" s="1"/>
  <c r="G6" i="8" l="1"/>
  <c r="G7" i="5"/>
  <c r="G16" i="6"/>
  <c r="G11" i="6"/>
  <c r="N16" i="6"/>
  <c r="G40" i="8"/>
  <c r="G14" i="6"/>
  <c r="G36" i="8"/>
  <c r="G33" i="6"/>
  <c r="AB3" i="4"/>
  <c r="N11" i="6"/>
  <c r="M46" i="6"/>
  <c r="M53" i="6" s="1"/>
  <c r="AB11" i="4"/>
  <c r="AB36" i="4"/>
  <c r="G13" i="8"/>
  <c r="AB7" i="4"/>
  <c r="G11" i="8"/>
  <c r="N15" i="5"/>
  <c r="G33" i="8"/>
  <c r="N9" i="5"/>
  <c r="G13" i="5"/>
  <c r="G10" i="8"/>
  <c r="G21" i="5"/>
  <c r="N43" i="6"/>
  <c r="F46" i="6"/>
  <c r="F53" i="6" s="1"/>
  <c r="F54" i="6" s="1"/>
  <c r="N14" i="6"/>
  <c r="L46" i="6"/>
  <c r="L53" i="6" s="1"/>
  <c r="N7" i="6"/>
  <c r="G9" i="8"/>
  <c r="K46" i="6"/>
  <c r="K53" i="6" s="1"/>
  <c r="K54" i="6" s="1"/>
  <c r="N44" i="6"/>
  <c r="L54" i="6"/>
  <c r="E54" i="6"/>
  <c r="E69" i="6"/>
  <c r="E70" i="6" s="1"/>
  <c r="F69" i="6"/>
  <c r="F70" i="6" s="1"/>
  <c r="M54" i="6"/>
  <c r="C41" i="6"/>
  <c r="G41" i="6" s="1"/>
  <c r="G19" i="5"/>
  <c r="AB28" i="4"/>
  <c r="B19" i="8"/>
  <c r="G19" i="8" s="1"/>
  <c r="I28" i="6"/>
  <c r="N28" i="6" s="1"/>
  <c r="N26" i="5"/>
  <c r="I3" i="6"/>
  <c r="N38" i="5"/>
  <c r="I31" i="6"/>
  <c r="N31" i="6" s="1"/>
  <c r="N42" i="5"/>
  <c r="I38" i="6"/>
  <c r="N38" i="6" s="1"/>
  <c r="N33" i="5"/>
  <c r="T45" i="4"/>
  <c r="U2" i="4"/>
  <c r="AB23" i="4"/>
  <c r="B29" i="8"/>
  <c r="G29" i="8" s="1"/>
  <c r="I23" i="6"/>
  <c r="N23" i="6" s="1"/>
  <c r="N23" i="5"/>
  <c r="N13" i="6"/>
  <c r="G45" i="5"/>
  <c r="AB35" i="4"/>
  <c r="B25" i="8"/>
  <c r="G25" i="8" s="1"/>
  <c r="AB20" i="4"/>
  <c r="C42" i="6"/>
  <c r="G42" i="6" s="1"/>
  <c r="G18" i="5"/>
  <c r="G29" i="5"/>
  <c r="C19" i="6"/>
  <c r="G19" i="6" s="1"/>
  <c r="AB25" i="4"/>
  <c r="B28" i="8"/>
  <c r="G28" i="8" s="1"/>
  <c r="AB5" i="4"/>
  <c r="B26" i="8"/>
  <c r="G26" i="8" s="1"/>
  <c r="G38" i="5"/>
  <c r="C3" i="6"/>
  <c r="C31" i="6"/>
  <c r="G31" i="6" s="1"/>
  <c r="G42" i="5"/>
  <c r="N20" i="5"/>
  <c r="AB14" i="4"/>
  <c r="C7" i="8"/>
  <c r="G7" i="8" s="1"/>
  <c r="AB4" i="4"/>
  <c r="B22" i="8"/>
  <c r="G22" i="8" s="1"/>
  <c r="AB9" i="4"/>
  <c r="C12" i="8"/>
  <c r="G12" i="8" s="1"/>
  <c r="AB19" i="4"/>
  <c r="C46" i="5"/>
  <c r="I46" i="5"/>
  <c r="W45" i="4"/>
  <c r="B46" i="4"/>
  <c r="C29" i="6"/>
  <c r="G29" i="6" s="1"/>
  <c r="G24" i="5"/>
  <c r="N13" i="5"/>
  <c r="L63" i="6"/>
  <c r="L65" i="6" s="1"/>
  <c r="N45" i="5"/>
  <c r="G13" i="6"/>
  <c r="I25" i="6"/>
  <c r="N36" i="5"/>
  <c r="C28" i="6"/>
  <c r="G28" i="6" s="1"/>
  <c r="G26" i="5"/>
  <c r="I26" i="6"/>
  <c r="N26" i="6" s="1"/>
  <c r="N6" i="5"/>
  <c r="N31" i="5"/>
  <c r="AB16" i="4"/>
  <c r="AB30" i="4"/>
  <c r="N9" i="6"/>
  <c r="F46" i="5"/>
  <c r="I46" i="4"/>
  <c r="J12" i="6"/>
  <c r="N12" i="6" s="1"/>
  <c r="N10" i="5"/>
  <c r="C27" i="6"/>
  <c r="G3" i="5"/>
  <c r="N35" i="6"/>
  <c r="G9" i="5"/>
  <c r="G8" i="5"/>
  <c r="D46" i="5"/>
  <c r="AA45" i="4"/>
  <c r="L46" i="5"/>
  <c r="F46" i="4"/>
  <c r="E46" i="5"/>
  <c r="H46" i="4"/>
  <c r="K46" i="5"/>
  <c r="Y45" i="4"/>
  <c r="J46" i="4"/>
  <c r="AB13" i="4"/>
  <c r="B20" i="8"/>
  <c r="G20" i="8" s="1"/>
  <c r="C25" i="6"/>
  <c r="G36" i="5"/>
  <c r="K47" i="6"/>
  <c r="K62" i="6"/>
  <c r="AB44" i="4"/>
  <c r="AB26" i="4"/>
  <c r="B37" i="8"/>
  <c r="G37" i="8" s="1"/>
  <c r="D12" i="6"/>
  <c r="G12" i="6" s="1"/>
  <c r="G10" i="5"/>
  <c r="N17" i="5"/>
  <c r="N40" i="6"/>
  <c r="AB34" i="4"/>
  <c r="B39" i="8"/>
  <c r="G39" i="8" s="1"/>
  <c r="N70" i="7"/>
  <c r="I21" i="6"/>
  <c r="N21" i="6" s="1"/>
  <c r="N34" i="5"/>
  <c r="AB24" i="4"/>
  <c r="B5" i="8"/>
  <c r="G5" i="8" s="1"/>
  <c r="C22" i="6"/>
  <c r="G22" i="6" s="1"/>
  <c r="G5" i="5"/>
  <c r="I27" i="6"/>
  <c r="N3" i="5"/>
  <c r="AB43" i="4"/>
  <c r="B34" i="8"/>
  <c r="G34" i="8" s="1"/>
  <c r="AB10" i="4"/>
  <c r="B32" i="8"/>
  <c r="G32" i="8" s="1"/>
  <c r="G30" i="6"/>
  <c r="G6" i="6"/>
  <c r="K63" i="6"/>
  <c r="K65" i="6" s="1"/>
  <c r="G4" i="5"/>
  <c r="C37" i="6"/>
  <c r="G37" i="6" s="1"/>
  <c r="G27" i="5"/>
  <c r="N21" i="5"/>
  <c r="C45" i="6"/>
  <c r="G45" i="6" s="1"/>
  <c r="G40" i="5"/>
  <c r="N28" i="5"/>
  <c r="I4" i="6"/>
  <c r="N4" i="6" s="1"/>
  <c r="I24" i="6"/>
  <c r="N24" i="6" s="1"/>
  <c r="N22" i="5"/>
  <c r="I19" i="6"/>
  <c r="N19" i="6" s="1"/>
  <c r="N29" i="5"/>
  <c r="N36" i="6"/>
  <c r="C26" i="6"/>
  <c r="G26" i="6" s="1"/>
  <c r="G6" i="5"/>
  <c r="C4" i="6"/>
  <c r="G4" i="6" s="1"/>
  <c r="G28" i="5"/>
  <c r="C24" i="6"/>
  <c r="G24" i="6" s="1"/>
  <c r="G22" i="5"/>
  <c r="Z45" i="4"/>
  <c r="R46" i="4"/>
  <c r="AB39" i="4"/>
  <c r="B45" i="8"/>
  <c r="G45" i="8" s="1"/>
  <c r="AB29" i="4"/>
  <c r="G35" i="5"/>
  <c r="C39" i="6"/>
  <c r="G39" i="6" s="1"/>
  <c r="G70" i="7"/>
  <c r="AB33" i="4"/>
  <c r="B21" i="8"/>
  <c r="G21" i="8" s="1"/>
  <c r="C5" i="6"/>
  <c r="G5" i="6" s="1"/>
  <c r="G25" i="5"/>
  <c r="I22" i="6"/>
  <c r="N22" i="6" s="1"/>
  <c r="N5" i="5"/>
  <c r="AB6" i="4"/>
  <c r="I34" i="6"/>
  <c r="N34" i="6" s="1"/>
  <c r="N44" i="5"/>
  <c r="AB40" i="4"/>
  <c r="C32" i="6"/>
  <c r="G32" i="6" s="1"/>
  <c r="G11" i="5"/>
  <c r="G16" i="5"/>
  <c r="N8" i="5"/>
  <c r="N14" i="5"/>
  <c r="I20" i="6"/>
  <c r="N20" i="6" s="1"/>
  <c r="M46" i="5"/>
  <c r="M46" i="4"/>
  <c r="N10" i="6"/>
  <c r="G8" i="6"/>
  <c r="I37" i="6"/>
  <c r="N37" i="6" s="1"/>
  <c r="N27" i="5"/>
  <c r="N33" i="6"/>
  <c r="G39" i="5"/>
  <c r="C15" i="6"/>
  <c r="G15" i="6" s="1"/>
  <c r="AB27" i="4"/>
  <c r="B4" i="8"/>
  <c r="G4" i="8" s="1"/>
  <c r="AB21" i="4"/>
  <c r="B24" i="8"/>
  <c r="G24" i="8" s="1"/>
  <c r="AB17" i="4"/>
  <c r="B42" i="8"/>
  <c r="G42" i="8" s="1"/>
  <c r="J61" i="6"/>
  <c r="J63" i="6" s="1"/>
  <c r="J65" i="6" s="1"/>
  <c r="J47" i="6"/>
  <c r="I45" i="6"/>
  <c r="N45" i="6" s="1"/>
  <c r="N40" i="5"/>
  <c r="AB18" i="4"/>
  <c r="B41" i="8"/>
  <c r="G41" i="8" s="1"/>
  <c r="AB38" i="4"/>
  <c r="B15" i="8"/>
  <c r="G15" i="8" s="1"/>
  <c r="I39" i="6"/>
  <c r="N39" i="6" s="1"/>
  <c r="N35" i="5"/>
  <c r="C21" i="6"/>
  <c r="G21" i="6" s="1"/>
  <c r="G34" i="5"/>
  <c r="I5" i="6"/>
  <c r="N5" i="6" s="1"/>
  <c r="N25" i="5"/>
  <c r="AB32" i="4"/>
  <c r="B38" i="8"/>
  <c r="G38" i="8" s="1"/>
  <c r="J46" i="6"/>
  <c r="J53" i="6" s="1"/>
  <c r="C34" i="6"/>
  <c r="G34" i="6" s="1"/>
  <c r="G44" i="5"/>
  <c r="G23" i="5"/>
  <c r="C23" i="6"/>
  <c r="G23" i="6" s="1"/>
  <c r="I32" i="6"/>
  <c r="N32" i="6" s="1"/>
  <c r="N11" i="5"/>
  <c r="N6" i="6"/>
  <c r="C20" i="6"/>
  <c r="G20" i="6" s="1"/>
  <c r="G14" i="5"/>
  <c r="I18" i="6"/>
  <c r="N18" i="6" s="1"/>
  <c r="N32" i="5"/>
  <c r="M61" i="6"/>
  <c r="M63" i="6" s="1"/>
  <c r="M65" i="6" s="1"/>
  <c r="M47" i="6"/>
  <c r="N37" i="5"/>
  <c r="N16" i="5"/>
  <c r="C38" i="6"/>
  <c r="G38" i="6" s="1"/>
  <c r="G33" i="5"/>
  <c r="AB31" i="4"/>
  <c r="B18" i="8"/>
  <c r="G18" i="8" s="1"/>
  <c r="I42" i="6"/>
  <c r="N42" i="6" s="1"/>
  <c r="N18" i="5"/>
  <c r="J46" i="5"/>
  <c r="X45" i="4"/>
  <c r="O46" i="4"/>
  <c r="G20" i="5"/>
  <c r="G30" i="5"/>
  <c r="I41" i="6"/>
  <c r="N41" i="6" s="1"/>
  <c r="N19" i="5"/>
  <c r="G12" i="5"/>
  <c r="N39" i="5"/>
  <c r="I15" i="6"/>
  <c r="N15" i="6" s="1"/>
  <c r="AB37" i="4"/>
  <c r="B3" i="8"/>
  <c r="AB41" i="4"/>
  <c r="B31" i="8"/>
  <c r="G31" i="8" s="1"/>
  <c r="N41" i="5"/>
  <c r="N30" i="5"/>
  <c r="G40" i="6"/>
  <c r="G41" i="5"/>
  <c r="AB2" i="4"/>
  <c r="B27" i="8"/>
  <c r="G27" i="8" s="1"/>
  <c r="N30" i="6"/>
  <c r="I29" i="6"/>
  <c r="N29" i="6" s="1"/>
  <c r="N24" i="5"/>
  <c r="AB22" i="4"/>
  <c r="B23" i="8"/>
  <c r="G23" i="8" s="1"/>
  <c r="C18" i="6"/>
  <c r="G18" i="6" s="1"/>
  <c r="G32" i="5"/>
  <c r="AB12" i="4"/>
  <c r="AB8" i="4"/>
  <c r="M69" i="6" l="1"/>
  <c r="M70" i="6" s="1"/>
  <c r="J69" i="6"/>
  <c r="J70" i="6" s="1"/>
  <c r="J54" i="6"/>
  <c r="G46" i="5"/>
  <c r="N46" i="5"/>
  <c r="C62" i="6"/>
  <c r="G25" i="6"/>
  <c r="G62" i="6" s="1"/>
  <c r="C46" i="6"/>
  <c r="G3" i="6"/>
  <c r="N27" i="6"/>
  <c r="N61" i="6" s="1"/>
  <c r="I61" i="6"/>
  <c r="G27" i="6"/>
  <c r="G61" i="6" s="1"/>
  <c r="C61" i="6"/>
  <c r="I46" i="6"/>
  <c r="N3" i="6"/>
  <c r="K69" i="6"/>
  <c r="K70" i="6" s="1"/>
  <c r="G3" i="8"/>
  <c r="U45" i="4"/>
  <c r="T46" i="4"/>
  <c r="N25" i="6"/>
  <c r="I47" i="6"/>
  <c r="I62" i="6"/>
  <c r="AB45" i="4"/>
  <c r="D46" i="6"/>
  <c r="D53" i="6" s="1"/>
  <c r="L69" i="6"/>
  <c r="L70" i="6" s="1"/>
  <c r="I53" i="6" l="1"/>
  <c r="N46" i="6"/>
  <c r="N53" i="6" s="1"/>
  <c r="N47" i="6"/>
  <c r="N62" i="6"/>
  <c r="I63" i="6"/>
  <c r="I65" i="6" s="1"/>
  <c r="D54" i="6"/>
  <c r="D69" i="6"/>
  <c r="D70" i="6" s="1"/>
  <c r="C53" i="6"/>
  <c r="G46" i="6"/>
  <c r="G53" i="6" s="1"/>
  <c r="C63" i="6"/>
  <c r="C65" i="6" s="1"/>
  <c r="G63" i="6"/>
  <c r="G65" i="6" s="1"/>
  <c r="N63" i="6"/>
  <c r="N65" i="6" s="1"/>
  <c r="G54" i="6" l="1"/>
  <c r="G69" i="6"/>
  <c r="G70" i="6" s="1"/>
  <c r="C69" i="6"/>
  <c r="C70" i="6" s="1"/>
  <c r="C54" i="6"/>
  <c r="N54" i="6"/>
  <c r="N69" i="6"/>
  <c r="N70" i="6" s="1"/>
  <c r="I54" i="6"/>
  <c r="I69" i="6"/>
  <c r="I70" i="6" s="1"/>
</calcChain>
</file>

<file path=xl/sharedStrings.xml><?xml version="1.0" encoding="utf-8"?>
<sst xmlns="http://schemas.openxmlformats.org/spreadsheetml/2006/main" count="2767" uniqueCount="1443">
  <si>
    <t>2011 Census: Key Statistics for local authorities in England and Wales</t>
  </si>
  <si>
    <t>Published 11 December 2012</t>
  </si>
  <si>
    <t>This table is part of the Key Statistics for local authorities in England and Wales, the first release of the key statistics that add detail</t>
  </si>
  <si>
    <t xml:space="preserve">to the population estimates from the 2011 Census of Population for England and Wales that were published in July 2012. </t>
  </si>
  <si>
    <t xml:space="preserve">The release provides all Key Statistics tables and selected Quick Statistics tables for England and Wales and constituent regions, </t>
  </si>
  <si>
    <t xml:space="preserve">counties, London boroughs, districts and unitary authorities as at census day, 27 March 2011. </t>
  </si>
  <si>
    <t xml:space="preserve">Further releases of these Key Statistics and the remaining Quick Statistics tables will provide the same detail for local areas when they </t>
  </si>
  <si>
    <t>are published in early 2013 for Output Areas and for wards.</t>
  </si>
  <si>
    <t>This release is in accordance with section 20 of the Statistics and Registration Service Act 2007.</t>
  </si>
  <si>
    <t>Confidentiality</t>
  </si>
  <si>
    <t xml:space="preserve">ONS as the executive arm of the UK Statistics Authority has a legal obligation not to reveal information collected in confidence in the </t>
  </si>
  <si>
    <t xml:space="preserve">census about individual people and households. The confidentiality of all census results, including the counts in this release, </t>
  </si>
  <si>
    <t>is protected by a combination of a variety of disclosure protection measures.</t>
  </si>
  <si>
    <t>Contents</t>
  </si>
  <si>
    <t>Table Number</t>
  </si>
  <si>
    <t>KS201EW</t>
  </si>
  <si>
    <t>Table title</t>
  </si>
  <si>
    <t>2011 Census: Ethnic group, local authorities in England and Wales</t>
  </si>
  <si>
    <t>Source</t>
  </si>
  <si>
    <t>2011 Census</t>
  </si>
  <si>
    <t>Reference date</t>
  </si>
  <si>
    <t>Table population</t>
  </si>
  <si>
    <t>All usual residents</t>
  </si>
  <si>
    <t>Geographic coverage</t>
  </si>
  <si>
    <t>England and Wales</t>
  </si>
  <si>
    <t>Geographic breakdown</t>
  </si>
  <si>
    <t>Country, region, county, London borough, district, unitary authority</t>
  </si>
  <si>
    <t>Statistical unit</t>
  </si>
  <si>
    <t>Persons</t>
  </si>
  <si>
    <t>This table is presented in three versions:</t>
  </si>
  <si>
    <t>Numbers</t>
  </si>
  <si>
    <t>Percentages -  each category is shown as a percentage of the population being measured</t>
  </si>
  <si>
    <t>Ranks - each category for each district and unitary authority is ranked within England and Wales, with ranks based on percentages</t>
  </si>
  <si>
    <t>Notes and Definitions</t>
  </si>
  <si>
    <t xml:space="preserve">1. The main population base for outputs from the 2011 Census is the usual resident population as at census day (27 March 2011). </t>
  </si>
  <si>
    <t xml:space="preserve">Although the population base for enumeration included non-UK short-term residents, these are not included in the main outputs from the </t>
  </si>
  <si>
    <t xml:space="preserve">2011 Census, but are analysed separately. All outputs, unless specified, are produced using only usual residents of the UK. </t>
  </si>
  <si>
    <t xml:space="preserve">For 2011 Census purposes, a usual resident of the UK is anyone who, on census day, was in the UK and had stayed or intended to </t>
  </si>
  <si>
    <t xml:space="preserve">stay in the UK for a period of 12 months or more, or had a permanent UK address and was outside the UK and intended to be outside </t>
  </si>
  <si>
    <t>the UK for less than 12 months.</t>
  </si>
  <si>
    <t xml:space="preserve">2. Further information about the census estimates, including details about the methodology used, information about data quality and a </t>
  </si>
  <si>
    <t>range of supporting information are available on the ONS website at</t>
  </si>
  <si>
    <t>http://www.ons.gov.uk/census</t>
  </si>
  <si>
    <t>3. Statistics from the 2011 Census are being released in phases. More information about the plans for future releases can be found in</t>
  </si>
  <si>
    <t>the 2011 Census prospectus at</t>
  </si>
  <si>
    <t>http://www.ons.gov.uk/ons/guide-method/census/2011/census-data/2011-census-prospectus/index.html</t>
  </si>
  <si>
    <t>Terms and Conditions</t>
  </si>
  <si>
    <t>1. All material on the Office for National Statistics (ONS) website is subject to Crown Copyright protection unless otherwise indicated.</t>
  </si>
  <si>
    <t xml:space="preserve">2. These statistics may be used, excluding logos, under the terms of the Open Government Licence. </t>
  </si>
  <si>
    <t>http://www.nationalarchives.gov.uk/doc/open-government-licence/</t>
  </si>
  <si>
    <t>Source: Office for National Statistics   © Crown Copyright 2012</t>
  </si>
  <si>
    <t>For further information contact</t>
  </si>
  <si>
    <t>Census Customer Services</t>
  </si>
  <si>
    <t>ONS</t>
  </si>
  <si>
    <t>Office for National Statistics</t>
  </si>
  <si>
    <t>Segensworth Road</t>
  </si>
  <si>
    <t>Titchfield</t>
  </si>
  <si>
    <t>Fareham</t>
  </si>
  <si>
    <t>Hants</t>
  </si>
  <si>
    <t>PO15 5RR</t>
  </si>
  <si>
    <t>email:</t>
  </si>
  <si>
    <t>census.customerservices@ons.gsi.gov.uk</t>
  </si>
  <si>
    <t>tel:</t>
  </si>
  <si>
    <t>+44 (0)1329 444972</t>
  </si>
  <si>
    <t>Table KS201EW</t>
  </si>
  <si>
    <t xml:space="preserve">Constituent Countries; Regions, counties, London boroughs, unitary authorities and districts in England; </t>
  </si>
  <si>
    <t>unitary authorities in Wales</t>
  </si>
  <si>
    <t>Area code</t>
  </si>
  <si>
    <t>Area name</t>
  </si>
  <si>
    <t>All categories: Ethnic group</t>
  </si>
  <si>
    <t>White: English/Welsh/Scottish/Northern Irish/British</t>
  </si>
  <si>
    <t>White: Irish</t>
  </si>
  <si>
    <t>White: Gypsy or Irish Traveller</t>
  </si>
  <si>
    <t>White: Other White</t>
  </si>
  <si>
    <t>Mixed/multiple ethnic group: White and Black Caribbean</t>
  </si>
  <si>
    <t>Mixed/multiple ethnic group: White and Black African</t>
  </si>
  <si>
    <t>Mixed/multiple ethnic group: White and Asian</t>
  </si>
  <si>
    <t>Mixed/multiple ethnic group: Other Mixed</t>
  </si>
  <si>
    <t>Asian/Asian British: Indian</t>
  </si>
  <si>
    <t>Asian/Asian British: Pakistani</t>
  </si>
  <si>
    <t>Asian/Asian British: Bangladeshi</t>
  </si>
  <si>
    <t>Asian/Asian British: Chinese</t>
  </si>
  <si>
    <t>Asian/Asian British: Other Asian</t>
  </si>
  <si>
    <t>Black/African/Caribbean/Black British: African</t>
  </si>
  <si>
    <t>Black/African/Caribbean/Black British: Caribbean</t>
  </si>
  <si>
    <t>Black/African/Caribbean/Black British: Other Black</t>
  </si>
  <si>
    <t>Other ethnic group: Arab</t>
  </si>
  <si>
    <t>Other ethnic group: Any other ethnic group</t>
  </si>
  <si>
    <t>Number</t>
  </si>
  <si>
    <t>K04000001</t>
  </si>
  <si>
    <t>ENGLAND AND WALES</t>
  </si>
  <si>
    <t>E92000001</t>
  </si>
  <si>
    <t>ENGLAND</t>
  </si>
  <si>
    <t>E12000001</t>
  </si>
  <si>
    <t>NORTH EAST</t>
  </si>
  <si>
    <t xml:space="preserve"> </t>
  </si>
  <si>
    <t>E06000047</t>
  </si>
  <si>
    <t>County Durham UA</t>
  </si>
  <si>
    <t>E06000005</t>
  </si>
  <si>
    <t>Darlington UA</t>
  </si>
  <si>
    <t>E06000001</t>
  </si>
  <si>
    <t>Hartlepool UA</t>
  </si>
  <si>
    <t>E06000002</t>
  </si>
  <si>
    <t>Middlesbrough UA</t>
  </si>
  <si>
    <t>E06000048</t>
  </si>
  <si>
    <t>Northumberland UA</t>
  </si>
  <si>
    <t>E06000003</t>
  </si>
  <si>
    <t>Redcar and Cleveland UA</t>
  </si>
  <si>
    <t>E06000004</t>
  </si>
  <si>
    <t>Stockton-on-Tees UA</t>
  </si>
  <si>
    <t>E11000004</t>
  </si>
  <si>
    <t>Tyne and Wear (Met County)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</si>
  <si>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</si>
  <si>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</si>
  <si>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</si>
  <si>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</si>
  <si>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</si>
  <si>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</si>
  <si>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</si>
  <si>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</si>
  <si>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</si>
  <si>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</si>
  <si>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</si>
  <si>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 xml:space="preserve">NORTH WEST </t>
  </si>
  <si>
    <t>E06000008</t>
  </si>
  <si>
    <t>Blackburn with Darwen UA</t>
  </si>
  <si>
    <t>E06000009</t>
  </si>
  <si>
    <t>Blackpool UA</t>
  </si>
  <si>
    <t>E06000049</t>
  </si>
  <si>
    <t>Cheshire East UA</t>
  </si>
  <si>
    <t>E06000050</t>
  </si>
  <si>
    <t>Cheshire West and Chester UA</t>
  </si>
  <si>
    <t>E06000006</t>
  </si>
  <si>
    <t>Halton UA</t>
  </si>
  <si>
    <t>E06000007</t>
  </si>
  <si>
    <t>Warrington UA</t>
  </si>
  <si>
    <t>E10000006</t>
  </si>
  <si>
    <t xml:space="preserve">Cumbria 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</si>
  <si>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</si>
  <si>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</si>
  <si>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</si>
  <si>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</si>
  <si>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</si>
  <si>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</si>
  <si>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</si>
  <si>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</si>
  <si>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</si>
  <si>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</si>
  <si>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</si>
  <si>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</si>
  <si>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E11000001</t>
  </si>
  <si>
    <t>Greater Manchester (Met County)</t>
  </si>
  <si>
    <t>E08000001</t>
  </si>
  <si>
    <t>Bolton</t>
  </si>
  <si>
    <t>E08000002</t>
  </si>
  <si>
    <t>Bury</t>
  </si>
  <si>
    <t>E08000003</t>
  </si>
  <si>
    <t>Manchester</t>
  </si>
  <si>
    <t>E08000004</t>
  </si>
  <si>
    <t xml:space="preserve">Oldham 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</si>
  <si>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</si>
  <si>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</si>
  <si>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</si>
  <si>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</si>
  <si>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</si>
  <si>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</si>
  <si>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</si>
  <si>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</si>
  <si>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</si>
  <si>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</si>
  <si>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</si>
  <si>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</si>
  <si>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E10000017</t>
  </si>
  <si>
    <t xml:space="preserve">Lancashire 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</si>
  <si>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</si>
  <si>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</si>
  <si>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</si>
  <si>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</si>
  <si>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</si>
  <si>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</si>
  <si>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</si>
  <si>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</si>
  <si>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</si>
  <si>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</si>
  <si>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</si>
  <si>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</si>
  <si>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</si>
  <si>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</si>
  <si>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</si>
  <si>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</si>
  <si>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</si>
  <si>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</si>
  <si>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</si>
  <si>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</si>
  <si>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</si>
  <si>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</si>
  <si>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</si>
  <si>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</si>
  <si>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E11000002</t>
  </si>
  <si>
    <t>Merseyside (Met County)</t>
  </si>
  <si>
    <t>E08000011</t>
  </si>
  <si>
    <t xml:space="preserve">Knowsley 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</si>
  <si>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</si>
  <si>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</si>
  <si>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</si>
  <si>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</si>
  <si>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</si>
  <si>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</si>
  <si>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</si>
  <si>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</si>
  <si>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E12000003</t>
  </si>
  <si>
    <t>YORKSHIRE AND THE HUMBER</t>
  </si>
  <si>
    <t>E06000011</t>
  </si>
  <si>
    <t>East Riding of Yorkshire UA</t>
  </si>
  <si>
    <t>E06000010</t>
  </si>
  <si>
    <t>Kingston upon Hull, City of UA</t>
  </si>
  <si>
    <t>E06000012</t>
  </si>
  <si>
    <t>North East Lincolnshire UA</t>
  </si>
  <si>
    <t>E06000013</t>
  </si>
  <si>
    <t>North Lincolnshire UA</t>
  </si>
  <si>
    <t>E06000014</t>
  </si>
  <si>
    <t>York UA</t>
  </si>
  <si>
    <t>E10000023</t>
  </si>
  <si>
    <t xml:space="preserve">North Yorkshire 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</si>
  <si>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</si>
  <si>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</si>
  <si>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</si>
  <si>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</si>
  <si>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</si>
  <si>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</si>
  <si>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</si>
  <si>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</si>
  <si>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</si>
  <si>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</si>
  <si>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</si>
  <si>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</si>
  <si>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</si>
  <si>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</si>
  <si>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E11000003</t>
  </si>
  <si>
    <t>South Yorkshire (Met County)</t>
  </si>
  <si>
    <t>E08000016</t>
  </si>
  <si>
    <t>Barnsley</t>
  </si>
  <si>
    <t>E08000017</t>
  </si>
  <si>
    <t>Doncaster</t>
  </si>
  <si>
    <t>E08000018</t>
  </si>
  <si>
    <t xml:space="preserve">Rotherham </t>
  </si>
  <si>
    <t>E08000019</t>
  </si>
  <si>
    <t>Sheffield</t>
  </si>
  <si>
    <t>E11000006</t>
  </si>
  <si>
    <t>West Yorkshire (Met County)</t>
  </si>
  <si>
    <t>E08000032</t>
  </si>
  <si>
    <t>Bradford</t>
  </si>
  <si>
    <t>E08000033</t>
  </si>
  <si>
    <t>Calderdale</t>
  </si>
  <si>
    <t>E08000034</t>
  </si>
  <si>
    <t xml:space="preserve">Kirklees </t>
  </si>
  <si>
    <t>E08000035</t>
  </si>
  <si>
    <t>Leeds</t>
  </si>
  <si>
    <t>E08000036</t>
  </si>
  <si>
    <t>Wakefield</t>
  </si>
  <si>
    <t>E12000004</t>
  </si>
  <si>
    <t>EAST MIDLANDS</t>
  </si>
  <si>
    <t>E06000015</t>
  </si>
  <si>
    <t>Derby UA</t>
  </si>
  <si>
    <t>E06000016</t>
  </si>
  <si>
    <t>Leicester UA</t>
  </si>
  <si>
    <t>E06000018</t>
  </si>
  <si>
    <t>Nottingham UA</t>
  </si>
  <si>
    <t>E06000017</t>
  </si>
  <si>
    <t>Rutland UA</t>
  </si>
  <si>
    <t>E10000007</t>
  </si>
  <si>
    <t xml:space="preserve">Derbyshire 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</si>
  <si>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</si>
  <si>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</si>
  <si>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</si>
  <si>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</si>
  <si>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</si>
  <si>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</si>
  <si>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</si>
  <si>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</si>
  <si>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</si>
  <si>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</si>
  <si>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</si>
  <si>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</si>
  <si>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</si>
  <si>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</si>
  <si>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</si>
  <si>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</si>
  <si>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E10000018</t>
  </si>
  <si>
    <t xml:space="preserve">Leicestershire 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</si>
  <si>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</si>
  <si>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</si>
  <si>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</si>
  <si>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</si>
  <si>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</si>
  <si>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</si>
  <si>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</si>
  <si>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</si>
  <si>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</si>
  <si>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</si>
  <si>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</si>
  <si>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</si>
  <si>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</si>
  <si>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</si>
  <si>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</si>
  <si>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</si>
  <si>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</si>
  <si>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</si>
  <si>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</si>
  <si>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</si>
  <si>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</si>
  <si>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</si>
  <si>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</si>
  <si>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</si>
  <si>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</si>
  <si>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</si>
  <si>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</si>
  <si>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</si>
  <si>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</si>
  <si>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</si>
  <si>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</si>
  <si>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</si>
  <si>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</si>
  <si>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</si>
  <si>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</si>
  <si>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</si>
  <si>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</si>
  <si>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</si>
  <si>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</si>
  <si>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</si>
  <si>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</si>
  <si>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</si>
  <si>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</si>
  <si>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</si>
  <si>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</si>
  <si>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</si>
  <si>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E10000024</t>
  </si>
  <si>
    <t xml:space="preserve">Nottinghamshire 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</si>
  <si>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</si>
  <si>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</si>
  <si>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</si>
  <si>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</si>
  <si>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</si>
  <si>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</si>
  <si>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</si>
  <si>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</si>
  <si>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</si>
  <si>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</si>
  <si>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</si>
  <si>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</si>
  <si>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</si>
  <si>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</si>
  <si>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</si>
  <si>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</si>
  <si>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E06000019</t>
  </si>
  <si>
    <t>Herefordshire, County of UA</t>
  </si>
  <si>
    <t>E06000051</t>
  </si>
  <si>
    <t>Shropshire UA</t>
  </si>
  <si>
    <t>E06000021</t>
  </si>
  <si>
    <t>Stoke-on-Trent UA</t>
  </si>
  <si>
    <t>E06000020</t>
  </si>
  <si>
    <t>Telford and Wrekin UA</t>
  </si>
  <si>
    <t>E10000028</t>
  </si>
  <si>
    <t xml:space="preserve">Staffordshire 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</si>
  <si>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</si>
  <si>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</si>
  <si>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</si>
  <si>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</si>
  <si>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</si>
  <si>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</si>
  <si>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</si>
  <si>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</si>
  <si>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</si>
  <si>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</si>
  <si>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</si>
  <si>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</si>
  <si>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</si>
  <si>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</si>
  <si>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</si>
  <si>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</si>
  <si>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E10000031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</si>
  <si>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</si>
  <si>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</si>
  <si>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</si>
  <si>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</si>
  <si>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</si>
  <si>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</si>
  <si>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</si>
  <si>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</si>
  <si>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</si>
  <si>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</si>
  <si>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</si>
  <si>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E11000005</t>
  </si>
  <si>
    <t>West Midlands (Met County)</t>
  </si>
  <si>
    <t>E08000025</t>
  </si>
  <si>
    <t>Birmingham</t>
  </si>
  <si>
    <t>E08000026</t>
  </si>
  <si>
    <t>Coventry</t>
  </si>
  <si>
    <t>E08000027</t>
  </si>
  <si>
    <t xml:space="preserve">Dudley </t>
  </si>
  <si>
    <t>E08000028</t>
  </si>
  <si>
    <t xml:space="preserve">Sandwell </t>
  </si>
  <si>
    <t>E08000029</t>
  </si>
  <si>
    <t>Solihull</t>
  </si>
  <si>
    <t>E08000030</t>
  </si>
  <si>
    <t>Walsall</t>
  </si>
  <si>
    <t>E08000031</t>
  </si>
  <si>
    <t>Wolverhampton</t>
  </si>
  <si>
    <t>E10000034</t>
  </si>
  <si>
    <t xml:space="preserve">Worcestershire 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</si>
  <si>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</si>
  <si>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</si>
  <si>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</si>
  <si>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</si>
  <si>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</si>
  <si>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</si>
  <si>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</si>
  <si>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</si>
  <si>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</si>
  <si>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</si>
  <si>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</si>
  <si>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</si>
  <si>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E12000006</t>
  </si>
  <si>
    <t>EAST</t>
  </si>
  <si>
    <t>E06000055</t>
  </si>
  <si>
    <t>Bedford UA</t>
  </si>
  <si>
    <t>E06000056</t>
  </si>
  <si>
    <t>Central Bedfordshire UA</t>
  </si>
  <si>
    <t>E06000032</t>
  </si>
  <si>
    <t>Luton UA</t>
  </si>
  <si>
    <t>E06000031</t>
  </si>
  <si>
    <t>Peterborough UA</t>
  </si>
  <si>
    <t>E06000033</t>
  </si>
  <si>
    <t>Southend-on-Sea UA</t>
  </si>
  <si>
    <t>E06000034</t>
  </si>
  <si>
    <t>Thurrock UA</t>
  </si>
  <si>
    <t>E10000003</t>
  </si>
  <si>
    <t xml:space="preserve">Cambridgeshire 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</si>
  <si>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</si>
  <si>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</si>
  <si>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</si>
  <si>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</si>
  <si>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</si>
  <si>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</si>
  <si>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</si>
  <si>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</si>
  <si>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</si>
  <si>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</si>
  <si>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E10000012</t>
  </si>
  <si>
    <t xml:space="preserve">Essex 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</si>
  <si>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</si>
  <si>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</si>
  <si>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</si>
  <si>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</si>
  <si>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</si>
  <si>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</si>
  <si>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</si>
  <si>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</si>
  <si>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</si>
  <si>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</si>
  <si>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</si>
  <si>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</si>
  <si>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</si>
  <si>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</si>
  <si>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</si>
  <si>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</si>
  <si>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</si>
  <si>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</si>
  <si>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</si>
  <si>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</si>
  <si>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</si>
  <si>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</si>
  <si>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</si>
  <si>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</si>
  <si>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E10000015</t>
  </si>
  <si>
    <t>Hertfordshire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</si>
  <si>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</si>
  <si>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</si>
  <si>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</si>
  <si>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</si>
  <si>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</si>
  <si>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</si>
  <si>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</si>
  <si>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</si>
  <si>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</si>
  <si>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</si>
  <si>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E07000100</t>
  </si>
  <si>
    <t>St Albans</t>
  </si>
  <si>
    <t>E07000101</t>
  </si>
  <si>
    <t>Stevenage</t>
  </si>
  <si>
    <t>E07000102</t>
  </si>
  <si>
    <t>Three Rivers</t>
  </si>
  <si>
    <t>E07000103</t>
  </si>
  <si>
    <t>Watford</t>
  </si>
  <si>
    <t>E07000104</t>
  </si>
  <si>
    <t>Welwyn Hatfield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</si>
  <si>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</si>
  <si>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</si>
  <si>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</si>
  <si>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</si>
  <si>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</si>
  <si>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</si>
  <si>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</si>
  <si>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</si>
  <si>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</si>
  <si>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King’s Lynn and West Norfolk</t>
  </si>
  <si>
    <t>E07000147</t>
  </si>
  <si>
    <t>North Norfolk</t>
  </si>
  <si>
    <t>E07000148</t>
  </si>
  <si>
    <t>Norwich</t>
  </si>
  <si>
    <t>E07000149</t>
  </si>
  <si>
    <t>South Norfolk</t>
  </si>
  <si>
    <t>E10000029</t>
  </si>
  <si>
    <t>Suffolk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</si>
  <si>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</si>
  <si>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</si>
  <si>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</si>
  <si>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</si>
  <si>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</si>
  <si>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</si>
  <si>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</si>
  <si>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</si>
  <si>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</si>
  <si>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</si>
  <si>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</si>
  <si>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</si>
  <si>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</si>
  <si>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</si>
  <si>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E12000007</t>
  </si>
  <si>
    <t>LONDON</t>
  </si>
  <si>
    <t>E13000001</t>
  </si>
  <si>
    <t>Inner London</t>
  </si>
  <si>
    <t>E09000007</t>
  </si>
  <si>
    <t>Camden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</si>
  <si>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</si>
  <si>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</si>
  <si>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</si>
  <si>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</si>
  <si>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</si>
  <si>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</si>
  <si>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</si>
  <si>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</si>
  <si>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</si>
  <si>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</si>
  <si>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</si>
  <si>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</si>
  <si>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</si>
  <si>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</si>
  <si>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</si>
  <si>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</si>
  <si>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</si>
  <si>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</si>
  <si>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</si>
  <si>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</si>
  <si>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</si>
  <si>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</si>
  <si>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</si>
  <si>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</si>
  <si>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</si>
  <si>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</si>
  <si>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E13000002</t>
  </si>
  <si>
    <t>Outer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</si>
  <si>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</si>
  <si>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</si>
  <si>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</si>
  <si>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</si>
  <si>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</si>
  <si>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</si>
  <si>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</si>
  <si>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</si>
  <si>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</si>
  <si>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</si>
  <si>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</si>
  <si>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</si>
  <si>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</si>
  <si>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</si>
  <si>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</si>
  <si>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</si>
  <si>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</si>
  <si>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</si>
  <si>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</si>
  <si>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</si>
  <si>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</si>
  <si>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</si>
  <si>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</si>
  <si>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</si>
  <si>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</si>
  <si>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</si>
  <si>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</si>
  <si>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</si>
  <si>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</si>
  <si>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</si>
  <si>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</si>
  <si>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</si>
  <si>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</si>
  <si>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</si>
  <si>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</si>
  <si>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</si>
  <si>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</si>
  <si>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</si>
  <si>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E12000008</t>
  </si>
  <si>
    <t>SOUTH EAST</t>
  </si>
  <si>
    <t>E06000036</t>
  </si>
  <si>
    <t>Bracknell Forest UA</t>
  </si>
  <si>
    <t>E06000043</t>
  </si>
  <si>
    <t>Brighton and Hove UA</t>
  </si>
  <si>
    <t>E06000046</t>
  </si>
  <si>
    <t>Isle of Wight UA</t>
  </si>
  <si>
    <t>E06000035</t>
  </si>
  <si>
    <t>Medway UA</t>
  </si>
  <si>
    <t>E06000042</t>
  </si>
  <si>
    <t>Milton Keynes UA</t>
  </si>
  <si>
    <t>E06000044</t>
  </si>
  <si>
    <t>Portsmouth UA</t>
  </si>
  <si>
    <t>E06000038</t>
  </si>
  <si>
    <t>Reading UA</t>
  </si>
  <si>
    <t>E06000039</t>
  </si>
  <si>
    <t>Slough UA</t>
  </si>
  <si>
    <t>E06000045</t>
  </si>
  <si>
    <t>Southampton UA</t>
  </si>
  <si>
    <t>E06000037</t>
  </si>
  <si>
    <t>West Berkshire UA</t>
  </si>
  <si>
    <t>E06000040</t>
  </si>
  <si>
    <t>Windsor and Maidenhead UA</t>
  </si>
  <si>
    <t>E06000041</t>
  </si>
  <si>
    <t>Wokingham UA</t>
  </si>
  <si>
    <t>E10000002</t>
  </si>
  <si>
    <t xml:space="preserve">Buckinghamshire 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</si>
  <si>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</si>
  <si>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</si>
  <si>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</si>
  <si>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</si>
  <si>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</si>
  <si>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</si>
  <si>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</si>
  <si>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</si>
  <si>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E10000011</t>
  </si>
  <si>
    <t xml:space="preserve">East Sussex 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</si>
  <si>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</si>
  <si>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</si>
  <si>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</si>
  <si>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</si>
  <si>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</si>
  <si>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</si>
  <si>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</si>
  <si>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</si>
  <si>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</si>
  <si>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</si>
  <si>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E10000014</t>
  </si>
  <si>
    <t xml:space="preserve">Hampshire 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</si>
  <si>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</si>
  <si>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</si>
  <si>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</si>
  <si>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</si>
  <si>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</si>
  <si>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</si>
  <si>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</si>
  <si>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</si>
  <si>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</si>
  <si>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</si>
  <si>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</si>
  <si>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</si>
  <si>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</si>
  <si>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</si>
  <si>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</si>
  <si>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</si>
  <si>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</si>
  <si>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</si>
  <si>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</si>
  <si>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</si>
  <si>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</si>
  <si>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E10000016</t>
  </si>
  <si>
    <t xml:space="preserve">Kent 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</si>
  <si>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</si>
  <si>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</si>
  <si>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</si>
  <si>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</si>
  <si>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</si>
  <si>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</si>
  <si>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</si>
  <si>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</si>
  <si>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</si>
  <si>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</si>
  <si>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</si>
  <si>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</si>
  <si>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</si>
  <si>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</si>
  <si>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</si>
  <si>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</si>
  <si>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</si>
  <si>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</si>
  <si>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</si>
  <si>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</si>
  <si>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</si>
  <si>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</si>
  <si>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</si>
  <si>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</si>
  <si>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</si>
  <si>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</si>
  <si>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</si>
  <si>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</si>
  <si>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</si>
  <si>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</si>
  <si>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</si>
  <si>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</si>
  <si>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</si>
  <si>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</si>
  <si>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</si>
  <si>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</si>
  <si>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</si>
  <si>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</si>
  <si>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</si>
  <si>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</si>
  <si>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</si>
  <si>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</si>
  <si>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</si>
  <si>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</si>
  <si>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</si>
  <si>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</si>
  <si>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</si>
  <si>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</si>
  <si>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</si>
  <si>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</si>
  <si>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</si>
  <si>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</si>
  <si>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</si>
  <si>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</si>
  <si>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</si>
  <si>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</si>
  <si>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</si>
  <si>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</si>
  <si>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</si>
  <si>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</si>
  <si>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</si>
  <si>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</si>
  <si>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</si>
  <si>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</si>
  <si>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</si>
  <si>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</si>
  <si>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</si>
  <si>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</si>
  <si>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</si>
  <si>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</si>
  <si>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</si>
  <si>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</si>
  <si>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</si>
  <si>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</si>
  <si>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</si>
  <si>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</si>
  <si>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</si>
  <si>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</si>
  <si>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</si>
  <si>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 UA</t>
  </si>
  <si>
    <t>E06000028</t>
  </si>
  <si>
    <t>Bournemouth UA</t>
  </si>
  <si>
    <t>E06000023</t>
  </si>
  <si>
    <t>Bristol, City of UA</t>
  </si>
  <si>
    <t>E06000052</t>
  </si>
  <si>
    <t>Cornwall UA</t>
  </si>
  <si>
    <t>E06000053</t>
  </si>
  <si>
    <t>Isles of Scilly UA</t>
  </si>
  <si>
    <t>E06000024</t>
  </si>
  <si>
    <t>North Somerset UA</t>
  </si>
  <si>
    <t>E06000026</t>
  </si>
  <si>
    <t>Plymouth UA</t>
  </si>
  <si>
    <t>E06000029</t>
  </si>
  <si>
    <t>Poole UA</t>
  </si>
  <si>
    <t>E06000025</t>
  </si>
  <si>
    <t>South Gloucestershire UA</t>
  </si>
  <si>
    <t>E06000030</t>
  </si>
  <si>
    <t>Swindon UA</t>
  </si>
  <si>
    <t>E06000027</t>
  </si>
  <si>
    <t>Torbay UA</t>
  </si>
  <si>
    <t>E06000054</t>
  </si>
  <si>
    <t>Wiltshire UA</t>
  </si>
  <si>
    <t>E10000008</t>
  </si>
  <si>
    <t xml:space="preserve">Devon 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</si>
  <si>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</si>
  <si>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</si>
  <si>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</si>
  <si>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</si>
  <si>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</si>
  <si>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</si>
  <si>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</si>
  <si>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</si>
  <si>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</si>
  <si>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</si>
  <si>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</si>
  <si>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</si>
  <si>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</si>
  <si>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</si>
  <si>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</si>
  <si>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</si>
  <si>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E10000009</t>
  </si>
  <si>
    <t xml:space="preserve">Dorset 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</si>
  <si>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</si>
  <si>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</si>
  <si>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</si>
  <si>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</si>
  <si>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</si>
  <si>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</si>
  <si>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</si>
  <si>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</si>
  <si>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</si>
  <si>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</si>
  <si>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</si>
  <si>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</si>
  <si>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E10000013</t>
  </si>
  <si>
    <t xml:space="preserve">Gloucestershire 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</si>
  <si>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</si>
  <si>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</si>
  <si>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</si>
  <si>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</si>
  <si>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</si>
  <si>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</si>
  <si>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</si>
  <si>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</si>
  <si>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</si>
  <si>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</si>
  <si>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</si>
  <si>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</si>
  <si>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E10000027</t>
  </si>
  <si>
    <t>Somerset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</si>
  <si>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</si>
  <si>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</si>
  <si>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</si>
  <si>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</si>
  <si>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</si>
  <si>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</si>
  <si>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</si>
  <si>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</si>
  <si>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</si>
  <si>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</si>
  <si>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W92000004</t>
  </si>
  <si>
    <t>WALES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</si>
  <si>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</si>
  <si>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</si>
  <si>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</si>
  <si>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</si>
  <si>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</si>
  <si>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</si>
  <si>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</si>
  <si>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</si>
  <si>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</si>
  <si>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</si>
  <si>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</si>
  <si>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</si>
  <si>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</si>
  <si>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</si>
  <si>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</si>
  <si>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</si>
  <si>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</si>
  <si>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</si>
  <si>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</si>
  <si>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</si>
  <si>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</si>
  <si>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</si>
  <si>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</si>
  <si>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</si>
  <si>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</si>
  <si>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 xml:space="preserve">Bridgend </t>
  </si>
  <si>
    <t>W06000014</t>
  </si>
  <si>
    <t>The Vale of Glamorgan</t>
  </si>
  <si>
    <t>W06000015</t>
  </si>
  <si>
    <t>Cardiff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</si>
  <si>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</si>
  <si>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</si>
  <si>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</si>
  <si>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</si>
  <si>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</si>
  <si>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</si>
  <si>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</si>
  <si>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</si>
  <si>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</si>
  <si>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</si>
  <si>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</si>
  <si>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</si>
  <si>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</si>
  <si>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</si>
  <si>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Source: Office for National Statistics</t>
  </si>
  <si>
    <t>POLICE FORCE AREAS - ENGLAND</t>
  </si>
  <si>
    <t>All categories</t>
  </si>
  <si>
    <t>White: English, Welsh, Scottish, Northern Irish, British</t>
  </si>
  <si>
    <t>Mixed: White and Black Caribbean</t>
  </si>
  <si>
    <t>Mixed: White and Black African</t>
  </si>
  <si>
    <t>Mixed: White and Asian</t>
  </si>
  <si>
    <t>Mixed: Other Mixed</t>
  </si>
  <si>
    <t>Black: African</t>
  </si>
  <si>
    <t>Black: Caribbean</t>
  </si>
  <si>
    <t>Black: Other Black</t>
  </si>
  <si>
    <t>Other: Arab</t>
  </si>
  <si>
    <t>Other: Any other ethnic group</t>
  </si>
  <si>
    <t>White</t>
  </si>
  <si>
    <t xml:space="preserve">Black </t>
  </si>
  <si>
    <t xml:space="preserve">Asian </t>
  </si>
  <si>
    <t>Mixed</t>
  </si>
  <si>
    <t>Other</t>
  </si>
  <si>
    <t>All</t>
  </si>
  <si>
    <t>LAD09CD</t>
  </si>
  <si>
    <t>LAD09NM</t>
  </si>
  <si>
    <t>PFA09CD</t>
  </si>
  <si>
    <t>PFA09NM</t>
  </si>
  <si>
    <t>00AB</t>
  </si>
  <si>
    <t>01</t>
  </si>
  <si>
    <t>Metropolitan Police</t>
  </si>
  <si>
    <t>00AC</t>
  </si>
  <si>
    <t>00AD</t>
  </si>
  <si>
    <t>00AE</t>
  </si>
  <si>
    <t>00AF</t>
  </si>
  <si>
    <t>00AG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</si>
  <si>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</si>
  <si>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</si>
  <si>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</si>
  <si>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</si>
  <si>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</si>
  <si>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</si>
  <si>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</si>
  <si>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</si>
  <si>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</si>
  <si>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</si>
  <si>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</si>
  <si>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</si>
  <si>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</si>
  <si>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</si>
  <si>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</si>
  <si>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</si>
  <si>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</si>
  <si>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</si>
  <si>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</si>
  <si>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</si>
  <si>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</si>
  <si>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</si>
  <si>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</si>
  <si>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</si>
  <si>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</si>
  <si>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</si>
  <si>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 xml:space="preserve"> Total</t>
  </si>
  <si>
    <t>16UB</t>
  </si>
  <si>
    <t>03</t>
  </si>
  <si>
    <t>Cumbria</t>
  </si>
  <si>
    <t>16UC</t>
  </si>
  <si>
    <t>16UD</t>
  </si>
  <si>
    <t>16UE</t>
  </si>
  <si>
    <t>16UF</t>
  </si>
  <si>
    <t>16UG</t>
  </si>
  <si>
    <t>00EX</t>
  </si>
  <si>
    <t>Blackburn with Darwen</t>
  </si>
  <si>
    <t>04</t>
  </si>
  <si>
    <t>Lancashire</t>
  </si>
  <si>
    <t>00EY</t>
  </si>
  <si>
    <t>Blackpool</t>
  </si>
  <si>
    <t>30UD</t>
  </si>
  <si>
    <t>30UE</t>
  </si>
  <si>
    <t>30UF</t>
  </si>
  <si>
    <t>30UG</t>
  </si>
  <si>
    <t>30UH</t>
  </si>
  <si>
    <t>30UJ</t>
  </si>
  <si>
    <t>30UK</t>
  </si>
  <si>
    <t>30UL</t>
  </si>
  <si>
    <t>30UM</t>
  </si>
  <si>
    <t>30UN</t>
  </si>
  <si>
    <t>30UP</t>
  </si>
  <si>
    <t>30UQ</t>
  </si>
  <si>
    <t>00BX</t>
  </si>
  <si>
    <t>Knowsley</t>
  </si>
  <si>
    <t>05</t>
  </si>
  <si>
    <t>Merseyside</t>
  </si>
  <si>
    <t>00BY</t>
  </si>
  <si>
    <t>00BZ</t>
  </si>
  <si>
    <t>00CA</t>
  </si>
  <si>
    <t>00CB</t>
  </si>
  <si>
    <t>00BL</t>
  </si>
  <si>
    <t>06</t>
  </si>
  <si>
    <t>Greater Manchester</t>
  </si>
  <si>
    <t>00BM</t>
  </si>
  <si>
    <t>00BN</t>
  </si>
  <si>
    <t>00BP</t>
  </si>
  <si>
    <t>Oldham</t>
  </si>
  <si>
    <t>00BQ</t>
  </si>
  <si>
    <t>00BR</t>
  </si>
  <si>
    <t>00BS</t>
  </si>
  <si>
    <t>00BT</t>
  </si>
  <si>
    <t>00BU</t>
  </si>
  <si>
    <t>00BW</t>
  </si>
  <si>
    <t>00ET</t>
  </si>
  <si>
    <t>Halton</t>
  </si>
  <si>
    <t>07</t>
  </si>
  <si>
    <t>Cheshire</t>
  </si>
  <si>
    <t>00EU</t>
  </si>
  <si>
    <t>Warrington</t>
  </si>
  <si>
    <t>00EQ</t>
  </si>
  <si>
    <t>Cheshire East</t>
  </si>
  <si>
    <t>00EW</t>
  </si>
  <si>
    <t>Cheshire West and Chester</t>
  </si>
  <si>
    <t>00CH</t>
  </si>
  <si>
    <t>10</t>
  </si>
  <si>
    <t>Northumbria</t>
  </si>
  <si>
    <t>00CJ</t>
  </si>
  <si>
    <t>00CK</t>
  </si>
  <si>
    <t>00CL</t>
  </si>
  <si>
    <t>00CM</t>
  </si>
  <si>
    <t>00EM</t>
  </si>
  <si>
    <t>Northumberland</t>
  </si>
  <si>
    <t>00EH</t>
  </si>
  <si>
    <t>Darlington</t>
  </si>
  <si>
    <t>11</t>
  </si>
  <si>
    <t>Durham</t>
  </si>
  <si>
    <t>00EJ</t>
  </si>
  <si>
    <t>County Durham</t>
  </si>
  <si>
    <t>00FF</t>
  </si>
  <si>
    <t>York</t>
  </si>
  <si>
    <t>12</t>
  </si>
  <si>
    <t>North Yorkshire</t>
  </si>
  <si>
    <t>36UB</t>
  </si>
  <si>
    <t>36UC</t>
  </si>
  <si>
    <t>36UD</t>
  </si>
  <si>
    <t>36UE</t>
  </si>
  <si>
    <t>36UF</t>
  </si>
  <si>
    <t>36UG</t>
  </si>
  <si>
    <t>36UH</t>
  </si>
  <si>
    <t>00CX</t>
  </si>
  <si>
    <t>13</t>
  </si>
  <si>
    <t>West Yorkshire</t>
  </si>
  <si>
    <t>00CY</t>
  </si>
  <si>
    <t>00CZ</t>
  </si>
  <si>
    <t>Kirklees</t>
  </si>
  <si>
    <t>00DA</t>
  </si>
  <si>
    <t>00DB</t>
  </si>
  <si>
    <t>00CC</t>
  </si>
  <si>
    <t>14</t>
  </si>
  <si>
    <t>South Yorkshire</t>
  </si>
  <si>
    <t>00CE</t>
  </si>
  <si>
    <t>00CF</t>
  </si>
  <si>
    <t>Rotherham</t>
  </si>
  <si>
    <t>00CG</t>
  </si>
  <si>
    <t>00FA</t>
  </si>
  <si>
    <t>Kingston upon Hull, City of</t>
  </si>
  <si>
    <t>16</t>
  </si>
  <si>
    <t>Humberside</t>
  </si>
  <si>
    <t>00FB</t>
  </si>
  <si>
    <t>East Riding of Yorkshire</t>
  </si>
  <si>
    <t>00FC</t>
  </si>
  <si>
    <t>North East Lincolnshire</t>
  </si>
  <si>
    <t>00FD</t>
  </si>
  <si>
    <t>North Lincolnshire</t>
  </si>
  <si>
    <t>00EB</t>
  </si>
  <si>
    <t>Hartlepool</t>
  </si>
  <si>
    <t>17</t>
  </si>
  <si>
    <t>Cleveland</t>
  </si>
  <si>
    <t>00EC</t>
  </si>
  <si>
    <t>Middlesbrough</t>
  </si>
  <si>
    <t>00EE</t>
  </si>
  <si>
    <t>Redcar and Cleveland</t>
  </si>
  <si>
    <t>00EF</t>
  </si>
  <si>
    <t>Stockton-on-Tees</t>
  </si>
  <si>
    <t>00CN</t>
  </si>
  <si>
    <t>20</t>
  </si>
  <si>
    <t>West Midlands</t>
  </si>
  <si>
    <t>00CQ</t>
  </si>
  <si>
    <t>00CR</t>
  </si>
  <si>
    <t>Dudley</t>
  </si>
  <si>
    <t>00CS</t>
  </si>
  <si>
    <t>Sandwell</t>
  </si>
  <si>
    <t>00CT</t>
  </si>
  <si>
    <t>00CU</t>
  </si>
  <si>
    <t>00CW</t>
  </si>
  <si>
    <t>00GL</t>
  </si>
  <si>
    <t>Stoke-on-Trent</t>
  </si>
  <si>
    <t>21</t>
  </si>
  <si>
    <t>Staffordshire</t>
  </si>
  <si>
    <t>41UB</t>
  </si>
  <si>
    <t>41UC</t>
  </si>
  <si>
    <t>41UD</t>
  </si>
  <si>
    <t>41UE</t>
  </si>
  <si>
    <t>41UF</t>
  </si>
  <si>
    <t>41UG</t>
  </si>
  <si>
    <t>41UH</t>
  </si>
  <si>
    <t>41UK</t>
  </si>
  <si>
    <t>00GA</t>
  </si>
  <si>
    <t>Herefordshire, County of</t>
  </si>
  <si>
    <t>22</t>
  </si>
  <si>
    <t>West Mercia</t>
  </si>
  <si>
    <t>00GF</t>
  </si>
  <si>
    <t>Telford and Wrekin</t>
  </si>
  <si>
    <t>47UB</t>
  </si>
  <si>
    <t>47UC</t>
  </si>
  <si>
    <t>47UD</t>
  </si>
  <si>
    <t>47UE</t>
  </si>
  <si>
    <t>47UF</t>
  </si>
  <si>
    <t>47UG</t>
  </si>
  <si>
    <t>00GG</t>
  </si>
  <si>
    <t>Shropshire</t>
  </si>
  <si>
    <t>44UB</t>
  </si>
  <si>
    <t>23</t>
  </si>
  <si>
    <t>44UC</t>
  </si>
  <si>
    <t>44UD</t>
  </si>
  <si>
    <t>44UE</t>
  </si>
  <si>
    <t>44UF</t>
  </si>
  <si>
    <t>00FK</t>
  </si>
  <si>
    <t>Derby</t>
  </si>
  <si>
    <t>30</t>
  </si>
  <si>
    <t>Derbyshire</t>
  </si>
  <si>
    <t>17UB</t>
  </si>
  <si>
    <t>17UC</t>
  </si>
  <si>
    <t>17UD</t>
  </si>
  <si>
    <t>17UF</t>
  </si>
  <si>
    <t>17UG</t>
  </si>
  <si>
    <t>17UH</t>
  </si>
  <si>
    <t>17UJ</t>
  </si>
  <si>
    <t>17UK</t>
  </si>
  <si>
    <t>00FY</t>
  </si>
  <si>
    <t>Nottingham</t>
  </si>
  <si>
    <t>31</t>
  </si>
  <si>
    <t>Nottinghamshire</t>
  </si>
  <si>
    <t>37UB</t>
  </si>
  <si>
    <t>37UC</t>
  </si>
  <si>
    <t>37UD</t>
  </si>
  <si>
    <t>37UE</t>
  </si>
  <si>
    <t>37UF</t>
  </si>
  <si>
    <t>37UG</t>
  </si>
  <si>
    <t>37UJ</t>
  </si>
  <si>
    <t>32UB</t>
  </si>
  <si>
    <t>32</t>
  </si>
  <si>
    <t>32UC</t>
  </si>
  <si>
    <t>32UD</t>
  </si>
  <si>
    <t>32UE</t>
  </si>
  <si>
    <t>32UF</t>
  </si>
  <si>
    <t>32UG</t>
  </si>
  <si>
    <t>32UH</t>
  </si>
  <si>
    <t>00FN</t>
  </si>
  <si>
    <t>Leicester</t>
  </si>
  <si>
    <t>33</t>
  </si>
  <si>
    <t>Leicestershire</t>
  </si>
  <si>
    <t>00FP</t>
  </si>
  <si>
    <t>Rutland</t>
  </si>
  <si>
    <t>31UB</t>
  </si>
  <si>
    <t>31UC</t>
  </si>
  <si>
    <t>31UD</t>
  </si>
  <si>
    <t>31UE</t>
  </si>
  <si>
    <t>31UG</t>
  </si>
  <si>
    <t>31UH</t>
  </si>
  <si>
    <t>31UJ</t>
  </si>
  <si>
    <t>34UB</t>
  </si>
  <si>
    <t>34</t>
  </si>
  <si>
    <t>34UC</t>
  </si>
  <si>
    <t>34UD</t>
  </si>
  <si>
    <t>34UE</t>
  </si>
  <si>
    <t>34UF</t>
  </si>
  <si>
    <t>34UG</t>
  </si>
  <si>
    <t>34UH</t>
  </si>
  <si>
    <t>12UB</t>
  </si>
  <si>
    <t>35</t>
  </si>
  <si>
    <t>Cambridgeshire</t>
  </si>
  <si>
    <t>12UC</t>
  </si>
  <si>
    <t>12UD</t>
  </si>
  <si>
    <t>12UE</t>
  </si>
  <si>
    <t>12UG</t>
  </si>
  <si>
    <t>00JA</t>
  </si>
  <si>
    <t>Peterborough</t>
  </si>
  <si>
    <t>33UB</t>
  </si>
  <si>
    <t>36</t>
  </si>
  <si>
    <t>33UC</t>
  </si>
  <si>
    <t>33UD</t>
  </si>
  <si>
    <t>33UE</t>
  </si>
  <si>
    <t>King's Lynn and West Norfolk</t>
  </si>
  <si>
    <t>33UF</t>
  </si>
  <si>
    <t>33UG</t>
  </si>
  <si>
    <t>33UH</t>
  </si>
  <si>
    <t>42UB</t>
  </si>
  <si>
    <t>37</t>
  </si>
  <si>
    <t>42UC</t>
  </si>
  <si>
    <t>42UD</t>
  </si>
  <si>
    <t>42UE</t>
  </si>
  <si>
    <t>42UF</t>
  </si>
  <si>
    <t>42UG</t>
  </si>
  <si>
    <t>42UH</t>
  </si>
  <si>
    <t>00KA</t>
  </si>
  <si>
    <t>Luton</t>
  </si>
  <si>
    <t>40</t>
  </si>
  <si>
    <t>Bedfordshire</t>
  </si>
  <si>
    <t>00KB</t>
  </si>
  <si>
    <t>Bedford</t>
  </si>
  <si>
    <t>00KC</t>
  </si>
  <si>
    <t>Central Bedfordshire</t>
  </si>
  <si>
    <t>26UB</t>
  </si>
  <si>
    <t>41</t>
  </si>
  <si>
    <t>26UC</t>
  </si>
  <si>
    <t>26UD</t>
  </si>
  <si>
    <t>26UE</t>
  </si>
  <si>
    <t>26UF</t>
  </si>
  <si>
    <t>26UG</t>
  </si>
  <si>
    <t>26UH</t>
  </si>
  <si>
    <t>26UJ</t>
  </si>
  <si>
    <t>26UK</t>
  </si>
  <si>
    <t>26UL</t>
  </si>
  <si>
    <t>00KF</t>
  </si>
  <si>
    <t>Southend-on-Sea</t>
  </si>
  <si>
    <t>42</t>
  </si>
  <si>
    <t>Essex</t>
  </si>
  <si>
    <t>00KG</t>
  </si>
  <si>
    <t>Thurrock</t>
  </si>
  <si>
    <t>22UB</t>
  </si>
  <si>
    <t>22UC</t>
  </si>
  <si>
    <t>22UD</t>
  </si>
  <si>
    <t>22UE</t>
  </si>
  <si>
    <t>22UF</t>
  </si>
  <si>
    <t>22UG</t>
  </si>
  <si>
    <t>22UH</t>
  </si>
  <si>
    <t>22UJ</t>
  </si>
  <si>
    <t>22UK</t>
  </si>
  <si>
    <t>22UL</t>
  </si>
  <si>
    <t>22UN</t>
  </si>
  <si>
    <t>22UQ</t>
  </si>
  <si>
    <t>00MA</t>
  </si>
  <si>
    <t>Bracknell Forest</t>
  </si>
  <si>
    <t>43</t>
  </si>
  <si>
    <t>Thames Valley</t>
  </si>
  <si>
    <t>00MB</t>
  </si>
  <si>
    <t>West Berkshire</t>
  </si>
  <si>
    <t>00MC</t>
  </si>
  <si>
    <t>Reading</t>
  </si>
  <si>
    <t>00MD</t>
  </si>
  <si>
    <t>Slough</t>
  </si>
  <si>
    <t>00ME</t>
  </si>
  <si>
    <t>Windsor and Maidenhead</t>
  </si>
  <si>
    <t>00MF</t>
  </si>
  <si>
    <t>Wokingham</t>
  </si>
  <si>
    <t>00MG</t>
  </si>
  <si>
    <t>Milton Keynes</t>
  </si>
  <si>
    <t>11UB</t>
  </si>
  <si>
    <t>11UC</t>
  </si>
  <si>
    <t>11UE</t>
  </si>
  <si>
    <t>11UF</t>
  </si>
  <si>
    <t>38UB</t>
  </si>
  <si>
    <t>38UC</t>
  </si>
  <si>
    <t>38UD</t>
  </si>
  <si>
    <t>38UE</t>
  </si>
  <si>
    <t>38UF</t>
  </si>
  <si>
    <t>00MR</t>
  </si>
  <si>
    <t>Portsmouth</t>
  </si>
  <si>
    <t>44</t>
  </si>
  <si>
    <t>Hampshire</t>
  </si>
  <si>
    <t>00MS</t>
  </si>
  <si>
    <t>Southampton</t>
  </si>
  <si>
    <t>00MW</t>
  </si>
  <si>
    <t>Isle of Wight</t>
  </si>
  <si>
    <t>24UB</t>
  </si>
  <si>
    <t>24UC</t>
  </si>
  <si>
    <t>24UD</t>
  </si>
  <si>
    <t>24UE</t>
  </si>
  <si>
    <t>24UF</t>
  </si>
  <si>
    <t>24UG</t>
  </si>
  <si>
    <t>24UH</t>
  </si>
  <si>
    <t>24UJ</t>
  </si>
  <si>
    <t>24UL</t>
  </si>
  <si>
    <t>24UN</t>
  </si>
  <si>
    <t>24UP</t>
  </si>
  <si>
    <t>43UB</t>
  </si>
  <si>
    <t>45</t>
  </si>
  <si>
    <t>43UC</t>
  </si>
  <si>
    <t>43UD</t>
  </si>
  <si>
    <t>43UE</t>
  </si>
  <si>
    <t>43UF</t>
  </si>
  <si>
    <t>43UG</t>
  </si>
  <si>
    <t>43UH</t>
  </si>
  <si>
    <t>43UJ</t>
  </si>
  <si>
    <t>43UK</t>
  </si>
  <si>
    <t>43UL</t>
  </si>
  <si>
    <t>43UM</t>
  </si>
  <si>
    <t>00LC</t>
  </si>
  <si>
    <t>Medway</t>
  </si>
  <si>
    <t>46</t>
  </si>
  <si>
    <t>Kent</t>
  </si>
  <si>
    <t>29UB</t>
  </si>
  <si>
    <t>29UC</t>
  </si>
  <si>
    <t>29UD</t>
  </si>
  <si>
    <t>29UE</t>
  </si>
  <si>
    <t>29UG</t>
  </si>
  <si>
    <t>29UH</t>
  </si>
  <si>
    <t>29UK</t>
  </si>
  <si>
    <t>29UL</t>
  </si>
  <si>
    <t>29UM</t>
  </si>
  <si>
    <t>29UN</t>
  </si>
  <si>
    <t>29UP</t>
  </si>
  <si>
    <t>29UQ</t>
  </si>
  <si>
    <t>00ML</t>
  </si>
  <si>
    <t>Brighton and Hove</t>
  </si>
  <si>
    <t>47</t>
  </si>
  <si>
    <t>Sussex</t>
  </si>
  <si>
    <t>21UC</t>
  </si>
  <si>
    <t>21UD</t>
  </si>
  <si>
    <t>21UF</t>
  </si>
  <si>
    <t>21UG</t>
  </si>
  <si>
    <t>21UH</t>
  </si>
  <si>
    <t>45UB</t>
  </si>
  <si>
    <t>45UC</t>
  </si>
  <si>
    <t>45UD</t>
  </si>
  <si>
    <t>45UE</t>
  </si>
  <si>
    <t>45UF</t>
  </si>
  <si>
    <t>45UG</t>
  </si>
  <si>
    <t>45UH</t>
  </si>
  <si>
    <t>00AA</t>
  </si>
  <si>
    <t>00HG</t>
  </si>
  <si>
    <t>Plymouth</t>
  </si>
  <si>
    <t>50</t>
  </si>
  <si>
    <t>Devon &amp; Cornwall</t>
  </si>
  <si>
    <t>00HH</t>
  </si>
  <si>
    <t>Torbay</t>
  </si>
  <si>
    <t>18UB</t>
  </si>
  <si>
    <t>18UC</t>
  </si>
  <si>
    <t>18UD</t>
  </si>
  <si>
    <t>18UE</t>
  </si>
  <si>
    <t>18UG</t>
  </si>
  <si>
    <t>18UH</t>
  </si>
  <si>
    <t>18UK</t>
  </si>
  <si>
    <t>18UL</t>
  </si>
  <si>
    <t>00HE</t>
  </si>
  <si>
    <t>Cornwall</t>
  </si>
  <si>
    <t>00HF</t>
  </si>
  <si>
    <t>Isles of Scilly</t>
  </si>
  <si>
    <t>00HA</t>
  </si>
  <si>
    <t>Bath and North East Somerset</t>
  </si>
  <si>
    <t>52</t>
  </si>
  <si>
    <t>Avon and Somerset</t>
  </si>
  <si>
    <t>00HB</t>
  </si>
  <si>
    <t>Bristol, City of</t>
  </si>
  <si>
    <t>00HC</t>
  </si>
  <si>
    <t>North Somerset</t>
  </si>
  <si>
    <t>00HD</t>
  </si>
  <si>
    <t>South Gloucestershire</t>
  </si>
  <si>
    <t>40UB</t>
  </si>
  <si>
    <t>40UC</t>
  </si>
  <si>
    <t>40UD</t>
  </si>
  <si>
    <t>40UE</t>
  </si>
  <si>
    <t>40UF</t>
  </si>
  <si>
    <t>23UB</t>
  </si>
  <si>
    <t>53</t>
  </si>
  <si>
    <t>Gloucestershire</t>
  </si>
  <si>
    <t>23UC</t>
  </si>
  <si>
    <t>23UD</t>
  </si>
  <si>
    <t>23UE</t>
  </si>
  <si>
    <t>23UF</t>
  </si>
  <si>
    <t>23UG</t>
  </si>
  <si>
    <t>00HX</t>
  </si>
  <si>
    <t>Swindon</t>
  </si>
  <si>
    <t>54</t>
  </si>
  <si>
    <t>Wiltshire</t>
  </si>
  <si>
    <t>00HY</t>
  </si>
  <si>
    <t>00HN</t>
  </si>
  <si>
    <t>Bournemouth</t>
  </si>
  <si>
    <t>55</t>
  </si>
  <si>
    <t>Dorset</t>
  </si>
  <si>
    <t>00HP</t>
  </si>
  <si>
    <t>Poole</t>
  </si>
  <si>
    <t>19UC</t>
  </si>
  <si>
    <t>19UD</t>
  </si>
  <si>
    <t>19UE</t>
  </si>
  <si>
    <t>19UG</t>
  </si>
  <si>
    <t>19UH</t>
  </si>
  <si>
    <t>19UJ</t>
  </si>
  <si>
    <t>00NA</t>
  </si>
  <si>
    <t>60</t>
  </si>
  <si>
    <t>North Wales</t>
  </si>
  <si>
    <t>00NC</t>
  </si>
  <si>
    <t>00NE</t>
  </si>
  <si>
    <t>00NG</t>
  </si>
  <si>
    <t>00NJ</t>
  </si>
  <si>
    <t>00NL</t>
  </si>
  <si>
    <t>00PK</t>
  </si>
  <si>
    <t>61</t>
  </si>
  <si>
    <t>Gwent</t>
  </si>
  <si>
    <t>00PL</t>
  </si>
  <si>
    <t>00PM</t>
  </si>
  <si>
    <t>00PP</t>
  </si>
  <si>
    <t>00PR</t>
  </si>
  <si>
    <t>00NX</t>
  </si>
  <si>
    <t>62</t>
  </si>
  <si>
    <t>South Wales</t>
  </si>
  <si>
    <t>00NZ</t>
  </si>
  <si>
    <t>00PB</t>
  </si>
  <si>
    <t>Bridgend</t>
  </si>
  <si>
    <t>00PD</t>
  </si>
  <si>
    <t>00PF</t>
  </si>
  <si>
    <t>Rhondda, Cynon, Taff</t>
  </si>
  <si>
    <t>00PH</t>
  </si>
  <si>
    <t>00PT</t>
  </si>
  <si>
    <t>00NN</t>
  </si>
  <si>
    <t>63</t>
  </si>
  <si>
    <t>Dyfed-Powys</t>
  </si>
  <si>
    <t>00NQ</t>
  </si>
  <si>
    <t>00NS</t>
  </si>
  <si>
    <t>00NU</t>
  </si>
  <si>
    <t>England</t>
  </si>
  <si>
    <t>Wales</t>
  </si>
  <si>
    <t>Black or Black British</t>
  </si>
  <si>
    <t>Asian or Asian British</t>
  </si>
  <si>
    <t>Chinese or Other</t>
  </si>
  <si>
    <t>White British</t>
  </si>
  <si>
    <t>White Irish</t>
  </si>
  <si>
    <t>Other White</t>
  </si>
  <si>
    <t>White - Total</t>
  </si>
  <si>
    <t>Black African</t>
  </si>
  <si>
    <t>Black Caribbean</t>
  </si>
  <si>
    <t>Other Black</t>
  </si>
  <si>
    <t>Black - Total</t>
  </si>
  <si>
    <t>Bangladeshi</t>
  </si>
  <si>
    <t>Indian</t>
  </si>
  <si>
    <t>Pakistani</t>
  </si>
  <si>
    <t>Other Asian</t>
  </si>
  <si>
    <t>Asian - Total</t>
  </si>
  <si>
    <t>Mixed African</t>
  </si>
  <si>
    <t>Mixed Asian</t>
  </si>
  <si>
    <t>Mixed Caribbean</t>
  </si>
  <si>
    <t>Other Mixed</t>
  </si>
  <si>
    <t>Mixed - Total</t>
  </si>
  <si>
    <t>Chinese</t>
  </si>
  <si>
    <t>Chinese or Other -Total</t>
  </si>
  <si>
    <t>Not Stated</t>
  </si>
  <si>
    <t>Total</t>
  </si>
  <si>
    <t>Note: the 'other' category includes mixed: other, Asian: Chinese, Other: Arabic and Other: Other</t>
  </si>
  <si>
    <t>Note: the 'other' category includes Asian: Chinese, Other: Arabic and Other: Other</t>
  </si>
  <si>
    <t>Asian – includes 'other asian'; excludes 'chinese'</t>
  </si>
  <si>
    <t xml:space="preserve">Other – includes 'arab', 'chinese'; excludes 'other asian' </t>
  </si>
  <si>
    <t>Avon &amp; Somerset</t>
  </si>
  <si>
    <t>London, City of</t>
  </si>
  <si>
    <t>All London</t>
  </si>
  <si>
    <t>Comparison of PEEGS (2009) and Census (2011) - population in thousands</t>
  </si>
  <si>
    <t>England &amp; Wales</t>
  </si>
  <si>
    <t>PEEGS</t>
  </si>
  <si>
    <t>Census</t>
  </si>
  <si>
    <t>PEEGS / Census</t>
  </si>
  <si>
    <t>London</t>
  </si>
  <si>
    <t>PEEGS - MPS</t>
  </si>
  <si>
    <t>PEEGS - London, City of</t>
  </si>
  <si>
    <t>PEEGS - London</t>
  </si>
  <si>
    <t>Census - MPS</t>
  </si>
  <si>
    <t>Census - London, City of</t>
  </si>
  <si>
    <t>Census - London</t>
  </si>
  <si>
    <t>Outside London</t>
  </si>
  <si>
    <t>PEEGS - England &amp; Wales minus London</t>
  </si>
  <si>
    <t>Census - England &amp; Wales minus London</t>
  </si>
  <si>
    <t>MPS</t>
  </si>
  <si>
    <t>police_force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</si>
</sst>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dd/mm/yy"/>
  </numFmts>
  <fonts count="24" x14ac:knownFonts="1">
    <font>
      <sz val="10"/>
      <name val="Tahoma"/>
      <charset val="1"/>
    </font>
    <font>
      <sz val="11"/>
      <color rgb="FF000000"/>
      <name val="Calibri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1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0"/>
      <color rgb="FF000000"/>
      <name val="Tahoma"/>
      <charset val="1"/>
    </font>
    <font>
      <u/>
      <sz val="8"/>
      <name val="Arial"/>
      <family val="2"/>
      <charset val="1"/>
    </font>
    <font>
      <sz val="9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0" fontId="11" fillId="0" borderId="0" applyBorder="0" applyProtection="0"/>
    <xf numFmtId="0" fontId="3" fillId="0" borderId="0">
      <alignment horizontal="right"/>
    </xf>
  </cellStyleXfs>
  <cellXfs count="91">
    <xf numFmtId="0" fontId="0" fillId="0" borderId="0" xfId="0"/>
    <xf numFmtId="3" fontId="2" fillId="2" borderId="3" xfId="0" applyNumberFormat="1" applyFont="1" applyFill="1" applyBorder="1" applyAlignment="1">
      <alignment horizontal="center"/>
    </xf>
    <xf numFmtId="0" fontId="4" fillId="2" borderId="0" xfId="2" applyFont="1" applyFill="1" applyAlignment="1"/>
    <xf numFmtId="0" fontId="5" fillId="2" borderId="0" xfId="2" applyFont="1" applyFill="1" applyAlignment="1"/>
    <xf numFmtId="0" fontId="6" fillId="2" borderId="0" xfId="2" applyFont="1" applyFill="1" applyAlignment="1"/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left" indent="5"/>
    </xf>
    <xf numFmtId="0" fontId="7" fillId="2" borderId="0" xfId="2" applyFont="1" applyFill="1" applyAlignment="1"/>
    <xf numFmtId="0" fontId="8" fillId="2" borderId="0" xfId="2" applyFont="1" applyFill="1" applyAlignment="1"/>
    <xf numFmtId="0" fontId="9" fillId="2" borderId="0" xfId="2" applyFont="1" applyFill="1" applyAlignment="1"/>
    <xf numFmtId="165" fontId="4" fillId="0" borderId="0" xfId="2" applyNumberFormat="1" applyFont="1" applyAlignment="1">
      <alignment horizontal="left"/>
    </xf>
    <xf numFmtId="0" fontId="4" fillId="0" borderId="0" xfId="2" applyFont="1" applyAlignment="1"/>
    <xf numFmtId="0" fontId="4" fillId="2" borderId="0" xfId="2" applyFont="1" applyFill="1" applyAlignment="1"/>
    <xf numFmtId="0" fontId="10" fillId="2" borderId="0" xfId="2" applyFont="1" applyFill="1" applyAlignment="1"/>
    <xf numFmtId="0" fontId="10" fillId="2" borderId="0" xfId="2" applyFont="1" applyFill="1" applyAlignment="1"/>
    <xf numFmtId="0" fontId="11" fillId="2" borderId="0" xfId="1" applyFont="1" applyFill="1" applyBorder="1" applyAlignment="1" applyProtection="1"/>
    <xf numFmtId="0" fontId="9" fillId="2" borderId="0" xfId="2" applyFont="1" applyFill="1" applyAlignment="1"/>
    <xf numFmtId="164" fontId="10" fillId="2" borderId="0" xfId="2" applyNumberFormat="1" applyFont="1" applyFill="1" applyProtection="1">
      <alignment horizontal="right"/>
      <protection locked="0"/>
    </xf>
    <xf numFmtId="0" fontId="5" fillId="2" borderId="0" xfId="2" applyFont="1" applyFill="1" applyAlignme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2" borderId="0" xfId="0" applyFont="1" applyFill="1"/>
    <xf numFmtId="0" fontId="14" fillId="2" borderId="0" xfId="0" applyFont="1" applyFill="1"/>
    <xf numFmtId="0" fontId="15" fillId="0" borderId="0" xfId="2" applyFont="1" applyAlignment="1">
      <alignment horizontal="left"/>
    </xf>
    <xf numFmtId="0" fontId="16" fillId="0" borderId="0" xfId="0" applyFont="1"/>
    <xf numFmtId="0" fontId="16" fillId="0" borderId="0" xfId="2" applyFont="1" applyAlignment="1">
      <alignment horizontal="left"/>
    </xf>
    <xf numFmtId="0" fontId="12" fillId="0" borderId="1" xfId="0" applyFont="1" applyBorder="1"/>
    <xf numFmtId="0" fontId="12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0" xfId="2" applyFont="1" applyAlignment="1">
      <alignment horizontal="right" vertical="top"/>
    </xf>
    <xf numFmtId="0" fontId="12" fillId="0" borderId="0" xfId="2" applyFont="1" applyAlignment="1">
      <alignment horizontal="left" vertical="top"/>
    </xf>
    <xf numFmtId="0" fontId="1" fillId="0" borderId="0" xfId="2" applyFont="1" applyAlignment="1">
      <alignment horizontal="right"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right" vertical="top"/>
    </xf>
    <xf numFmtId="0" fontId="17" fillId="0" borderId="1" xfId="2" applyFont="1" applyBorder="1" applyAlignment="1">
      <alignment horizontal="right" vertical="top" wrapText="1"/>
    </xf>
    <xf numFmtId="0" fontId="16" fillId="0" borderId="0" xfId="0" applyFont="1" applyAlignment="1">
      <alignment horizontal="left"/>
    </xf>
    <xf numFmtId="3" fontId="14" fillId="0" borderId="0" xfId="0" applyNumberFormat="1" applyFont="1"/>
    <xf numFmtId="0" fontId="1" fillId="0" borderId="0" xfId="0" applyFont="1"/>
    <xf numFmtId="3" fontId="1" fillId="0" borderId="0" xfId="0" applyNumberFormat="1" applyFont="1"/>
    <xf numFmtId="3" fontId="16" fillId="0" borderId="0" xfId="0" applyNumberFormat="1" applyFont="1"/>
    <xf numFmtId="3" fontId="12" fillId="0" borderId="0" xfId="0" applyNumberFormat="1" applyFont="1"/>
    <xf numFmtId="3" fontId="1" fillId="0" borderId="0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2" fillId="0" borderId="0" xfId="0" applyFont="1" applyBorder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2" applyAlignment="1">
      <alignment horizontal="center" vertical="top" wrapText="1"/>
    </xf>
    <xf numFmtId="0" fontId="18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8" fillId="0" borderId="2" xfId="0" applyFont="1" applyBorder="1" applyAlignment="1">
      <alignment wrapText="1"/>
    </xf>
    <xf numFmtId="3" fontId="18" fillId="0" borderId="2" xfId="0" applyNumberFormat="1" applyFont="1" applyBorder="1" applyAlignment="1">
      <alignment horizontal="center" wrapText="1"/>
    </xf>
    <xf numFmtId="3" fontId="3" fillId="0" borderId="0" xfId="0" applyNumberFormat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18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2" applyAlignment="1">
      <alignment horizontal="right" vertical="top" wrapText="1"/>
    </xf>
    <xf numFmtId="0" fontId="3" fillId="0" borderId="0" xfId="2" applyAlignment="1">
      <alignment horizontal="left" vertical="top"/>
    </xf>
    <xf numFmtId="0" fontId="18" fillId="0" borderId="0" xfId="2" applyFont="1" applyAlignment="1">
      <alignment horizontal="right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19" fillId="0" borderId="1" xfId="2" applyFont="1" applyBorder="1" applyAlignment="1">
      <alignment horizontal="right" vertical="top" wrapText="1"/>
    </xf>
    <xf numFmtId="0" fontId="2" fillId="0" borderId="0" xfId="0" applyFont="1" applyAlignment="1">
      <alignment horizontal="left"/>
    </xf>
    <xf numFmtId="3" fontId="20" fillId="0" borderId="0" xfId="0" applyNumberFormat="1" applyFont="1"/>
    <xf numFmtId="3" fontId="2" fillId="2" borderId="3" xfId="0" applyNumberFormat="1" applyFont="1" applyFill="1" applyBorder="1"/>
    <xf numFmtId="3" fontId="3" fillId="2" borderId="3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3" fontId="2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0" xfId="0" applyFont="1" applyAlignment="1"/>
    <xf numFmtId="0" fontId="21" fillId="0" borderId="0" xfId="0" applyFont="1" applyAlignment="1">
      <alignment horizontal="center"/>
    </xf>
    <xf numFmtId="3" fontId="18" fillId="0" borderId="0" xfId="0" applyNumberFormat="1" applyFont="1" applyBorder="1" applyAlignment="1" applyProtection="1">
      <alignment horizontal="left"/>
      <protection locked="0"/>
    </xf>
    <xf numFmtId="0" fontId="22" fillId="0" borderId="0" xfId="0" applyFo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18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3" fontId="0" fillId="0" borderId="0" xfId="0" applyNumberFormat="1"/>
    <xf numFmtId="3" fontId="23" fillId="0" borderId="0" xfId="0" applyNumberFormat="1" applyFont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380160</xdr:colOff>
      <xdr:row>4</xdr:row>
      <xdr:rowOff>161280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0600" y="161640"/>
          <a:ext cx="2275920" cy="6472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ons.gov.uk/ons/guide-method/census/2011/census-data/2011-census-prospectus/index.html" TargetMode="External"/><Relationship Id="rId1" Type="http://schemas.openxmlformats.org/officeDocument/2006/relationships/hyperlink" Target="http://www.ons.gov.uk/cens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2"/>
  <sheetViews>
    <sheetView view="pageBreakPreview" zoomScale="140" zoomScaleNormal="100" zoomScalePageLayoutView="140" workbookViewId="0">
      <selection activeCell="F72" sqref="F72"/>
    </sheetView>
  </sheetViews>
  <sheetFormatPr baseColWidth="10" defaultColWidth="9" defaultRowHeight="13" x14ac:dyDescent="0.15"/>
  <cols>
    <col min="1" max="1" width="22.796875" style="2" customWidth="1"/>
    <col min="2" max="2" width="10.19921875" style="2" customWidth="1"/>
    <col min="3" max="10" width="9.19921875" style="2" customWidth="1"/>
    <col min="11" max="11" width="8.796875" style="2" customWidth="1"/>
    <col min="12" max="1025" width="9.19921875" style="2" customWidth="1"/>
  </cols>
  <sheetData>
    <row r="1" spans="1:1" x14ac:dyDescent="0.15">
      <c r="A1" s="3"/>
    </row>
    <row r="2" spans="1:1" x14ac:dyDescent="0.15">
      <c r="A2" s="3"/>
    </row>
    <row r="3" spans="1:1" x14ac:dyDescent="0.15">
      <c r="A3" s="3"/>
    </row>
    <row r="4" spans="1:1" x14ac:dyDescent="0.15">
      <c r="A4" s="3"/>
    </row>
    <row r="5" spans="1:1" x14ac:dyDescent="0.15">
      <c r="A5" s="3"/>
    </row>
    <row r="6" spans="1:1" x14ac:dyDescent="0.15">
      <c r="A6" s="3"/>
    </row>
    <row r="7" spans="1:1" x14ac:dyDescent="0.15">
      <c r="A7" s="4" t="s">
        <v>0</v>
      </c>
    </row>
    <row r="8" spans="1:1" x14ac:dyDescent="0.15">
      <c r="A8" s="2" t="s">
        <v>1</v>
      </c>
    </row>
    <row r="10" spans="1:1" x14ac:dyDescent="0.15">
      <c r="A10" s="2" t="s">
        <v>2</v>
      </c>
    </row>
    <row r="11" spans="1:1" x14ac:dyDescent="0.15">
      <c r="A11" s="2" t="s">
        <v>3</v>
      </c>
    </row>
    <row r="13" spans="1:1" x14ac:dyDescent="0.15">
      <c r="A13" s="2" t="s">
        <v>4</v>
      </c>
    </row>
    <row r="14" spans="1:1" x14ac:dyDescent="0.15">
      <c r="A14" s="5" t="s">
        <v>5</v>
      </c>
    </row>
    <row r="15" spans="1:1" x14ac:dyDescent="0.15">
      <c r="A15" s="6"/>
    </row>
    <row r="16" spans="1:1" x14ac:dyDescent="0.15">
      <c r="A16" s="2" t="s">
        <v>6</v>
      </c>
    </row>
    <row r="17" spans="1:2" x14ac:dyDescent="0.15">
      <c r="A17" s="2" t="s">
        <v>7</v>
      </c>
    </row>
    <row r="19" spans="1:2" x14ac:dyDescent="0.15">
      <c r="A19" s="7" t="s">
        <v>8</v>
      </c>
    </row>
    <row r="20" spans="1:2" x14ac:dyDescent="0.15">
      <c r="A20" s="8"/>
    </row>
    <row r="22" spans="1:2" x14ac:dyDescent="0.15">
      <c r="A22" s="3" t="s">
        <v>9</v>
      </c>
    </row>
    <row r="23" spans="1:2" x14ac:dyDescent="0.15">
      <c r="A23" s="2" t="s">
        <v>10</v>
      </c>
    </row>
    <row r="24" spans="1:2" x14ac:dyDescent="0.15">
      <c r="A24" s="2" t="s">
        <v>11</v>
      </c>
    </row>
    <row r="25" spans="1:2" x14ac:dyDescent="0.15">
      <c r="A25" s="2" t="s">
        <v>12</v>
      </c>
    </row>
    <row r="28" spans="1:2" x14ac:dyDescent="0.15">
      <c r="A28" s="3" t="s">
        <v>13</v>
      </c>
    </row>
    <row r="29" spans="1:2" s="9" customFormat="1" x14ac:dyDescent="0.15">
      <c r="A29" s="2" t="s">
        <v>14</v>
      </c>
      <c r="B29" s="2" t="s">
        <v>15</v>
      </c>
    </row>
    <row r="30" spans="1:2" s="9" customFormat="1" x14ac:dyDescent="0.15">
      <c r="A30" s="2" t="s">
        <v>16</v>
      </c>
      <c r="B30" s="2" t="s">
        <v>17</v>
      </c>
    </row>
    <row r="31" spans="1:2" x14ac:dyDescent="0.15">
      <c r="A31" s="3"/>
    </row>
    <row r="32" spans="1:2" x14ac:dyDescent="0.15">
      <c r="A32" s="2" t="s">
        <v>18</v>
      </c>
      <c r="B32" s="2" t="s">
        <v>19</v>
      </c>
    </row>
    <row r="33" spans="1:256" x14ac:dyDescent="0.15">
      <c r="A33" s="2" t="s">
        <v>20</v>
      </c>
      <c r="B33" s="10">
        <v>40629</v>
      </c>
    </row>
    <row r="34" spans="1:256" x14ac:dyDescent="0.1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</row>
    <row r="35" spans="1:256" x14ac:dyDescent="0.15">
      <c r="A35" s="2" t="s">
        <v>21</v>
      </c>
      <c r="B35" s="2" t="s">
        <v>22</v>
      </c>
    </row>
    <row r="36" spans="1:256" x14ac:dyDescent="0.15">
      <c r="A36" s="2" t="s">
        <v>23</v>
      </c>
      <c r="B36" s="2" t="s">
        <v>24</v>
      </c>
    </row>
    <row r="37" spans="1:256" x14ac:dyDescent="0.15">
      <c r="A37" s="2" t="s">
        <v>25</v>
      </c>
      <c r="B37" s="2" t="s">
        <v>26</v>
      </c>
    </row>
    <row r="38" spans="1:256" x14ac:dyDescent="0.15">
      <c r="A38" s="2" t="s">
        <v>27</v>
      </c>
      <c r="B38" s="2" t="s">
        <v>28</v>
      </c>
      <c r="D38" s="12"/>
      <c r="E38" s="12"/>
    </row>
    <row r="39" spans="1:256" x14ac:dyDescent="0.15">
      <c r="D39" s="12"/>
      <c r="E39" s="12"/>
    </row>
    <row r="40" spans="1:256" x14ac:dyDescent="0.15">
      <c r="A40" s="2" t="s">
        <v>29</v>
      </c>
      <c r="D40" s="12"/>
      <c r="E40" s="12"/>
    </row>
    <row r="41" spans="1:256" x14ac:dyDescent="0.15">
      <c r="A41" s="6" t="s">
        <v>30</v>
      </c>
      <c r="D41" s="12"/>
      <c r="E41" s="12"/>
    </row>
    <row r="42" spans="1:256" x14ac:dyDescent="0.15">
      <c r="A42" s="6" t="s">
        <v>31</v>
      </c>
      <c r="D42" s="12"/>
      <c r="E42" s="12"/>
    </row>
    <row r="43" spans="1:256" x14ac:dyDescent="0.15">
      <c r="A43" s="6" t="s">
        <v>32</v>
      </c>
    </row>
    <row r="44" spans="1:256" x14ac:dyDescent="0.15">
      <c r="A44" s="6"/>
    </row>
    <row r="46" spans="1:256" s="13" customFormat="1" x14ac:dyDescent="0.15">
      <c r="A46" s="3" t="s">
        <v>33</v>
      </c>
    </row>
    <row r="47" spans="1:256" s="13" customFormat="1" x14ac:dyDescent="0.15">
      <c r="A47" s="13" t="s">
        <v>34</v>
      </c>
    </row>
    <row r="48" spans="1:256" s="13" customFormat="1" x14ac:dyDescent="0.15">
      <c r="A48" s="14" t="s">
        <v>35</v>
      </c>
      <c r="B48" s="14"/>
      <c r="C48" s="14"/>
      <c r="D48" s="14"/>
      <c r="E48" s="14"/>
      <c r="F48" s="14"/>
      <c r="G48" s="14"/>
      <c r="H48" s="14"/>
      <c r="I48" s="14"/>
    </row>
    <row r="49" spans="1:9" s="13" customFormat="1" x14ac:dyDescent="0.15">
      <c r="A49" s="14" t="s">
        <v>36</v>
      </c>
      <c r="B49" s="14"/>
      <c r="C49" s="14"/>
      <c r="D49" s="14"/>
      <c r="E49" s="14"/>
      <c r="F49" s="14"/>
      <c r="G49" s="14"/>
      <c r="H49" s="14"/>
      <c r="I49" s="14"/>
    </row>
    <row r="50" spans="1:9" s="13" customFormat="1" x14ac:dyDescent="0.15">
      <c r="A50" s="14" t="s">
        <v>37</v>
      </c>
      <c r="B50" s="14"/>
      <c r="C50" s="14"/>
      <c r="D50" s="14"/>
      <c r="E50" s="14"/>
      <c r="F50" s="14"/>
      <c r="G50" s="14"/>
      <c r="H50" s="14"/>
      <c r="I50" s="14"/>
    </row>
    <row r="51" spans="1:9" s="13" customFormat="1" x14ac:dyDescent="0.15">
      <c r="A51" s="14" t="s">
        <v>38</v>
      </c>
      <c r="B51" s="14"/>
      <c r="C51" s="14"/>
      <c r="D51" s="14"/>
      <c r="E51" s="14"/>
      <c r="F51" s="14"/>
      <c r="G51" s="14"/>
      <c r="H51" s="14"/>
      <c r="I51" s="14"/>
    </row>
    <row r="52" spans="1:9" s="13" customFormat="1" x14ac:dyDescent="0.15">
      <c r="A52" s="14" t="s">
        <v>39</v>
      </c>
      <c r="B52" s="14"/>
      <c r="C52" s="14"/>
      <c r="D52" s="14"/>
      <c r="E52" s="14"/>
      <c r="F52" s="14"/>
      <c r="G52" s="14"/>
      <c r="H52" s="14"/>
      <c r="I52" s="14"/>
    </row>
    <row r="53" spans="1:9" s="13" customFormat="1" x14ac:dyDescent="0.15">
      <c r="A53" s="14" t="s">
        <v>40</v>
      </c>
      <c r="B53" s="14"/>
      <c r="C53" s="14"/>
      <c r="D53" s="14"/>
      <c r="E53" s="14"/>
      <c r="F53" s="14"/>
      <c r="G53" s="14"/>
      <c r="H53" s="14"/>
      <c r="I53" s="14"/>
    </row>
    <row r="54" spans="1:9" s="13" customFormat="1" x14ac:dyDescent="0.15">
      <c r="A54" s="14" t="s">
        <v>41</v>
      </c>
      <c r="B54" s="14"/>
      <c r="C54" s="14"/>
      <c r="D54" s="14"/>
      <c r="E54" s="14"/>
      <c r="F54" s="14"/>
      <c r="G54" s="14"/>
      <c r="H54" s="14"/>
      <c r="I54" s="14"/>
    </row>
    <row r="55" spans="1:9" s="13" customFormat="1" x14ac:dyDescent="0.15">
      <c r="A55" s="15" t="s">
        <v>42</v>
      </c>
      <c r="B55" s="14"/>
      <c r="C55" s="14"/>
      <c r="D55" s="14"/>
      <c r="E55" s="14"/>
      <c r="F55" s="14"/>
      <c r="G55" s="14"/>
      <c r="H55" s="14"/>
      <c r="I55" s="14"/>
    </row>
    <row r="56" spans="1:9" s="13" customFormat="1" x14ac:dyDescent="0.15">
      <c r="A56" s="12" t="s">
        <v>43</v>
      </c>
    </row>
    <row r="57" spans="1:9" s="13" customFormat="1" x14ac:dyDescent="0.15">
      <c r="A57" s="13" t="s">
        <v>44</v>
      </c>
    </row>
    <row r="58" spans="1:9" s="13" customFormat="1" x14ac:dyDescent="0.15">
      <c r="A58" s="15" t="s">
        <v>45</v>
      </c>
    </row>
    <row r="59" spans="1:9" s="13" customFormat="1" x14ac:dyDescent="0.15">
      <c r="A59" s="16"/>
    </row>
    <row r="60" spans="1:9" s="13" customFormat="1" x14ac:dyDescent="0.15">
      <c r="A60" s="16"/>
    </row>
    <row r="61" spans="1:9" s="13" customFormat="1" x14ac:dyDescent="0.15">
      <c r="A61" s="16"/>
    </row>
    <row r="62" spans="1:9" s="13" customFormat="1" x14ac:dyDescent="0.15">
      <c r="A62" s="3" t="s">
        <v>46</v>
      </c>
    </row>
    <row r="63" spans="1:9" s="13" customFormat="1" x14ac:dyDescent="0.15">
      <c r="A63" s="14" t="s">
        <v>47</v>
      </c>
    </row>
    <row r="64" spans="1:9" s="13" customFormat="1" x14ac:dyDescent="0.15">
      <c r="A64" s="13" t="s">
        <v>48</v>
      </c>
    </row>
    <row r="65" spans="1:14" s="13" customFormat="1" x14ac:dyDescent="0.15">
      <c r="A65" s="15" t="s">
        <v>49</v>
      </c>
      <c r="D65" s="15"/>
      <c r="E65" s="15"/>
      <c r="F65" s="15"/>
      <c r="G65" s="15"/>
      <c r="H65" s="15"/>
    </row>
    <row r="66" spans="1:14" s="13" customFormat="1" x14ac:dyDescent="0.15">
      <c r="C66" s="17"/>
    </row>
    <row r="67" spans="1:14" s="13" customFormat="1" x14ac:dyDescent="0.15">
      <c r="A67" s="14" t="s">
        <v>50</v>
      </c>
      <c r="B67" s="14"/>
      <c r="C67" s="14"/>
      <c r="D67" s="14"/>
    </row>
    <row r="68" spans="1:14" s="13" customFormat="1" x14ac:dyDescent="0.15">
      <c r="A68" s="14"/>
      <c r="B68" s="14"/>
      <c r="C68" s="14"/>
      <c r="D68" s="14"/>
    </row>
    <row r="69" spans="1:14" s="13" customFormat="1" x14ac:dyDescent="0.15">
      <c r="A69" s="14"/>
      <c r="B69" s="14"/>
      <c r="C69" s="14"/>
      <c r="D69" s="14"/>
    </row>
    <row r="70" spans="1:14" s="13" customFormat="1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s="13" customFormat="1" x14ac:dyDescent="0.15">
      <c r="A71" s="18" t="s">
        <v>51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s="13" customFormat="1" x14ac:dyDescent="0.15">
      <c r="A72" s="14" t="s">
        <v>52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s="13" customFormat="1" x14ac:dyDescent="0.15">
      <c r="A73" s="14" t="s">
        <v>53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s="13" customFormat="1" x14ac:dyDescent="0.15">
      <c r="A74" s="14" t="s">
        <v>54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s="13" customFormat="1" x14ac:dyDescent="0.15">
      <c r="A75" s="14" t="s">
        <v>55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s="13" customFormat="1" x14ac:dyDescent="0.15">
      <c r="A76" s="14" t="s">
        <v>56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s="13" customFormat="1" x14ac:dyDescent="0.15">
      <c r="A77" s="14" t="s">
        <v>57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s="13" customFormat="1" x14ac:dyDescent="0.15">
      <c r="A78" s="14" t="s">
        <v>58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s="13" customFormat="1" x14ac:dyDescent="0.15">
      <c r="A79" s="14" t="s">
        <v>59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s="13" customFormat="1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s="13" customFormat="1" x14ac:dyDescent="0.15">
      <c r="A81" s="14" t="s">
        <v>60</v>
      </c>
      <c r="B81" s="14" t="s">
        <v>61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s="13" customFormat="1" x14ac:dyDescent="0.15">
      <c r="A82" s="13" t="s">
        <v>62</v>
      </c>
      <c r="B82" s="13" t="s">
        <v>63</v>
      </c>
    </row>
  </sheetData>
  <hyperlinks>
    <hyperlink ref="A55" r:id="rId1" xr:uid="{00000000-0004-0000-0000-000000000000}"/>
    <hyperlink ref="A58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68"/>
  <sheetViews>
    <sheetView view="pageBreakPreview" zoomScale="90" zoomScaleNormal="100" zoomScaleSheetLayoutView="90" zoomScalePageLayoutView="140" workbookViewId="0">
      <pane xSplit="4" ySplit="14" topLeftCell="E15" activePane="bottomRight" state="frozen"/>
      <selection pane="topRight" activeCell="O1" sqref="O1"/>
      <selection pane="bottomLeft" activeCell="A46" sqref="A46"/>
      <selection pane="bottomRight" activeCell="S47" sqref="S47"/>
    </sheetView>
  </sheetViews>
  <sheetFormatPr baseColWidth="10" defaultColWidth="9" defaultRowHeight="15" x14ac:dyDescent="0.2"/>
  <cols>
    <col min="1" max="1" width="13" style="19" customWidth="1"/>
    <col min="2" max="2" width="1.796875" style="19" customWidth="1"/>
    <col min="3" max="3" width="3.3984375" style="19" customWidth="1"/>
    <col min="4" max="4" width="28.796875" style="19" customWidth="1"/>
    <col min="5" max="5" width="16.19921875" style="19" customWidth="1"/>
    <col min="6" max="23" width="17.19921875" style="19" customWidth="1"/>
    <col min="24" max="1025" width="9.19921875" style="19" customWidth="1"/>
  </cols>
  <sheetData>
    <row r="1" spans="1:23" ht="19" x14ac:dyDescent="0.25">
      <c r="A1" s="20" t="s">
        <v>64</v>
      </c>
      <c r="B1" s="21"/>
      <c r="C1" s="21"/>
      <c r="D1" s="21"/>
    </row>
    <row r="2" spans="1:23" ht="19" x14ac:dyDescent="0.25">
      <c r="A2" s="22" t="s">
        <v>17</v>
      </c>
      <c r="B2" s="23"/>
      <c r="C2" s="23"/>
      <c r="D2" s="23"/>
    </row>
    <row r="3" spans="1:23" ht="11.25" customHeight="1" x14ac:dyDescent="0.2">
      <c r="A3" s="24"/>
      <c r="B3" s="24"/>
      <c r="C3" s="24"/>
      <c r="D3" s="24"/>
    </row>
    <row r="4" spans="1:23" x14ac:dyDescent="0.2">
      <c r="A4" s="25" t="s">
        <v>24</v>
      </c>
      <c r="B4" s="26"/>
      <c r="C4" s="26"/>
      <c r="D4" s="26"/>
    </row>
    <row r="5" spans="1:23" x14ac:dyDescent="0.2">
      <c r="A5" s="25" t="s">
        <v>65</v>
      </c>
      <c r="B5" s="26"/>
      <c r="C5" s="26"/>
      <c r="D5" s="26"/>
    </row>
    <row r="6" spans="1:23" x14ac:dyDescent="0.2">
      <c r="A6" s="25" t="s">
        <v>66</v>
      </c>
      <c r="B6" s="26"/>
      <c r="C6" s="26"/>
      <c r="D6" s="26"/>
    </row>
    <row r="7" spans="1:23" x14ac:dyDescent="0.2">
      <c r="A7" s="25"/>
      <c r="B7" s="26"/>
      <c r="C7" s="26"/>
      <c r="D7" s="26"/>
    </row>
    <row r="8" spans="1:23" x14ac:dyDescent="0.2">
      <c r="A8" s="26" t="s">
        <v>22</v>
      </c>
      <c r="B8" s="26"/>
      <c r="C8" s="26"/>
      <c r="D8" s="26"/>
    </row>
    <row r="9" spans="1:23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7.5" customHeight="1" x14ac:dyDescent="0.2"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s="30" customFormat="1" x14ac:dyDescent="0.15">
      <c r="A11" s="29" t="s">
        <v>67</v>
      </c>
      <c r="B11" s="29" t="s">
        <v>68</v>
      </c>
      <c r="E11" s="31" t="s">
        <v>69</v>
      </c>
      <c r="F11" s="31" t="s">
        <v>70</v>
      </c>
      <c r="G11" s="31" t="s">
        <v>71</v>
      </c>
      <c r="H11" s="31" t="s">
        <v>72</v>
      </c>
      <c r="I11" s="31" t="s">
        <v>73</v>
      </c>
      <c r="J11" s="31" t="s">
        <v>74</v>
      </c>
      <c r="K11" s="31" t="s">
        <v>75</v>
      </c>
      <c r="L11" s="31" t="s">
        <v>76</v>
      </c>
      <c r="M11" s="31" t="s">
        <v>77</v>
      </c>
      <c r="N11" s="31" t="s">
        <v>78</v>
      </c>
      <c r="O11" s="31" t="s">
        <v>79</v>
      </c>
      <c r="P11" s="31" t="s">
        <v>80</v>
      </c>
      <c r="Q11" s="31" t="s">
        <v>81</v>
      </c>
      <c r="R11" s="31" t="s">
        <v>82</v>
      </c>
      <c r="S11" s="31" t="s">
        <v>83</v>
      </c>
      <c r="T11" s="31" t="s">
        <v>84</v>
      </c>
      <c r="U11" s="31" t="s">
        <v>85</v>
      </c>
      <c r="V11" s="31" t="s">
        <v>86</v>
      </c>
      <c r="W11" s="31" t="s">
        <v>87</v>
      </c>
    </row>
    <row r="12" spans="1:23" s="30" customFormat="1" ht="16" x14ac:dyDescent="0.15">
      <c r="A12" s="32"/>
      <c r="B12" s="32"/>
      <c r="C12" s="32"/>
      <c r="D12" s="32"/>
      <c r="E12" s="33" t="s">
        <v>28</v>
      </c>
      <c r="F12" s="33" t="s">
        <v>28</v>
      </c>
      <c r="G12" s="33" t="s">
        <v>28</v>
      </c>
      <c r="H12" s="33" t="s">
        <v>28</v>
      </c>
      <c r="I12" s="33" t="s">
        <v>28</v>
      </c>
      <c r="J12" s="33" t="s">
        <v>28</v>
      </c>
      <c r="K12" s="33" t="s">
        <v>28</v>
      </c>
      <c r="L12" s="33" t="s">
        <v>28</v>
      </c>
      <c r="M12" s="33" t="s">
        <v>28</v>
      </c>
      <c r="N12" s="33" t="s">
        <v>28</v>
      </c>
      <c r="O12" s="33" t="s">
        <v>28</v>
      </c>
      <c r="P12" s="33" t="s">
        <v>28</v>
      </c>
      <c r="Q12" s="33" t="s">
        <v>28</v>
      </c>
      <c r="R12" s="33" t="s">
        <v>28</v>
      </c>
      <c r="S12" s="33" t="s">
        <v>28</v>
      </c>
      <c r="T12" s="33" t="s">
        <v>28</v>
      </c>
      <c r="U12" s="33" t="s">
        <v>28</v>
      </c>
      <c r="V12" s="33" t="s">
        <v>28</v>
      </c>
      <c r="W12" s="33" t="s">
        <v>28</v>
      </c>
    </row>
    <row r="13" spans="1:23" s="30" customFormat="1" ht="16" x14ac:dyDescent="0.15">
      <c r="A13" s="32"/>
      <c r="B13" s="32"/>
      <c r="C13" s="32"/>
      <c r="D13" s="32"/>
      <c r="E13" s="33" t="s">
        <v>88</v>
      </c>
      <c r="F13" s="33" t="s">
        <v>88</v>
      </c>
      <c r="G13" s="33" t="s">
        <v>88</v>
      </c>
      <c r="H13" s="33" t="s">
        <v>88</v>
      </c>
      <c r="I13" s="33" t="s">
        <v>88</v>
      </c>
      <c r="J13" s="33" t="s">
        <v>88</v>
      </c>
      <c r="K13" s="33" t="s">
        <v>88</v>
      </c>
      <c r="L13" s="33" t="s">
        <v>88</v>
      </c>
      <c r="M13" s="33" t="s">
        <v>88</v>
      </c>
      <c r="N13" s="33" t="s">
        <v>88</v>
      </c>
      <c r="O13" s="33" t="s">
        <v>88</v>
      </c>
      <c r="P13" s="33" t="s">
        <v>88</v>
      </c>
      <c r="Q13" s="33" t="s">
        <v>88</v>
      </c>
      <c r="R13" s="33" t="s">
        <v>88</v>
      </c>
      <c r="S13" s="33" t="s">
        <v>88</v>
      </c>
      <c r="T13" s="33" t="s">
        <v>88</v>
      </c>
      <c r="U13" s="33" t="s">
        <v>88</v>
      </c>
      <c r="V13" s="33" t="s">
        <v>88</v>
      </c>
      <c r="W13" s="33" t="s">
        <v>88</v>
      </c>
    </row>
    <row r="14" spans="1:23" s="30" customFormat="1" ht="6.75" customHeight="1" x14ac:dyDescent="0.15">
      <c r="A14" s="34"/>
      <c r="B14" s="34"/>
      <c r="C14" s="34"/>
      <c r="D14" s="34"/>
      <c r="E14" s="35"/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6" spans="1:23" x14ac:dyDescent="0.2">
      <c r="A16" s="37" t="s">
        <v>89</v>
      </c>
      <c r="B16" s="25" t="s">
        <v>90</v>
      </c>
      <c r="C16" s="25"/>
      <c r="D16" s="25"/>
      <c r="E16" s="38">
        <v>56075912</v>
      </c>
      <c r="F16" s="38">
        <v>45134686</v>
      </c>
      <c r="G16" s="38">
        <v>531087</v>
      </c>
      <c r="H16" s="38">
        <v>57680</v>
      </c>
      <c r="I16" s="38">
        <v>2485942</v>
      </c>
      <c r="J16" s="38">
        <v>426715</v>
      </c>
      <c r="K16" s="38">
        <v>165974</v>
      </c>
      <c r="L16" s="38">
        <v>341727</v>
      </c>
      <c r="M16" s="38">
        <v>289984</v>
      </c>
      <c r="N16" s="38">
        <v>1412958</v>
      </c>
      <c r="O16" s="38">
        <v>1124511</v>
      </c>
      <c r="P16" s="38">
        <v>447201</v>
      </c>
      <c r="Q16" s="38">
        <v>393141</v>
      </c>
      <c r="R16" s="38">
        <v>835720</v>
      </c>
      <c r="S16" s="38">
        <v>989628</v>
      </c>
      <c r="T16" s="38">
        <v>594825</v>
      </c>
      <c r="U16" s="38">
        <v>280437</v>
      </c>
      <c r="V16" s="38">
        <v>230600</v>
      </c>
      <c r="W16" s="38">
        <v>333096</v>
      </c>
    </row>
    <row r="17" spans="1:23" x14ac:dyDescent="0.2">
      <c r="A17" s="21"/>
      <c r="B17" s="25"/>
      <c r="C17" s="25"/>
      <c r="E17" s="38"/>
      <c r="F17" s="38">
        <f>SUM(F16:I16)</f>
        <v>48209395</v>
      </c>
      <c r="G17" s="38"/>
      <c r="H17" s="38"/>
      <c r="I17" s="38"/>
      <c r="J17" s="38">
        <f>SUM(J16:M16)</f>
        <v>1224400</v>
      </c>
      <c r="K17" s="38"/>
      <c r="L17" s="38"/>
      <c r="M17" s="38"/>
      <c r="N17" s="38">
        <f>SUM(N16:P16,R16)</f>
        <v>3820390</v>
      </c>
      <c r="O17" s="38"/>
      <c r="P17" s="38"/>
      <c r="Q17" s="38"/>
      <c r="R17" s="38"/>
      <c r="S17" s="38">
        <f>SUM(S16:U16)</f>
        <v>1864890</v>
      </c>
      <c r="T17" s="38"/>
      <c r="U17" s="38"/>
      <c r="V17" s="38">
        <f>SUM(V16:W16,Q16)</f>
        <v>956837</v>
      </c>
      <c r="W17" s="38"/>
    </row>
    <row r="18" spans="1:23" x14ac:dyDescent="0.2">
      <c r="A18" s="37" t="s">
        <v>91</v>
      </c>
      <c r="B18" s="25" t="s">
        <v>92</v>
      </c>
      <c r="C18" s="25"/>
      <c r="D18" s="25"/>
      <c r="E18" s="38">
        <v>53012456</v>
      </c>
      <c r="F18" s="38">
        <v>42279236</v>
      </c>
      <c r="G18" s="38">
        <v>517001</v>
      </c>
      <c r="H18" s="38">
        <v>54895</v>
      </c>
      <c r="I18" s="38">
        <v>2430010</v>
      </c>
      <c r="J18" s="38">
        <v>415616</v>
      </c>
      <c r="K18" s="38">
        <v>161550</v>
      </c>
      <c r="L18" s="38">
        <v>332708</v>
      </c>
      <c r="M18" s="38">
        <v>283005</v>
      </c>
      <c r="N18" s="38">
        <v>1395702</v>
      </c>
      <c r="O18" s="38">
        <v>1112282</v>
      </c>
      <c r="P18" s="38">
        <v>436514</v>
      </c>
      <c r="Q18" s="38">
        <v>379503</v>
      </c>
      <c r="R18" s="38">
        <v>819402</v>
      </c>
      <c r="S18" s="38">
        <v>977741</v>
      </c>
      <c r="T18" s="38">
        <v>591016</v>
      </c>
      <c r="U18" s="38">
        <v>277857</v>
      </c>
      <c r="V18" s="38">
        <v>220985</v>
      </c>
      <c r="W18" s="38">
        <v>327433</v>
      </c>
    </row>
    <row r="19" spans="1:23" x14ac:dyDescent="0.2">
      <c r="A19" s="21"/>
      <c r="B19" s="25"/>
      <c r="C19" s="25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x14ac:dyDescent="0.2">
      <c r="A20" s="21" t="s">
        <v>93</v>
      </c>
      <c r="B20" s="25" t="s">
        <v>94</v>
      </c>
      <c r="C20" s="25"/>
      <c r="D20" s="25"/>
      <c r="E20" s="38">
        <v>2596886</v>
      </c>
      <c r="F20" s="38">
        <v>2431423</v>
      </c>
      <c r="G20" s="38">
        <v>8035</v>
      </c>
      <c r="H20" s="38">
        <v>1684</v>
      </c>
      <c r="I20" s="38">
        <v>34425</v>
      </c>
      <c r="J20" s="38">
        <v>5938</v>
      </c>
      <c r="K20" s="38">
        <v>3549</v>
      </c>
      <c r="L20" s="38">
        <v>8022</v>
      </c>
      <c r="M20" s="38">
        <v>4940</v>
      </c>
      <c r="N20" s="38">
        <v>15817</v>
      </c>
      <c r="O20" s="38">
        <v>19831</v>
      </c>
      <c r="P20" s="38">
        <v>10972</v>
      </c>
      <c r="Q20" s="38">
        <v>14284</v>
      </c>
      <c r="R20" s="38">
        <v>13695</v>
      </c>
      <c r="S20" s="38">
        <v>10982</v>
      </c>
      <c r="T20" s="38">
        <v>1193</v>
      </c>
      <c r="U20" s="38">
        <v>1045</v>
      </c>
      <c r="V20" s="38">
        <v>5850</v>
      </c>
      <c r="W20" s="38">
        <v>5201</v>
      </c>
    </row>
    <row r="21" spans="1:23" x14ac:dyDescent="0.2">
      <c r="A21" s="39"/>
      <c r="B21" s="25" t="s">
        <v>95</v>
      </c>
      <c r="C21" s="25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x14ac:dyDescent="0.2">
      <c r="A22" s="21" t="s">
        <v>96</v>
      </c>
      <c r="B22" s="21"/>
      <c r="C22" s="25" t="s">
        <v>97</v>
      </c>
      <c r="D22" s="25"/>
      <c r="E22" s="38">
        <v>513242</v>
      </c>
      <c r="F22" s="38">
        <v>495664</v>
      </c>
      <c r="G22" s="38">
        <v>1229</v>
      </c>
      <c r="H22" s="38">
        <v>467</v>
      </c>
      <c r="I22" s="38">
        <v>6409</v>
      </c>
      <c r="J22" s="38">
        <v>969</v>
      </c>
      <c r="K22" s="38">
        <v>321</v>
      </c>
      <c r="L22" s="38">
        <v>1093</v>
      </c>
      <c r="M22" s="38">
        <v>711</v>
      </c>
      <c r="N22" s="38">
        <v>1368</v>
      </c>
      <c r="O22" s="38">
        <v>463</v>
      </c>
      <c r="P22" s="38">
        <v>241</v>
      </c>
      <c r="Q22" s="38">
        <v>1598</v>
      </c>
      <c r="R22" s="38">
        <v>1186</v>
      </c>
      <c r="S22" s="38">
        <v>447</v>
      </c>
      <c r="T22" s="38">
        <v>158</v>
      </c>
      <c r="U22" s="38">
        <v>96</v>
      </c>
      <c r="V22" s="38">
        <v>459</v>
      </c>
      <c r="W22" s="38">
        <v>363</v>
      </c>
    </row>
    <row r="23" spans="1:23" x14ac:dyDescent="0.2">
      <c r="A23" s="21" t="s">
        <v>98</v>
      </c>
      <c r="B23" s="21"/>
      <c r="C23" s="25" t="s">
        <v>99</v>
      </c>
      <c r="D23" s="25"/>
      <c r="E23" s="38">
        <v>105564</v>
      </c>
      <c r="F23" s="38">
        <v>98898</v>
      </c>
      <c r="G23" s="38">
        <v>328</v>
      </c>
      <c r="H23" s="38">
        <v>350</v>
      </c>
      <c r="I23" s="38">
        <v>2019</v>
      </c>
      <c r="J23" s="38">
        <v>463</v>
      </c>
      <c r="K23" s="38">
        <v>97</v>
      </c>
      <c r="L23" s="38">
        <v>350</v>
      </c>
      <c r="M23" s="38">
        <v>236</v>
      </c>
      <c r="N23" s="38">
        <v>726</v>
      </c>
      <c r="O23" s="38">
        <v>145</v>
      </c>
      <c r="P23" s="38">
        <v>523</v>
      </c>
      <c r="Q23" s="38">
        <v>349</v>
      </c>
      <c r="R23" s="38">
        <v>462</v>
      </c>
      <c r="S23" s="38">
        <v>206</v>
      </c>
      <c r="T23" s="38">
        <v>105</v>
      </c>
      <c r="U23" s="38">
        <v>46</v>
      </c>
      <c r="V23" s="38">
        <v>112</v>
      </c>
      <c r="W23" s="38">
        <v>149</v>
      </c>
    </row>
    <row r="24" spans="1:23" x14ac:dyDescent="0.2">
      <c r="A24" s="21" t="s">
        <v>100</v>
      </c>
      <c r="B24" s="21"/>
      <c r="C24" s="25" t="s">
        <v>101</v>
      </c>
      <c r="D24" s="25"/>
      <c r="E24" s="38">
        <v>92028</v>
      </c>
      <c r="F24" s="38">
        <v>88924</v>
      </c>
      <c r="G24" s="38">
        <v>193</v>
      </c>
      <c r="H24" s="38">
        <v>40</v>
      </c>
      <c r="I24" s="38">
        <v>742</v>
      </c>
      <c r="J24" s="38">
        <v>180</v>
      </c>
      <c r="K24" s="38">
        <v>54</v>
      </c>
      <c r="L24" s="38">
        <v>173</v>
      </c>
      <c r="M24" s="38">
        <v>143</v>
      </c>
      <c r="N24" s="38">
        <v>266</v>
      </c>
      <c r="O24" s="38">
        <v>291</v>
      </c>
      <c r="P24" s="38">
        <v>214</v>
      </c>
      <c r="Q24" s="38">
        <v>229</v>
      </c>
      <c r="R24" s="38">
        <v>304</v>
      </c>
      <c r="S24" s="38">
        <v>129</v>
      </c>
      <c r="T24" s="38">
        <v>36</v>
      </c>
      <c r="U24" s="38">
        <v>5</v>
      </c>
      <c r="V24" s="38">
        <v>57</v>
      </c>
      <c r="W24" s="38">
        <v>48</v>
      </c>
    </row>
    <row r="25" spans="1:23" x14ac:dyDescent="0.2">
      <c r="A25" s="21" t="s">
        <v>102</v>
      </c>
      <c r="B25" s="21"/>
      <c r="C25" s="25" t="s">
        <v>103</v>
      </c>
      <c r="D25" s="25"/>
      <c r="E25" s="38">
        <v>138412</v>
      </c>
      <c r="F25" s="38">
        <v>119106</v>
      </c>
      <c r="G25" s="38">
        <v>574</v>
      </c>
      <c r="H25" s="38">
        <v>85</v>
      </c>
      <c r="I25" s="38">
        <v>2290</v>
      </c>
      <c r="J25" s="38">
        <v>541</v>
      </c>
      <c r="K25" s="38">
        <v>452</v>
      </c>
      <c r="L25" s="38">
        <v>904</v>
      </c>
      <c r="M25" s="38">
        <v>465</v>
      </c>
      <c r="N25" s="38">
        <v>1477</v>
      </c>
      <c r="O25" s="38">
        <v>6811</v>
      </c>
      <c r="P25" s="38">
        <v>244</v>
      </c>
      <c r="Q25" s="38">
        <v>904</v>
      </c>
      <c r="R25" s="38">
        <v>1332</v>
      </c>
      <c r="S25" s="38">
        <v>1470</v>
      </c>
      <c r="T25" s="38">
        <v>92</v>
      </c>
      <c r="U25" s="38">
        <v>169</v>
      </c>
      <c r="V25" s="38">
        <v>950</v>
      </c>
      <c r="W25" s="38">
        <v>546</v>
      </c>
    </row>
    <row r="26" spans="1:23" x14ac:dyDescent="0.2">
      <c r="A26" s="21" t="s">
        <v>104</v>
      </c>
      <c r="B26" s="21"/>
      <c r="C26" s="25" t="s">
        <v>105</v>
      </c>
      <c r="D26" s="25"/>
      <c r="E26" s="38">
        <v>316028</v>
      </c>
      <c r="F26" s="38">
        <v>307097</v>
      </c>
      <c r="G26" s="38">
        <v>833</v>
      </c>
      <c r="H26" s="38">
        <v>156</v>
      </c>
      <c r="I26" s="38">
        <v>2980</v>
      </c>
      <c r="J26" s="38">
        <v>515</v>
      </c>
      <c r="K26" s="38">
        <v>230</v>
      </c>
      <c r="L26" s="38">
        <v>624</v>
      </c>
      <c r="M26" s="38">
        <v>323</v>
      </c>
      <c r="N26" s="38">
        <v>939</v>
      </c>
      <c r="O26" s="38">
        <v>351</v>
      </c>
      <c r="P26" s="38">
        <v>295</v>
      </c>
      <c r="Q26" s="38">
        <v>452</v>
      </c>
      <c r="R26" s="38">
        <v>621</v>
      </c>
      <c r="S26" s="38">
        <v>193</v>
      </c>
      <c r="T26" s="38">
        <v>114</v>
      </c>
      <c r="U26" s="38">
        <v>31</v>
      </c>
      <c r="V26" s="38">
        <v>73</v>
      </c>
      <c r="W26" s="38">
        <v>201</v>
      </c>
    </row>
    <row r="27" spans="1:23" x14ac:dyDescent="0.2">
      <c r="A27" s="21" t="s">
        <v>106</v>
      </c>
      <c r="B27" s="21"/>
      <c r="C27" s="25" t="s">
        <v>107</v>
      </c>
      <c r="D27" s="25"/>
      <c r="E27" s="38">
        <v>135177</v>
      </c>
      <c r="F27" s="38">
        <v>131928</v>
      </c>
      <c r="G27" s="38">
        <v>415</v>
      </c>
      <c r="H27" s="38">
        <v>85</v>
      </c>
      <c r="I27" s="38">
        <v>775</v>
      </c>
      <c r="J27" s="38">
        <v>298</v>
      </c>
      <c r="K27" s="38">
        <v>107</v>
      </c>
      <c r="L27" s="38">
        <v>273</v>
      </c>
      <c r="M27" s="38">
        <v>175</v>
      </c>
      <c r="N27" s="38">
        <v>91</v>
      </c>
      <c r="O27" s="38">
        <v>295</v>
      </c>
      <c r="P27" s="38">
        <v>94</v>
      </c>
      <c r="Q27" s="38">
        <v>155</v>
      </c>
      <c r="R27" s="38">
        <v>234</v>
      </c>
      <c r="S27" s="38">
        <v>80</v>
      </c>
      <c r="T27" s="38">
        <v>34</v>
      </c>
      <c r="U27" s="38">
        <v>8</v>
      </c>
      <c r="V27" s="38">
        <v>37</v>
      </c>
      <c r="W27" s="38">
        <v>93</v>
      </c>
    </row>
    <row r="28" spans="1:23" s="25" customFormat="1" x14ac:dyDescent="0.2">
      <c r="A28" s="21" t="s">
        <v>108</v>
      </c>
      <c r="B28" s="21"/>
      <c r="C28" s="25" t="s">
        <v>109</v>
      </c>
      <c r="E28" s="38">
        <v>191610</v>
      </c>
      <c r="F28" s="38">
        <v>178965</v>
      </c>
      <c r="G28" s="38">
        <v>536</v>
      </c>
      <c r="H28" s="38">
        <v>143</v>
      </c>
      <c r="I28" s="38">
        <v>1655</v>
      </c>
      <c r="J28" s="38">
        <v>419</v>
      </c>
      <c r="K28" s="38">
        <v>316</v>
      </c>
      <c r="L28" s="38">
        <v>823</v>
      </c>
      <c r="M28" s="38">
        <v>439</v>
      </c>
      <c r="N28" s="38">
        <v>1488</v>
      </c>
      <c r="O28" s="38">
        <v>3072</v>
      </c>
      <c r="P28" s="38">
        <v>132</v>
      </c>
      <c r="Q28" s="38">
        <v>866</v>
      </c>
      <c r="R28" s="38">
        <v>1074</v>
      </c>
      <c r="S28" s="38">
        <v>936</v>
      </c>
      <c r="T28" s="38">
        <v>84</v>
      </c>
      <c r="U28" s="38">
        <v>113</v>
      </c>
      <c r="V28" s="38">
        <v>236</v>
      </c>
      <c r="W28" s="38">
        <v>313</v>
      </c>
    </row>
    <row r="29" spans="1:23" x14ac:dyDescent="0.2">
      <c r="A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x14ac:dyDescent="0.2">
      <c r="A30" s="21" t="s">
        <v>110</v>
      </c>
      <c r="B30" s="25"/>
      <c r="C30" s="25" t="s">
        <v>111</v>
      </c>
      <c r="D30" s="25"/>
      <c r="E30" s="38">
        <v>1104825</v>
      </c>
      <c r="F30" s="38">
        <v>1010841</v>
      </c>
      <c r="G30" s="38">
        <v>3927</v>
      </c>
      <c r="H30" s="38">
        <v>358</v>
      </c>
      <c r="I30" s="38">
        <v>17555</v>
      </c>
      <c r="J30" s="38">
        <v>2553</v>
      </c>
      <c r="K30" s="38">
        <v>1972</v>
      </c>
      <c r="L30" s="38">
        <v>3782</v>
      </c>
      <c r="M30" s="38">
        <v>2448</v>
      </c>
      <c r="N30" s="38">
        <v>9462</v>
      </c>
      <c r="O30" s="38">
        <v>8403</v>
      </c>
      <c r="P30" s="38">
        <v>9229</v>
      </c>
      <c r="Q30" s="38">
        <v>9731</v>
      </c>
      <c r="R30" s="38">
        <v>8482</v>
      </c>
      <c r="S30" s="38">
        <v>7521</v>
      </c>
      <c r="T30" s="38">
        <v>570</v>
      </c>
      <c r="U30" s="38">
        <v>577</v>
      </c>
      <c r="V30" s="38">
        <v>3926</v>
      </c>
      <c r="W30" s="38">
        <v>3488</v>
      </c>
    </row>
    <row r="31" spans="1:23" x14ac:dyDescent="0.2">
      <c r="A31" s="39" t="s">
        <v>112</v>
      </c>
      <c r="D31" s="19" t="s">
        <v>113</v>
      </c>
      <c r="E31" s="40">
        <v>200214</v>
      </c>
      <c r="F31" s="40">
        <v>188355</v>
      </c>
      <c r="G31" s="40">
        <v>592</v>
      </c>
      <c r="H31" s="40">
        <v>87</v>
      </c>
      <c r="I31" s="40">
        <v>3708</v>
      </c>
      <c r="J31" s="40">
        <v>412</v>
      </c>
      <c r="K31" s="40">
        <v>260</v>
      </c>
      <c r="L31" s="40">
        <v>523</v>
      </c>
      <c r="M31" s="40">
        <v>363</v>
      </c>
      <c r="N31" s="40">
        <v>916</v>
      </c>
      <c r="O31" s="40">
        <v>617</v>
      </c>
      <c r="P31" s="40">
        <v>242</v>
      </c>
      <c r="Q31" s="40">
        <v>1054</v>
      </c>
      <c r="R31" s="40">
        <v>909</v>
      </c>
      <c r="S31" s="40">
        <v>903</v>
      </c>
      <c r="T31" s="40">
        <v>90</v>
      </c>
      <c r="U31" s="40">
        <v>88</v>
      </c>
      <c r="V31" s="40">
        <v>289</v>
      </c>
      <c r="W31" s="40">
        <v>806</v>
      </c>
    </row>
    <row r="32" spans="1:23" x14ac:dyDescent="0.2">
      <c r="A32" s="39" t="s">
        <v>114</v>
      </c>
      <c r="D32" s="19" t="s">
        <v>115</v>
      </c>
      <c r="E32" s="40">
        <v>280177</v>
      </c>
      <c r="F32" s="40">
        <v>229520</v>
      </c>
      <c r="G32" s="40">
        <v>1826</v>
      </c>
      <c r="H32" s="40">
        <v>163</v>
      </c>
      <c r="I32" s="40">
        <v>8024</v>
      </c>
      <c r="J32" s="40">
        <v>830</v>
      </c>
      <c r="K32" s="40">
        <v>859</v>
      </c>
      <c r="L32" s="40">
        <v>1609</v>
      </c>
      <c r="M32" s="40">
        <v>981</v>
      </c>
      <c r="N32" s="40">
        <v>5072</v>
      </c>
      <c r="O32" s="40">
        <v>6364</v>
      </c>
      <c r="P32" s="40">
        <v>4692</v>
      </c>
      <c r="Q32" s="40">
        <v>6037</v>
      </c>
      <c r="R32" s="40">
        <v>4942</v>
      </c>
      <c r="S32" s="40">
        <v>4664</v>
      </c>
      <c r="T32" s="40">
        <v>217</v>
      </c>
      <c r="U32" s="40">
        <v>279</v>
      </c>
      <c r="V32" s="40">
        <v>2602</v>
      </c>
      <c r="W32" s="40">
        <v>1496</v>
      </c>
    </row>
    <row r="33" spans="1:23" x14ac:dyDescent="0.2">
      <c r="A33" s="39" t="s">
        <v>116</v>
      </c>
      <c r="D33" s="19" t="s">
        <v>117</v>
      </c>
      <c r="E33" s="40">
        <v>200801</v>
      </c>
      <c r="F33" s="40">
        <v>190936</v>
      </c>
      <c r="G33" s="40">
        <v>596</v>
      </c>
      <c r="H33" s="40">
        <v>29</v>
      </c>
      <c r="I33" s="40">
        <v>2464</v>
      </c>
      <c r="J33" s="40">
        <v>448</v>
      </c>
      <c r="K33" s="40">
        <v>385</v>
      </c>
      <c r="L33" s="40">
        <v>602</v>
      </c>
      <c r="M33" s="40">
        <v>380</v>
      </c>
      <c r="N33" s="40">
        <v>1095</v>
      </c>
      <c r="O33" s="40">
        <v>319</v>
      </c>
      <c r="P33" s="40">
        <v>686</v>
      </c>
      <c r="Q33" s="40">
        <v>869</v>
      </c>
      <c r="R33" s="40">
        <v>846</v>
      </c>
      <c r="S33" s="40">
        <v>576</v>
      </c>
      <c r="T33" s="40">
        <v>91</v>
      </c>
      <c r="U33" s="40">
        <v>67</v>
      </c>
      <c r="V33" s="40">
        <v>177</v>
      </c>
      <c r="W33" s="40">
        <v>235</v>
      </c>
    </row>
    <row r="34" spans="1:23" s="25" customFormat="1" x14ac:dyDescent="0.2">
      <c r="A34" s="39" t="s">
        <v>118</v>
      </c>
      <c r="B34" s="19"/>
      <c r="C34" s="19"/>
      <c r="D34" s="19" t="s">
        <v>119</v>
      </c>
      <c r="E34" s="40">
        <v>148127</v>
      </c>
      <c r="F34" s="40">
        <v>140821</v>
      </c>
      <c r="G34" s="40">
        <v>305</v>
      </c>
      <c r="H34" s="40">
        <v>9</v>
      </c>
      <c r="I34" s="40">
        <v>964</v>
      </c>
      <c r="J34" s="40">
        <v>324</v>
      </c>
      <c r="K34" s="40">
        <v>229</v>
      </c>
      <c r="L34" s="40">
        <v>440</v>
      </c>
      <c r="M34" s="40">
        <v>332</v>
      </c>
      <c r="N34" s="40">
        <v>643</v>
      </c>
      <c r="O34" s="40">
        <v>434</v>
      </c>
      <c r="P34" s="40">
        <v>1534</v>
      </c>
      <c r="Q34" s="40">
        <v>235</v>
      </c>
      <c r="R34" s="40">
        <v>465</v>
      </c>
      <c r="S34" s="40">
        <v>316</v>
      </c>
      <c r="T34" s="40">
        <v>61</v>
      </c>
      <c r="U34" s="40">
        <v>43</v>
      </c>
      <c r="V34" s="40">
        <v>566</v>
      </c>
      <c r="W34" s="40">
        <v>406</v>
      </c>
    </row>
    <row r="35" spans="1:23" x14ac:dyDescent="0.2">
      <c r="A35" s="39" t="s">
        <v>120</v>
      </c>
      <c r="D35" s="19" t="s">
        <v>121</v>
      </c>
      <c r="E35" s="40">
        <v>275506</v>
      </c>
      <c r="F35" s="40">
        <v>261209</v>
      </c>
      <c r="G35" s="40">
        <v>608</v>
      </c>
      <c r="H35" s="40">
        <v>70</v>
      </c>
      <c r="I35" s="40">
        <v>2395</v>
      </c>
      <c r="J35" s="40">
        <v>539</v>
      </c>
      <c r="K35" s="40">
        <v>239</v>
      </c>
      <c r="L35" s="40">
        <v>608</v>
      </c>
      <c r="M35" s="40">
        <v>392</v>
      </c>
      <c r="N35" s="40">
        <v>1736</v>
      </c>
      <c r="O35" s="40">
        <v>669</v>
      </c>
      <c r="P35" s="40">
        <v>2075</v>
      </c>
      <c r="Q35" s="40">
        <v>1536</v>
      </c>
      <c r="R35" s="40">
        <v>1320</v>
      </c>
      <c r="S35" s="40">
        <v>1062</v>
      </c>
      <c r="T35" s="40">
        <v>111</v>
      </c>
      <c r="U35" s="40">
        <v>100</v>
      </c>
      <c r="V35" s="40">
        <v>292</v>
      </c>
      <c r="W35" s="40">
        <v>545</v>
      </c>
    </row>
    <row r="36" spans="1:23" x14ac:dyDescent="0.2">
      <c r="A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 x14ac:dyDescent="0.2">
      <c r="A37" s="21" t="s">
        <v>122</v>
      </c>
      <c r="B37" s="25" t="s">
        <v>123</v>
      </c>
      <c r="C37" s="25"/>
      <c r="D37" s="25"/>
      <c r="E37" s="38">
        <v>7052177</v>
      </c>
      <c r="F37" s="38">
        <v>6141069</v>
      </c>
      <c r="G37" s="38">
        <v>64930</v>
      </c>
      <c r="H37" s="38">
        <v>4147</v>
      </c>
      <c r="I37" s="38">
        <v>151570</v>
      </c>
      <c r="J37" s="38">
        <v>39204</v>
      </c>
      <c r="K37" s="38">
        <v>18392</v>
      </c>
      <c r="L37" s="38">
        <v>30529</v>
      </c>
      <c r="M37" s="38">
        <v>22766</v>
      </c>
      <c r="N37" s="38">
        <v>107353</v>
      </c>
      <c r="O37" s="38">
        <v>189436</v>
      </c>
      <c r="P37" s="38">
        <v>45897</v>
      </c>
      <c r="Q37" s="38">
        <v>48049</v>
      </c>
      <c r="R37" s="38">
        <v>46750</v>
      </c>
      <c r="S37" s="38">
        <v>59278</v>
      </c>
      <c r="T37" s="38">
        <v>23131</v>
      </c>
      <c r="U37" s="38">
        <v>15460</v>
      </c>
      <c r="V37" s="38">
        <v>24528</v>
      </c>
      <c r="W37" s="38">
        <v>19688</v>
      </c>
    </row>
    <row r="38" spans="1:23" x14ac:dyDescent="0.2">
      <c r="A38" s="39"/>
      <c r="B38" s="25"/>
      <c r="C38" s="25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 x14ac:dyDescent="0.2">
      <c r="A39" s="21" t="s">
        <v>124</v>
      </c>
      <c r="B39" s="25"/>
      <c r="C39" s="25" t="s">
        <v>125</v>
      </c>
      <c r="D39" s="25"/>
      <c r="E39" s="38">
        <v>147489</v>
      </c>
      <c r="F39" s="38">
        <v>98144</v>
      </c>
      <c r="G39" s="38">
        <v>794</v>
      </c>
      <c r="H39" s="38">
        <v>161</v>
      </c>
      <c r="I39" s="38">
        <v>2910</v>
      </c>
      <c r="J39" s="38">
        <v>315</v>
      </c>
      <c r="K39" s="38">
        <v>162</v>
      </c>
      <c r="L39" s="38">
        <v>989</v>
      </c>
      <c r="M39" s="38">
        <v>357</v>
      </c>
      <c r="N39" s="38">
        <v>19791</v>
      </c>
      <c r="O39" s="38">
        <v>17801</v>
      </c>
      <c r="P39" s="38">
        <v>1525</v>
      </c>
      <c r="Q39" s="38">
        <v>721</v>
      </c>
      <c r="R39" s="38">
        <v>1656</v>
      </c>
      <c r="S39" s="38">
        <v>614</v>
      </c>
      <c r="T39" s="38">
        <v>202</v>
      </c>
      <c r="U39" s="38">
        <v>117</v>
      </c>
      <c r="V39" s="38">
        <v>585</v>
      </c>
      <c r="W39" s="38">
        <v>645</v>
      </c>
    </row>
    <row r="40" spans="1:23" x14ac:dyDescent="0.2">
      <c r="A40" s="21" t="s">
        <v>126</v>
      </c>
      <c r="B40" s="25"/>
      <c r="C40" s="25" t="s">
        <v>127</v>
      </c>
      <c r="D40" s="25"/>
      <c r="E40" s="38">
        <v>142065</v>
      </c>
      <c r="F40" s="38">
        <v>133042</v>
      </c>
      <c r="G40" s="38">
        <v>1029</v>
      </c>
      <c r="H40" s="38">
        <v>237</v>
      </c>
      <c r="I40" s="38">
        <v>3031</v>
      </c>
      <c r="J40" s="38">
        <v>690</v>
      </c>
      <c r="K40" s="38">
        <v>264</v>
      </c>
      <c r="L40" s="38">
        <v>448</v>
      </c>
      <c r="M40" s="38">
        <v>351</v>
      </c>
      <c r="N40" s="38">
        <v>627</v>
      </c>
      <c r="O40" s="38">
        <v>223</v>
      </c>
      <c r="P40" s="38">
        <v>231</v>
      </c>
      <c r="Q40" s="38">
        <v>514</v>
      </c>
      <c r="R40" s="38">
        <v>687</v>
      </c>
      <c r="S40" s="38">
        <v>183</v>
      </c>
      <c r="T40" s="38">
        <v>111</v>
      </c>
      <c r="U40" s="38">
        <v>52</v>
      </c>
      <c r="V40" s="38">
        <v>170</v>
      </c>
      <c r="W40" s="38">
        <v>175</v>
      </c>
    </row>
    <row r="41" spans="1:23" s="25" customFormat="1" x14ac:dyDescent="0.2">
      <c r="A41" s="21" t="s">
        <v>128</v>
      </c>
      <c r="C41" s="25" t="s">
        <v>129</v>
      </c>
      <c r="E41" s="38">
        <v>370127</v>
      </c>
      <c r="F41" s="38">
        <v>346264</v>
      </c>
      <c r="G41" s="38">
        <v>2241</v>
      </c>
      <c r="H41" s="38">
        <v>313</v>
      </c>
      <c r="I41" s="38">
        <v>9122</v>
      </c>
      <c r="J41" s="38">
        <v>1341</v>
      </c>
      <c r="K41" s="38">
        <v>461</v>
      </c>
      <c r="L41" s="38">
        <v>1293</v>
      </c>
      <c r="M41" s="38">
        <v>778</v>
      </c>
      <c r="N41" s="38">
        <v>2147</v>
      </c>
      <c r="O41" s="38">
        <v>856</v>
      </c>
      <c r="P41" s="38">
        <v>504</v>
      </c>
      <c r="Q41" s="38">
        <v>1125</v>
      </c>
      <c r="R41" s="38">
        <v>1428</v>
      </c>
      <c r="S41" s="38">
        <v>664</v>
      </c>
      <c r="T41" s="38">
        <v>511</v>
      </c>
      <c r="U41" s="38">
        <v>227</v>
      </c>
      <c r="V41" s="38">
        <v>338</v>
      </c>
      <c r="W41" s="38">
        <v>514</v>
      </c>
    </row>
    <row r="42" spans="1:23" x14ac:dyDescent="0.2">
      <c r="A42" s="21" t="s">
        <v>130</v>
      </c>
      <c r="B42" s="25"/>
      <c r="C42" s="25" t="s">
        <v>131</v>
      </c>
      <c r="D42" s="25"/>
      <c r="E42" s="38">
        <v>329608</v>
      </c>
      <c r="F42" s="38">
        <v>312013</v>
      </c>
      <c r="G42" s="38">
        <v>2337</v>
      </c>
      <c r="H42" s="38">
        <v>213</v>
      </c>
      <c r="I42" s="38">
        <v>6462</v>
      </c>
      <c r="J42" s="38">
        <v>889</v>
      </c>
      <c r="K42" s="38">
        <v>411</v>
      </c>
      <c r="L42" s="38">
        <v>1059</v>
      </c>
      <c r="M42" s="38">
        <v>691</v>
      </c>
      <c r="N42" s="38">
        <v>1242</v>
      </c>
      <c r="O42" s="38">
        <v>336</v>
      </c>
      <c r="P42" s="38">
        <v>576</v>
      </c>
      <c r="Q42" s="38">
        <v>935</v>
      </c>
      <c r="R42" s="38">
        <v>1008</v>
      </c>
      <c r="S42" s="38">
        <v>586</v>
      </c>
      <c r="T42" s="38">
        <v>196</v>
      </c>
      <c r="U42" s="38">
        <v>126</v>
      </c>
      <c r="V42" s="38">
        <v>199</v>
      </c>
      <c r="W42" s="38">
        <v>329</v>
      </c>
    </row>
    <row r="43" spans="1:23" x14ac:dyDescent="0.2">
      <c r="A43" s="21" t="s">
        <v>132</v>
      </c>
      <c r="B43" s="25"/>
      <c r="C43" s="25" t="s">
        <v>133</v>
      </c>
      <c r="D43" s="25"/>
      <c r="E43" s="38">
        <v>125746</v>
      </c>
      <c r="F43" s="38">
        <v>121210</v>
      </c>
      <c r="G43" s="38">
        <v>654</v>
      </c>
      <c r="H43" s="38">
        <v>41</v>
      </c>
      <c r="I43" s="38">
        <v>1136</v>
      </c>
      <c r="J43" s="38">
        <v>465</v>
      </c>
      <c r="K43" s="38">
        <v>253</v>
      </c>
      <c r="L43" s="38">
        <v>330</v>
      </c>
      <c r="M43" s="38">
        <v>308</v>
      </c>
      <c r="N43" s="38">
        <v>282</v>
      </c>
      <c r="O43" s="38">
        <v>44</v>
      </c>
      <c r="P43" s="38">
        <v>60</v>
      </c>
      <c r="Q43" s="38">
        <v>308</v>
      </c>
      <c r="R43" s="38">
        <v>249</v>
      </c>
      <c r="S43" s="38">
        <v>95</v>
      </c>
      <c r="T43" s="38">
        <v>134</v>
      </c>
      <c r="U43" s="38">
        <v>31</v>
      </c>
      <c r="V43" s="38">
        <v>54</v>
      </c>
      <c r="W43" s="38">
        <v>92</v>
      </c>
    </row>
    <row r="44" spans="1:23" x14ac:dyDescent="0.2">
      <c r="A44" s="21" t="s">
        <v>134</v>
      </c>
      <c r="B44" s="25"/>
      <c r="C44" s="25" t="s">
        <v>135</v>
      </c>
      <c r="D44" s="25"/>
      <c r="E44" s="38">
        <v>202228</v>
      </c>
      <c r="F44" s="38">
        <v>187968</v>
      </c>
      <c r="G44" s="38">
        <v>1357</v>
      </c>
      <c r="H44" s="38">
        <v>66</v>
      </c>
      <c r="I44" s="38">
        <v>4601</v>
      </c>
      <c r="J44" s="38">
        <v>654</v>
      </c>
      <c r="K44" s="38">
        <v>357</v>
      </c>
      <c r="L44" s="38">
        <v>663</v>
      </c>
      <c r="M44" s="38">
        <v>470</v>
      </c>
      <c r="N44" s="38">
        <v>1803</v>
      </c>
      <c r="O44" s="38">
        <v>1179</v>
      </c>
      <c r="P44" s="38">
        <v>152</v>
      </c>
      <c r="Q44" s="38">
        <v>849</v>
      </c>
      <c r="R44" s="38">
        <v>928</v>
      </c>
      <c r="S44" s="38">
        <v>389</v>
      </c>
      <c r="T44" s="38">
        <v>214</v>
      </c>
      <c r="U44" s="38">
        <v>91</v>
      </c>
      <c r="V44" s="38">
        <v>237</v>
      </c>
      <c r="W44" s="38">
        <v>250</v>
      </c>
    </row>
    <row r="45" spans="1:23" x14ac:dyDescent="0.2">
      <c r="A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 x14ac:dyDescent="0.2">
      <c r="A46" s="21" t="s">
        <v>136</v>
      </c>
      <c r="B46" s="25"/>
      <c r="C46" s="25" t="s">
        <v>137</v>
      </c>
      <c r="D46" s="25"/>
      <c r="E46" s="38">
        <v>499858</v>
      </c>
      <c r="F46" s="38">
        <v>482124</v>
      </c>
      <c r="G46" s="38">
        <v>1552</v>
      </c>
      <c r="H46" s="38">
        <v>315</v>
      </c>
      <c r="I46" s="38">
        <v>8266</v>
      </c>
      <c r="J46" s="38">
        <v>751</v>
      </c>
      <c r="K46" s="38">
        <v>314</v>
      </c>
      <c r="L46" s="38">
        <v>881</v>
      </c>
      <c r="M46" s="38">
        <v>558</v>
      </c>
      <c r="N46" s="38">
        <v>892</v>
      </c>
      <c r="O46" s="38">
        <v>316</v>
      </c>
      <c r="P46" s="38">
        <v>486</v>
      </c>
      <c r="Q46" s="38">
        <v>1153</v>
      </c>
      <c r="R46" s="38">
        <v>1219</v>
      </c>
      <c r="S46" s="38">
        <v>373</v>
      </c>
      <c r="T46" s="38">
        <v>141</v>
      </c>
      <c r="U46" s="38">
        <v>65</v>
      </c>
      <c r="V46" s="38">
        <v>153</v>
      </c>
      <c r="W46" s="38">
        <v>299</v>
      </c>
    </row>
    <row r="47" spans="1:23" x14ac:dyDescent="0.2">
      <c r="A47" s="39" t="s">
        <v>138</v>
      </c>
      <c r="D47" s="19" t="s">
        <v>139</v>
      </c>
      <c r="E47" s="40">
        <v>96422</v>
      </c>
      <c r="F47" s="40">
        <v>94085</v>
      </c>
      <c r="G47" s="40">
        <v>241</v>
      </c>
      <c r="H47" s="40">
        <v>14</v>
      </c>
      <c r="I47" s="40">
        <v>1045</v>
      </c>
      <c r="J47" s="40">
        <v>134</v>
      </c>
      <c r="K47" s="40">
        <v>39</v>
      </c>
      <c r="L47" s="40">
        <v>179</v>
      </c>
      <c r="M47" s="40">
        <v>74</v>
      </c>
      <c r="N47" s="40">
        <v>81</v>
      </c>
      <c r="O47" s="40">
        <v>34</v>
      </c>
      <c r="P47" s="40">
        <v>91</v>
      </c>
      <c r="Q47" s="40">
        <v>123</v>
      </c>
      <c r="R47" s="40">
        <v>148</v>
      </c>
      <c r="S47" s="40">
        <v>43</v>
      </c>
      <c r="T47" s="40">
        <v>20</v>
      </c>
      <c r="U47" s="40">
        <v>10</v>
      </c>
      <c r="V47" s="40">
        <v>2</v>
      </c>
      <c r="W47" s="40">
        <v>59</v>
      </c>
    </row>
    <row r="48" spans="1:23" s="25" customFormat="1" x14ac:dyDescent="0.2">
      <c r="A48" s="39" t="s">
        <v>140</v>
      </c>
      <c r="B48" s="19"/>
      <c r="C48" s="19"/>
      <c r="D48" s="19" t="s">
        <v>141</v>
      </c>
      <c r="E48" s="40">
        <v>69087</v>
      </c>
      <c r="F48" s="40">
        <v>67073</v>
      </c>
      <c r="G48" s="40">
        <v>222</v>
      </c>
      <c r="H48" s="40">
        <v>39</v>
      </c>
      <c r="I48" s="40">
        <v>606</v>
      </c>
      <c r="J48" s="40">
        <v>117</v>
      </c>
      <c r="K48" s="40">
        <v>45</v>
      </c>
      <c r="L48" s="40">
        <v>109</v>
      </c>
      <c r="M48" s="40">
        <v>89</v>
      </c>
      <c r="N48" s="40">
        <v>137</v>
      </c>
      <c r="O48" s="40">
        <v>47</v>
      </c>
      <c r="P48" s="40">
        <v>43</v>
      </c>
      <c r="Q48" s="40">
        <v>183</v>
      </c>
      <c r="R48" s="40">
        <v>223</v>
      </c>
      <c r="S48" s="40">
        <v>56</v>
      </c>
      <c r="T48" s="40">
        <v>7</v>
      </c>
      <c r="U48" s="40">
        <v>7</v>
      </c>
      <c r="V48" s="40">
        <v>35</v>
      </c>
      <c r="W48" s="40">
        <v>49</v>
      </c>
    </row>
    <row r="49" spans="1:23" x14ac:dyDescent="0.2">
      <c r="A49" s="39" t="s">
        <v>142</v>
      </c>
      <c r="D49" s="19" t="s">
        <v>143</v>
      </c>
      <c r="E49" s="40">
        <v>107524</v>
      </c>
      <c r="F49" s="40">
        <v>102189</v>
      </c>
      <c r="G49" s="40">
        <v>405</v>
      </c>
      <c r="H49" s="40">
        <v>196</v>
      </c>
      <c r="I49" s="40">
        <v>2690</v>
      </c>
      <c r="J49" s="40">
        <v>152</v>
      </c>
      <c r="K49" s="40">
        <v>91</v>
      </c>
      <c r="L49" s="40">
        <v>162</v>
      </c>
      <c r="M49" s="40">
        <v>130</v>
      </c>
      <c r="N49" s="40">
        <v>273</v>
      </c>
      <c r="O49" s="40">
        <v>109</v>
      </c>
      <c r="P49" s="40">
        <v>180</v>
      </c>
      <c r="Q49" s="40">
        <v>337</v>
      </c>
      <c r="R49" s="40">
        <v>349</v>
      </c>
      <c r="S49" s="40">
        <v>107</v>
      </c>
      <c r="T49" s="40">
        <v>19</v>
      </c>
      <c r="U49" s="40">
        <v>21</v>
      </c>
      <c r="V49" s="40">
        <v>52</v>
      </c>
      <c r="W49" s="40">
        <v>62</v>
      </c>
    </row>
    <row r="50" spans="1:23" x14ac:dyDescent="0.2">
      <c r="A50" s="39" t="s">
        <v>144</v>
      </c>
      <c r="D50" s="19" t="s">
        <v>145</v>
      </c>
      <c r="E50" s="40">
        <v>70603</v>
      </c>
      <c r="F50" s="40">
        <v>68679</v>
      </c>
      <c r="G50" s="40">
        <v>190</v>
      </c>
      <c r="H50" s="40">
        <v>15</v>
      </c>
      <c r="I50" s="40">
        <v>607</v>
      </c>
      <c r="J50" s="40">
        <v>117</v>
      </c>
      <c r="K50" s="40">
        <v>37</v>
      </c>
      <c r="L50" s="40">
        <v>109</v>
      </c>
      <c r="M50" s="40">
        <v>76</v>
      </c>
      <c r="N50" s="40">
        <v>137</v>
      </c>
      <c r="O50" s="40">
        <v>79</v>
      </c>
      <c r="P50" s="40">
        <v>70</v>
      </c>
      <c r="Q50" s="40">
        <v>164</v>
      </c>
      <c r="R50" s="40">
        <v>179</v>
      </c>
      <c r="S50" s="40">
        <v>52</v>
      </c>
      <c r="T50" s="40">
        <v>21</v>
      </c>
      <c r="U50" s="40">
        <v>11</v>
      </c>
      <c r="V50" s="40">
        <v>12</v>
      </c>
      <c r="W50" s="40">
        <v>48</v>
      </c>
    </row>
    <row r="51" spans="1:23" x14ac:dyDescent="0.2">
      <c r="A51" s="39" t="s">
        <v>146</v>
      </c>
      <c r="D51" s="19" t="s">
        <v>147</v>
      </c>
      <c r="E51" s="40">
        <v>52564</v>
      </c>
      <c r="F51" s="40">
        <v>51009</v>
      </c>
      <c r="G51" s="40">
        <v>139</v>
      </c>
      <c r="H51" s="40">
        <v>15</v>
      </c>
      <c r="I51" s="40">
        <v>836</v>
      </c>
      <c r="J51" s="40">
        <v>66</v>
      </c>
      <c r="K51" s="40">
        <v>11</v>
      </c>
      <c r="L51" s="40">
        <v>89</v>
      </c>
      <c r="M51" s="40">
        <v>45</v>
      </c>
      <c r="N51" s="40">
        <v>77</v>
      </c>
      <c r="O51" s="40">
        <v>7</v>
      </c>
      <c r="P51" s="40">
        <v>49</v>
      </c>
      <c r="Q51" s="40">
        <v>79</v>
      </c>
      <c r="R51" s="40">
        <v>80</v>
      </c>
      <c r="S51" s="40">
        <v>9</v>
      </c>
      <c r="T51" s="40">
        <v>7</v>
      </c>
      <c r="U51" s="40">
        <v>6</v>
      </c>
      <c r="V51" s="40">
        <v>17</v>
      </c>
      <c r="W51" s="40">
        <v>23</v>
      </c>
    </row>
    <row r="52" spans="1:23" x14ac:dyDescent="0.2">
      <c r="A52" s="39" t="s">
        <v>148</v>
      </c>
      <c r="D52" s="19" t="s">
        <v>149</v>
      </c>
      <c r="E52" s="40">
        <v>103658</v>
      </c>
      <c r="F52" s="40">
        <v>99089</v>
      </c>
      <c r="G52" s="40">
        <v>355</v>
      </c>
      <c r="H52" s="40">
        <v>36</v>
      </c>
      <c r="I52" s="40">
        <v>2482</v>
      </c>
      <c r="J52" s="40">
        <v>165</v>
      </c>
      <c r="K52" s="40">
        <v>91</v>
      </c>
      <c r="L52" s="40">
        <v>233</v>
      </c>
      <c r="M52" s="40">
        <v>144</v>
      </c>
      <c r="N52" s="40">
        <v>187</v>
      </c>
      <c r="O52" s="40">
        <v>40</v>
      </c>
      <c r="P52" s="40">
        <v>53</v>
      </c>
      <c r="Q52" s="40">
        <v>267</v>
      </c>
      <c r="R52" s="40">
        <v>240</v>
      </c>
      <c r="S52" s="40">
        <v>106</v>
      </c>
      <c r="T52" s="40">
        <v>67</v>
      </c>
      <c r="U52" s="40">
        <v>10</v>
      </c>
      <c r="V52" s="40">
        <v>35</v>
      </c>
      <c r="W52" s="40">
        <v>58</v>
      </c>
    </row>
    <row r="53" spans="1:23" x14ac:dyDescent="0.2">
      <c r="A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spans="1:23" x14ac:dyDescent="0.2">
      <c r="A54" s="21" t="s">
        <v>150</v>
      </c>
      <c r="B54" s="25"/>
      <c r="C54" s="25" t="s">
        <v>151</v>
      </c>
      <c r="D54" s="25"/>
      <c r="E54" s="38">
        <v>2682528</v>
      </c>
      <c r="F54" s="38">
        <v>2141687</v>
      </c>
      <c r="G54" s="38">
        <v>34499</v>
      </c>
      <c r="H54" s="38">
        <v>1523</v>
      </c>
      <c r="I54" s="38">
        <v>70414</v>
      </c>
      <c r="J54" s="38">
        <v>23131</v>
      </c>
      <c r="K54" s="38">
        <v>9997</v>
      </c>
      <c r="L54" s="38">
        <v>15657</v>
      </c>
      <c r="M54" s="38">
        <v>11925</v>
      </c>
      <c r="N54" s="38">
        <v>53461</v>
      </c>
      <c r="O54" s="38">
        <v>130012</v>
      </c>
      <c r="P54" s="38">
        <v>34186</v>
      </c>
      <c r="Q54" s="38">
        <v>26079</v>
      </c>
      <c r="R54" s="38">
        <v>28435</v>
      </c>
      <c r="S54" s="38">
        <v>44691</v>
      </c>
      <c r="T54" s="38">
        <v>17767</v>
      </c>
      <c r="U54" s="38">
        <v>11639</v>
      </c>
      <c r="V54" s="38">
        <v>15026</v>
      </c>
      <c r="W54" s="38">
        <v>12399</v>
      </c>
    </row>
    <row r="55" spans="1:23" x14ac:dyDescent="0.2">
      <c r="A55" s="39" t="s">
        <v>152</v>
      </c>
      <c r="D55" s="19" t="s">
        <v>153</v>
      </c>
      <c r="E55" s="40">
        <v>276786</v>
      </c>
      <c r="F55" s="40">
        <v>219794</v>
      </c>
      <c r="G55" s="40">
        <v>1694</v>
      </c>
      <c r="H55" s="40">
        <v>214</v>
      </c>
      <c r="I55" s="40">
        <v>4943</v>
      </c>
      <c r="J55" s="40">
        <v>1576</v>
      </c>
      <c r="K55" s="40">
        <v>678</v>
      </c>
      <c r="L55" s="40">
        <v>1826</v>
      </c>
      <c r="M55" s="40">
        <v>812</v>
      </c>
      <c r="N55" s="40">
        <v>21665</v>
      </c>
      <c r="O55" s="40">
        <v>12026</v>
      </c>
      <c r="P55" s="40">
        <v>614</v>
      </c>
      <c r="Q55" s="40">
        <v>1423</v>
      </c>
      <c r="R55" s="40">
        <v>3021</v>
      </c>
      <c r="S55" s="40">
        <v>3451</v>
      </c>
      <c r="T55" s="40">
        <v>608</v>
      </c>
      <c r="U55" s="40">
        <v>593</v>
      </c>
      <c r="V55" s="40">
        <v>727</v>
      </c>
      <c r="W55" s="40">
        <v>1121</v>
      </c>
    </row>
    <row r="56" spans="1:23" x14ac:dyDescent="0.2">
      <c r="A56" s="39" t="s">
        <v>154</v>
      </c>
      <c r="D56" s="19" t="s">
        <v>155</v>
      </c>
      <c r="E56" s="40">
        <v>185060</v>
      </c>
      <c r="F56" s="40">
        <v>157897</v>
      </c>
      <c r="G56" s="40">
        <v>2357</v>
      </c>
      <c r="H56" s="40">
        <v>72</v>
      </c>
      <c r="I56" s="40">
        <v>4706</v>
      </c>
      <c r="J56" s="40">
        <v>1307</v>
      </c>
      <c r="K56" s="40">
        <v>444</v>
      </c>
      <c r="L56" s="40">
        <v>1005</v>
      </c>
      <c r="M56" s="40">
        <v>609</v>
      </c>
      <c r="N56" s="40">
        <v>1387</v>
      </c>
      <c r="O56" s="40">
        <v>9002</v>
      </c>
      <c r="P56" s="40">
        <v>311</v>
      </c>
      <c r="Q56" s="40">
        <v>1100</v>
      </c>
      <c r="R56" s="40">
        <v>1607</v>
      </c>
      <c r="S56" s="40">
        <v>1116</v>
      </c>
      <c r="T56" s="40">
        <v>593</v>
      </c>
      <c r="U56" s="40">
        <v>184</v>
      </c>
      <c r="V56" s="40">
        <v>465</v>
      </c>
      <c r="W56" s="40">
        <v>898</v>
      </c>
    </row>
    <row r="57" spans="1:23" x14ac:dyDescent="0.2">
      <c r="A57" s="39" t="s">
        <v>156</v>
      </c>
      <c r="D57" s="19" t="s">
        <v>157</v>
      </c>
      <c r="E57" s="40">
        <v>503127</v>
      </c>
      <c r="F57" s="40">
        <v>298237</v>
      </c>
      <c r="G57" s="40">
        <v>11843</v>
      </c>
      <c r="H57" s="40">
        <v>509</v>
      </c>
      <c r="I57" s="40">
        <v>24520</v>
      </c>
      <c r="J57" s="40">
        <v>8877</v>
      </c>
      <c r="K57" s="40">
        <v>4397</v>
      </c>
      <c r="L57" s="40">
        <v>4791</v>
      </c>
      <c r="M57" s="40">
        <v>5096</v>
      </c>
      <c r="N57" s="40">
        <v>11417</v>
      </c>
      <c r="O57" s="40">
        <v>42904</v>
      </c>
      <c r="P57" s="40">
        <v>6437</v>
      </c>
      <c r="Q57" s="40">
        <v>13539</v>
      </c>
      <c r="R57" s="40">
        <v>11689</v>
      </c>
      <c r="S57" s="40">
        <v>25718</v>
      </c>
      <c r="T57" s="40">
        <v>9642</v>
      </c>
      <c r="U57" s="40">
        <v>8124</v>
      </c>
      <c r="V57" s="40">
        <v>9503</v>
      </c>
      <c r="W57" s="40">
        <v>5884</v>
      </c>
    </row>
    <row r="58" spans="1:23" x14ac:dyDescent="0.2">
      <c r="A58" s="39" t="s">
        <v>158</v>
      </c>
      <c r="D58" s="19" t="s">
        <v>159</v>
      </c>
      <c r="E58" s="40">
        <v>224897</v>
      </c>
      <c r="F58" s="40">
        <v>169955</v>
      </c>
      <c r="G58" s="40">
        <v>1484</v>
      </c>
      <c r="H58" s="40">
        <v>62</v>
      </c>
      <c r="I58" s="40">
        <v>2825</v>
      </c>
      <c r="J58" s="40">
        <v>1950</v>
      </c>
      <c r="K58" s="40">
        <v>440</v>
      </c>
      <c r="L58" s="40">
        <v>1131</v>
      </c>
      <c r="M58" s="40">
        <v>536</v>
      </c>
      <c r="N58" s="40">
        <v>1555</v>
      </c>
      <c r="O58" s="40">
        <v>22686</v>
      </c>
      <c r="P58" s="40">
        <v>16310</v>
      </c>
      <c r="Q58" s="40">
        <v>726</v>
      </c>
      <c r="R58" s="40">
        <v>1888</v>
      </c>
      <c r="S58" s="40">
        <v>1640</v>
      </c>
      <c r="T58" s="40">
        <v>839</v>
      </c>
      <c r="U58" s="40">
        <v>318</v>
      </c>
      <c r="V58" s="40">
        <v>154</v>
      </c>
      <c r="W58" s="40">
        <v>398</v>
      </c>
    </row>
    <row r="59" spans="1:23" s="25" customFormat="1" x14ac:dyDescent="0.2">
      <c r="A59" s="39" t="s">
        <v>160</v>
      </c>
      <c r="B59" s="19"/>
      <c r="C59" s="19"/>
      <c r="D59" s="19" t="s">
        <v>161</v>
      </c>
      <c r="E59" s="40">
        <v>211699</v>
      </c>
      <c r="F59" s="40">
        <v>166481</v>
      </c>
      <c r="G59" s="40">
        <v>2131</v>
      </c>
      <c r="H59" s="40">
        <v>186</v>
      </c>
      <c r="I59" s="40">
        <v>4076</v>
      </c>
      <c r="J59" s="40">
        <v>1057</v>
      </c>
      <c r="K59" s="40">
        <v>601</v>
      </c>
      <c r="L59" s="40">
        <v>1348</v>
      </c>
      <c r="M59" s="40">
        <v>563</v>
      </c>
      <c r="N59" s="40">
        <v>1105</v>
      </c>
      <c r="O59" s="40">
        <v>22265</v>
      </c>
      <c r="P59" s="40">
        <v>4342</v>
      </c>
      <c r="Q59" s="40">
        <v>948</v>
      </c>
      <c r="R59" s="40">
        <v>2970</v>
      </c>
      <c r="S59" s="40">
        <v>2131</v>
      </c>
      <c r="T59" s="40">
        <v>285</v>
      </c>
      <c r="U59" s="40">
        <v>354</v>
      </c>
      <c r="V59" s="40">
        <v>308</v>
      </c>
      <c r="W59" s="40">
        <v>548</v>
      </c>
    </row>
    <row r="60" spans="1:23" x14ac:dyDescent="0.2">
      <c r="A60" s="39" t="s">
        <v>162</v>
      </c>
      <c r="D60" s="19" t="s">
        <v>163</v>
      </c>
      <c r="E60" s="40">
        <v>233933</v>
      </c>
      <c r="F60" s="40">
        <v>197445</v>
      </c>
      <c r="G60" s="40">
        <v>2882</v>
      </c>
      <c r="H60" s="40">
        <v>193</v>
      </c>
      <c r="I60" s="40">
        <v>10342</v>
      </c>
      <c r="J60" s="40">
        <v>1647</v>
      </c>
      <c r="K60" s="40">
        <v>1058</v>
      </c>
      <c r="L60" s="40">
        <v>929</v>
      </c>
      <c r="M60" s="40">
        <v>982</v>
      </c>
      <c r="N60" s="40">
        <v>2553</v>
      </c>
      <c r="O60" s="40">
        <v>1843</v>
      </c>
      <c r="P60" s="40">
        <v>605</v>
      </c>
      <c r="Q60" s="40">
        <v>2547</v>
      </c>
      <c r="R60" s="40">
        <v>1881</v>
      </c>
      <c r="S60" s="40">
        <v>5354</v>
      </c>
      <c r="T60" s="40">
        <v>666</v>
      </c>
      <c r="U60" s="40">
        <v>521</v>
      </c>
      <c r="V60" s="40">
        <v>1425</v>
      </c>
      <c r="W60" s="40">
        <v>1060</v>
      </c>
    </row>
    <row r="61" spans="1:23" x14ac:dyDescent="0.2">
      <c r="A61" s="39" t="s">
        <v>164</v>
      </c>
      <c r="D61" s="19" t="s">
        <v>165</v>
      </c>
      <c r="E61" s="40">
        <v>283275</v>
      </c>
      <c r="F61" s="40">
        <v>252044</v>
      </c>
      <c r="G61" s="40">
        <v>3938</v>
      </c>
      <c r="H61" s="40">
        <v>58</v>
      </c>
      <c r="I61" s="40">
        <v>4779</v>
      </c>
      <c r="J61" s="40">
        <v>1734</v>
      </c>
      <c r="K61" s="40">
        <v>775</v>
      </c>
      <c r="L61" s="40">
        <v>1460</v>
      </c>
      <c r="M61" s="40">
        <v>1135</v>
      </c>
      <c r="N61" s="40">
        <v>2786</v>
      </c>
      <c r="O61" s="40">
        <v>6673</v>
      </c>
      <c r="P61" s="40">
        <v>705</v>
      </c>
      <c r="Q61" s="40">
        <v>1722</v>
      </c>
      <c r="R61" s="40">
        <v>1876</v>
      </c>
      <c r="S61" s="40">
        <v>976</v>
      </c>
      <c r="T61" s="40">
        <v>745</v>
      </c>
      <c r="U61" s="40">
        <v>237</v>
      </c>
      <c r="V61" s="40">
        <v>727</v>
      </c>
      <c r="W61" s="40">
        <v>905</v>
      </c>
    </row>
    <row r="62" spans="1:23" x14ac:dyDescent="0.2">
      <c r="A62" s="39" t="s">
        <v>166</v>
      </c>
      <c r="D62" s="19" t="s">
        <v>167</v>
      </c>
      <c r="E62" s="40">
        <v>219324</v>
      </c>
      <c r="F62" s="40">
        <v>194115</v>
      </c>
      <c r="G62" s="40">
        <v>1613</v>
      </c>
      <c r="H62" s="40">
        <v>38</v>
      </c>
      <c r="I62" s="40">
        <v>3663</v>
      </c>
      <c r="J62" s="40">
        <v>1310</v>
      </c>
      <c r="K62" s="40">
        <v>506</v>
      </c>
      <c r="L62" s="40">
        <v>849</v>
      </c>
      <c r="M62" s="40">
        <v>494</v>
      </c>
      <c r="N62" s="40">
        <v>3668</v>
      </c>
      <c r="O62" s="40">
        <v>4910</v>
      </c>
      <c r="P62" s="40">
        <v>4296</v>
      </c>
      <c r="Q62" s="40">
        <v>951</v>
      </c>
      <c r="R62" s="40">
        <v>728</v>
      </c>
      <c r="S62" s="40">
        <v>1188</v>
      </c>
      <c r="T62" s="40">
        <v>371</v>
      </c>
      <c r="U62" s="40">
        <v>225</v>
      </c>
      <c r="V62" s="40">
        <v>154</v>
      </c>
      <c r="W62" s="40">
        <v>245</v>
      </c>
    </row>
    <row r="63" spans="1:23" x14ac:dyDescent="0.2">
      <c r="A63" s="39" t="s">
        <v>168</v>
      </c>
      <c r="D63" s="19" t="s">
        <v>169</v>
      </c>
      <c r="E63" s="40">
        <v>226578</v>
      </c>
      <c r="F63" s="40">
        <v>182200</v>
      </c>
      <c r="G63" s="40">
        <v>5098</v>
      </c>
      <c r="H63" s="40">
        <v>40</v>
      </c>
      <c r="I63" s="40">
        <v>6496</v>
      </c>
      <c r="J63" s="40">
        <v>2658</v>
      </c>
      <c r="K63" s="40">
        <v>669</v>
      </c>
      <c r="L63" s="40">
        <v>1535</v>
      </c>
      <c r="M63" s="40">
        <v>1169</v>
      </c>
      <c r="N63" s="40">
        <v>6306</v>
      </c>
      <c r="O63" s="40">
        <v>7027</v>
      </c>
      <c r="P63" s="40">
        <v>457</v>
      </c>
      <c r="Q63" s="40">
        <v>2232</v>
      </c>
      <c r="R63" s="40">
        <v>1951</v>
      </c>
      <c r="S63" s="40">
        <v>1807</v>
      </c>
      <c r="T63" s="40">
        <v>3802</v>
      </c>
      <c r="U63" s="40">
        <v>931</v>
      </c>
      <c r="V63" s="40">
        <v>1259</v>
      </c>
      <c r="W63" s="40">
        <v>941</v>
      </c>
    </row>
    <row r="64" spans="1:23" x14ac:dyDescent="0.2">
      <c r="A64" s="39" t="s">
        <v>170</v>
      </c>
      <c r="D64" s="19" t="s">
        <v>171</v>
      </c>
      <c r="E64" s="40">
        <v>317849</v>
      </c>
      <c r="F64" s="40">
        <v>303519</v>
      </c>
      <c r="G64" s="40">
        <v>1459</v>
      </c>
      <c r="H64" s="40">
        <v>151</v>
      </c>
      <c r="I64" s="40">
        <v>4064</v>
      </c>
      <c r="J64" s="40">
        <v>1015</v>
      </c>
      <c r="K64" s="40">
        <v>429</v>
      </c>
      <c r="L64" s="40">
        <v>783</v>
      </c>
      <c r="M64" s="40">
        <v>529</v>
      </c>
      <c r="N64" s="40">
        <v>1019</v>
      </c>
      <c r="O64" s="40">
        <v>676</v>
      </c>
      <c r="P64" s="40">
        <v>109</v>
      </c>
      <c r="Q64" s="40">
        <v>891</v>
      </c>
      <c r="R64" s="40">
        <v>824</v>
      </c>
      <c r="S64" s="40">
        <v>1310</v>
      </c>
      <c r="T64" s="40">
        <v>216</v>
      </c>
      <c r="U64" s="40">
        <v>152</v>
      </c>
      <c r="V64" s="40">
        <v>304</v>
      </c>
      <c r="W64" s="40">
        <v>399</v>
      </c>
    </row>
    <row r="65" spans="1:23" x14ac:dyDescent="0.2">
      <c r="A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 x14ac:dyDescent="0.2">
      <c r="A66" s="21" t="s">
        <v>172</v>
      </c>
      <c r="B66" s="25"/>
      <c r="C66" s="25" t="s">
        <v>173</v>
      </c>
      <c r="D66" s="25"/>
      <c r="E66" s="38">
        <v>1171339</v>
      </c>
      <c r="F66" s="38">
        <v>1050340</v>
      </c>
      <c r="G66" s="38">
        <v>7125</v>
      </c>
      <c r="H66" s="38">
        <v>821</v>
      </c>
      <c r="I66" s="38">
        <v>22401</v>
      </c>
      <c r="J66" s="38">
        <v>4573</v>
      </c>
      <c r="K66" s="38">
        <v>1279</v>
      </c>
      <c r="L66" s="38">
        <v>4571</v>
      </c>
      <c r="M66" s="38">
        <v>2301</v>
      </c>
      <c r="N66" s="38">
        <v>19212</v>
      </c>
      <c r="O66" s="38">
        <v>36103</v>
      </c>
      <c r="P66" s="38">
        <v>5811</v>
      </c>
      <c r="Q66" s="38">
        <v>4811</v>
      </c>
      <c r="R66" s="38">
        <v>5117</v>
      </c>
      <c r="S66" s="38">
        <v>1891</v>
      </c>
      <c r="T66" s="38">
        <v>1789</v>
      </c>
      <c r="U66" s="38">
        <v>418</v>
      </c>
      <c r="V66" s="38">
        <v>1387</v>
      </c>
      <c r="W66" s="38">
        <v>1389</v>
      </c>
    </row>
    <row r="67" spans="1:23" x14ac:dyDescent="0.2">
      <c r="A67" s="39" t="s">
        <v>174</v>
      </c>
      <c r="D67" s="19" t="s">
        <v>175</v>
      </c>
      <c r="E67" s="40">
        <v>87059</v>
      </c>
      <c r="F67" s="40">
        <v>74464</v>
      </c>
      <c r="G67" s="40">
        <v>527</v>
      </c>
      <c r="H67" s="40">
        <v>10</v>
      </c>
      <c r="I67" s="40">
        <v>1053</v>
      </c>
      <c r="J67" s="40">
        <v>228</v>
      </c>
      <c r="K67" s="40">
        <v>90</v>
      </c>
      <c r="L67" s="40">
        <v>476</v>
      </c>
      <c r="M67" s="40">
        <v>182</v>
      </c>
      <c r="N67" s="40">
        <v>321</v>
      </c>
      <c r="O67" s="40">
        <v>5924</v>
      </c>
      <c r="P67" s="40">
        <v>2425</v>
      </c>
      <c r="Q67" s="40">
        <v>222</v>
      </c>
      <c r="R67" s="40">
        <v>686</v>
      </c>
      <c r="S67" s="40">
        <v>76</v>
      </c>
      <c r="T67" s="40">
        <v>120</v>
      </c>
      <c r="U67" s="40">
        <v>15</v>
      </c>
      <c r="V67" s="40">
        <v>55</v>
      </c>
      <c r="W67" s="40">
        <v>185</v>
      </c>
    </row>
    <row r="68" spans="1:23" x14ac:dyDescent="0.2">
      <c r="A68" s="39" t="s">
        <v>176</v>
      </c>
      <c r="D68" s="19" t="s">
        <v>177</v>
      </c>
      <c r="E68" s="40">
        <v>107155</v>
      </c>
      <c r="F68" s="40">
        <v>101892</v>
      </c>
      <c r="G68" s="40">
        <v>567</v>
      </c>
      <c r="H68" s="40">
        <v>57</v>
      </c>
      <c r="I68" s="40">
        <v>1317</v>
      </c>
      <c r="J68" s="40">
        <v>463</v>
      </c>
      <c r="K68" s="40">
        <v>104</v>
      </c>
      <c r="L68" s="40">
        <v>273</v>
      </c>
      <c r="M68" s="40">
        <v>176</v>
      </c>
      <c r="N68" s="40">
        <v>612</v>
      </c>
      <c r="O68" s="40">
        <v>525</v>
      </c>
      <c r="P68" s="40">
        <v>105</v>
      </c>
      <c r="Q68" s="40">
        <v>236</v>
      </c>
      <c r="R68" s="40">
        <v>232</v>
      </c>
      <c r="S68" s="40">
        <v>115</v>
      </c>
      <c r="T68" s="40">
        <v>240</v>
      </c>
      <c r="U68" s="40">
        <v>46</v>
      </c>
      <c r="V68" s="40">
        <v>113</v>
      </c>
      <c r="W68" s="40">
        <v>82</v>
      </c>
    </row>
    <row r="69" spans="1:23" x14ac:dyDescent="0.2">
      <c r="A69" s="39" t="s">
        <v>178</v>
      </c>
      <c r="D69" s="19" t="s">
        <v>179</v>
      </c>
      <c r="E69" s="40">
        <v>75757</v>
      </c>
      <c r="F69" s="40">
        <v>72021</v>
      </c>
      <c r="G69" s="40">
        <v>488</v>
      </c>
      <c r="H69" s="40">
        <v>15</v>
      </c>
      <c r="I69" s="40">
        <v>1320</v>
      </c>
      <c r="J69" s="40">
        <v>251</v>
      </c>
      <c r="K69" s="40">
        <v>87</v>
      </c>
      <c r="L69" s="40">
        <v>233</v>
      </c>
      <c r="M69" s="40">
        <v>171</v>
      </c>
      <c r="N69" s="40">
        <v>297</v>
      </c>
      <c r="O69" s="40">
        <v>118</v>
      </c>
      <c r="P69" s="40">
        <v>25</v>
      </c>
      <c r="Q69" s="40">
        <v>209</v>
      </c>
      <c r="R69" s="40">
        <v>196</v>
      </c>
      <c r="S69" s="40">
        <v>63</v>
      </c>
      <c r="T69" s="40">
        <v>54</v>
      </c>
      <c r="U69" s="40">
        <v>46</v>
      </c>
      <c r="V69" s="40">
        <v>67</v>
      </c>
      <c r="W69" s="40">
        <v>96</v>
      </c>
    </row>
    <row r="70" spans="1:23" x14ac:dyDescent="0.2">
      <c r="A70" s="39" t="s">
        <v>180</v>
      </c>
      <c r="D70" s="19" t="s">
        <v>181</v>
      </c>
      <c r="E70" s="40">
        <v>80734</v>
      </c>
      <c r="F70" s="40">
        <v>68834</v>
      </c>
      <c r="G70" s="40">
        <v>436</v>
      </c>
      <c r="H70" s="40">
        <v>97</v>
      </c>
      <c r="I70" s="40">
        <v>1411</v>
      </c>
      <c r="J70" s="40">
        <v>186</v>
      </c>
      <c r="K70" s="40">
        <v>39</v>
      </c>
      <c r="L70" s="40">
        <v>336</v>
      </c>
      <c r="M70" s="40">
        <v>135</v>
      </c>
      <c r="N70" s="40">
        <v>279</v>
      </c>
      <c r="O70" s="40">
        <v>7548</v>
      </c>
      <c r="P70" s="40">
        <v>402</v>
      </c>
      <c r="Q70" s="40">
        <v>268</v>
      </c>
      <c r="R70" s="40">
        <v>510</v>
      </c>
      <c r="S70" s="40">
        <v>52</v>
      </c>
      <c r="T70" s="40">
        <v>45</v>
      </c>
      <c r="U70" s="40">
        <v>9</v>
      </c>
      <c r="V70" s="40">
        <v>91</v>
      </c>
      <c r="W70" s="40">
        <v>56</v>
      </c>
    </row>
    <row r="71" spans="1:23" x14ac:dyDescent="0.2">
      <c r="A71" s="39" t="s">
        <v>182</v>
      </c>
      <c r="D71" s="19" t="s">
        <v>183</v>
      </c>
      <c r="E71" s="40">
        <v>138375</v>
      </c>
      <c r="F71" s="40">
        <v>126624</v>
      </c>
      <c r="G71" s="40">
        <v>840</v>
      </c>
      <c r="H71" s="40">
        <v>331</v>
      </c>
      <c r="I71" s="40">
        <v>4547</v>
      </c>
      <c r="J71" s="40">
        <v>373</v>
      </c>
      <c r="K71" s="40">
        <v>179</v>
      </c>
      <c r="L71" s="40">
        <v>480</v>
      </c>
      <c r="M71" s="40">
        <v>324</v>
      </c>
      <c r="N71" s="40">
        <v>1212</v>
      </c>
      <c r="O71" s="40">
        <v>413</v>
      </c>
      <c r="P71" s="40">
        <v>309</v>
      </c>
      <c r="Q71" s="40">
        <v>1231</v>
      </c>
      <c r="R71" s="40">
        <v>567</v>
      </c>
      <c r="S71" s="40">
        <v>472</v>
      </c>
      <c r="T71" s="40">
        <v>109</v>
      </c>
      <c r="U71" s="40">
        <v>47</v>
      </c>
      <c r="V71" s="40">
        <v>164</v>
      </c>
      <c r="W71" s="40">
        <v>153</v>
      </c>
    </row>
    <row r="72" spans="1:23" s="25" customFormat="1" x14ac:dyDescent="0.2">
      <c r="A72" s="39" t="s">
        <v>184</v>
      </c>
      <c r="B72" s="19"/>
      <c r="C72" s="19"/>
      <c r="D72" s="19" t="s">
        <v>185</v>
      </c>
      <c r="E72" s="40">
        <v>89452</v>
      </c>
      <c r="F72" s="40">
        <v>69074</v>
      </c>
      <c r="G72" s="40">
        <v>462</v>
      </c>
      <c r="H72" s="40">
        <v>26</v>
      </c>
      <c r="I72" s="40">
        <v>1875</v>
      </c>
      <c r="J72" s="40">
        <v>139</v>
      </c>
      <c r="K72" s="40">
        <v>65</v>
      </c>
      <c r="L72" s="40">
        <v>599</v>
      </c>
      <c r="M72" s="40">
        <v>143</v>
      </c>
      <c r="N72" s="40">
        <v>236</v>
      </c>
      <c r="O72" s="40">
        <v>15320</v>
      </c>
      <c r="P72" s="40">
        <v>383</v>
      </c>
      <c r="Q72" s="40">
        <v>281</v>
      </c>
      <c r="R72" s="40">
        <v>587</v>
      </c>
      <c r="S72" s="40">
        <v>67</v>
      </c>
      <c r="T72" s="40">
        <v>51</v>
      </c>
      <c r="U72" s="40">
        <v>8</v>
      </c>
      <c r="V72" s="40">
        <v>52</v>
      </c>
      <c r="W72" s="40">
        <v>84</v>
      </c>
    </row>
    <row r="73" spans="1:23" x14ac:dyDescent="0.2">
      <c r="A73" s="39" t="s">
        <v>186</v>
      </c>
      <c r="D73" s="19" t="s">
        <v>187</v>
      </c>
      <c r="E73" s="40">
        <v>140202</v>
      </c>
      <c r="F73" s="40">
        <v>106242</v>
      </c>
      <c r="G73" s="40">
        <v>1178</v>
      </c>
      <c r="H73" s="40">
        <v>111</v>
      </c>
      <c r="I73" s="40">
        <v>4884</v>
      </c>
      <c r="J73" s="40">
        <v>1627</v>
      </c>
      <c r="K73" s="40">
        <v>300</v>
      </c>
      <c r="L73" s="40">
        <v>931</v>
      </c>
      <c r="M73" s="40">
        <v>468</v>
      </c>
      <c r="N73" s="40">
        <v>14421</v>
      </c>
      <c r="O73" s="40">
        <v>4425</v>
      </c>
      <c r="P73" s="40">
        <v>375</v>
      </c>
      <c r="Q73" s="40">
        <v>1235</v>
      </c>
      <c r="R73" s="40">
        <v>1276</v>
      </c>
      <c r="S73" s="40">
        <v>661</v>
      </c>
      <c r="T73" s="40">
        <v>865</v>
      </c>
      <c r="U73" s="40">
        <v>150</v>
      </c>
      <c r="V73" s="40">
        <v>626</v>
      </c>
      <c r="W73" s="40">
        <v>427</v>
      </c>
    </row>
    <row r="74" spans="1:23" x14ac:dyDescent="0.2">
      <c r="A74" s="39" t="s">
        <v>188</v>
      </c>
      <c r="D74" s="19" t="s">
        <v>189</v>
      </c>
      <c r="E74" s="40">
        <v>57132</v>
      </c>
      <c r="F74" s="40">
        <v>54757</v>
      </c>
      <c r="G74" s="40">
        <v>332</v>
      </c>
      <c r="H74" s="40">
        <v>6</v>
      </c>
      <c r="I74" s="40">
        <v>809</v>
      </c>
      <c r="J74" s="40">
        <v>93</v>
      </c>
      <c r="K74" s="40">
        <v>33</v>
      </c>
      <c r="L74" s="40">
        <v>163</v>
      </c>
      <c r="M74" s="40">
        <v>71</v>
      </c>
      <c r="N74" s="40">
        <v>204</v>
      </c>
      <c r="O74" s="40">
        <v>295</v>
      </c>
      <c r="P74" s="40">
        <v>32</v>
      </c>
      <c r="Q74" s="40">
        <v>109</v>
      </c>
      <c r="R74" s="40">
        <v>89</v>
      </c>
      <c r="S74" s="40">
        <v>65</v>
      </c>
      <c r="T74" s="40">
        <v>12</v>
      </c>
      <c r="U74" s="40">
        <v>15</v>
      </c>
      <c r="V74" s="40">
        <v>9</v>
      </c>
      <c r="W74" s="40">
        <v>38</v>
      </c>
    </row>
    <row r="75" spans="1:23" x14ac:dyDescent="0.2">
      <c r="A75" s="39" t="s">
        <v>190</v>
      </c>
      <c r="D75" s="19" t="s">
        <v>191</v>
      </c>
      <c r="E75" s="40">
        <v>67982</v>
      </c>
      <c r="F75" s="40">
        <v>62516</v>
      </c>
      <c r="G75" s="40">
        <v>541</v>
      </c>
      <c r="H75" s="40">
        <v>47</v>
      </c>
      <c r="I75" s="40">
        <v>674</v>
      </c>
      <c r="J75" s="40">
        <v>199</v>
      </c>
      <c r="K75" s="40">
        <v>64</v>
      </c>
      <c r="L75" s="40">
        <v>218</v>
      </c>
      <c r="M75" s="40">
        <v>121</v>
      </c>
      <c r="N75" s="40">
        <v>186</v>
      </c>
      <c r="O75" s="40">
        <v>1139</v>
      </c>
      <c r="P75" s="40">
        <v>1638</v>
      </c>
      <c r="Q75" s="40">
        <v>233</v>
      </c>
      <c r="R75" s="40">
        <v>200</v>
      </c>
      <c r="S75" s="40">
        <v>49</v>
      </c>
      <c r="T75" s="40">
        <v>63</v>
      </c>
      <c r="U75" s="40">
        <v>11</v>
      </c>
      <c r="V75" s="40">
        <v>37</v>
      </c>
      <c r="W75" s="40">
        <v>46</v>
      </c>
    </row>
    <row r="76" spans="1:23" x14ac:dyDescent="0.2">
      <c r="A76" s="39" t="s">
        <v>192</v>
      </c>
      <c r="D76" s="19" t="s">
        <v>193</v>
      </c>
      <c r="E76" s="40">
        <v>109057</v>
      </c>
      <c r="F76" s="40">
        <v>103890</v>
      </c>
      <c r="G76" s="40">
        <v>680</v>
      </c>
      <c r="H76" s="40">
        <v>17</v>
      </c>
      <c r="I76" s="40">
        <v>1260</v>
      </c>
      <c r="J76" s="40">
        <v>514</v>
      </c>
      <c r="K76" s="40">
        <v>99</v>
      </c>
      <c r="L76" s="40">
        <v>388</v>
      </c>
      <c r="M76" s="40">
        <v>173</v>
      </c>
      <c r="N76" s="40">
        <v>798</v>
      </c>
      <c r="O76" s="40">
        <v>241</v>
      </c>
      <c r="P76" s="40">
        <v>26</v>
      </c>
      <c r="Q76" s="40">
        <v>282</v>
      </c>
      <c r="R76" s="40">
        <v>265</v>
      </c>
      <c r="S76" s="40">
        <v>78</v>
      </c>
      <c r="T76" s="40">
        <v>149</v>
      </c>
      <c r="U76" s="40">
        <v>41</v>
      </c>
      <c r="V76" s="40">
        <v>65</v>
      </c>
      <c r="W76" s="40">
        <v>91</v>
      </c>
    </row>
    <row r="77" spans="1:23" x14ac:dyDescent="0.2">
      <c r="A77" s="39" t="s">
        <v>194</v>
      </c>
      <c r="D77" s="19" t="s">
        <v>195</v>
      </c>
      <c r="E77" s="40">
        <v>110685</v>
      </c>
      <c r="F77" s="40">
        <v>105775</v>
      </c>
      <c r="G77" s="40">
        <v>584</v>
      </c>
      <c r="H77" s="40">
        <v>8</v>
      </c>
      <c r="I77" s="40">
        <v>2236</v>
      </c>
      <c r="J77" s="40">
        <v>266</v>
      </c>
      <c r="K77" s="40">
        <v>140</v>
      </c>
      <c r="L77" s="40">
        <v>248</v>
      </c>
      <c r="M77" s="40">
        <v>212</v>
      </c>
      <c r="N77" s="40">
        <v>411</v>
      </c>
      <c r="O77" s="40">
        <v>85</v>
      </c>
      <c r="P77" s="40">
        <v>13</v>
      </c>
      <c r="Q77" s="40">
        <v>190</v>
      </c>
      <c r="R77" s="40">
        <v>214</v>
      </c>
      <c r="S77" s="40">
        <v>115</v>
      </c>
      <c r="T77" s="40">
        <v>48</v>
      </c>
      <c r="U77" s="40">
        <v>11</v>
      </c>
      <c r="V77" s="40">
        <v>63</v>
      </c>
      <c r="W77" s="40">
        <v>66</v>
      </c>
    </row>
    <row r="78" spans="1:23" s="25" customFormat="1" x14ac:dyDescent="0.2">
      <c r="A78" s="39" t="s">
        <v>196</v>
      </c>
      <c r="B78" s="19"/>
      <c r="C78" s="19"/>
      <c r="D78" s="19" t="s">
        <v>197</v>
      </c>
      <c r="E78" s="40">
        <v>107749</v>
      </c>
      <c r="F78" s="40">
        <v>104251</v>
      </c>
      <c r="G78" s="40">
        <v>490</v>
      </c>
      <c r="H78" s="40">
        <v>96</v>
      </c>
      <c r="I78" s="40">
        <v>1015</v>
      </c>
      <c r="J78" s="40">
        <v>234</v>
      </c>
      <c r="K78" s="40">
        <v>79</v>
      </c>
      <c r="L78" s="40">
        <v>226</v>
      </c>
      <c r="M78" s="40">
        <v>125</v>
      </c>
      <c r="N78" s="40">
        <v>235</v>
      </c>
      <c r="O78" s="40">
        <v>70</v>
      </c>
      <c r="P78" s="40">
        <v>78</v>
      </c>
      <c r="Q78" s="40">
        <v>315</v>
      </c>
      <c r="R78" s="40">
        <v>295</v>
      </c>
      <c r="S78" s="40">
        <v>78</v>
      </c>
      <c r="T78" s="40">
        <v>33</v>
      </c>
      <c r="U78" s="40">
        <v>19</v>
      </c>
      <c r="V78" s="40">
        <v>45</v>
      </c>
      <c r="W78" s="40">
        <v>65</v>
      </c>
    </row>
    <row r="79" spans="1:23" x14ac:dyDescent="0.2">
      <c r="A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</row>
    <row r="80" spans="1:23" x14ac:dyDescent="0.2">
      <c r="A80" s="21" t="s">
        <v>198</v>
      </c>
      <c r="B80" s="25"/>
      <c r="C80" s="25" t="s">
        <v>199</v>
      </c>
      <c r="D80" s="25"/>
      <c r="E80" s="38">
        <v>1381189</v>
      </c>
      <c r="F80" s="38">
        <v>1268277</v>
      </c>
      <c r="G80" s="38">
        <v>13342</v>
      </c>
      <c r="H80" s="38">
        <v>457</v>
      </c>
      <c r="I80" s="38">
        <v>23227</v>
      </c>
      <c r="J80" s="38">
        <v>6395</v>
      </c>
      <c r="K80" s="38">
        <v>4894</v>
      </c>
      <c r="L80" s="38">
        <v>4638</v>
      </c>
      <c r="M80" s="38">
        <v>5027</v>
      </c>
      <c r="N80" s="38">
        <v>7896</v>
      </c>
      <c r="O80" s="38">
        <v>2566</v>
      </c>
      <c r="P80" s="38">
        <v>2366</v>
      </c>
      <c r="Q80" s="38">
        <v>11554</v>
      </c>
      <c r="R80" s="38">
        <v>6023</v>
      </c>
      <c r="S80" s="38">
        <v>9792</v>
      </c>
      <c r="T80" s="38">
        <v>2066</v>
      </c>
      <c r="U80" s="38">
        <v>2694</v>
      </c>
      <c r="V80" s="38">
        <v>6379</v>
      </c>
      <c r="W80" s="38">
        <v>3596</v>
      </c>
    </row>
    <row r="81" spans="1:23" x14ac:dyDescent="0.2">
      <c r="A81" s="39" t="s">
        <v>200</v>
      </c>
      <c r="D81" s="19" t="s">
        <v>201</v>
      </c>
      <c r="E81" s="40">
        <v>145893</v>
      </c>
      <c r="F81" s="40">
        <v>140135</v>
      </c>
      <c r="G81" s="40">
        <v>747</v>
      </c>
      <c r="H81" s="40">
        <v>6</v>
      </c>
      <c r="I81" s="40">
        <v>970</v>
      </c>
      <c r="J81" s="40">
        <v>683</v>
      </c>
      <c r="K81" s="40">
        <v>517</v>
      </c>
      <c r="L81" s="40">
        <v>375</v>
      </c>
      <c r="M81" s="40">
        <v>338</v>
      </c>
      <c r="N81" s="40">
        <v>467</v>
      </c>
      <c r="O81" s="40">
        <v>81</v>
      </c>
      <c r="P81" s="40">
        <v>10</v>
      </c>
      <c r="Q81" s="40">
        <v>446</v>
      </c>
      <c r="R81" s="40">
        <v>399</v>
      </c>
      <c r="S81" s="40">
        <v>297</v>
      </c>
      <c r="T81" s="40">
        <v>127</v>
      </c>
      <c r="U81" s="40">
        <v>81</v>
      </c>
      <c r="V81" s="40">
        <v>98</v>
      </c>
      <c r="W81" s="40">
        <v>116</v>
      </c>
    </row>
    <row r="82" spans="1:23" x14ac:dyDescent="0.2">
      <c r="A82" s="39" t="s">
        <v>202</v>
      </c>
      <c r="D82" s="19" t="s">
        <v>203</v>
      </c>
      <c r="E82" s="40">
        <v>466415</v>
      </c>
      <c r="F82" s="40">
        <v>395485</v>
      </c>
      <c r="G82" s="40">
        <v>6729</v>
      </c>
      <c r="H82" s="40">
        <v>185</v>
      </c>
      <c r="I82" s="40">
        <v>12272</v>
      </c>
      <c r="J82" s="40">
        <v>3473</v>
      </c>
      <c r="K82" s="40">
        <v>3164</v>
      </c>
      <c r="L82" s="40">
        <v>2283</v>
      </c>
      <c r="M82" s="40">
        <v>2836</v>
      </c>
      <c r="N82" s="40">
        <v>4915</v>
      </c>
      <c r="O82" s="40">
        <v>1999</v>
      </c>
      <c r="P82" s="40">
        <v>1075</v>
      </c>
      <c r="Q82" s="40">
        <v>7978</v>
      </c>
      <c r="R82" s="40">
        <v>3436</v>
      </c>
      <c r="S82" s="40">
        <v>8490</v>
      </c>
      <c r="T82" s="40">
        <v>1467</v>
      </c>
      <c r="U82" s="40">
        <v>2351</v>
      </c>
      <c r="V82" s="40">
        <v>5629</v>
      </c>
      <c r="W82" s="40">
        <v>2648</v>
      </c>
    </row>
    <row r="83" spans="1:23" x14ac:dyDescent="0.2">
      <c r="A83" s="39" t="s">
        <v>204</v>
      </c>
      <c r="D83" s="19" t="s">
        <v>205</v>
      </c>
      <c r="E83" s="40">
        <v>273790</v>
      </c>
      <c r="F83" s="40">
        <v>259629</v>
      </c>
      <c r="G83" s="40">
        <v>2312</v>
      </c>
      <c r="H83" s="40">
        <v>120</v>
      </c>
      <c r="I83" s="40">
        <v>4680</v>
      </c>
      <c r="J83" s="40">
        <v>830</v>
      </c>
      <c r="K83" s="40">
        <v>488</v>
      </c>
      <c r="L83" s="40">
        <v>760</v>
      </c>
      <c r="M83" s="40">
        <v>742</v>
      </c>
      <c r="N83" s="40">
        <v>666</v>
      </c>
      <c r="O83" s="40">
        <v>127</v>
      </c>
      <c r="P83" s="40">
        <v>308</v>
      </c>
      <c r="Q83" s="40">
        <v>965</v>
      </c>
      <c r="R83" s="40">
        <v>653</v>
      </c>
      <c r="S83" s="40">
        <v>464</v>
      </c>
      <c r="T83" s="40">
        <v>223</v>
      </c>
      <c r="U83" s="40">
        <v>109</v>
      </c>
      <c r="V83" s="40">
        <v>327</v>
      </c>
      <c r="W83" s="40">
        <v>387</v>
      </c>
    </row>
    <row r="84" spans="1:23" s="25" customFormat="1" x14ac:dyDescent="0.2">
      <c r="A84" s="39" t="s">
        <v>206</v>
      </c>
      <c r="B84" s="19"/>
      <c r="C84" s="19"/>
      <c r="D84" s="19" t="s">
        <v>207</v>
      </c>
      <c r="E84" s="40">
        <v>175308</v>
      </c>
      <c r="F84" s="40">
        <v>169346</v>
      </c>
      <c r="G84" s="40">
        <v>887</v>
      </c>
      <c r="H84" s="40">
        <v>69</v>
      </c>
      <c r="I84" s="40">
        <v>1575</v>
      </c>
      <c r="J84" s="40">
        <v>445</v>
      </c>
      <c r="K84" s="40">
        <v>167</v>
      </c>
      <c r="L84" s="40">
        <v>271</v>
      </c>
      <c r="M84" s="40">
        <v>296</v>
      </c>
      <c r="N84" s="40">
        <v>504</v>
      </c>
      <c r="O84" s="40">
        <v>133</v>
      </c>
      <c r="P84" s="40">
        <v>122</v>
      </c>
      <c r="Q84" s="40">
        <v>512</v>
      </c>
      <c r="R84" s="40">
        <v>493</v>
      </c>
      <c r="S84" s="40">
        <v>152</v>
      </c>
      <c r="T84" s="40">
        <v>60</v>
      </c>
      <c r="U84" s="40">
        <v>36</v>
      </c>
      <c r="V84" s="40">
        <v>117</v>
      </c>
      <c r="W84" s="40">
        <v>123</v>
      </c>
    </row>
    <row r="85" spans="1:23" x14ac:dyDescent="0.2">
      <c r="A85" s="39" t="s">
        <v>208</v>
      </c>
      <c r="D85" s="19" t="s">
        <v>209</v>
      </c>
      <c r="E85" s="40">
        <v>319783</v>
      </c>
      <c r="F85" s="40">
        <v>303682</v>
      </c>
      <c r="G85" s="40">
        <v>2667</v>
      </c>
      <c r="H85" s="40">
        <v>77</v>
      </c>
      <c r="I85" s="40">
        <v>3730</v>
      </c>
      <c r="J85" s="40">
        <v>964</v>
      </c>
      <c r="K85" s="40">
        <v>558</v>
      </c>
      <c r="L85" s="40">
        <v>949</v>
      </c>
      <c r="M85" s="40">
        <v>815</v>
      </c>
      <c r="N85" s="40">
        <v>1344</v>
      </c>
      <c r="O85" s="40">
        <v>226</v>
      </c>
      <c r="P85" s="40">
        <v>851</v>
      </c>
      <c r="Q85" s="40">
        <v>1653</v>
      </c>
      <c r="R85" s="40">
        <v>1042</v>
      </c>
      <c r="S85" s="40">
        <v>389</v>
      </c>
      <c r="T85" s="40">
        <v>189</v>
      </c>
      <c r="U85" s="40">
        <v>117</v>
      </c>
      <c r="V85" s="40">
        <v>208</v>
      </c>
      <c r="W85" s="40">
        <v>322</v>
      </c>
    </row>
    <row r="86" spans="1:23" x14ac:dyDescent="0.2">
      <c r="A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1:23" x14ac:dyDescent="0.2">
      <c r="A87" s="21" t="s">
        <v>210</v>
      </c>
      <c r="B87" s="25" t="s">
        <v>211</v>
      </c>
      <c r="C87" s="25"/>
      <c r="D87" s="25"/>
      <c r="E87" s="38">
        <v>5283733</v>
      </c>
      <c r="F87" s="38">
        <v>4531137</v>
      </c>
      <c r="G87" s="38">
        <v>26410</v>
      </c>
      <c r="H87" s="38">
        <v>4378</v>
      </c>
      <c r="I87" s="38">
        <v>130031</v>
      </c>
      <c r="J87" s="38">
        <v>33241</v>
      </c>
      <c r="K87" s="38">
        <v>9321</v>
      </c>
      <c r="L87" s="38">
        <v>26008</v>
      </c>
      <c r="M87" s="38">
        <v>15988</v>
      </c>
      <c r="N87" s="38">
        <v>69252</v>
      </c>
      <c r="O87" s="38">
        <v>225892</v>
      </c>
      <c r="P87" s="38">
        <v>22424</v>
      </c>
      <c r="Q87" s="38">
        <v>28435</v>
      </c>
      <c r="R87" s="38">
        <v>39961</v>
      </c>
      <c r="S87" s="38">
        <v>46033</v>
      </c>
      <c r="T87" s="38">
        <v>23420</v>
      </c>
      <c r="U87" s="38">
        <v>10892</v>
      </c>
      <c r="V87" s="38">
        <v>21340</v>
      </c>
      <c r="W87" s="38">
        <v>19570</v>
      </c>
    </row>
    <row r="88" spans="1:23" x14ac:dyDescent="0.2">
      <c r="A88" s="39"/>
      <c r="B88" s="25"/>
      <c r="C88" s="25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1:23" x14ac:dyDescent="0.2">
      <c r="A89" s="21" t="s">
        <v>212</v>
      </c>
      <c r="B89" s="25"/>
      <c r="C89" s="25" t="s">
        <v>213</v>
      </c>
      <c r="D89" s="25"/>
      <c r="E89" s="38">
        <v>334179</v>
      </c>
      <c r="F89" s="38">
        <v>321309</v>
      </c>
      <c r="G89" s="38">
        <v>908</v>
      </c>
      <c r="H89" s="38">
        <v>227</v>
      </c>
      <c r="I89" s="38">
        <v>5345</v>
      </c>
      <c r="J89" s="38">
        <v>683</v>
      </c>
      <c r="K89" s="38">
        <v>367</v>
      </c>
      <c r="L89" s="38">
        <v>785</v>
      </c>
      <c r="M89" s="38">
        <v>466</v>
      </c>
      <c r="N89" s="38">
        <v>1081</v>
      </c>
      <c r="O89" s="38">
        <v>396</v>
      </c>
      <c r="P89" s="38">
        <v>69</v>
      </c>
      <c r="Q89" s="38">
        <v>660</v>
      </c>
      <c r="R89" s="38">
        <v>755</v>
      </c>
      <c r="S89" s="38">
        <v>355</v>
      </c>
      <c r="T89" s="38">
        <v>175</v>
      </c>
      <c r="U89" s="38">
        <v>68</v>
      </c>
      <c r="V89" s="38">
        <v>289</v>
      </c>
      <c r="W89" s="38">
        <v>241</v>
      </c>
    </row>
    <row r="90" spans="1:23" x14ac:dyDescent="0.2">
      <c r="A90" s="21" t="s">
        <v>214</v>
      </c>
      <c r="B90" s="25"/>
      <c r="C90" s="25" t="s">
        <v>215</v>
      </c>
      <c r="D90" s="25"/>
      <c r="E90" s="38">
        <v>256406</v>
      </c>
      <c r="F90" s="38">
        <v>229920</v>
      </c>
      <c r="G90" s="38">
        <v>550</v>
      </c>
      <c r="H90" s="38">
        <v>284</v>
      </c>
      <c r="I90" s="38">
        <v>10567</v>
      </c>
      <c r="J90" s="38">
        <v>871</v>
      </c>
      <c r="K90" s="38">
        <v>821</v>
      </c>
      <c r="L90" s="38">
        <v>945</v>
      </c>
      <c r="M90" s="38">
        <v>817</v>
      </c>
      <c r="N90" s="38">
        <v>1086</v>
      </c>
      <c r="O90" s="38">
        <v>882</v>
      </c>
      <c r="P90" s="38">
        <v>755</v>
      </c>
      <c r="Q90" s="38">
        <v>2124</v>
      </c>
      <c r="R90" s="38">
        <v>1624</v>
      </c>
      <c r="S90" s="38">
        <v>2472</v>
      </c>
      <c r="T90" s="38">
        <v>236</v>
      </c>
      <c r="U90" s="38">
        <v>288</v>
      </c>
      <c r="V90" s="38">
        <v>1134</v>
      </c>
      <c r="W90" s="38">
        <v>1030</v>
      </c>
    </row>
    <row r="91" spans="1:23" x14ac:dyDescent="0.2">
      <c r="A91" s="21" t="s">
        <v>216</v>
      </c>
      <c r="B91" s="25"/>
      <c r="C91" s="25" t="s">
        <v>217</v>
      </c>
      <c r="D91" s="25"/>
      <c r="E91" s="38">
        <v>159616</v>
      </c>
      <c r="F91" s="38">
        <v>152240</v>
      </c>
      <c r="G91" s="38">
        <v>414</v>
      </c>
      <c r="H91" s="38">
        <v>26</v>
      </c>
      <c r="I91" s="38">
        <v>2741</v>
      </c>
      <c r="J91" s="38">
        <v>381</v>
      </c>
      <c r="K91" s="38">
        <v>161</v>
      </c>
      <c r="L91" s="38">
        <v>369</v>
      </c>
      <c r="M91" s="38">
        <v>275</v>
      </c>
      <c r="N91" s="38">
        <v>513</v>
      </c>
      <c r="O91" s="38">
        <v>195</v>
      </c>
      <c r="P91" s="38">
        <v>268</v>
      </c>
      <c r="Q91" s="38">
        <v>605</v>
      </c>
      <c r="R91" s="38">
        <v>548</v>
      </c>
      <c r="S91" s="38">
        <v>306</v>
      </c>
      <c r="T91" s="38">
        <v>71</v>
      </c>
      <c r="U91" s="38">
        <v>34</v>
      </c>
      <c r="V91" s="38">
        <v>265</v>
      </c>
      <c r="W91" s="38">
        <v>204</v>
      </c>
    </row>
    <row r="92" spans="1:23" s="25" customFormat="1" x14ac:dyDescent="0.2">
      <c r="A92" s="21" t="s">
        <v>218</v>
      </c>
      <c r="C92" s="25" t="s">
        <v>219</v>
      </c>
      <c r="E92" s="38">
        <v>167446</v>
      </c>
      <c r="F92" s="38">
        <v>154526</v>
      </c>
      <c r="G92" s="38">
        <v>727</v>
      </c>
      <c r="H92" s="38">
        <v>90</v>
      </c>
      <c r="I92" s="38">
        <v>5405</v>
      </c>
      <c r="J92" s="38">
        <v>341</v>
      </c>
      <c r="K92" s="38">
        <v>166</v>
      </c>
      <c r="L92" s="38">
        <v>451</v>
      </c>
      <c r="M92" s="38">
        <v>286</v>
      </c>
      <c r="N92" s="38">
        <v>1122</v>
      </c>
      <c r="O92" s="38">
        <v>862</v>
      </c>
      <c r="P92" s="38">
        <v>1443</v>
      </c>
      <c r="Q92" s="38">
        <v>530</v>
      </c>
      <c r="R92" s="38">
        <v>592</v>
      </c>
      <c r="S92" s="38">
        <v>365</v>
      </c>
      <c r="T92" s="38">
        <v>64</v>
      </c>
      <c r="U92" s="38">
        <v>65</v>
      </c>
      <c r="V92" s="38">
        <v>173</v>
      </c>
      <c r="W92" s="38">
        <v>238</v>
      </c>
    </row>
    <row r="93" spans="1:23" x14ac:dyDescent="0.2">
      <c r="A93" s="21" t="s">
        <v>220</v>
      </c>
      <c r="B93" s="25"/>
      <c r="C93" s="25" t="s">
        <v>221</v>
      </c>
      <c r="D93" s="25"/>
      <c r="E93" s="38">
        <v>198051</v>
      </c>
      <c r="F93" s="38">
        <v>178613</v>
      </c>
      <c r="G93" s="38">
        <v>1103</v>
      </c>
      <c r="H93" s="38">
        <v>269</v>
      </c>
      <c r="I93" s="38">
        <v>6746</v>
      </c>
      <c r="J93" s="38">
        <v>529</v>
      </c>
      <c r="K93" s="38">
        <v>305</v>
      </c>
      <c r="L93" s="38">
        <v>873</v>
      </c>
      <c r="M93" s="38">
        <v>706</v>
      </c>
      <c r="N93" s="38">
        <v>1531</v>
      </c>
      <c r="O93" s="38">
        <v>417</v>
      </c>
      <c r="P93" s="38">
        <v>370</v>
      </c>
      <c r="Q93" s="38">
        <v>2449</v>
      </c>
      <c r="R93" s="38">
        <v>1973</v>
      </c>
      <c r="S93" s="38">
        <v>903</v>
      </c>
      <c r="T93" s="38">
        <v>205</v>
      </c>
      <c r="U93" s="38">
        <v>86</v>
      </c>
      <c r="V93" s="38">
        <v>498</v>
      </c>
      <c r="W93" s="38">
        <v>475</v>
      </c>
    </row>
    <row r="94" spans="1:23" x14ac:dyDescent="0.2">
      <c r="A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1:23" x14ac:dyDescent="0.2">
      <c r="A95" s="21" t="s">
        <v>222</v>
      </c>
      <c r="B95" s="25"/>
      <c r="C95" s="25" t="s">
        <v>223</v>
      </c>
      <c r="D95" s="25"/>
      <c r="E95" s="38">
        <v>598376</v>
      </c>
      <c r="F95" s="38">
        <v>565055</v>
      </c>
      <c r="G95" s="38">
        <v>2381</v>
      </c>
      <c r="H95" s="38">
        <v>588</v>
      </c>
      <c r="I95" s="38">
        <v>14451</v>
      </c>
      <c r="J95" s="38">
        <v>1315</v>
      </c>
      <c r="K95" s="38">
        <v>662</v>
      </c>
      <c r="L95" s="38">
        <v>1821</v>
      </c>
      <c r="M95" s="38">
        <v>1245</v>
      </c>
      <c r="N95" s="38">
        <v>1631</v>
      </c>
      <c r="O95" s="38">
        <v>894</v>
      </c>
      <c r="P95" s="38">
        <v>275</v>
      </c>
      <c r="Q95" s="38">
        <v>1733</v>
      </c>
      <c r="R95" s="38">
        <v>2823</v>
      </c>
      <c r="S95" s="38">
        <v>1428</v>
      </c>
      <c r="T95" s="38">
        <v>372</v>
      </c>
      <c r="U95" s="38">
        <v>624</v>
      </c>
      <c r="V95" s="38">
        <v>357</v>
      </c>
      <c r="W95" s="38">
        <v>721</v>
      </c>
    </row>
    <row r="96" spans="1:23" x14ac:dyDescent="0.2">
      <c r="A96" s="39" t="s">
        <v>224</v>
      </c>
      <c r="D96" s="19" t="s">
        <v>225</v>
      </c>
      <c r="E96" s="40">
        <v>55409</v>
      </c>
      <c r="F96" s="40">
        <v>52842</v>
      </c>
      <c r="G96" s="40">
        <v>215</v>
      </c>
      <c r="H96" s="40">
        <v>54</v>
      </c>
      <c r="I96" s="40">
        <v>853</v>
      </c>
      <c r="J96" s="40">
        <v>94</v>
      </c>
      <c r="K96" s="40">
        <v>59</v>
      </c>
      <c r="L96" s="40">
        <v>141</v>
      </c>
      <c r="M96" s="40">
        <v>81</v>
      </c>
      <c r="N96" s="40">
        <v>156</v>
      </c>
      <c r="O96" s="40">
        <v>474</v>
      </c>
      <c r="P96" s="40">
        <v>39</v>
      </c>
      <c r="Q96" s="40">
        <v>118</v>
      </c>
      <c r="R96" s="40">
        <v>183</v>
      </c>
      <c r="S96" s="40">
        <v>48</v>
      </c>
      <c r="T96" s="40">
        <v>8</v>
      </c>
      <c r="U96" s="40">
        <v>5</v>
      </c>
      <c r="V96" s="40">
        <v>25</v>
      </c>
      <c r="W96" s="40">
        <v>14</v>
      </c>
    </row>
    <row r="97" spans="1:23" s="25" customFormat="1" x14ac:dyDescent="0.2">
      <c r="A97" s="39" t="s">
        <v>226</v>
      </c>
      <c r="B97" s="19"/>
      <c r="C97" s="19"/>
      <c r="D97" s="19" t="s">
        <v>227</v>
      </c>
      <c r="E97" s="40">
        <v>89140</v>
      </c>
      <c r="F97" s="40">
        <v>85867</v>
      </c>
      <c r="G97" s="40">
        <v>306</v>
      </c>
      <c r="H97" s="40">
        <v>132</v>
      </c>
      <c r="I97" s="40">
        <v>1330</v>
      </c>
      <c r="J97" s="40">
        <v>157</v>
      </c>
      <c r="K97" s="40">
        <v>59</v>
      </c>
      <c r="L97" s="40">
        <v>246</v>
      </c>
      <c r="M97" s="40">
        <v>131</v>
      </c>
      <c r="N97" s="40">
        <v>220</v>
      </c>
      <c r="O97" s="40">
        <v>84</v>
      </c>
      <c r="P97" s="40">
        <v>30</v>
      </c>
      <c r="Q97" s="40">
        <v>126</v>
      </c>
      <c r="R97" s="40">
        <v>140</v>
      </c>
      <c r="S97" s="40">
        <v>98</v>
      </c>
      <c r="T97" s="40">
        <v>44</v>
      </c>
      <c r="U97" s="40">
        <v>46</v>
      </c>
      <c r="V97" s="40">
        <v>46</v>
      </c>
      <c r="W97" s="40">
        <v>78</v>
      </c>
    </row>
    <row r="98" spans="1:23" x14ac:dyDescent="0.2">
      <c r="A98" s="39" t="s">
        <v>228</v>
      </c>
      <c r="D98" s="19" t="s">
        <v>229</v>
      </c>
      <c r="E98" s="40">
        <v>157869</v>
      </c>
      <c r="F98" s="40">
        <v>144717</v>
      </c>
      <c r="G98" s="40">
        <v>771</v>
      </c>
      <c r="H98" s="40">
        <v>107</v>
      </c>
      <c r="I98" s="40">
        <v>6480</v>
      </c>
      <c r="J98" s="40">
        <v>411</v>
      </c>
      <c r="K98" s="40">
        <v>265</v>
      </c>
      <c r="L98" s="40">
        <v>626</v>
      </c>
      <c r="M98" s="40">
        <v>474</v>
      </c>
      <c r="N98" s="40">
        <v>587</v>
      </c>
      <c r="O98" s="40">
        <v>118</v>
      </c>
      <c r="P98" s="40">
        <v>68</v>
      </c>
      <c r="Q98" s="40">
        <v>869</v>
      </c>
      <c r="R98" s="40">
        <v>767</v>
      </c>
      <c r="S98" s="40">
        <v>624</v>
      </c>
      <c r="T98" s="40">
        <v>148</v>
      </c>
      <c r="U98" s="40">
        <v>375</v>
      </c>
      <c r="V98" s="40">
        <v>129</v>
      </c>
      <c r="W98" s="40">
        <v>333</v>
      </c>
    </row>
    <row r="99" spans="1:23" x14ac:dyDescent="0.2">
      <c r="A99" s="39" t="s">
        <v>230</v>
      </c>
      <c r="D99" s="19" t="s">
        <v>231</v>
      </c>
      <c r="E99" s="40">
        <v>51965</v>
      </c>
      <c r="F99" s="40">
        <v>48516</v>
      </c>
      <c r="G99" s="40">
        <v>200</v>
      </c>
      <c r="H99" s="40">
        <v>19</v>
      </c>
      <c r="I99" s="40">
        <v>821</v>
      </c>
      <c r="J99" s="40">
        <v>155</v>
      </c>
      <c r="K99" s="40">
        <v>74</v>
      </c>
      <c r="L99" s="40">
        <v>108</v>
      </c>
      <c r="M99" s="40">
        <v>165</v>
      </c>
      <c r="N99" s="40">
        <v>75</v>
      </c>
      <c r="O99" s="40">
        <v>27</v>
      </c>
      <c r="P99" s="40">
        <v>20</v>
      </c>
      <c r="Q99" s="40">
        <v>78</v>
      </c>
      <c r="R99" s="40">
        <v>1047</v>
      </c>
      <c r="S99" s="40">
        <v>245</v>
      </c>
      <c r="T99" s="40">
        <v>80</v>
      </c>
      <c r="U99" s="40">
        <v>171</v>
      </c>
      <c r="V99" s="40">
        <v>15</v>
      </c>
      <c r="W99" s="40">
        <v>149</v>
      </c>
    </row>
    <row r="100" spans="1:23" x14ac:dyDescent="0.2">
      <c r="A100" s="39" t="s">
        <v>232</v>
      </c>
      <c r="D100" s="19" t="s">
        <v>233</v>
      </c>
      <c r="E100" s="40">
        <v>51751</v>
      </c>
      <c r="F100" s="40">
        <v>49802</v>
      </c>
      <c r="G100" s="40">
        <v>262</v>
      </c>
      <c r="H100" s="40">
        <v>81</v>
      </c>
      <c r="I100" s="40">
        <v>919</v>
      </c>
      <c r="J100" s="40">
        <v>80</v>
      </c>
      <c r="K100" s="40">
        <v>46</v>
      </c>
      <c r="L100" s="40">
        <v>105</v>
      </c>
      <c r="M100" s="40">
        <v>71</v>
      </c>
      <c r="N100" s="40">
        <v>35</v>
      </c>
      <c r="O100" s="40">
        <v>5</v>
      </c>
      <c r="P100" s="40">
        <v>7</v>
      </c>
      <c r="Q100" s="40">
        <v>85</v>
      </c>
      <c r="R100" s="40">
        <v>141</v>
      </c>
      <c r="S100" s="40">
        <v>67</v>
      </c>
      <c r="T100" s="40">
        <v>8</v>
      </c>
      <c r="U100" s="40">
        <v>5</v>
      </c>
      <c r="V100" s="40">
        <v>10</v>
      </c>
      <c r="W100" s="40">
        <v>22</v>
      </c>
    </row>
    <row r="101" spans="1:23" x14ac:dyDescent="0.2">
      <c r="A101" s="39" t="s">
        <v>234</v>
      </c>
      <c r="D101" s="19" t="s">
        <v>235</v>
      </c>
      <c r="E101" s="40">
        <v>108793</v>
      </c>
      <c r="F101" s="40">
        <v>103625</v>
      </c>
      <c r="G101" s="40">
        <v>301</v>
      </c>
      <c r="H101" s="40">
        <v>37</v>
      </c>
      <c r="I101" s="40">
        <v>2141</v>
      </c>
      <c r="J101" s="40">
        <v>228</v>
      </c>
      <c r="K101" s="40">
        <v>109</v>
      </c>
      <c r="L101" s="40">
        <v>324</v>
      </c>
      <c r="M101" s="40">
        <v>208</v>
      </c>
      <c r="N101" s="40">
        <v>383</v>
      </c>
      <c r="O101" s="40">
        <v>169</v>
      </c>
      <c r="P101" s="40">
        <v>109</v>
      </c>
      <c r="Q101" s="40">
        <v>287</v>
      </c>
      <c r="R101" s="40">
        <v>416</v>
      </c>
      <c r="S101" s="40">
        <v>176</v>
      </c>
      <c r="T101" s="40">
        <v>51</v>
      </c>
      <c r="U101" s="40">
        <v>13</v>
      </c>
      <c r="V101" s="40">
        <v>123</v>
      </c>
      <c r="W101" s="40">
        <v>93</v>
      </c>
    </row>
    <row r="102" spans="1:23" x14ac:dyDescent="0.2">
      <c r="A102" s="39" t="s">
        <v>236</v>
      </c>
      <c r="D102" s="19" t="s">
        <v>237</v>
      </c>
      <c r="E102" s="40">
        <v>83449</v>
      </c>
      <c r="F102" s="40">
        <v>79686</v>
      </c>
      <c r="G102" s="40">
        <v>326</v>
      </c>
      <c r="H102" s="40">
        <v>158</v>
      </c>
      <c r="I102" s="40">
        <v>1907</v>
      </c>
      <c r="J102" s="40">
        <v>190</v>
      </c>
      <c r="K102" s="40">
        <v>50</v>
      </c>
      <c r="L102" s="40">
        <v>271</v>
      </c>
      <c r="M102" s="40">
        <v>115</v>
      </c>
      <c r="N102" s="40">
        <v>175</v>
      </c>
      <c r="O102" s="40">
        <v>17</v>
      </c>
      <c r="P102" s="40">
        <v>2</v>
      </c>
      <c r="Q102" s="40">
        <v>170</v>
      </c>
      <c r="R102" s="40">
        <v>129</v>
      </c>
      <c r="S102" s="40">
        <v>170</v>
      </c>
      <c r="T102" s="40">
        <v>33</v>
      </c>
      <c r="U102" s="40">
        <v>9</v>
      </c>
      <c r="V102" s="40">
        <v>9</v>
      </c>
      <c r="W102" s="40">
        <v>32</v>
      </c>
    </row>
    <row r="103" spans="1:23" s="25" customFormat="1" x14ac:dyDescent="0.2">
      <c r="A103" s="21"/>
      <c r="B103" s="19"/>
      <c r="C103" s="19"/>
      <c r="D103" s="19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x14ac:dyDescent="0.2">
      <c r="A104" s="21" t="s">
        <v>238</v>
      </c>
      <c r="B104" s="25"/>
      <c r="C104" s="25" t="s">
        <v>239</v>
      </c>
      <c r="D104" s="25"/>
      <c r="E104" s="38">
        <v>1343601</v>
      </c>
      <c r="F104" s="38">
        <v>1183179</v>
      </c>
      <c r="G104" s="38">
        <v>5417</v>
      </c>
      <c r="H104" s="38">
        <v>1234</v>
      </c>
      <c r="I104" s="38">
        <v>27823</v>
      </c>
      <c r="J104" s="38">
        <v>8294</v>
      </c>
      <c r="K104" s="38">
        <v>2215</v>
      </c>
      <c r="L104" s="38">
        <v>5666</v>
      </c>
      <c r="M104" s="38">
        <v>4616</v>
      </c>
      <c r="N104" s="38">
        <v>9136</v>
      </c>
      <c r="O104" s="38">
        <v>32538</v>
      </c>
      <c r="P104" s="38">
        <v>3612</v>
      </c>
      <c r="Q104" s="38">
        <v>9551</v>
      </c>
      <c r="R104" s="38">
        <v>9374</v>
      </c>
      <c r="S104" s="38">
        <v>15519</v>
      </c>
      <c r="T104" s="38">
        <v>6716</v>
      </c>
      <c r="U104" s="38">
        <v>3517</v>
      </c>
      <c r="V104" s="38">
        <v>9412</v>
      </c>
      <c r="W104" s="38">
        <v>5782</v>
      </c>
    </row>
    <row r="105" spans="1:23" x14ac:dyDescent="0.2">
      <c r="A105" s="39" t="s">
        <v>240</v>
      </c>
      <c r="D105" s="19" t="s">
        <v>241</v>
      </c>
      <c r="E105" s="40">
        <v>231221</v>
      </c>
      <c r="F105" s="40">
        <v>222164</v>
      </c>
      <c r="G105" s="40">
        <v>567</v>
      </c>
      <c r="H105" s="40">
        <v>163</v>
      </c>
      <c r="I105" s="40">
        <v>3391</v>
      </c>
      <c r="J105" s="40">
        <v>644</v>
      </c>
      <c r="K105" s="40">
        <v>178</v>
      </c>
      <c r="L105" s="40">
        <v>434</v>
      </c>
      <c r="M105" s="40">
        <v>374</v>
      </c>
      <c r="N105" s="40">
        <v>442</v>
      </c>
      <c r="O105" s="40">
        <v>211</v>
      </c>
      <c r="P105" s="40">
        <v>60</v>
      </c>
      <c r="Q105" s="40">
        <v>440</v>
      </c>
      <c r="R105" s="40">
        <v>508</v>
      </c>
      <c r="S105" s="40">
        <v>995</v>
      </c>
      <c r="T105" s="40">
        <v>149</v>
      </c>
      <c r="U105" s="40">
        <v>77</v>
      </c>
      <c r="V105" s="40">
        <v>168</v>
      </c>
      <c r="W105" s="40">
        <v>256</v>
      </c>
    </row>
    <row r="106" spans="1:23" x14ac:dyDescent="0.2">
      <c r="A106" s="39" t="s">
        <v>242</v>
      </c>
      <c r="D106" s="19" t="s">
        <v>243</v>
      </c>
      <c r="E106" s="40">
        <v>302402</v>
      </c>
      <c r="F106" s="40">
        <v>277740</v>
      </c>
      <c r="G106" s="40">
        <v>1183</v>
      </c>
      <c r="H106" s="40">
        <v>587</v>
      </c>
      <c r="I106" s="40">
        <v>8556</v>
      </c>
      <c r="J106" s="40">
        <v>1413</v>
      </c>
      <c r="K106" s="40">
        <v>440</v>
      </c>
      <c r="L106" s="40">
        <v>877</v>
      </c>
      <c r="M106" s="40">
        <v>591</v>
      </c>
      <c r="N106" s="40">
        <v>1865</v>
      </c>
      <c r="O106" s="40">
        <v>2728</v>
      </c>
      <c r="P106" s="40">
        <v>117</v>
      </c>
      <c r="Q106" s="40">
        <v>1121</v>
      </c>
      <c r="R106" s="40">
        <v>1783</v>
      </c>
      <c r="S106" s="40">
        <v>1309</v>
      </c>
      <c r="T106" s="40">
        <v>778</v>
      </c>
      <c r="U106" s="40">
        <v>250</v>
      </c>
      <c r="V106" s="40">
        <v>231</v>
      </c>
      <c r="W106" s="40">
        <v>833</v>
      </c>
    </row>
    <row r="107" spans="1:23" x14ac:dyDescent="0.2">
      <c r="A107" s="39" t="s">
        <v>244</v>
      </c>
      <c r="D107" s="19" t="s">
        <v>245</v>
      </c>
      <c r="E107" s="40">
        <v>257280</v>
      </c>
      <c r="F107" s="40">
        <v>236438</v>
      </c>
      <c r="G107" s="40">
        <v>776</v>
      </c>
      <c r="H107" s="40">
        <v>126</v>
      </c>
      <c r="I107" s="40">
        <v>3418</v>
      </c>
      <c r="J107" s="40">
        <v>787</v>
      </c>
      <c r="K107" s="40">
        <v>301</v>
      </c>
      <c r="L107" s="40">
        <v>865</v>
      </c>
      <c r="M107" s="40">
        <v>598</v>
      </c>
      <c r="N107" s="40">
        <v>961</v>
      </c>
      <c r="O107" s="40">
        <v>7609</v>
      </c>
      <c r="P107" s="40">
        <v>109</v>
      </c>
      <c r="Q107" s="40">
        <v>592</v>
      </c>
      <c r="R107" s="40">
        <v>1280</v>
      </c>
      <c r="S107" s="40">
        <v>1672</v>
      </c>
      <c r="T107" s="40">
        <v>283</v>
      </c>
      <c r="U107" s="40">
        <v>157</v>
      </c>
      <c r="V107" s="40">
        <v>581</v>
      </c>
      <c r="W107" s="40">
        <v>727</v>
      </c>
    </row>
    <row r="108" spans="1:23" s="25" customFormat="1" x14ac:dyDescent="0.2">
      <c r="A108" s="39" t="s">
        <v>246</v>
      </c>
      <c r="B108" s="19"/>
      <c r="C108" s="19"/>
      <c r="D108" s="19" t="s">
        <v>247</v>
      </c>
      <c r="E108" s="40">
        <v>552698</v>
      </c>
      <c r="F108" s="40">
        <v>446837</v>
      </c>
      <c r="G108" s="40">
        <v>2891</v>
      </c>
      <c r="H108" s="40">
        <v>358</v>
      </c>
      <c r="I108" s="40">
        <v>12458</v>
      </c>
      <c r="J108" s="40">
        <v>5450</v>
      </c>
      <c r="K108" s="40">
        <v>1296</v>
      </c>
      <c r="L108" s="40">
        <v>3490</v>
      </c>
      <c r="M108" s="40">
        <v>3053</v>
      </c>
      <c r="N108" s="40">
        <v>5868</v>
      </c>
      <c r="O108" s="40">
        <v>21990</v>
      </c>
      <c r="P108" s="40">
        <v>3326</v>
      </c>
      <c r="Q108" s="40">
        <v>7398</v>
      </c>
      <c r="R108" s="40">
        <v>5803</v>
      </c>
      <c r="S108" s="40">
        <v>11543</v>
      </c>
      <c r="T108" s="40">
        <v>5506</v>
      </c>
      <c r="U108" s="40">
        <v>3033</v>
      </c>
      <c r="V108" s="40">
        <v>8432</v>
      </c>
      <c r="W108" s="40">
        <v>3966</v>
      </c>
    </row>
    <row r="109" spans="1:23" x14ac:dyDescent="0.2">
      <c r="A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x14ac:dyDescent="0.2">
      <c r="A110" s="21" t="s">
        <v>248</v>
      </c>
      <c r="B110" s="25"/>
      <c r="C110" s="25" t="s">
        <v>249</v>
      </c>
      <c r="D110" s="25"/>
      <c r="E110" s="38">
        <v>2226058</v>
      </c>
      <c r="F110" s="38">
        <v>1746295</v>
      </c>
      <c r="G110" s="38">
        <v>14910</v>
      </c>
      <c r="H110" s="38">
        <v>1660</v>
      </c>
      <c r="I110" s="38">
        <v>56953</v>
      </c>
      <c r="J110" s="38">
        <v>20827</v>
      </c>
      <c r="K110" s="38">
        <v>4624</v>
      </c>
      <c r="L110" s="38">
        <v>15098</v>
      </c>
      <c r="M110" s="38">
        <v>7577</v>
      </c>
      <c r="N110" s="38">
        <v>53152</v>
      </c>
      <c r="O110" s="38">
        <v>189708</v>
      </c>
      <c r="P110" s="38">
        <v>15632</v>
      </c>
      <c r="Q110" s="38">
        <v>10783</v>
      </c>
      <c r="R110" s="38">
        <v>22272</v>
      </c>
      <c r="S110" s="38">
        <v>24685</v>
      </c>
      <c r="T110" s="38">
        <v>15581</v>
      </c>
      <c r="U110" s="38">
        <v>6210</v>
      </c>
      <c r="V110" s="38">
        <v>9212</v>
      </c>
      <c r="W110" s="38">
        <v>10879</v>
      </c>
    </row>
    <row r="111" spans="1:23" x14ac:dyDescent="0.2">
      <c r="A111" s="39" t="s">
        <v>250</v>
      </c>
      <c r="D111" s="19" t="s">
        <v>251</v>
      </c>
      <c r="E111" s="40">
        <v>522452</v>
      </c>
      <c r="F111" s="40">
        <v>333628</v>
      </c>
      <c r="G111" s="40">
        <v>2541</v>
      </c>
      <c r="H111" s="40">
        <v>433</v>
      </c>
      <c r="I111" s="40">
        <v>15715</v>
      </c>
      <c r="J111" s="40">
        <v>4663</v>
      </c>
      <c r="K111" s="40">
        <v>875</v>
      </c>
      <c r="L111" s="40">
        <v>5677</v>
      </c>
      <c r="M111" s="40">
        <v>1764</v>
      </c>
      <c r="N111" s="40">
        <v>13555</v>
      </c>
      <c r="O111" s="40">
        <v>106614</v>
      </c>
      <c r="P111" s="40">
        <v>9863</v>
      </c>
      <c r="Q111" s="40">
        <v>2086</v>
      </c>
      <c r="R111" s="40">
        <v>8031</v>
      </c>
      <c r="S111" s="40">
        <v>4993</v>
      </c>
      <c r="T111" s="40">
        <v>3581</v>
      </c>
      <c r="U111" s="40">
        <v>693</v>
      </c>
      <c r="V111" s="40">
        <v>3714</v>
      </c>
      <c r="W111" s="40">
        <v>4026</v>
      </c>
    </row>
    <row r="112" spans="1:23" x14ac:dyDescent="0.2">
      <c r="A112" s="39" t="s">
        <v>252</v>
      </c>
      <c r="D112" s="19" t="s">
        <v>253</v>
      </c>
      <c r="E112" s="40">
        <v>203826</v>
      </c>
      <c r="F112" s="40">
        <v>176732</v>
      </c>
      <c r="G112" s="40">
        <v>1795</v>
      </c>
      <c r="H112" s="40">
        <v>80</v>
      </c>
      <c r="I112" s="40">
        <v>4180</v>
      </c>
      <c r="J112" s="40">
        <v>1097</v>
      </c>
      <c r="K112" s="40">
        <v>247</v>
      </c>
      <c r="L112" s="40">
        <v>907</v>
      </c>
      <c r="M112" s="40">
        <v>546</v>
      </c>
      <c r="N112" s="40">
        <v>1130</v>
      </c>
      <c r="O112" s="40">
        <v>13904</v>
      </c>
      <c r="P112" s="40">
        <v>574</v>
      </c>
      <c r="Q112" s="40">
        <v>459</v>
      </c>
      <c r="R112" s="40">
        <v>808</v>
      </c>
      <c r="S112" s="40">
        <v>479</v>
      </c>
      <c r="T112" s="40">
        <v>320</v>
      </c>
      <c r="U112" s="40">
        <v>100</v>
      </c>
      <c r="V112" s="40">
        <v>111</v>
      </c>
      <c r="W112" s="40">
        <v>357</v>
      </c>
    </row>
    <row r="113" spans="1:23" x14ac:dyDescent="0.2">
      <c r="A113" s="39" t="s">
        <v>254</v>
      </c>
      <c r="D113" s="19" t="s">
        <v>255</v>
      </c>
      <c r="E113" s="40">
        <v>422458</v>
      </c>
      <c r="F113" s="40">
        <v>323890</v>
      </c>
      <c r="G113" s="40">
        <v>2635</v>
      </c>
      <c r="H113" s="40">
        <v>158</v>
      </c>
      <c r="I113" s="40">
        <v>7587</v>
      </c>
      <c r="J113" s="40">
        <v>5167</v>
      </c>
      <c r="K113" s="40">
        <v>641</v>
      </c>
      <c r="L113" s="40">
        <v>2714</v>
      </c>
      <c r="M113" s="40">
        <v>1268</v>
      </c>
      <c r="N113" s="40">
        <v>20797</v>
      </c>
      <c r="O113" s="40">
        <v>41802</v>
      </c>
      <c r="P113" s="40">
        <v>731</v>
      </c>
      <c r="Q113" s="40">
        <v>1452</v>
      </c>
      <c r="R113" s="40">
        <v>3000</v>
      </c>
      <c r="S113" s="40">
        <v>2364</v>
      </c>
      <c r="T113" s="40">
        <v>4626</v>
      </c>
      <c r="U113" s="40">
        <v>915</v>
      </c>
      <c r="V113" s="40">
        <v>1214</v>
      </c>
      <c r="W113" s="40">
        <v>1497</v>
      </c>
    </row>
    <row r="114" spans="1:23" x14ac:dyDescent="0.2">
      <c r="A114" s="39" t="s">
        <v>256</v>
      </c>
      <c r="D114" s="19" t="s">
        <v>257</v>
      </c>
      <c r="E114" s="40">
        <v>751485</v>
      </c>
      <c r="F114" s="40">
        <v>609714</v>
      </c>
      <c r="G114" s="40">
        <v>7031</v>
      </c>
      <c r="H114" s="40">
        <v>687</v>
      </c>
      <c r="I114" s="40">
        <v>22055</v>
      </c>
      <c r="J114" s="40">
        <v>8813</v>
      </c>
      <c r="K114" s="40">
        <v>2493</v>
      </c>
      <c r="L114" s="40">
        <v>4906</v>
      </c>
      <c r="M114" s="40">
        <v>3420</v>
      </c>
      <c r="N114" s="40">
        <v>16130</v>
      </c>
      <c r="O114" s="40">
        <v>22492</v>
      </c>
      <c r="P114" s="40">
        <v>4432</v>
      </c>
      <c r="Q114" s="40">
        <v>5933</v>
      </c>
      <c r="R114" s="40">
        <v>9256</v>
      </c>
      <c r="S114" s="40">
        <v>14894</v>
      </c>
      <c r="T114" s="40">
        <v>6728</v>
      </c>
      <c r="U114" s="40">
        <v>4271</v>
      </c>
      <c r="V114" s="40">
        <v>3791</v>
      </c>
      <c r="W114" s="40">
        <v>4439</v>
      </c>
    </row>
    <row r="115" spans="1:23" x14ac:dyDescent="0.2">
      <c r="A115" s="39" t="s">
        <v>258</v>
      </c>
      <c r="D115" s="19" t="s">
        <v>259</v>
      </c>
      <c r="E115" s="40">
        <v>325837</v>
      </c>
      <c r="F115" s="40">
        <v>302331</v>
      </c>
      <c r="G115" s="40">
        <v>908</v>
      </c>
      <c r="H115" s="40">
        <v>302</v>
      </c>
      <c r="I115" s="40">
        <v>7416</v>
      </c>
      <c r="J115" s="40">
        <v>1087</v>
      </c>
      <c r="K115" s="40">
        <v>368</v>
      </c>
      <c r="L115" s="40">
        <v>894</v>
      </c>
      <c r="M115" s="40">
        <v>579</v>
      </c>
      <c r="N115" s="40">
        <v>1540</v>
      </c>
      <c r="O115" s="40">
        <v>4896</v>
      </c>
      <c r="P115" s="40">
        <v>32</v>
      </c>
      <c r="Q115" s="40">
        <v>853</v>
      </c>
      <c r="R115" s="40">
        <v>1177</v>
      </c>
      <c r="S115" s="40">
        <v>1955</v>
      </c>
      <c r="T115" s="40">
        <v>326</v>
      </c>
      <c r="U115" s="40">
        <v>231</v>
      </c>
      <c r="V115" s="40">
        <v>382</v>
      </c>
      <c r="W115" s="40">
        <v>560</v>
      </c>
    </row>
    <row r="116" spans="1:23" x14ac:dyDescent="0.2">
      <c r="A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s="25" customFormat="1" x14ac:dyDescent="0.2">
      <c r="A117" s="21" t="s">
        <v>260</v>
      </c>
      <c r="B117" s="25" t="s">
        <v>261</v>
      </c>
      <c r="E117" s="38">
        <v>4533222</v>
      </c>
      <c r="F117" s="38">
        <v>3871146</v>
      </c>
      <c r="G117" s="38">
        <v>28676</v>
      </c>
      <c r="H117" s="38">
        <v>3418</v>
      </c>
      <c r="I117" s="38">
        <v>143116</v>
      </c>
      <c r="J117" s="38">
        <v>40404</v>
      </c>
      <c r="K117" s="38">
        <v>8814</v>
      </c>
      <c r="L117" s="38">
        <v>21688</v>
      </c>
      <c r="M117" s="38">
        <v>15318</v>
      </c>
      <c r="N117" s="38">
        <v>168928</v>
      </c>
      <c r="O117" s="38">
        <v>48940</v>
      </c>
      <c r="P117" s="38">
        <v>13258</v>
      </c>
      <c r="Q117" s="38">
        <v>24404</v>
      </c>
      <c r="R117" s="38">
        <v>37893</v>
      </c>
      <c r="S117" s="38">
        <v>41768</v>
      </c>
      <c r="T117" s="38">
        <v>28913</v>
      </c>
      <c r="U117" s="38">
        <v>10803</v>
      </c>
      <c r="V117" s="38">
        <v>9746</v>
      </c>
      <c r="W117" s="38">
        <v>15989</v>
      </c>
    </row>
    <row r="118" spans="1:23" x14ac:dyDescent="0.2">
      <c r="A118" s="39"/>
      <c r="B118" s="25"/>
      <c r="C118" s="25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x14ac:dyDescent="0.2">
      <c r="A119" s="21" t="s">
        <v>262</v>
      </c>
      <c r="B119" s="25"/>
      <c r="C119" s="25" t="s">
        <v>263</v>
      </c>
      <c r="D119" s="25"/>
      <c r="E119" s="38">
        <v>248752</v>
      </c>
      <c r="F119" s="38">
        <v>187386</v>
      </c>
      <c r="G119" s="38">
        <v>2319</v>
      </c>
      <c r="H119" s="38">
        <v>295</v>
      </c>
      <c r="I119" s="38">
        <v>9751</v>
      </c>
      <c r="J119" s="38">
        <v>3916</v>
      </c>
      <c r="K119" s="38">
        <v>533</v>
      </c>
      <c r="L119" s="38">
        <v>1772</v>
      </c>
      <c r="M119" s="38">
        <v>1011</v>
      </c>
      <c r="N119" s="38">
        <v>10907</v>
      </c>
      <c r="O119" s="38">
        <v>14620</v>
      </c>
      <c r="P119" s="38">
        <v>658</v>
      </c>
      <c r="Q119" s="38">
        <v>1292</v>
      </c>
      <c r="R119" s="38">
        <v>3618</v>
      </c>
      <c r="S119" s="38">
        <v>3156</v>
      </c>
      <c r="T119" s="38">
        <v>3405</v>
      </c>
      <c r="U119" s="38">
        <v>759</v>
      </c>
      <c r="V119" s="38">
        <v>861</v>
      </c>
      <c r="W119" s="38">
        <v>2493</v>
      </c>
    </row>
    <row r="120" spans="1:23" x14ac:dyDescent="0.2">
      <c r="A120" s="21" t="s">
        <v>264</v>
      </c>
      <c r="B120" s="25"/>
      <c r="C120" s="25" t="s">
        <v>265</v>
      </c>
      <c r="D120" s="25"/>
      <c r="E120" s="38">
        <v>329839</v>
      </c>
      <c r="F120" s="38">
        <v>148629</v>
      </c>
      <c r="G120" s="38">
        <v>2524</v>
      </c>
      <c r="H120" s="38">
        <v>417</v>
      </c>
      <c r="I120" s="38">
        <v>15066</v>
      </c>
      <c r="J120" s="38">
        <v>4691</v>
      </c>
      <c r="K120" s="38">
        <v>1161</v>
      </c>
      <c r="L120" s="38">
        <v>3388</v>
      </c>
      <c r="M120" s="38">
        <v>2340</v>
      </c>
      <c r="N120" s="38">
        <v>93335</v>
      </c>
      <c r="O120" s="38">
        <v>8067</v>
      </c>
      <c r="P120" s="38">
        <v>3642</v>
      </c>
      <c r="Q120" s="38">
        <v>4245</v>
      </c>
      <c r="R120" s="38">
        <v>13181</v>
      </c>
      <c r="S120" s="38">
        <v>12480</v>
      </c>
      <c r="T120" s="38">
        <v>4790</v>
      </c>
      <c r="U120" s="38">
        <v>3315</v>
      </c>
      <c r="V120" s="38">
        <v>3311</v>
      </c>
      <c r="W120" s="38">
        <v>5257</v>
      </c>
    </row>
    <row r="121" spans="1:23" x14ac:dyDescent="0.2">
      <c r="A121" s="21" t="s">
        <v>266</v>
      </c>
      <c r="B121" s="25"/>
      <c r="C121" s="25" t="s">
        <v>267</v>
      </c>
      <c r="D121" s="25"/>
      <c r="E121" s="38">
        <v>305680</v>
      </c>
      <c r="F121" s="38">
        <v>199990</v>
      </c>
      <c r="G121" s="38">
        <v>2819</v>
      </c>
      <c r="H121" s="38">
        <v>326</v>
      </c>
      <c r="I121" s="38">
        <v>15563</v>
      </c>
      <c r="J121" s="38">
        <v>12166</v>
      </c>
      <c r="K121" s="38">
        <v>2004</v>
      </c>
      <c r="L121" s="38">
        <v>3304</v>
      </c>
      <c r="M121" s="38">
        <v>2791</v>
      </c>
      <c r="N121" s="38">
        <v>9901</v>
      </c>
      <c r="O121" s="38">
        <v>16771</v>
      </c>
      <c r="P121" s="38">
        <v>1049</v>
      </c>
      <c r="Q121" s="38">
        <v>5988</v>
      </c>
      <c r="R121" s="38">
        <v>6330</v>
      </c>
      <c r="S121" s="38">
        <v>9877</v>
      </c>
      <c r="T121" s="38">
        <v>9382</v>
      </c>
      <c r="U121" s="38">
        <v>2926</v>
      </c>
      <c r="V121" s="38">
        <v>2372</v>
      </c>
      <c r="W121" s="38">
        <v>2121</v>
      </c>
    </row>
    <row r="122" spans="1:23" x14ac:dyDescent="0.2">
      <c r="A122" s="21" t="s">
        <v>268</v>
      </c>
      <c r="B122" s="25"/>
      <c r="C122" s="25" t="s">
        <v>269</v>
      </c>
      <c r="D122" s="25"/>
      <c r="E122" s="38">
        <v>37369</v>
      </c>
      <c r="F122" s="38">
        <v>35241</v>
      </c>
      <c r="G122" s="38">
        <v>217</v>
      </c>
      <c r="H122" s="38">
        <v>58</v>
      </c>
      <c r="I122" s="38">
        <v>785</v>
      </c>
      <c r="J122" s="38">
        <v>123</v>
      </c>
      <c r="K122" s="38">
        <v>23</v>
      </c>
      <c r="L122" s="38">
        <v>141</v>
      </c>
      <c r="M122" s="38">
        <v>102</v>
      </c>
      <c r="N122" s="38">
        <v>113</v>
      </c>
      <c r="O122" s="38">
        <v>38</v>
      </c>
      <c r="P122" s="38">
        <v>7</v>
      </c>
      <c r="Q122" s="38">
        <v>125</v>
      </c>
      <c r="R122" s="38">
        <v>82</v>
      </c>
      <c r="S122" s="38">
        <v>116</v>
      </c>
      <c r="T122" s="38">
        <v>107</v>
      </c>
      <c r="U122" s="38">
        <v>28</v>
      </c>
      <c r="V122" s="38">
        <v>5</v>
      </c>
      <c r="W122" s="38">
        <v>58</v>
      </c>
    </row>
    <row r="123" spans="1:23" x14ac:dyDescent="0.2">
      <c r="A123" s="39"/>
      <c r="E123" s="40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:23" x14ac:dyDescent="0.2">
      <c r="A124" s="21" t="s">
        <v>270</v>
      </c>
      <c r="B124" s="25"/>
      <c r="C124" s="25" t="s">
        <v>271</v>
      </c>
      <c r="D124" s="25"/>
      <c r="E124" s="38">
        <v>769686</v>
      </c>
      <c r="F124" s="38">
        <v>737034</v>
      </c>
      <c r="G124" s="38">
        <v>3154</v>
      </c>
      <c r="H124" s="38">
        <v>311</v>
      </c>
      <c r="I124" s="38">
        <v>9595</v>
      </c>
      <c r="J124" s="38">
        <v>3173</v>
      </c>
      <c r="K124" s="38">
        <v>678</v>
      </c>
      <c r="L124" s="38">
        <v>2053</v>
      </c>
      <c r="M124" s="38">
        <v>1215</v>
      </c>
      <c r="N124" s="38">
        <v>4132</v>
      </c>
      <c r="O124" s="38">
        <v>979</v>
      </c>
      <c r="P124" s="38">
        <v>229</v>
      </c>
      <c r="Q124" s="38">
        <v>1727</v>
      </c>
      <c r="R124" s="38">
        <v>1728</v>
      </c>
      <c r="S124" s="38">
        <v>1303</v>
      </c>
      <c r="T124" s="38">
        <v>1153</v>
      </c>
      <c r="U124" s="38">
        <v>314</v>
      </c>
      <c r="V124" s="38">
        <v>251</v>
      </c>
      <c r="W124" s="38">
        <v>657</v>
      </c>
    </row>
    <row r="125" spans="1:23" s="25" customFormat="1" x14ac:dyDescent="0.2">
      <c r="A125" s="39" t="s">
        <v>272</v>
      </c>
      <c r="B125" s="19"/>
      <c r="C125" s="19"/>
      <c r="D125" s="19" t="s">
        <v>273</v>
      </c>
      <c r="E125" s="40">
        <v>122309</v>
      </c>
      <c r="F125" s="40">
        <v>117988</v>
      </c>
      <c r="G125" s="40">
        <v>428</v>
      </c>
      <c r="H125" s="40">
        <v>44</v>
      </c>
      <c r="I125" s="40">
        <v>1563</v>
      </c>
      <c r="J125" s="40">
        <v>438</v>
      </c>
      <c r="K125" s="40">
        <v>93</v>
      </c>
      <c r="L125" s="40">
        <v>282</v>
      </c>
      <c r="M125" s="40">
        <v>167</v>
      </c>
      <c r="N125" s="40">
        <v>416</v>
      </c>
      <c r="O125" s="40">
        <v>80</v>
      </c>
      <c r="P125" s="40">
        <v>11</v>
      </c>
      <c r="Q125" s="40">
        <v>201</v>
      </c>
      <c r="R125" s="40">
        <v>221</v>
      </c>
      <c r="S125" s="40">
        <v>120</v>
      </c>
      <c r="T125" s="40">
        <v>106</v>
      </c>
      <c r="U125" s="40">
        <v>27</v>
      </c>
      <c r="V125" s="40">
        <v>27</v>
      </c>
      <c r="W125" s="40">
        <v>97</v>
      </c>
    </row>
    <row r="126" spans="1:23" x14ac:dyDescent="0.2">
      <c r="A126" s="39" t="s">
        <v>274</v>
      </c>
      <c r="D126" s="19" t="s">
        <v>275</v>
      </c>
      <c r="E126" s="40">
        <v>75866</v>
      </c>
      <c r="F126" s="40">
        <v>73058</v>
      </c>
      <c r="G126" s="40">
        <v>199</v>
      </c>
      <c r="H126" s="40">
        <v>66</v>
      </c>
      <c r="I126" s="40">
        <v>1129</v>
      </c>
      <c r="J126" s="40">
        <v>248</v>
      </c>
      <c r="K126" s="40">
        <v>63</v>
      </c>
      <c r="L126" s="40">
        <v>136</v>
      </c>
      <c r="M126" s="40">
        <v>71</v>
      </c>
      <c r="N126" s="40">
        <v>207</v>
      </c>
      <c r="O126" s="40">
        <v>56</v>
      </c>
      <c r="P126" s="40">
        <v>6</v>
      </c>
      <c r="Q126" s="40">
        <v>166</v>
      </c>
      <c r="R126" s="40">
        <v>177</v>
      </c>
      <c r="S126" s="40">
        <v>175</v>
      </c>
      <c r="T126" s="40">
        <v>51</v>
      </c>
      <c r="U126" s="40">
        <v>41</v>
      </c>
      <c r="V126" s="40">
        <v>2</v>
      </c>
      <c r="W126" s="40">
        <v>15</v>
      </c>
    </row>
    <row r="127" spans="1:23" x14ac:dyDescent="0.2">
      <c r="A127" s="39" t="s">
        <v>276</v>
      </c>
      <c r="D127" s="19" t="s">
        <v>277</v>
      </c>
      <c r="E127" s="40">
        <v>103788</v>
      </c>
      <c r="F127" s="40">
        <v>98456</v>
      </c>
      <c r="G127" s="40">
        <v>386</v>
      </c>
      <c r="H127" s="40">
        <v>5</v>
      </c>
      <c r="I127" s="40">
        <v>1325</v>
      </c>
      <c r="J127" s="40">
        <v>532</v>
      </c>
      <c r="K127" s="40">
        <v>97</v>
      </c>
      <c r="L127" s="40">
        <v>287</v>
      </c>
      <c r="M127" s="40">
        <v>178</v>
      </c>
      <c r="N127" s="40">
        <v>487</v>
      </c>
      <c r="O127" s="40">
        <v>334</v>
      </c>
      <c r="P127" s="40">
        <v>141</v>
      </c>
      <c r="Q127" s="40">
        <v>367</v>
      </c>
      <c r="R127" s="40">
        <v>263</v>
      </c>
      <c r="S127" s="40">
        <v>433</v>
      </c>
      <c r="T127" s="40">
        <v>271</v>
      </c>
      <c r="U127" s="40">
        <v>78</v>
      </c>
      <c r="V127" s="40">
        <v>60</v>
      </c>
      <c r="W127" s="40">
        <v>88</v>
      </c>
    </row>
    <row r="128" spans="1:23" x14ac:dyDescent="0.2">
      <c r="A128" s="39" t="s">
        <v>278</v>
      </c>
      <c r="D128" s="19" t="s">
        <v>279</v>
      </c>
      <c r="E128" s="40">
        <v>71116</v>
      </c>
      <c r="F128" s="40">
        <v>68835</v>
      </c>
      <c r="G128" s="40">
        <v>321</v>
      </c>
      <c r="H128" s="40">
        <v>15</v>
      </c>
      <c r="I128" s="40">
        <v>946</v>
      </c>
      <c r="J128" s="40">
        <v>130</v>
      </c>
      <c r="K128" s="40">
        <v>58</v>
      </c>
      <c r="L128" s="40">
        <v>173</v>
      </c>
      <c r="M128" s="40">
        <v>105</v>
      </c>
      <c r="N128" s="40">
        <v>97</v>
      </c>
      <c r="O128" s="40">
        <v>84</v>
      </c>
      <c r="P128" s="40">
        <v>4</v>
      </c>
      <c r="Q128" s="40">
        <v>95</v>
      </c>
      <c r="R128" s="40">
        <v>118</v>
      </c>
      <c r="S128" s="40">
        <v>33</v>
      </c>
      <c r="T128" s="40">
        <v>36</v>
      </c>
      <c r="U128" s="40">
        <v>18</v>
      </c>
      <c r="V128" s="40">
        <v>10</v>
      </c>
      <c r="W128" s="40">
        <v>38</v>
      </c>
    </row>
    <row r="129" spans="1:23" x14ac:dyDescent="0.2">
      <c r="A129" s="39" t="s">
        <v>280</v>
      </c>
      <c r="D129" s="19" t="s">
        <v>281</v>
      </c>
      <c r="E129" s="40">
        <v>112081</v>
      </c>
      <c r="F129" s="40">
        <v>106673</v>
      </c>
      <c r="G129" s="40">
        <v>574</v>
      </c>
      <c r="H129" s="40">
        <v>29</v>
      </c>
      <c r="I129" s="40">
        <v>1489</v>
      </c>
      <c r="J129" s="40">
        <v>734</v>
      </c>
      <c r="K129" s="40">
        <v>72</v>
      </c>
      <c r="L129" s="40">
        <v>276</v>
      </c>
      <c r="M129" s="40">
        <v>187</v>
      </c>
      <c r="N129" s="40">
        <v>778</v>
      </c>
      <c r="O129" s="40">
        <v>89</v>
      </c>
      <c r="P129" s="40">
        <v>21</v>
      </c>
      <c r="Q129" s="40">
        <v>266</v>
      </c>
      <c r="R129" s="40">
        <v>229</v>
      </c>
      <c r="S129" s="40">
        <v>125</v>
      </c>
      <c r="T129" s="40">
        <v>337</v>
      </c>
      <c r="U129" s="40">
        <v>74</v>
      </c>
      <c r="V129" s="40">
        <v>34</v>
      </c>
      <c r="W129" s="40">
        <v>94</v>
      </c>
    </row>
    <row r="130" spans="1:23" x14ac:dyDescent="0.2">
      <c r="A130" s="39" t="s">
        <v>282</v>
      </c>
      <c r="D130" s="19" t="s">
        <v>283</v>
      </c>
      <c r="E130" s="40">
        <v>90892</v>
      </c>
      <c r="F130" s="40">
        <v>87131</v>
      </c>
      <c r="G130" s="40">
        <v>596</v>
      </c>
      <c r="H130" s="40">
        <v>10</v>
      </c>
      <c r="I130" s="40">
        <v>1217</v>
      </c>
      <c r="J130" s="40">
        <v>348</v>
      </c>
      <c r="K130" s="40">
        <v>113</v>
      </c>
      <c r="L130" s="40">
        <v>284</v>
      </c>
      <c r="M130" s="40">
        <v>199</v>
      </c>
      <c r="N130" s="40">
        <v>148</v>
      </c>
      <c r="O130" s="40">
        <v>78</v>
      </c>
      <c r="P130" s="40">
        <v>10</v>
      </c>
      <c r="Q130" s="40">
        <v>228</v>
      </c>
      <c r="R130" s="40">
        <v>247</v>
      </c>
      <c r="S130" s="40">
        <v>87</v>
      </c>
      <c r="T130" s="40">
        <v>82</v>
      </c>
      <c r="U130" s="40">
        <v>15</v>
      </c>
      <c r="V130" s="40">
        <v>33</v>
      </c>
      <c r="W130" s="40">
        <v>66</v>
      </c>
    </row>
    <row r="131" spans="1:23" x14ac:dyDescent="0.2">
      <c r="A131" s="39" t="s">
        <v>284</v>
      </c>
      <c r="D131" s="19" t="s">
        <v>285</v>
      </c>
      <c r="E131" s="40">
        <v>99023</v>
      </c>
      <c r="F131" s="40">
        <v>95968</v>
      </c>
      <c r="G131" s="40">
        <v>264</v>
      </c>
      <c r="H131" s="40">
        <v>70</v>
      </c>
      <c r="I131" s="40">
        <v>782</v>
      </c>
      <c r="J131" s="40">
        <v>315</v>
      </c>
      <c r="K131" s="40">
        <v>103</v>
      </c>
      <c r="L131" s="40">
        <v>250</v>
      </c>
      <c r="M131" s="40">
        <v>118</v>
      </c>
      <c r="N131" s="40">
        <v>350</v>
      </c>
      <c r="O131" s="40">
        <v>79</v>
      </c>
      <c r="P131" s="40">
        <v>32</v>
      </c>
      <c r="Q131" s="40">
        <v>187</v>
      </c>
      <c r="R131" s="40">
        <v>147</v>
      </c>
      <c r="S131" s="40">
        <v>156</v>
      </c>
      <c r="T131" s="40">
        <v>65</v>
      </c>
      <c r="U131" s="40">
        <v>15</v>
      </c>
      <c r="V131" s="40">
        <v>40</v>
      </c>
      <c r="W131" s="40">
        <v>82</v>
      </c>
    </row>
    <row r="132" spans="1:23" x14ac:dyDescent="0.2">
      <c r="A132" s="39" t="s">
        <v>286</v>
      </c>
      <c r="D132" s="19" t="s">
        <v>287</v>
      </c>
      <c r="E132" s="40">
        <v>94611</v>
      </c>
      <c r="F132" s="40">
        <v>88925</v>
      </c>
      <c r="G132" s="40">
        <v>386</v>
      </c>
      <c r="H132" s="40">
        <v>72</v>
      </c>
      <c r="I132" s="40">
        <v>1144</v>
      </c>
      <c r="J132" s="40">
        <v>428</v>
      </c>
      <c r="K132" s="40">
        <v>79</v>
      </c>
      <c r="L132" s="40">
        <v>365</v>
      </c>
      <c r="M132" s="40">
        <v>190</v>
      </c>
      <c r="N132" s="40">
        <v>1649</v>
      </c>
      <c r="O132" s="40">
        <v>179</v>
      </c>
      <c r="P132" s="40">
        <v>4</v>
      </c>
      <c r="Q132" s="40">
        <v>217</v>
      </c>
      <c r="R132" s="40">
        <v>326</v>
      </c>
      <c r="S132" s="40">
        <v>174</v>
      </c>
      <c r="T132" s="40">
        <v>205</v>
      </c>
      <c r="U132" s="40">
        <v>46</v>
      </c>
      <c r="V132" s="40">
        <v>45</v>
      </c>
      <c r="W132" s="40">
        <v>177</v>
      </c>
    </row>
    <row r="133" spans="1:23" s="25" customFormat="1" x14ac:dyDescent="0.2">
      <c r="A133" s="21"/>
      <c r="B133" s="19"/>
      <c r="C133" s="19"/>
      <c r="D133" s="19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x14ac:dyDescent="0.2">
      <c r="A134" s="21" t="s">
        <v>288</v>
      </c>
      <c r="B134" s="25"/>
      <c r="C134" s="25" t="s">
        <v>289</v>
      </c>
      <c r="D134" s="25"/>
      <c r="E134" s="38">
        <v>650489</v>
      </c>
      <c r="F134" s="38">
        <v>578432</v>
      </c>
      <c r="G134" s="38">
        <v>3528</v>
      </c>
      <c r="H134" s="38">
        <v>411</v>
      </c>
      <c r="I134" s="38">
        <v>12396</v>
      </c>
      <c r="J134" s="38">
        <v>3024</v>
      </c>
      <c r="K134" s="38">
        <v>714</v>
      </c>
      <c r="L134" s="38">
        <v>3262</v>
      </c>
      <c r="M134" s="38">
        <v>1551</v>
      </c>
      <c r="N134" s="38">
        <v>28598</v>
      </c>
      <c r="O134" s="38">
        <v>2099</v>
      </c>
      <c r="P134" s="38">
        <v>2313</v>
      </c>
      <c r="Q134" s="38">
        <v>3502</v>
      </c>
      <c r="R134" s="38">
        <v>4265</v>
      </c>
      <c r="S134" s="38">
        <v>1990</v>
      </c>
      <c r="T134" s="38">
        <v>1379</v>
      </c>
      <c r="U134" s="38">
        <v>418</v>
      </c>
      <c r="V134" s="38">
        <v>866</v>
      </c>
      <c r="W134" s="38">
        <v>1741</v>
      </c>
    </row>
    <row r="135" spans="1:23" x14ac:dyDescent="0.2">
      <c r="A135" s="39" t="s">
        <v>290</v>
      </c>
      <c r="D135" s="19" t="s">
        <v>291</v>
      </c>
      <c r="E135" s="40">
        <v>93915</v>
      </c>
      <c r="F135" s="40">
        <v>83161</v>
      </c>
      <c r="G135" s="40">
        <v>545</v>
      </c>
      <c r="H135" s="40">
        <v>101</v>
      </c>
      <c r="I135" s="40">
        <v>1644</v>
      </c>
      <c r="J135" s="40">
        <v>645</v>
      </c>
      <c r="K135" s="40">
        <v>108</v>
      </c>
      <c r="L135" s="40">
        <v>486</v>
      </c>
      <c r="M135" s="40">
        <v>266</v>
      </c>
      <c r="N135" s="40">
        <v>4399</v>
      </c>
      <c r="O135" s="40">
        <v>281</v>
      </c>
      <c r="P135" s="40">
        <v>18</v>
      </c>
      <c r="Q135" s="40">
        <v>435</v>
      </c>
      <c r="R135" s="40">
        <v>585</v>
      </c>
      <c r="S135" s="40">
        <v>371</v>
      </c>
      <c r="T135" s="40">
        <v>398</v>
      </c>
      <c r="U135" s="40">
        <v>131</v>
      </c>
      <c r="V135" s="40">
        <v>96</v>
      </c>
      <c r="W135" s="40">
        <v>245</v>
      </c>
    </row>
    <row r="136" spans="1:23" x14ac:dyDescent="0.2">
      <c r="A136" s="39" t="s">
        <v>292</v>
      </c>
      <c r="D136" s="19" t="s">
        <v>293</v>
      </c>
      <c r="E136" s="40">
        <v>166100</v>
      </c>
      <c r="F136" s="40">
        <v>139978</v>
      </c>
      <c r="G136" s="40">
        <v>989</v>
      </c>
      <c r="H136" s="40">
        <v>74</v>
      </c>
      <c r="I136" s="40">
        <v>4073</v>
      </c>
      <c r="J136" s="40">
        <v>815</v>
      </c>
      <c r="K136" s="40">
        <v>244</v>
      </c>
      <c r="L136" s="40">
        <v>1045</v>
      </c>
      <c r="M136" s="40">
        <v>473</v>
      </c>
      <c r="N136" s="40">
        <v>10225</v>
      </c>
      <c r="O136" s="40">
        <v>428</v>
      </c>
      <c r="P136" s="40">
        <v>2022</v>
      </c>
      <c r="Q136" s="40">
        <v>1943</v>
      </c>
      <c r="R136" s="40">
        <v>1520</v>
      </c>
      <c r="S136" s="40">
        <v>875</v>
      </c>
      <c r="T136" s="40">
        <v>339</v>
      </c>
      <c r="U136" s="40">
        <v>113</v>
      </c>
      <c r="V136" s="40">
        <v>442</v>
      </c>
      <c r="W136" s="40">
        <v>502</v>
      </c>
    </row>
    <row r="137" spans="1:23" x14ac:dyDescent="0.2">
      <c r="A137" s="39" t="s">
        <v>294</v>
      </c>
      <c r="D137" s="19" t="s">
        <v>295</v>
      </c>
      <c r="E137" s="40">
        <v>85382</v>
      </c>
      <c r="F137" s="40">
        <v>79242</v>
      </c>
      <c r="G137" s="40">
        <v>486</v>
      </c>
      <c r="H137" s="40">
        <v>61</v>
      </c>
      <c r="I137" s="40">
        <v>1527</v>
      </c>
      <c r="J137" s="40">
        <v>308</v>
      </c>
      <c r="K137" s="40">
        <v>92</v>
      </c>
      <c r="L137" s="40">
        <v>384</v>
      </c>
      <c r="M137" s="40">
        <v>187</v>
      </c>
      <c r="N137" s="40">
        <v>1849</v>
      </c>
      <c r="O137" s="40">
        <v>132</v>
      </c>
      <c r="P137" s="40">
        <v>44</v>
      </c>
      <c r="Q137" s="40">
        <v>226</v>
      </c>
      <c r="R137" s="40">
        <v>312</v>
      </c>
      <c r="S137" s="40">
        <v>179</v>
      </c>
      <c r="T137" s="40">
        <v>111</v>
      </c>
      <c r="U137" s="40">
        <v>37</v>
      </c>
      <c r="V137" s="40">
        <v>35</v>
      </c>
      <c r="W137" s="40">
        <v>170</v>
      </c>
    </row>
    <row r="138" spans="1:23" x14ac:dyDescent="0.2">
      <c r="A138" s="39" t="s">
        <v>296</v>
      </c>
      <c r="D138" s="19" t="s">
        <v>297</v>
      </c>
      <c r="E138" s="40">
        <v>105078</v>
      </c>
      <c r="F138" s="40">
        <v>99440</v>
      </c>
      <c r="G138" s="40">
        <v>451</v>
      </c>
      <c r="H138" s="40">
        <v>86</v>
      </c>
      <c r="I138" s="40">
        <v>1392</v>
      </c>
      <c r="J138" s="40">
        <v>364</v>
      </c>
      <c r="K138" s="40">
        <v>81</v>
      </c>
      <c r="L138" s="40">
        <v>390</v>
      </c>
      <c r="M138" s="40">
        <v>192</v>
      </c>
      <c r="N138" s="40">
        <v>1390</v>
      </c>
      <c r="O138" s="40">
        <v>158</v>
      </c>
      <c r="P138" s="40">
        <v>81</v>
      </c>
      <c r="Q138" s="40">
        <v>269</v>
      </c>
      <c r="R138" s="40">
        <v>348</v>
      </c>
      <c r="S138" s="40">
        <v>133</v>
      </c>
      <c r="T138" s="40">
        <v>110</v>
      </c>
      <c r="U138" s="40">
        <v>19</v>
      </c>
      <c r="V138" s="40">
        <v>74</v>
      </c>
      <c r="W138" s="40">
        <v>100</v>
      </c>
    </row>
    <row r="139" spans="1:23" x14ac:dyDescent="0.2">
      <c r="A139" s="39" t="s">
        <v>298</v>
      </c>
      <c r="D139" s="19" t="s">
        <v>299</v>
      </c>
      <c r="E139" s="40">
        <v>50376</v>
      </c>
      <c r="F139" s="40">
        <v>47861</v>
      </c>
      <c r="G139" s="40">
        <v>264</v>
      </c>
      <c r="H139" s="40">
        <v>3</v>
      </c>
      <c r="I139" s="40">
        <v>1191</v>
      </c>
      <c r="J139" s="40">
        <v>151</v>
      </c>
      <c r="K139" s="40">
        <v>45</v>
      </c>
      <c r="L139" s="40">
        <v>142</v>
      </c>
      <c r="M139" s="40">
        <v>76</v>
      </c>
      <c r="N139" s="40">
        <v>277</v>
      </c>
      <c r="O139" s="40">
        <v>4</v>
      </c>
      <c r="P139" s="40">
        <v>0</v>
      </c>
      <c r="Q139" s="40">
        <v>103</v>
      </c>
      <c r="R139" s="40">
        <v>134</v>
      </c>
      <c r="S139" s="40">
        <v>39</v>
      </c>
      <c r="T139" s="40">
        <v>38</v>
      </c>
      <c r="U139" s="40">
        <v>18</v>
      </c>
      <c r="V139" s="40">
        <v>3</v>
      </c>
      <c r="W139" s="40">
        <v>27</v>
      </c>
    </row>
    <row r="140" spans="1:23" x14ac:dyDescent="0.2">
      <c r="A140" s="39" t="s">
        <v>300</v>
      </c>
      <c r="D140" s="19" t="s">
        <v>301</v>
      </c>
      <c r="E140" s="40">
        <v>93468</v>
      </c>
      <c r="F140" s="40">
        <v>89116</v>
      </c>
      <c r="G140" s="40">
        <v>406</v>
      </c>
      <c r="H140" s="40">
        <v>77</v>
      </c>
      <c r="I140" s="40">
        <v>1588</v>
      </c>
      <c r="J140" s="40">
        <v>358</v>
      </c>
      <c r="K140" s="40">
        <v>59</v>
      </c>
      <c r="L140" s="40">
        <v>322</v>
      </c>
      <c r="M140" s="40">
        <v>142</v>
      </c>
      <c r="N140" s="40">
        <v>520</v>
      </c>
      <c r="O140" s="40">
        <v>16</v>
      </c>
      <c r="P140" s="40">
        <v>20</v>
      </c>
      <c r="Q140" s="40">
        <v>198</v>
      </c>
      <c r="R140" s="40">
        <v>320</v>
      </c>
      <c r="S140" s="40">
        <v>91</v>
      </c>
      <c r="T140" s="40">
        <v>78</v>
      </c>
      <c r="U140" s="40">
        <v>36</v>
      </c>
      <c r="V140" s="40">
        <v>25</v>
      </c>
      <c r="W140" s="40">
        <v>96</v>
      </c>
    </row>
    <row r="141" spans="1:23" s="25" customFormat="1" x14ac:dyDescent="0.2">
      <c r="A141" s="39" t="s">
        <v>302</v>
      </c>
      <c r="B141" s="19"/>
      <c r="C141" s="19"/>
      <c r="D141" s="19" t="s">
        <v>303</v>
      </c>
      <c r="E141" s="40">
        <v>56170</v>
      </c>
      <c r="F141" s="40">
        <v>39634</v>
      </c>
      <c r="G141" s="40">
        <v>387</v>
      </c>
      <c r="H141" s="40">
        <v>9</v>
      </c>
      <c r="I141" s="40">
        <v>981</v>
      </c>
      <c r="J141" s="40">
        <v>383</v>
      </c>
      <c r="K141" s="40">
        <v>85</v>
      </c>
      <c r="L141" s="40">
        <v>493</v>
      </c>
      <c r="M141" s="40">
        <v>215</v>
      </c>
      <c r="N141" s="40">
        <v>9938</v>
      </c>
      <c r="O141" s="40">
        <v>1080</v>
      </c>
      <c r="P141" s="40">
        <v>128</v>
      </c>
      <c r="Q141" s="40">
        <v>328</v>
      </c>
      <c r="R141" s="40">
        <v>1046</v>
      </c>
      <c r="S141" s="40">
        <v>302</v>
      </c>
      <c r="T141" s="40">
        <v>305</v>
      </c>
      <c r="U141" s="40">
        <v>64</v>
      </c>
      <c r="V141" s="40">
        <v>191</v>
      </c>
      <c r="W141" s="40">
        <v>601</v>
      </c>
    </row>
    <row r="142" spans="1:23" x14ac:dyDescent="0.2">
      <c r="A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:23" x14ac:dyDescent="0.2">
      <c r="A143" s="21" t="s">
        <v>304</v>
      </c>
      <c r="B143" s="25"/>
      <c r="C143" s="25" t="s">
        <v>305</v>
      </c>
      <c r="D143" s="25"/>
      <c r="E143" s="38">
        <v>713653</v>
      </c>
      <c r="F143" s="38">
        <v>663741</v>
      </c>
      <c r="G143" s="38">
        <v>3278</v>
      </c>
      <c r="H143" s="38">
        <v>617</v>
      </c>
      <c r="I143" s="38">
        <v>28848</v>
      </c>
      <c r="J143" s="38">
        <v>2073</v>
      </c>
      <c r="K143" s="38">
        <v>815</v>
      </c>
      <c r="L143" s="38">
        <v>1798</v>
      </c>
      <c r="M143" s="38">
        <v>1504</v>
      </c>
      <c r="N143" s="38">
        <v>2474</v>
      </c>
      <c r="O143" s="38">
        <v>584</v>
      </c>
      <c r="P143" s="38">
        <v>496</v>
      </c>
      <c r="Q143" s="38">
        <v>1737</v>
      </c>
      <c r="R143" s="38">
        <v>2025</v>
      </c>
      <c r="S143" s="38">
        <v>1540</v>
      </c>
      <c r="T143" s="38">
        <v>661</v>
      </c>
      <c r="U143" s="38">
        <v>360</v>
      </c>
      <c r="V143" s="38">
        <v>420</v>
      </c>
      <c r="W143" s="38">
        <v>682</v>
      </c>
    </row>
    <row r="144" spans="1:23" x14ac:dyDescent="0.2">
      <c r="A144" s="39" t="s">
        <v>306</v>
      </c>
      <c r="D144" s="19" t="s">
        <v>307</v>
      </c>
      <c r="E144" s="40">
        <v>64637</v>
      </c>
      <c r="F144" s="40">
        <v>54221</v>
      </c>
      <c r="G144" s="40">
        <v>208</v>
      </c>
      <c r="H144" s="40">
        <v>63</v>
      </c>
      <c r="I144" s="40">
        <v>8100</v>
      </c>
      <c r="J144" s="40">
        <v>171</v>
      </c>
      <c r="K144" s="40">
        <v>114</v>
      </c>
      <c r="L144" s="40">
        <v>167</v>
      </c>
      <c r="M144" s="40">
        <v>212</v>
      </c>
      <c r="N144" s="40">
        <v>374</v>
      </c>
      <c r="O144" s="40">
        <v>148</v>
      </c>
      <c r="P144" s="40">
        <v>72</v>
      </c>
      <c r="Q144" s="40">
        <v>130</v>
      </c>
      <c r="R144" s="40">
        <v>204</v>
      </c>
      <c r="S144" s="40">
        <v>174</v>
      </c>
      <c r="T144" s="40">
        <v>57</v>
      </c>
      <c r="U144" s="40">
        <v>47</v>
      </c>
      <c r="V144" s="40">
        <v>63</v>
      </c>
      <c r="W144" s="40">
        <v>112</v>
      </c>
    </row>
    <row r="145" spans="1:23" x14ac:dyDescent="0.2">
      <c r="A145" s="39" t="s">
        <v>308</v>
      </c>
      <c r="D145" s="19" t="s">
        <v>309</v>
      </c>
      <c r="E145" s="40">
        <v>136401</v>
      </c>
      <c r="F145" s="40">
        <v>131717</v>
      </c>
      <c r="G145" s="40">
        <v>490</v>
      </c>
      <c r="H145" s="40">
        <v>61</v>
      </c>
      <c r="I145" s="40">
        <v>2046</v>
      </c>
      <c r="J145" s="40">
        <v>414</v>
      </c>
      <c r="K145" s="40">
        <v>87</v>
      </c>
      <c r="L145" s="40">
        <v>261</v>
      </c>
      <c r="M145" s="40">
        <v>175</v>
      </c>
      <c r="N145" s="40">
        <v>231</v>
      </c>
      <c r="O145" s="40">
        <v>63</v>
      </c>
      <c r="P145" s="40">
        <v>100</v>
      </c>
      <c r="Q145" s="40">
        <v>198</v>
      </c>
      <c r="R145" s="40">
        <v>197</v>
      </c>
      <c r="S145" s="40">
        <v>160</v>
      </c>
      <c r="T145" s="40">
        <v>75</v>
      </c>
      <c r="U145" s="40">
        <v>29</v>
      </c>
      <c r="V145" s="40">
        <v>40</v>
      </c>
      <c r="W145" s="40">
        <v>57</v>
      </c>
    </row>
    <row r="146" spans="1:23" x14ac:dyDescent="0.2">
      <c r="A146" s="39" t="s">
        <v>310</v>
      </c>
      <c r="D146" s="19" t="s">
        <v>311</v>
      </c>
      <c r="E146" s="40">
        <v>93541</v>
      </c>
      <c r="F146" s="40">
        <v>83653</v>
      </c>
      <c r="G146" s="40">
        <v>719</v>
      </c>
      <c r="H146" s="40">
        <v>80</v>
      </c>
      <c r="I146" s="40">
        <v>4927</v>
      </c>
      <c r="J146" s="40">
        <v>367</v>
      </c>
      <c r="K146" s="40">
        <v>189</v>
      </c>
      <c r="L146" s="40">
        <v>372</v>
      </c>
      <c r="M146" s="40">
        <v>302</v>
      </c>
      <c r="N146" s="40">
        <v>522</v>
      </c>
      <c r="O146" s="40">
        <v>139</v>
      </c>
      <c r="P146" s="40">
        <v>139</v>
      </c>
      <c r="Q146" s="40">
        <v>452</v>
      </c>
      <c r="R146" s="40">
        <v>542</v>
      </c>
      <c r="S146" s="40">
        <v>504</v>
      </c>
      <c r="T146" s="40">
        <v>165</v>
      </c>
      <c r="U146" s="40">
        <v>109</v>
      </c>
      <c r="V146" s="40">
        <v>175</v>
      </c>
      <c r="W146" s="40">
        <v>185</v>
      </c>
    </row>
    <row r="147" spans="1:23" x14ac:dyDescent="0.2">
      <c r="A147" s="39" t="s">
        <v>312</v>
      </c>
      <c r="D147" s="19" t="s">
        <v>313</v>
      </c>
      <c r="E147" s="40">
        <v>107766</v>
      </c>
      <c r="F147" s="40">
        <v>103343</v>
      </c>
      <c r="G147" s="40">
        <v>512</v>
      </c>
      <c r="H147" s="40">
        <v>74</v>
      </c>
      <c r="I147" s="40">
        <v>1906</v>
      </c>
      <c r="J147" s="40">
        <v>242</v>
      </c>
      <c r="K147" s="40">
        <v>91</v>
      </c>
      <c r="L147" s="40">
        <v>256</v>
      </c>
      <c r="M147" s="40">
        <v>202</v>
      </c>
      <c r="N147" s="40">
        <v>217</v>
      </c>
      <c r="O147" s="40">
        <v>29</v>
      </c>
      <c r="P147" s="40">
        <v>68</v>
      </c>
      <c r="Q147" s="40">
        <v>215</v>
      </c>
      <c r="R147" s="40">
        <v>221</v>
      </c>
      <c r="S147" s="40">
        <v>108</v>
      </c>
      <c r="T147" s="40">
        <v>101</v>
      </c>
      <c r="U147" s="40">
        <v>42</v>
      </c>
      <c r="V147" s="40">
        <v>43</v>
      </c>
      <c r="W147" s="40">
        <v>96</v>
      </c>
    </row>
    <row r="148" spans="1:23" x14ac:dyDescent="0.2">
      <c r="A148" s="39" t="s">
        <v>314</v>
      </c>
      <c r="D148" s="19" t="s">
        <v>315</v>
      </c>
      <c r="E148" s="40">
        <v>88270</v>
      </c>
      <c r="F148" s="40">
        <v>79569</v>
      </c>
      <c r="G148" s="40">
        <v>282</v>
      </c>
      <c r="H148" s="40">
        <v>100</v>
      </c>
      <c r="I148" s="40">
        <v>6419</v>
      </c>
      <c r="J148" s="40">
        <v>247</v>
      </c>
      <c r="K148" s="40">
        <v>138</v>
      </c>
      <c r="L148" s="40">
        <v>233</v>
      </c>
      <c r="M148" s="40">
        <v>178</v>
      </c>
      <c r="N148" s="40">
        <v>251</v>
      </c>
      <c r="O148" s="40">
        <v>48</v>
      </c>
      <c r="P148" s="40">
        <v>54</v>
      </c>
      <c r="Q148" s="40">
        <v>176</v>
      </c>
      <c r="R148" s="40">
        <v>218</v>
      </c>
      <c r="S148" s="40">
        <v>137</v>
      </c>
      <c r="T148" s="40">
        <v>72</v>
      </c>
      <c r="U148" s="40">
        <v>48</v>
      </c>
      <c r="V148" s="40">
        <v>13</v>
      </c>
      <c r="W148" s="40">
        <v>87</v>
      </c>
    </row>
    <row r="149" spans="1:23" s="25" customFormat="1" x14ac:dyDescent="0.2">
      <c r="A149" s="39" t="s">
        <v>316</v>
      </c>
      <c r="B149" s="19"/>
      <c r="C149" s="19"/>
      <c r="D149" s="19" t="s">
        <v>317</v>
      </c>
      <c r="E149" s="40">
        <v>133788</v>
      </c>
      <c r="F149" s="40">
        <v>125261</v>
      </c>
      <c r="G149" s="40">
        <v>656</v>
      </c>
      <c r="H149" s="40">
        <v>78</v>
      </c>
      <c r="I149" s="40">
        <v>4399</v>
      </c>
      <c r="J149" s="40">
        <v>410</v>
      </c>
      <c r="K149" s="40">
        <v>138</v>
      </c>
      <c r="L149" s="40">
        <v>304</v>
      </c>
      <c r="M149" s="40">
        <v>290</v>
      </c>
      <c r="N149" s="40">
        <v>509</v>
      </c>
      <c r="O149" s="40">
        <v>93</v>
      </c>
      <c r="P149" s="40">
        <v>63</v>
      </c>
      <c r="Q149" s="40">
        <v>436</v>
      </c>
      <c r="R149" s="40">
        <v>479</v>
      </c>
      <c r="S149" s="40">
        <v>330</v>
      </c>
      <c r="T149" s="40">
        <v>117</v>
      </c>
      <c r="U149" s="40">
        <v>62</v>
      </c>
      <c r="V149" s="40">
        <v>48</v>
      </c>
      <c r="W149" s="40">
        <v>115</v>
      </c>
    </row>
    <row r="150" spans="1:23" x14ac:dyDescent="0.2">
      <c r="A150" s="39" t="s">
        <v>318</v>
      </c>
      <c r="D150" s="19" t="s">
        <v>319</v>
      </c>
      <c r="E150" s="40">
        <v>89250</v>
      </c>
      <c r="F150" s="40">
        <v>85977</v>
      </c>
      <c r="G150" s="40">
        <v>411</v>
      </c>
      <c r="H150" s="40">
        <v>161</v>
      </c>
      <c r="I150" s="40">
        <v>1051</v>
      </c>
      <c r="J150" s="40">
        <v>222</v>
      </c>
      <c r="K150" s="40">
        <v>58</v>
      </c>
      <c r="L150" s="40">
        <v>205</v>
      </c>
      <c r="M150" s="40">
        <v>145</v>
      </c>
      <c r="N150" s="40">
        <v>370</v>
      </c>
      <c r="O150" s="40">
        <v>64</v>
      </c>
      <c r="P150" s="40">
        <v>0</v>
      </c>
      <c r="Q150" s="40">
        <v>130</v>
      </c>
      <c r="R150" s="40">
        <v>164</v>
      </c>
      <c r="S150" s="40">
        <v>127</v>
      </c>
      <c r="T150" s="40">
        <v>74</v>
      </c>
      <c r="U150" s="40">
        <v>23</v>
      </c>
      <c r="V150" s="40">
        <v>38</v>
      </c>
      <c r="W150" s="40">
        <v>30</v>
      </c>
    </row>
    <row r="151" spans="1:23" x14ac:dyDescent="0.2">
      <c r="A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x14ac:dyDescent="0.2">
      <c r="A152" s="21" t="s">
        <v>320</v>
      </c>
      <c r="B152" s="25"/>
      <c r="C152" s="25" t="s">
        <v>321</v>
      </c>
      <c r="D152" s="25"/>
      <c r="E152" s="38">
        <v>691952</v>
      </c>
      <c r="F152" s="38">
        <v>592755</v>
      </c>
      <c r="G152" s="38">
        <v>6704</v>
      </c>
      <c r="H152" s="38">
        <v>527</v>
      </c>
      <c r="I152" s="38">
        <v>32836</v>
      </c>
      <c r="J152" s="38">
        <v>6064</v>
      </c>
      <c r="K152" s="38">
        <v>1925</v>
      </c>
      <c r="L152" s="38">
        <v>3251</v>
      </c>
      <c r="M152" s="38">
        <v>2942</v>
      </c>
      <c r="N152" s="38">
        <v>12264</v>
      </c>
      <c r="O152" s="38">
        <v>2312</v>
      </c>
      <c r="P152" s="38">
        <v>4264</v>
      </c>
      <c r="Q152" s="38">
        <v>2846</v>
      </c>
      <c r="R152" s="38">
        <v>3741</v>
      </c>
      <c r="S152" s="38">
        <v>9552</v>
      </c>
      <c r="T152" s="38">
        <v>5254</v>
      </c>
      <c r="U152" s="38">
        <v>2117</v>
      </c>
      <c r="V152" s="38">
        <v>845</v>
      </c>
      <c r="W152" s="38">
        <v>1753</v>
      </c>
    </row>
    <row r="153" spans="1:23" x14ac:dyDescent="0.2">
      <c r="A153" s="39" t="s">
        <v>322</v>
      </c>
      <c r="D153" s="19" t="s">
        <v>323</v>
      </c>
      <c r="E153" s="40">
        <v>61255</v>
      </c>
      <c r="F153" s="40">
        <v>52069</v>
      </c>
      <c r="G153" s="40">
        <v>855</v>
      </c>
      <c r="H153" s="40">
        <v>28</v>
      </c>
      <c r="I153" s="40">
        <v>5567</v>
      </c>
      <c r="J153" s="40">
        <v>271</v>
      </c>
      <c r="K153" s="40">
        <v>127</v>
      </c>
      <c r="L153" s="40">
        <v>215</v>
      </c>
      <c r="M153" s="40">
        <v>223</v>
      </c>
      <c r="N153" s="40">
        <v>348</v>
      </c>
      <c r="O153" s="40">
        <v>34</v>
      </c>
      <c r="P153" s="40">
        <v>138</v>
      </c>
      <c r="Q153" s="40">
        <v>96</v>
      </c>
      <c r="R153" s="40">
        <v>166</v>
      </c>
      <c r="S153" s="40">
        <v>778</v>
      </c>
      <c r="T153" s="40">
        <v>130</v>
      </c>
      <c r="U153" s="40">
        <v>100</v>
      </c>
      <c r="V153" s="40">
        <v>24</v>
      </c>
      <c r="W153" s="40">
        <v>86</v>
      </c>
    </row>
    <row r="154" spans="1:23" s="25" customFormat="1" x14ac:dyDescent="0.2">
      <c r="A154" s="39" t="s">
        <v>324</v>
      </c>
      <c r="B154" s="19"/>
      <c r="C154" s="19"/>
      <c r="D154" s="19" t="s">
        <v>325</v>
      </c>
      <c r="E154" s="40">
        <v>77843</v>
      </c>
      <c r="F154" s="40">
        <v>72448</v>
      </c>
      <c r="G154" s="40">
        <v>509</v>
      </c>
      <c r="H154" s="40">
        <v>54</v>
      </c>
      <c r="I154" s="40">
        <v>2112</v>
      </c>
      <c r="J154" s="40">
        <v>381</v>
      </c>
      <c r="K154" s="40">
        <v>98</v>
      </c>
      <c r="L154" s="40">
        <v>302</v>
      </c>
      <c r="M154" s="40">
        <v>190</v>
      </c>
      <c r="N154" s="40">
        <v>551</v>
      </c>
      <c r="O154" s="40">
        <v>172</v>
      </c>
      <c r="P154" s="40">
        <v>55</v>
      </c>
      <c r="Q154" s="40">
        <v>151</v>
      </c>
      <c r="R154" s="40">
        <v>254</v>
      </c>
      <c r="S154" s="40">
        <v>213</v>
      </c>
      <c r="T154" s="40">
        <v>211</v>
      </c>
      <c r="U154" s="40">
        <v>57</v>
      </c>
      <c r="V154" s="40">
        <v>7</v>
      </c>
      <c r="W154" s="40">
        <v>78</v>
      </c>
    </row>
    <row r="155" spans="1:23" x14ac:dyDescent="0.2">
      <c r="A155" s="39" t="s">
        <v>326</v>
      </c>
      <c r="D155" s="19" t="s">
        <v>327</v>
      </c>
      <c r="E155" s="40">
        <v>86765</v>
      </c>
      <c r="F155" s="40">
        <v>81083</v>
      </c>
      <c r="G155" s="40">
        <v>583</v>
      </c>
      <c r="H155" s="40">
        <v>46</v>
      </c>
      <c r="I155" s="40">
        <v>2130</v>
      </c>
      <c r="J155" s="40">
        <v>381</v>
      </c>
      <c r="K155" s="40">
        <v>123</v>
      </c>
      <c r="L155" s="40">
        <v>288</v>
      </c>
      <c r="M155" s="40">
        <v>260</v>
      </c>
      <c r="N155" s="40">
        <v>530</v>
      </c>
      <c r="O155" s="40">
        <v>62</v>
      </c>
      <c r="P155" s="40">
        <v>12</v>
      </c>
      <c r="Q155" s="40">
        <v>244</v>
      </c>
      <c r="R155" s="40">
        <v>248</v>
      </c>
      <c r="S155" s="40">
        <v>352</v>
      </c>
      <c r="T155" s="40">
        <v>204</v>
      </c>
      <c r="U155" s="40">
        <v>74</v>
      </c>
      <c r="V155" s="40">
        <v>33</v>
      </c>
      <c r="W155" s="40">
        <v>112</v>
      </c>
    </row>
    <row r="156" spans="1:23" x14ac:dyDescent="0.2">
      <c r="A156" s="39" t="s">
        <v>328</v>
      </c>
      <c r="D156" s="19" t="s">
        <v>329</v>
      </c>
      <c r="E156" s="40">
        <v>93475</v>
      </c>
      <c r="F156" s="40">
        <v>83450</v>
      </c>
      <c r="G156" s="40">
        <v>641</v>
      </c>
      <c r="H156" s="40">
        <v>150</v>
      </c>
      <c r="I156" s="40">
        <v>3499</v>
      </c>
      <c r="J156" s="40">
        <v>416</v>
      </c>
      <c r="K156" s="40">
        <v>206</v>
      </c>
      <c r="L156" s="40">
        <v>404</v>
      </c>
      <c r="M156" s="40">
        <v>287</v>
      </c>
      <c r="N156" s="40">
        <v>1818</v>
      </c>
      <c r="O156" s="40">
        <v>149</v>
      </c>
      <c r="P156" s="40">
        <v>102</v>
      </c>
      <c r="Q156" s="40">
        <v>327</v>
      </c>
      <c r="R156" s="40">
        <v>627</v>
      </c>
      <c r="S156" s="40">
        <v>682</v>
      </c>
      <c r="T156" s="40">
        <v>208</v>
      </c>
      <c r="U156" s="40">
        <v>101</v>
      </c>
      <c r="V156" s="40">
        <v>148</v>
      </c>
      <c r="W156" s="40">
        <v>260</v>
      </c>
    </row>
    <row r="157" spans="1:23" x14ac:dyDescent="0.2">
      <c r="A157" s="39" t="s">
        <v>330</v>
      </c>
      <c r="D157" s="19" t="s">
        <v>331</v>
      </c>
      <c r="E157" s="40">
        <v>212069</v>
      </c>
      <c r="F157" s="40">
        <v>162353</v>
      </c>
      <c r="G157" s="40">
        <v>2911</v>
      </c>
      <c r="H157" s="40">
        <v>149</v>
      </c>
      <c r="I157" s="40">
        <v>13825</v>
      </c>
      <c r="J157" s="40">
        <v>3149</v>
      </c>
      <c r="K157" s="40">
        <v>1012</v>
      </c>
      <c r="L157" s="40">
        <v>1286</v>
      </c>
      <c r="M157" s="40">
        <v>1402</v>
      </c>
      <c r="N157" s="40">
        <v>5328</v>
      </c>
      <c r="O157" s="40">
        <v>1536</v>
      </c>
      <c r="P157" s="40">
        <v>3367</v>
      </c>
      <c r="Q157" s="40">
        <v>1705</v>
      </c>
      <c r="R157" s="40">
        <v>1815</v>
      </c>
      <c r="S157" s="40">
        <v>6473</v>
      </c>
      <c r="T157" s="40">
        <v>2946</v>
      </c>
      <c r="U157" s="40">
        <v>1322</v>
      </c>
      <c r="V157" s="40">
        <v>543</v>
      </c>
      <c r="W157" s="40">
        <v>947</v>
      </c>
    </row>
    <row r="158" spans="1:23" x14ac:dyDescent="0.2">
      <c r="A158" s="39" t="s">
        <v>332</v>
      </c>
      <c r="D158" s="19" t="s">
        <v>333</v>
      </c>
      <c r="E158" s="40">
        <v>85189</v>
      </c>
      <c r="F158" s="40">
        <v>80123</v>
      </c>
      <c r="G158" s="40">
        <v>591</v>
      </c>
      <c r="H158" s="40">
        <v>11</v>
      </c>
      <c r="I158" s="40">
        <v>1847</v>
      </c>
      <c r="J158" s="40">
        <v>289</v>
      </c>
      <c r="K158" s="40">
        <v>131</v>
      </c>
      <c r="L158" s="40">
        <v>359</v>
      </c>
      <c r="M158" s="40">
        <v>224</v>
      </c>
      <c r="N158" s="40">
        <v>592</v>
      </c>
      <c r="O158" s="40">
        <v>81</v>
      </c>
      <c r="P158" s="40">
        <v>52</v>
      </c>
      <c r="Q158" s="40">
        <v>149</v>
      </c>
      <c r="R158" s="40">
        <v>255</v>
      </c>
      <c r="S158" s="40">
        <v>151</v>
      </c>
      <c r="T158" s="40">
        <v>141</v>
      </c>
      <c r="U158" s="40">
        <v>84</v>
      </c>
      <c r="V158" s="40">
        <v>29</v>
      </c>
      <c r="W158" s="40">
        <v>80</v>
      </c>
    </row>
    <row r="159" spans="1:23" x14ac:dyDescent="0.2">
      <c r="A159" s="39" t="s">
        <v>334</v>
      </c>
      <c r="D159" s="19" t="s">
        <v>335</v>
      </c>
      <c r="E159" s="40">
        <v>75356</v>
      </c>
      <c r="F159" s="40">
        <v>61229</v>
      </c>
      <c r="G159" s="40">
        <v>614</v>
      </c>
      <c r="H159" s="40">
        <v>89</v>
      </c>
      <c r="I159" s="40">
        <v>3856</v>
      </c>
      <c r="J159" s="40">
        <v>1177</v>
      </c>
      <c r="K159" s="40">
        <v>228</v>
      </c>
      <c r="L159" s="40">
        <v>397</v>
      </c>
      <c r="M159" s="40">
        <v>356</v>
      </c>
      <c r="N159" s="40">
        <v>3097</v>
      </c>
      <c r="O159" s="40">
        <v>278</v>
      </c>
      <c r="P159" s="40">
        <v>538</v>
      </c>
      <c r="Q159" s="40">
        <v>174</v>
      </c>
      <c r="R159" s="40">
        <v>376</v>
      </c>
      <c r="S159" s="40">
        <v>903</v>
      </c>
      <c r="T159" s="40">
        <v>1414</v>
      </c>
      <c r="U159" s="40">
        <v>379</v>
      </c>
      <c r="V159" s="40">
        <v>61</v>
      </c>
      <c r="W159" s="40">
        <v>190</v>
      </c>
    </row>
    <row r="160" spans="1:23" x14ac:dyDescent="0.2">
      <c r="A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:23" x14ac:dyDescent="0.2">
      <c r="A161" s="21" t="s">
        <v>336</v>
      </c>
      <c r="B161" s="25"/>
      <c r="C161" s="25" t="s">
        <v>337</v>
      </c>
      <c r="D161" s="25"/>
      <c r="E161" s="38">
        <v>785802</v>
      </c>
      <c r="F161" s="38">
        <v>727938</v>
      </c>
      <c r="G161" s="38">
        <v>4133</v>
      </c>
      <c r="H161" s="38">
        <v>456</v>
      </c>
      <c r="I161" s="38">
        <v>18276</v>
      </c>
      <c r="J161" s="38">
        <v>5174</v>
      </c>
      <c r="K161" s="38">
        <v>961</v>
      </c>
      <c r="L161" s="38">
        <v>2719</v>
      </c>
      <c r="M161" s="38">
        <v>1862</v>
      </c>
      <c r="N161" s="38">
        <v>7204</v>
      </c>
      <c r="O161" s="38">
        <v>3470</v>
      </c>
      <c r="P161" s="38">
        <v>600</v>
      </c>
      <c r="Q161" s="38">
        <v>2942</v>
      </c>
      <c r="R161" s="38">
        <v>2923</v>
      </c>
      <c r="S161" s="38">
        <v>1754</v>
      </c>
      <c r="T161" s="38">
        <v>2782</v>
      </c>
      <c r="U161" s="38">
        <v>566</v>
      </c>
      <c r="V161" s="38">
        <v>815</v>
      </c>
      <c r="W161" s="38">
        <v>1227</v>
      </c>
    </row>
    <row r="162" spans="1:23" x14ac:dyDescent="0.2">
      <c r="A162" s="39" t="s">
        <v>338</v>
      </c>
      <c r="D162" s="19" t="s">
        <v>339</v>
      </c>
      <c r="E162" s="40">
        <v>119497</v>
      </c>
      <c r="F162" s="40">
        <v>114744</v>
      </c>
      <c r="G162" s="40">
        <v>348</v>
      </c>
      <c r="H162" s="40">
        <v>43</v>
      </c>
      <c r="I162" s="40">
        <v>1598</v>
      </c>
      <c r="J162" s="40">
        <v>556</v>
      </c>
      <c r="K162" s="40">
        <v>88</v>
      </c>
      <c r="L162" s="40">
        <v>229</v>
      </c>
      <c r="M162" s="40">
        <v>186</v>
      </c>
      <c r="N162" s="40">
        <v>396</v>
      </c>
      <c r="O162" s="40">
        <v>97</v>
      </c>
      <c r="P162" s="40">
        <v>62</v>
      </c>
      <c r="Q162" s="40">
        <v>232</v>
      </c>
      <c r="R162" s="40">
        <v>312</v>
      </c>
      <c r="S162" s="40">
        <v>195</v>
      </c>
      <c r="T162" s="40">
        <v>209</v>
      </c>
      <c r="U162" s="40">
        <v>68</v>
      </c>
      <c r="V162" s="40">
        <v>25</v>
      </c>
      <c r="W162" s="40">
        <v>109</v>
      </c>
    </row>
    <row r="163" spans="1:23" s="25" customFormat="1" x14ac:dyDescent="0.2">
      <c r="A163" s="39" t="s">
        <v>340</v>
      </c>
      <c r="B163" s="19"/>
      <c r="C163" s="19"/>
      <c r="D163" s="19" t="s">
        <v>341</v>
      </c>
      <c r="E163" s="40">
        <v>112863</v>
      </c>
      <c r="F163" s="40">
        <v>106663</v>
      </c>
      <c r="G163" s="40">
        <v>381</v>
      </c>
      <c r="H163" s="40">
        <v>94</v>
      </c>
      <c r="I163" s="40">
        <v>2754</v>
      </c>
      <c r="J163" s="40">
        <v>454</v>
      </c>
      <c r="K163" s="40">
        <v>85</v>
      </c>
      <c r="L163" s="40">
        <v>228</v>
      </c>
      <c r="M163" s="40">
        <v>229</v>
      </c>
      <c r="N163" s="40">
        <v>440</v>
      </c>
      <c r="O163" s="40">
        <v>287</v>
      </c>
      <c r="P163" s="40">
        <v>74</v>
      </c>
      <c r="Q163" s="40">
        <v>180</v>
      </c>
      <c r="R163" s="40">
        <v>274</v>
      </c>
      <c r="S163" s="40">
        <v>221</v>
      </c>
      <c r="T163" s="40">
        <v>239</v>
      </c>
      <c r="U163" s="40">
        <v>60</v>
      </c>
      <c r="V163" s="40">
        <v>52</v>
      </c>
      <c r="W163" s="40">
        <v>148</v>
      </c>
    </row>
    <row r="164" spans="1:23" x14ac:dyDescent="0.2">
      <c r="A164" s="39" t="s">
        <v>342</v>
      </c>
      <c r="D164" s="19" t="s">
        <v>343</v>
      </c>
      <c r="E164" s="40">
        <v>109487</v>
      </c>
      <c r="F164" s="40">
        <v>98001</v>
      </c>
      <c r="G164" s="40">
        <v>615</v>
      </c>
      <c r="H164" s="40">
        <v>9</v>
      </c>
      <c r="I164" s="40">
        <v>2913</v>
      </c>
      <c r="J164" s="40">
        <v>866</v>
      </c>
      <c r="K164" s="40">
        <v>151</v>
      </c>
      <c r="L164" s="40">
        <v>486</v>
      </c>
      <c r="M164" s="40">
        <v>324</v>
      </c>
      <c r="N164" s="40">
        <v>1754</v>
      </c>
      <c r="O164" s="40">
        <v>775</v>
      </c>
      <c r="P164" s="40">
        <v>92</v>
      </c>
      <c r="Q164" s="40">
        <v>1135</v>
      </c>
      <c r="R164" s="40">
        <v>747</v>
      </c>
      <c r="S164" s="40">
        <v>448</v>
      </c>
      <c r="T164" s="40">
        <v>405</v>
      </c>
      <c r="U164" s="40">
        <v>80</v>
      </c>
      <c r="V164" s="40">
        <v>436</v>
      </c>
      <c r="W164" s="40">
        <v>250</v>
      </c>
    </row>
    <row r="165" spans="1:23" x14ac:dyDescent="0.2">
      <c r="A165" s="39" t="s">
        <v>344</v>
      </c>
      <c r="D165" s="19" t="s">
        <v>345</v>
      </c>
      <c r="E165" s="40">
        <v>113543</v>
      </c>
      <c r="F165" s="40">
        <v>102551</v>
      </c>
      <c r="G165" s="40">
        <v>891</v>
      </c>
      <c r="H165" s="40">
        <v>32</v>
      </c>
      <c r="I165" s="40">
        <v>2182</v>
      </c>
      <c r="J165" s="40">
        <v>1500</v>
      </c>
      <c r="K165" s="40">
        <v>240</v>
      </c>
      <c r="L165" s="40">
        <v>521</v>
      </c>
      <c r="M165" s="40">
        <v>358</v>
      </c>
      <c r="N165" s="40">
        <v>1366</v>
      </c>
      <c r="O165" s="40">
        <v>962</v>
      </c>
      <c r="P165" s="40">
        <v>67</v>
      </c>
      <c r="Q165" s="40">
        <v>411</v>
      </c>
      <c r="R165" s="40">
        <v>537</v>
      </c>
      <c r="S165" s="40">
        <v>370</v>
      </c>
      <c r="T165" s="40">
        <v>1118</v>
      </c>
      <c r="U165" s="40">
        <v>165</v>
      </c>
      <c r="V165" s="40">
        <v>68</v>
      </c>
      <c r="W165" s="40">
        <v>204</v>
      </c>
    </row>
    <row r="166" spans="1:23" x14ac:dyDescent="0.2">
      <c r="A166" s="39" t="s">
        <v>346</v>
      </c>
      <c r="D166" s="19" t="s">
        <v>347</v>
      </c>
      <c r="E166" s="40">
        <v>104466</v>
      </c>
      <c r="F166" s="40">
        <v>97408</v>
      </c>
      <c r="G166" s="40">
        <v>447</v>
      </c>
      <c r="H166" s="40">
        <v>2</v>
      </c>
      <c r="I166" s="40">
        <v>3665</v>
      </c>
      <c r="J166" s="40">
        <v>571</v>
      </c>
      <c r="K166" s="40">
        <v>105</v>
      </c>
      <c r="L166" s="40">
        <v>224</v>
      </c>
      <c r="M166" s="40">
        <v>206</v>
      </c>
      <c r="N166" s="40">
        <v>521</v>
      </c>
      <c r="O166" s="40">
        <v>132</v>
      </c>
      <c r="P166" s="40">
        <v>192</v>
      </c>
      <c r="Q166" s="40">
        <v>206</v>
      </c>
      <c r="R166" s="40">
        <v>238</v>
      </c>
      <c r="S166" s="40">
        <v>152</v>
      </c>
      <c r="T166" s="40">
        <v>192</v>
      </c>
      <c r="U166" s="40">
        <v>54</v>
      </c>
      <c r="V166" s="40">
        <v>42</v>
      </c>
      <c r="W166" s="40">
        <v>109</v>
      </c>
    </row>
    <row r="167" spans="1:23" x14ac:dyDescent="0.2">
      <c r="A167" s="39" t="s">
        <v>348</v>
      </c>
      <c r="D167" s="19" t="s">
        <v>349</v>
      </c>
      <c r="E167" s="40">
        <v>114817</v>
      </c>
      <c r="F167" s="40">
        <v>108208</v>
      </c>
      <c r="G167" s="40">
        <v>641</v>
      </c>
      <c r="H167" s="40">
        <v>253</v>
      </c>
      <c r="I167" s="40">
        <v>2856</v>
      </c>
      <c r="J167" s="40">
        <v>491</v>
      </c>
      <c r="K167" s="40">
        <v>133</v>
      </c>
      <c r="L167" s="40">
        <v>308</v>
      </c>
      <c r="M167" s="40">
        <v>228</v>
      </c>
      <c r="N167" s="40">
        <v>366</v>
      </c>
      <c r="O167" s="40">
        <v>145</v>
      </c>
      <c r="P167" s="40">
        <v>73</v>
      </c>
      <c r="Q167" s="40">
        <v>220</v>
      </c>
      <c r="R167" s="40">
        <v>232</v>
      </c>
      <c r="S167" s="40">
        <v>166</v>
      </c>
      <c r="T167" s="40">
        <v>270</v>
      </c>
      <c r="U167" s="40">
        <v>63</v>
      </c>
      <c r="V167" s="40">
        <v>39</v>
      </c>
      <c r="W167" s="40">
        <v>125</v>
      </c>
    </row>
    <row r="168" spans="1:23" x14ac:dyDescent="0.2">
      <c r="A168" s="39" t="s">
        <v>350</v>
      </c>
      <c r="D168" s="19" t="s">
        <v>351</v>
      </c>
      <c r="E168" s="40">
        <v>111129</v>
      </c>
      <c r="F168" s="40">
        <v>100363</v>
      </c>
      <c r="G168" s="40">
        <v>810</v>
      </c>
      <c r="H168" s="40">
        <v>23</v>
      </c>
      <c r="I168" s="40">
        <v>2308</v>
      </c>
      <c r="J168" s="40">
        <v>736</v>
      </c>
      <c r="K168" s="40">
        <v>159</v>
      </c>
      <c r="L168" s="40">
        <v>723</v>
      </c>
      <c r="M168" s="40">
        <v>331</v>
      </c>
      <c r="N168" s="40">
        <v>2361</v>
      </c>
      <c r="O168" s="40">
        <v>1072</v>
      </c>
      <c r="P168" s="40">
        <v>40</v>
      </c>
      <c r="Q168" s="40">
        <v>558</v>
      </c>
      <c r="R168" s="40">
        <v>583</v>
      </c>
      <c r="S168" s="40">
        <v>202</v>
      </c>
      <c r="T168" s="40">
        <v>349</v>
      </c>
      <c r="U168" s="40">
        <v>76</v>
      </c>
      <c r="V168" s="40">
        <v>153</v>
      </c>
      <c r="W168" s="40">
        <v>282</v>
      </c>
    </row>
    <row r="169" spans="1:23" s="25" customFormat="1" x14ac:dyDescent="0.2">
      <c r="A169" s="21"/>
      <c r="B169" s="19"/>
      <c r="C169" s="19"/>
      <c r="D169" s="19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x14ac:dyDescent="0.2">
      <c r="A170" s="21" t="s">
        <v>352</v>
      </c>
      <c r="B170" s="25" t="s">
        <v>353</v>
      </c>
      <c r="C170" s="25"/>
      <c r="D170" s="25"/>
      <c r="E170" s="38">
        <v>5601847</v>
      </c>
      <c r="F170" s="38">
        <v>4434333</v>
      </c>
      <c r="G170" s="38">
        <v>55216</v>
      </c>
      <c r="H170" s="38">
        <v>4734</v>
      </c>
      <c r="I170" s="38">
        <v>139386</v>
      </c>
      <c r="J170" s="38">
        <v>68533</v>
      </c>
      <c r="K170" s="38">
        <v>9232</v>
      </c>
      <c r="L170" s="38">
        <v>32561</v>
      </c>
      <c r="M170" s="38">
        <v>21388</v>
      </c>
      <c r="N170" s="38">
        <v>218439</v>
      </c>
      <c r="O170" s="38">
        <v>227248</v>
      </c>
      <c r="P170" s="38">
        <v>52477</v>
      </c>
      <c r="Q170" s="38">
        <v>31274</v>
      </c>
      <c r="R170" s="38">
        <v>74997</v>
      </c>
      <c r="S170" s="38">
        <v>64253</v>
      </c>
      <c r="T170" s="38">
        <v>86794</v>
      </c>
      <c r="U170" s="38">
        <v>31078</v>
      </c>
      <c r="V170" s="38">
        <v>18079</v>
      </c>
      <c r="W170" s="38">
        <v>31825</v>
      </c>
    </row>
    <row r="171" spans="1:23" x14ac:dyDescent="0.2">
      <c r="A171" s="39"/>
      <c r="B171" s="25"/>
      <c r="C171" s="25"/>
      <c r="D171" s="25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:23" x14ac:dyDescent="0.2">
      <c r="A172" s="21" t="s">
        <v>354</v>
      </c>
      <c r="B172" s="25"/>
      <c r="C172" s="25" t="s">
        <v>355</v>
      </c>
      <c r="D172" s="25"/>
      <c r="E172" s="38">
        <v>183477</v>
      </c>
      <c r="F172" s="38">
        <v>171922</v>
      </c>
      <c r="G172" s="38">
        <v>709</v>
      </c>
      <c r="H172" s="38">
        <v>363</v>
      </c>
      <c r="I172" s="38">
        <v>7175</v>
      </c>
      <c r="J172" s="38">
        <v>407</v>
      </c>
      <c r="K172" s="38">
        <v>146</v>
      </c>
      <c r="L172" s="38">
        <v>415</v>
      </c>
      <c r="M172" s="38">
        <v>302</v>
      </c>
      <c r="N172" s="38">
        <v>490</v>
      </c>
      <c r="O172" s="38">
        <v>80</v>
      </c>
      <c r="P172" s="38">
        <v>32</v>
      </c>
      <c r="Q172" s="38">
        <v>277</v>
      </c>
      <c r="R172" s="38">
        <v>560</v>
      </c>
      <c r="S172" s="38">
        <v>160</v>
      </c>
      <c r="T172" s="38">
        <v>103</v>
      </c>
      <c r="U172" s="38">
        <v>68</v>
      </c>
      <c r="V172" s="38">
        <v>105</v>
      </c>
      <c r="W172" s="38">
        <v>163</v>
      </c>
    </row>
    <row r="173" spans="1:23" x14ac:dyDescent="0.2">
      <c r="A173" s="21" t="s">
        <v>356</v>
      </c>
      <c r="B173" s="25"/>
      <c r="C173" s="25" t="s">
        <v>357</v>
      </c>
      <c r="D173" s="25"/>
      <c r="E173" s="38">
        <v>306129</v>
      </c>
      <c r="F173" s="38">
        <v>292047</v>
      </c>
      <c r="G173" s="38">
        <v>1410</v>
      </c>
      <c r="H173" s="38">
        <v>312</v>
      </c>
      <c r="I173" s="38">
        <v>6105</v>
      </c>
      <c r="J173" s="38">
        <v>765</v>
      </c>
      <c r="K173" s="38">
        <v>231</v>
      </c>
      <c r="L173" s="38">
        <v>669</v>
      </c>
      <c r="M173" s="38">
        <v>503</v>
      </c>
      <c r="N173" s="38">
        <v>752</v>
      </c>
      <c r="O173" s="38">
        <v>216</v>
      </c>
      <c r="P173" s="38">
        <v>208</v>
      </c>
      <c r="Q173" s="38">
        <v>1020</v>
      </c>
      <c r="R173" s="38">
        <v>893</v>
      </c>
      <c r="S173" s="38">
        <v>302</v>
      </c>
      <c r="T173" s="38">
        <v>164</v>
      </c>
      <c r="U173" s="38">
        <v>114</v>
      </c>
      <c r="V173" s="38">
        <v>179</v>
      </c>
      <c r="W173" s="38">
        <v>239</v>
      </c>
    </row>
    <row r="174" spans="1:23" x14ac:dyDescent="0.2">
      <c r="A174" s="21" t="s">
        <v>358</v>
      </c>
      <c r="B174" s="25"/>
      <c r="C174" s="25" t="s">
        <v>359</v>
      </c>
      <c r="D174" s="25"/>
      <c r="E174" s="38">
        <v>249008</v>
      </c>
      <c r="F174" s="38">
        <v>215222</v>
      </c>
      <c r="G174" s="38">
        <v>636</v>
      </c>
      <c r="H174" s="38">
        <v>183</v>
      </c>
      <c r="I174" s="38">
        <v>4671</v>
      </c>
      <c r="J174" s="38">
        <v>1892</v>
      </c>
      <c r="K174" s="38">
        <v>559</v>
      </c>
      <c r="L174" s="38">
        <v>1347</v>
      </c>
      <c r="M174" s="38">
        <v>693</v>
      </c>
      <c r="N174" s="38">
        <v>2329</v>
      </c>
      <c r="O174" s="38">
        <v>10429</v>
      </c>
      <c r="P174" s="38">
        <v>1097</v>
      </c>
      <c r="Q174" s="38">
        <v>1224</v>
      </c>
      <c r="R174" s="38">
        <v>3363</v>
      </c>
      <c r="S174" s="38">
        <v>2536</v>
      </c>
      <c r="T174" s="38">
        <v>834</v>
      </c>
      <c r="U174" s="38">
        <v>371</v>
      </c>
      <c r="V174" s="38">
        <v>408</v>
      </c>
      <c r="W174" s="38">
        <v>1214</v>
      </c>
    </row>
    <row r="175" spans="1:23" x14ac:dyDescent="0.2">
      <c r="A175" s="21" t="s">
        <v>360</v>
      </c>
      <c r="B175" s="25"/>
      <c r="C175" s="25" t="s">
        <v>361</v>
      </c>
      <c r="D175" s="25"/>
      <c r="E175" s="38">
        <v>166641</v>
      </c>
      <c r="F175" s="38">
        <v>149096</v>
      </c>
      <c r="G175" s="38">
        <v>729</v>
      </c>
      <c r="H175" s="38">
        <v>166</v>
      </c>
      <c r="I175" s="38">
        <v>4424</v>
      </c>
      <c r="J175" s="38">
        <v>1423</v>
      </c>
      <c r="K175" s="38">
        <v>278</v>
      </c>
      <c r="L175" s="38">
        <v>799</v>
      </c>
      <c r="M175" s="38">
        <v>483</v>
      </c>
      <c r="N175" s="38">
        <v>3076</v>
      </c>
      <c r="O175" s="38">
        <v>2243</v>
      </c>
      <c r="P175" s="38">
        <v>162</v>
      </c>
      <c r="Q175" s="38">
        <v>647</v>
      </c>
      <c r="R175" s="38">
        <v>863</v>
      </c>
      <c r="S175" s="38">
        <v>1023</v>
      </c>
      <c r="T175" s="38">
        <v>607</v>
      </c>
      <c r="U175" s="38">
        <v>149</v>
      </c>
      <c r="V175" s="38">
        <v>86</v>
      </c>
      <c r="W175" s="38">
        <v>387</v>
      </c>
    </row>
    <row r="176" spans="1:23" x14ac:dyDescent="0.2">
      <c r="A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:23" s="25" customFormat="1" x14ac:dyDescent="0.2">
      <c r="A177" s="21" t="s">
        <v>362</v>
      </c>
      <c r="C177" s="25" t="s">
        <v>363</v>
      </c>
      <c r="E177" s="38">
        <v>848489</v>
      </c>
      <c r="F177" s="38">
        <v>793809</v>
      </c>
      <c r="G177" s="38">
        <v>3853</v>
      </c>
      <c r="H177" s="38">
        <v>433</v>
      </c>
      <c r="I177" s="38">
        <v>13520</v>
      </c>
      <c r="J177" s="38">
        <v>4572</v>
      </c>
      <c r="K177" s="38">
        <v>675</v>
      </c>
      <c r="L177" s="38">
        <v>2708</v>
      </c>
      <c r="M177" s="38">
        <v>1649</v>
      </c>
      <c r="N177" s="38">
        <v>6452</v>
      </c>
      <c r="O177" s="38">
        <v>7023</v>
      </c>
      <c r="P177" s="38">
        <v>651</v>
      </c>
      <c r="Q177" s="38">
        <v>2726</v>
      </c>
      <c r="R177" s="38">
        <v>3804</v>
      </c>
      <c r="S177" s="38">
        <v>1735</v>
      </c>
      <c r="T177" s="38">
        <v>2446</v>
      </c>
      <c r="U177" s="38">
        <v>629</v>
      </c>
      <c r="V177" s="38">
        <v>569</v>
      </c>
      <c r="W177" s="38">
        <v>1235</v>
      </c>
    </row>
    <row r="178" spans="1:23" x14ac:dyDescent="0.2">
      <c r="A178" s="39" t="s">
        <v>364</v>
      </c>
      <c r="D178" s="19" t="s">
        <v>365</v>
      </c>
      <c r="E178" s="40">
        <v>97462</v>
      </c>
      <c r="F178" s="40">
        <v>94042</v>
      </c>
      <c r="G178" s="40">
        <v>350</v>
      </c>
      <c r="H178" s="40">
        <v>8</v>
      </c>
      <c r="I178" s="40">
        <v>856</v>
      </c>
      <c r="J178" s="40">
        <v>458</v>
      </c>
      <c r="K178" s="40">
        <v>51</v>
      </c>
      <c r="L178" s="40">
        <v>214</v>
      </c>
      <c r="M178" s="40">
        <v>144</v>
      </c>
      <c r="N178" s="40">
        <v>406</v>
      </c>
      <c r="O178" s="40">
        <v>110</v>
      </c>
      <c r="P178" s="40">
        <v>48</v>
      </c>
      <c r="Q178" s="40">
        <v>227</v>
      </c>
      <c r="R178" s="40">
        <v>191</v>
      </c>
      <c r="S178" s="40">
        <v>98</v>
      </c>
      <c r="T178" s="40">
        <v>147</v>
      </c>
      <c r="U178" s="40">
        <v>35</v>
      </c>
      <c r="V178" s="40">
        <v>10</v>
      </c>
      <c r="W178" s="40">
        <v>67</v>
      </c>
    </row>
    <row r="179" spans="1:23" x14ac:dyDescent="0.2">
      <c r="A179" s="39" t="s">
        <v>366</v>
      </c>
      <c r="D179" s="19" t="s">
        <v>367</v>
      </c>
      <c r="E179" s="40">
        <v>113583</v>
      </c>
      <c r="F179" s="40">
        <v>97854</v>
      </c>
      <c r="G179" s="40">
        <v>542</v>
      </c>
      <c r="H179" s="40">
        <v>72</v>
      </c>
      <c r="I179" s="40">
        <v>4236</v>
      </c>
      <c r="J179" s="40">
        <v>800</v>
      </c>
      <c r="K179" s="40">
        <v>92</v>
      </c>
      <c r="L179" s="40">
        <v>451</v>
      </c>
      <c r="M179" s="40">
        <v>276</v>
      </c>
      <c r="N179" s="40">
        <v>916</v>
      </c>
      <c r="O179" s="40">
        <v>5598</v>
      </c>
      <c r="P179" s="40">
        <v>157</v>
      </c>
      <c r="Q179" s="40">
        <v>331</v>
      </c>
      <c r="R179" s="40">
        <v>862</v>
      </c>
      <c r="S179" s="40">
        <v>333</v>
      </c>
      <c r="T179" s="40">
        <v>500</v>
      </c>
      <c r="U179" s="40">
        <v>190</v>
      </c>
      <c r="V179" s="40">
        <v>91</v>
      </c>
      <c r="W179" s="40">
        <v>282</v>
      </c>
    </row>
    <row r="180" spans="1:23" x14ac:dyDescent="0.2">
      <c r="A180" s="39" t="s">
        <v>368</v>
      </c>
      <c r="D180" s="19" t="s">
        <v>369</v>
      </c>
      <c r="E180" s="40">
        <v>100654</v>
      </c>
      <c r="F180" s="40">
        <v>95263</v>
      </c>
      <c r="G180" s="40">
        <v>598</v>
      </c>
      <c r="H180" s="40">
        <v>13</v>
      </c>
      <c r="I180" s="40">
        <v>1525</v>
      </c>
      <c r="J180" s="40">
        <v>482</v>
      </c>
      <c r="K180" s="40">
        <v>99</v>
      </c>
      <c r="L180" s="40">
        <v>281</v>
      </c>
      <c r="M180" s="40">
        <v>172</v>
      </c>
      <c r="N180" s="40">
        <v>877</v>
      </c>
      <c r="O180" s="40">
        <v>157</v>
      </c>
      <c r="P180" s="40">
        <v>107</v>
      </c>
      <c r="Q180" s="40">
        <v>225</v>
      </c>
      <c r="R180" s="40">
        <v>257</v>
      </c>
      <c r="S180" s="40">
        <v>113</v>
      </c>
      <c r="T180" s="40">
        <v>298</v>
      </c>
      <c r="U180" s="40">
        <v>70</v>
      </c>
      <c r="V180" s="40">
        <v>10</v>
      </c>
      <c r="W180" s="40">
        <v>107</v>
      </c>
    </row>
    <row r="181" spans="1:23" x14ac:dyDescent="0.2">
      <c r="A181" s="39" t="s">
        <v>370</v>
      </c>
      <c r="D181" s="19" t="s">
        <v>371</v>
      </c>
      <c r="E181" s="40">
        <v>123871</v>
      </c>
      <c r="F181" s="40">
        <v>115510</v>
      </c>
      <c r="G181" s="40">
        <v>364</v>
      </c>
      <c r="H181" s="40">
        <v>49</v>
      </c>
      <c r="I181" s="40">
        <v>1739</v>
      </c>
      <c r="J181" s="40">
        <v>565</v>
      </c>
      <c r="K181" s="40">
        <v>156</v>
      </c>
      <c r="L181" s="40">
        <v>468</v>
      </c>
      <c r="M181" s="40">
        <v>301</v>
      </c>
      <c r="N181" s="40">
        <v>937</v>
      </c>
      <c r="O181" s="40">
        <v>485</v>
      </c>
      <c r="P181" s="40">
        <v>154</v>
      </c>
      <c r="Q181" s="40">
        <v>978</v>
      </c>
      <c r="R181" s="40">
        <v>958</v>
      </c>
      <c r="S181" s="40">
        <v>515</v>
      </c>
      <c r="T181" s="40">
        <v>236</v>
      </c>
      <c r="U181" s="40">
        <v>77</v>
      </c>
      <c r="V181" s="40">
        <v>136</v>
      </c>
      <c r="W181" s="40">
        <v>243</v>
      </c>
    </row>
    <row r="182" spans="1:23" x14ac:dyDescent="0.2">
      <c r="A182" s="39" t="s">
        <v>372</v>
      </c>
      <c r="D182" s="19" t="s">
        <v>373</v>
      </c>
      <c r="E182" s="40">
        <v>108131</v>
      </c>
      <c r="F182" s="40">
        <v>102339</v>
      </c>
      <c r="G182" s="40">
        <v>469</v>
      </c>
      <c r="H182" s="40">
        <v>128</v>
      </c>
      <c r="I182" s="40">
        <v>764</v>
      </c>
      <c r="J182" s="40">
        <v>796</v>
      </c>
      <c r="K182" s="40">
        <v>40</v>
      </c>
      <c r="L182" s="40">
        <v>479</v>
      </c>
      <c r="M182" s="40">
        <v>180</v>
      </c>
      <c r="N182" s="40">
        <v>1435</v>
      </c>
      <c r="O182" s="40">
        <v>170</v>
      </c>
      <c r="P182" s="40">
        <v>17</v>
      </c>
      <c r="Q182" s="40">
        <v>204</v>
      </c>
      <c r="R182" s="40">
        <v>296</v>
      </c>
      <c r="S182" s="40">
        <v>142</v>
      </c>
      <c r="T182" s="40">
        <v>371</v>
      </c>
      <c r="U182" s="40">
        <v>65</v>
      </c>
      <c r="V182" s="40">
        <v>44</v>
      </c>
      <c r="W182" s="40">
        <v>192</v>
      </c>
    </row>
    <row r="183" spans="1:23" x14ac:dyDescent="0.2">
      <c r="A183" s="39" t="s">
        <v>374</v>
      </c>
      <c r="D183" s="19" t="s">
        <v>375</v>
      </c>
      <c r="E183" s="40">
        <v>130869</v>
      </c>
      <c r="F183" s="40">
        <v>121160</v>
      </c>
      <c r="G183" s="40">
        <v>770</v>
      </c>
      <c r="H183" s="40">
        <v>119</v>
      </c>
      <c r="I183" s="40">
        <v>2259</v>
      </c>
      <c r="J183" s="40">
        <v>819</v>
      </c>
      <c r="K183" s="40">
        <v>126</v>
      </c>
      <c r="L183" s="40">
        <v>439</v>
      </c>
      <c r="M183" s="40">
        <v>310</v>
      </c>
      <c r="N183" s="40">
        <v>1359</v>
      </c>
      <c r="O183" s="40">
        <v>369</v>
      </c>
      <c r="P183" s="40">
        <v>128</v>
      </c>
      <c r="Q183" s="40">
        <v>503</v>
      </c>
      <c r="R183" s="40">
        <v>929</v>
      </c>
      <c r="S183" s="40">
        <v>391</v>
      </c>
      <c r="T183" s="40">
        <v>582</v>
      </c>
      <c r="U183" s="40">
        <v>134</v>
      </c>
      <c r="V183" s="40">
        <v>229</v>
      </c>
      <c r="W183" s="40">
        <v>243</v>
      </c>
    </row>
    <row r="184" spans="1:23" s="25" customFormat="1" x14ac:dyDescent="0.2">
      <c r="A184" s="39" t="s">
        <v>376</v>
      </c>
      <c r="B184" s="19"/>
      <c r="C184" s="19"/>
      <c r="D184" s="19" t="s">
        <v>377</v>
      </c>
      <c r="E184" s="40">
        <v>97106</v>
      </c>
      <c r="F184" s="40">
        <v>94657</v>
      </c>
      <c r="G184" s="40">
        <v>256</v>
      </c>
      <c r="H184" s="40">
        <v>35</v>
      </c>
      <c r="I184" s="40">
        <v>877</v>
      </c>
      <c r="J184" s="40">
        <v>238</v>
      </c>
      <c r="K184" s="40">
        <v>52</v>
      </c>
      <c r="L184" s="40">
        <v>179</v>
      </c>
      <c r="M184" s="40">
        <v>133</v>
      </c>
      <c r="N184" s="40">
        <v>136</v>
      </c>
      <c r="O184" s="40">
        <v>87</v>
      </c>
      <c r="P184" s="40">
        <v>2</v>
      </c>
      <c r="Q184" s="40">
        <v>108</v>
      </c>
      <c r="R184" s="40">
        <v>169</v>
      </c>
      <c r="S184" s="40">
        <v>52</v>
      </c>
      <c r="T184" s="40">
        <v>60</v>
      </c>
      <c r="U184" s="40">
        <v>8</v>
      </c>
      <c r="V184" s="40">
        <v>19</v>
      </c>
      <c r="W184" s="40">
        <v>38</v>
      </c>
    </row>
    <row r="185" spans="1:23" x14ac:dyDescent="0.2">
      <c r="A185" s="39" t="s">
        <v>378</v>
      </c>
      <c r="D185" s="19" t="s">
        <v>379</v>
      </c>
      <c r="E185" s="40">
        <v>76813</v>
      </c>
      <c r="F185" s="40">
        <v>72984</v>
      </c>
      <c r="G185" s="40">
        <v>504</v>
      </c>
      <c r="H185" s="40">
        <v>9</v>
      </c>
      <c r="I185" s="40">
        <v>1264</v>
      </c>
      <c r="J185" s="40">
        <v>414</v>
      </c>
      <c r="K185" s="40">
        <v>59</v>
      </c>
      <c r="L185" s="40">
        <v>197</v>
      </c>
      <c r="M185" s="40">
        <v>133</v>
      </c>
      <c r="N185" s="40">
        <v>386</v>
      </c>
      <c r="O185" s="40">
        <v>47</v>
      </c>
      <c r="P185" s="40">
        <v>38</v>
      </c>
      <c r="Q185" s="40">
        <v>150</v>
      </c>
      <c r="R185" s="40">
        <v>142</v>
      </c>
      <c r="S185" s="40">
        <v>91</v>
      </c>
      <c r="T185" s="40">
        <v>252</v>
      </c>
      <c r="U185" s="40">
        <v>50</v>
      </c>
      <c r="V185" s="40">
        <v>30</v>
      </c>
      <c r="W185" s="40">
        <v>63</v>
      </c>
    </row>
    <row r="186" spans="1:23" x14ac:dyDescent="0.2">
      <c r="A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:23" x14ac:dyDescent="0.2">
      <c r="A187" s="21" t="s">
        <v>380</v>
      </c>
      <c r="B187" s="41"/>
      <c r="C187" s="41" t="s">
        <v>381</v>
      </c>
      <c r="D187" s="41"/>
      <c r="E187" s="38">
        <v>545474</v>
      </c>
      <c r="F187" s="38">
        <v>482607</v>
      </c>
      <c r="G187" s="38">
        <v>5216</v>
      </c>
      <c r="H187" s="38">
        <v>494</v>
      </c>
      <c r="I187" s="38">
        <v>17371</v>
      </c>
      <c r="J187" s="38">
        <v>3090</v>
      </c>
      <c r="K187" s="38">
        <v>698</v>
      </c>
      <c r="L187" s="38">
        <v>2606</v>
      </c>
      <c r="M187" s="38">
        <v>1555</v>
      </c>
      <c r="N187" s="38">
        <v>16435</v>
      </c>
      <c r="O187" s="38">
        <v>1728</v>
      </c>
      <c r="P187" s="38">
        <v>284</v>
      </c>
      <c r="Q187" s="38">
        <v>2349</v>
      </c>
      <c r="R187" s="38">
        <v>4300</v>
      </c>
      <c r="S187" s="38">
        <v>2173</v>
      </c>
      <c r="T187" s="38">
        <v>1733</v>
      </c>
      <c r="U187" s="38">
        <v>537</v>
      </c>
      <c r="V187" s="38">
        <v>467</v>
      </c>
      <c r="W187" s="38">
        <v>1831</v>
      </c>
    </row>
    <row r="188" spans="1:23" x14ac:dyDescent="0.2">
      <c r="A188" s="39" t="s">
        <v>382</v>
      </c>
      <c r="B188" s="42"/>
      <c r="C188" s="42"/>
      <c r="D188" s="42" t="s">
        <v>383</v>
      </c>
      <c r="E188" s="40">
        <v>62014</v>
      </c>
      <c r="F188" s="40">
        <v>59499</v>
      </c>
      <c r="G188" s="40">
        <v>458</v>
      </c>
      <c r="H188" s="40">
        <v>45</v>
      </c>
      <c r="I188" s="40">
        <v>707</v>
      </c>
      <c r="J188" s="40">
        <v>269</v>
      </c>
      <c r="K188" s="40">
        <v>39</v>
      </c>
      <c r="L188" s="40">
        <v>116</v>
      </c>
      <c r="M188" s="40">
        <v>82</v>
      </c>
      <c r="N188" s="40">
        <v>360</v>
      </c>
      <c r="O188" s="40">
        <v>35</v>
      </c>
      <c r="P188" s="40">
        <v>11</v>
      </c>
      <c r="Q188" s="40">
        <v>67</v>
      </c>
      <c r="R188" s="40">
        <v>107</v>
      </c>
      <c r="S188" s="40">
        <v>30</v>
      </c>
      <c r="T188" s="40">
        <v>124</v>
      </c>
      <c r="U188" s="40">
        <v>18</v>
      </c>
      <c r="V188" s="40">
        <v>7</v>
      </c>
      <c r="W188" s="40">
        <v>40</v>
      </c>
    </row>
    <row r="189" spans="1:23" x14ac:dyDescent="0.2">
      <c r="A189" s="39" t="s">
        <v>384</v>
      </c>
      <c r="B189" s="42"/>
      <c r="C189" s="42"/>
      <c r="D189" s="42" t="s">
        <v>385</v>
      </c>
      <c r="E189" s="40">
        <v>125252</v>
      </c>
      <c r="F189" s="40">
        <v>111379</v>
      </c>
      <c r="G189" s="40">
        <v>697</v>
      </c>
      <c r="H189" s="40">
        <v>75</v>
      </c>
      <c r="I189" s="40">
        <v>2241</v>
      </c>
      <c r="J189" s="40">
        <v>664</v>
      </c>
      <c r="K189" s="40">
        <v>110</v>
      </c>
      <c r="L189" s="40">
        <v>409</v>
      </c>
      <c r="M189" s="40">
        <v>213</v>
      </c>
      <c r="N189" s="40">
        <v>5705</v>
      </c>
      <c r="O189" s="40">
        <v>527</v>
      </c>
      <c r="P189" s="40">
        <v>51</v>
      </c>
      <c r="Q189" s="40">
        <v>304</v>
      </c>
      <c r="R189" s="40">
        <v>1293</v>
      </c>
      <c r="S189" s="40">
        <v>555</v>
      </c>
      <c r="T189" s="40">
        <v>351</v>
      </c>
      <c r="U189" s="40">
        <v>141</v>
      </c>
      <c r="V189" s="40">
        <v>76</v>
      </c>
      <c r="W189" s="40">
        <v>461</v>
      </c>
    </row>
    <row r="190" spans="1:23" x14ac:dyDescent="0.2">
      <c r="A190" s="39" t="s">
        <v>386</v>
      </c>
      <c r="B190" s="42"/>
      <c r="C190" s="42"/>
      <c r="D190" s="42" t="s">
        <v>387</v>
      </c>
      <c r="E190" s="40">
        <v>100075</v>
      </c>
      <c r="F190" s="40">
        <v>84210</v>
      </c>
      <c r="G190" s="40">
        <v>1025</v>
      </c>
      <c r="H190" s="40">
        <v>160</v>
      </c>
      <c r="I190" s="40">
        <v>5170</v>
      </c>
      <c r="J190" s="40">
        <v>879</v>
      </c>
      <c r="K190" s="40">
        <v>210</v>
      </c>
      <c r="L190" s="40">
        <v>563</v>
      </c>
      <c r="M190" s="40">
        <v>334</v>
      </c>
      <c r="N190" s="40">
        <v>3061</v>
      </c>
      <c r="O190" s="40">
        <v>612</v>
      </c>
      <c r="P190" s="40">
        <v>140</v>
      </c>
      <c r="Q190" s="40">
        <v>432</v>
      </c>
      <c r="R190" s="40">
        <v>980</v>
      </c>
      <c r="S190" s="40">
        <v>1002</v>
      </c>
      <c r="T190" s="40">
        <v>754</v>
      </c>
      <c r="U190" s="40">
        <v>231</v>
      </c>
      <c r="V190" s="40">
        <v>102</v>
      </c>
      <c r="W190" s="40">
        <v>210</v>
      </c>
    </row>
    <row r="191" spans="1:23" s="25" customFormat="1" x14ac:dyDescent="0.2">
      <c r="A191" s="39" t="s">
        <v>388</v>
      </c>
      <c r="B191" s="42"/>
      <c r="C191" s="42"/>
      <c r="D191" s="42" t="s">
        <v>389</v>
      </c>
      <c r="E191" s="40">
        <v>120485</v>
      </c>
      <c r="F191" s="40">
        <v>112780</v>
      </c>
      <c r="G191" s="40">
        <v>890</v>
      </c>
      <c r="H191" s="40">
        <v>173</v>
      </c>
      <c r="I191" s="40">
        <v>3464</v>
      </c>
      <c r="J191" s="40">
        <v>417</v>
      </c>
      <c r="K191" s="40">
        <v>106</v>
      </c>
      <c r="L191" s="40">
        <v>448</v>
      </c>
      <c r="M191" s="40">
        <v>287</v>
      </c>
      <c r="N191" s="40">
        <v>564</v>
      </c>
      <c r="O191" s="40">
        <v>74</v>
      </c>
      <c r="P191" s="40">
        <v>13</v>
      </c>
      <c r="Q191" s="40">
        <v>391</v>
      </c>
      <c r="R191" s="40">
        <v>424</v>
      </c>
      <c r="S191" s="40">
        <v>112</v>
      </c>
      <c r="T191" s="40">
        <v>115</v>
      </c>
      <c r="U191" s="40">
        <v>37</v>
      </c>
      <c r="V191" s="40">
        <v>51</v>
      </c>
      <c r="W191" s="40">
        <v>139</v>
      </c>
    </row>
    <row r="192" spans="1:23" x14ac:dyDescent="0.2">
      <c r="A192" s="39" t="s">
        <v>390</v>
      </c>
      <c r="B192" s="42"/>
      <c r="C192" s="42"/>
      <c r="D192" s="42" t="s">
        <v>391</v>
      </c>
      <c r="E192" s="40">
        <v>137648</v>
      </c>
      <c r="F192" s="40">
        <v>114739</v>
      </c>
      <c r="G192" s="40">
        <v>2146</v>
      </c>
      <c r="H192" s="40">
        <v>41</v>
      </c>
      <c r="I192" s="40">
        <v>5789</v>
      </c>
      <c r="J192" s="40">
        <v>861</v>
      </c>
      <c r="K192" s="40">
        <v>233</v>
      </c>
      <c r="L192" s="40">
        <v>1070</v>
      </c>
      <c r="M192" s="40">
        <v>639</v>
      </c>
      <c r="N192" s="40">
        <v>6745</v>
      </c>
      <c r="O192" s="40">
        <v>480</v>
      </c>
      <c r="P192" s="40">
        <v>69</v>
      </c>
      <c r="Q192" s="40">
        <v>1155</v>
      </c>
      <c r="R192" s="40">
        <v>1496</v>
      </c>
      <c r="S192" s="40">
        <v>474</v>
      </c>
      <c r="T192" s="40">
        <v>389</v>
      </c>
      <c r="U192" s="40">
        <v>110</v>
      </c>
      <c r="V192" s="40">
        <v>231</v>
      </c>
      <c r="W192" s="40">
        <v>981</v>
      </c>
    </row>
    <row r="193" spans="1:23" x14ac:dyDescent="0.2">
      <c r="A193" s="39"/>
      <c r="B193" s="42"/>
      <c r="C193" s="42"/>
      <c r="D193" s="42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:23" x14ac:dyDescent="0.2">
      <c r="A194" s="21" t="s">
        <v>392</v>
      </c>
      <c r="B194" s="41"/>
      <c r="C194" s="25" t="s">
        <v>393</v>
      </c>
      <c r="D194" s="41"/>
      <c r="E194" s="38">
        <v>2736460</v>
      </c>
      <c r="F194" s="38">
        <v>1806708</v>
      </c>
      <c r="G194" s="38">
        <v>39183</v>
      </c>
      <c r="H194" s="38">
        <v>1618</v>
      </c>
      <c r="I194" s="38">
        <v>71629</v>
      </c>
      <c r="J194" s="38">
        <v>53234</v>
      </c>
      <c r="K194" s="38">
        <v>6053</v>
      </c>
      <c r="L194" s="38">
        <v>21964</v>
      </c>
      <c r="M194" s="38">
        <v>14953</v>
      </c>
      <c r="N194" s="38">
        <v>185271</v>
      </c>
      <c r="O194" s="38">
        <v>200545</v>
      </c>
      <c r="P194" s="38">
        <v>48727</v>
      </c>
      <c r="Q194" s="38">
        <v>21430</v>
      </c>
      <c r="R194" s="38">
        <v>59008</v>
      </c>
      <c r="S194" s="38">
        <v>55557</v>
      </c>
      <c r="T194" s="38">
        <v>79632</v>
      </c>
      <c r="U194" s="38">
        <v>28880</v>
      </c>
      <c r="V194" s="38">
        <v>16029</v>
      </c>
      <c r="W194" s="38">
        <v>26039</v>
      </c>
    </row>
    <row r="195" spans="1:23" x14ac:dyDescent="0.2">
      <c r="A195" s="39" t="s">
        <v>394</v>
      </c>
      <c r="B195" s="42"/>
      <c r="C195" s="42"/>
      <c r="D195" s="42" t="s">
        <v>395</v>
      </c>
      <c r="E195" s="40">
        <v>1073045</v>
      </c>
      <c r="F195" s="40">
        <v>570217</v>
      </c>
      <c r="G195" s="40">
        <v>22021</v>
      </c>
      <c r="H195" s="40">
        <v>408</v>
      </c>
      <c r="I195" s="40">
        <v>28990</v>
      </c>
      <c r="J195" s="40">
        <v>24720</v>
      </c>
      <c r="K195" s="40">
        <v>3223</v>
      </c>
      <c r="L195" s="40">
        <v>11186</v>
      </c>
      <c r="M195" s="40">
        <v>8476</v>
      </c>
      <c r="N195" s="40">
        <v>64621</v>
      </c>
      <c r="O195" s="40">
        <v>144627</v>
      </c>
      <c r="P195" s="40">
        <v>32532</v>
      </c>
      <c r="Q195" s="40">
        <v>12712</v>
      </c>
      <c r="R195" s="40">
        <v>31148</v>
      </c>
      <c r="S195" s="40">
        <v>29991</v>
      </c>
      <c r="T195" s="40">
        <v>47641</v>
      </c>
      <c r="U195" s="40">
        <v>18728</v>
      </c>
      <c r="V195" s="40">
        <v>10910</v>
      </c>
      <c r="W195" s="40">
        <v>10894</v>
      </c>
    </row>
    <row r="196" spans="1:23" x14ac:dyDescent="0.2">
      <c r="A196" s="39" t="s">
        <v>396</v>
      </c>
      <c r="B196" s="42"/>
      <c r="C196" s="42"/>
      <c r="D196" s="42" t="s">
        <v>397</v>
      </c>
      <c r="E196" s="40">
        <v>316960</v>
      </c>
      <c r="F196" s="40">
        <v>211188</v>
      </c>
      <c r="G196" s="40">
        <v>7305</v>
      </c>
      <c r="H196" s="40">
        <v>151</v>
      </c>
      <c r="I196" s="40">
        <v>15385</v>
      </c>
      <c r="J196" s="40">
        <v>3672</v>
      </c>
      <c r="K196" s="40">
        <v>943</v>
      </c>
      <c r="L196" s="40">
        <v>2388</v>
      </c>
      <c r="M196" s="40">
        <v>1227</v>
      </c>
      <c r="N196" s="40">
        <v>27751</v>
      </c>
      <c r="O196" s="40">
        <v>9510</v>
      </c>
      <c r="P196" s="40">
        <v>2951</v>
      </c>
      <c r="Q196" s="40">
        <v>3728</v>
      </c>
      <c r="R196" s="40">
        <v>7658</v>
      </c>
      <c r="S196" s="40">
        <v>12836</v>
      </c>
      <c r="T196" s="40">
        <v>3317</v>
      </c>
      <c r="U196" s="40">
        <v>1611</v>
      </c>
      <c r="V196" s="40">
        <v>2020</v>
      </c>
      <c r="W196" s="40">
        <v>3319</v>
      </c>
    </row>
    <row r="197" spans="1:23" s="25" customFormat="1" x14ac:dyDescent="0.2">
      <c r="A197" s="39" t="s">
        <v>398</v>
      </c>
      <c r="B197" s="42"/>
      <c r="C197" s="42"/>
      <c r="D197" s="42" t="s">
        <v>399</v>
      </c>
      <c r="E197" s="40">
        <v>312925</v>
      </c>
      <c r="F197" s="40">
        <v>277050</v>
      </c>
      <c r="G197" s="40">
        <v>1170</v>
      </c>
      <c r="H197" s="40">
        <v>352</v>
      </c>
      <c r="I197" s="40">
        <v>3035</v>
      </c>
      <c r="J197" s="40">
        <v>3477</v>
      </c>
      <c r="K197" s="40">
        <v>250</v>
      </c>
      <c r="L197" s="40">
        <v>1277</v>
      </c>
      <c r="M197" s="40">
        <v>754</v>
      </c>
      <c r="N197" s="40">
        <v>5737</v>
      </c>
      <c r="O197" s="40">
        <v>10339</v>
      </c>
      <c r="P197" s="40">
        <v>397</v>
      </c>
      <c r="Q197" s="40">
        <v>876</v>
      </c>
      <c r="R197" s="40">
        <v>1593</v>
      </c>
      <c r="S197" s="40">
        <v>1402</v>
      </c>
      <c r="T197" s="40">
        <v>2658</v>
      </c>
      <c r="U197" s="40">
        <v>611</v>
      </c>
      <c r="V197" s="40">
        <v>1259</v>
      </c>
      <c r="W197" s="40">
        <v>688</v>
      </c>
    </row>
    <row r="198" spans="1:23" x14ac:dyDescent="0.2">
      <c r="A198" s="39" t="s">
        <v>400</v>
      </c>
      <c r="B198" s="42"/>
      <c r="C198" s="42"/>
      <c r="D198" s="42" t="s">
        <v>401</v>
      </c>
      <c r="E198" s="40">
        <v>308063</v>
      </c>
      <c r="F198" s="40">
        <v>202822</v>
      </c>
      <c r="G198" s="40">
        <v>2045</v>
      </c>
      <c r="H198" s="40">
        <v>141</v>
      </c>
      <c r="I198" s="40">
        <v>10463</v>
      </c>
      <c r="J198" s="40">
        <v>6163</v>
      </c>
      <c r="K198" s="40">
        <v>515</v>
      </c>
      <c r="L198" s="40">
        <v>2043</v>
      </c>
      <c r="M198" s="40">
        <v>1478</v>
      </c>
      <c r="N198" s="40">
        <v>31400</v>
      </c>
      <c r="O198" s="40">
        <v>13952</v>
      </c>
      <c r="P198" s="40">
        <v>6588</v>
      </c>
      <c r="Q198" s="40">
        <v>839</v>
      </c>
      <c r="R198" s="40">
        <v>6479</v>
      </c>
      <c r="S198" s="40">
        <v>4396</v>
      </c>
      <c r="T198" s="40">
        <v>11382</v>
      </c>
      <c r="U198" s="40">
        <v>2579</v>
      </c>
      <c r="V198" s="40">
        <v>901</v>
      </c>
      <c r="W198" s="40">
        <v>3877</v>
      </c>
    </row>
    <row r="199" spans="1:23" x14ac:dyDescent="0.2">
      <c r="A199" s="39" t="s">
        <v>402</v>
      </c>
      <c r="B199" s="42"/>
      <c r="C199" s="42"/>
      <c r="D199" s="42" t="s">
        <v>403</v>
      </c>
      <c r="E199" s="40">
        <v>206674</v>
      </c>
      <c r="F199" s="40">
        <v>177248</v>
      </c>
      <c r="G199" s="40">
        <v>3935</v>
      </c>
      <c r="H199" s="40">
        <v>70</v>
      </c>
      <c r="I199" s="40">
        <v>2991</v>
      </c>
      <c r="J199" s="40">
        <v>2395</v>
      </c>
      <c r="K199" s="40">
        <v>247</v>
      </c>
      <c r="L199" s="40">
        <v>1156</v>
      </c>
      <c r="M199" s="40">
        <v>606</v>
      </c>
      <c r="N199" s="40">
        <v>7098</v>
      </c>
      <c r="O199" s="40">
        <v>3413</v>
      </c>
      <c r="P199" s="40">
        <v>633</v>
      </c>
      <c r="Q199" s="40">
        <v>906</v>
      </c>
      <c r="R199" s="40">
        <v>1511</v>
      </c>
      <c r="S199" s="40">
        <v>852</v>
      </c>
      <c r="T199" s="40">
        <v>1930</v>
      </c>
      <c r="U199" s="40">
        <v>457</v>
      </c>
      <c r="V199" s="40">
        <v>358</v>
      </c>
      <c r="W199" s="40">
        <v>868</v>
      </c>
    </row>
    <row r="200" spans="1:23" x14ac:dyDescent="0.2">
      <c r="A200" s="39" t="s">
        <v>404</v>
      </c>
      <c r="B200" s="42"/>
      <c r="C200" s="42"/>
      <c r="D200" s="42" t="s">
        <v>405</v>
      </c>
      <c r="E200" s="40">
        <v>269323</v>
      </c>
      <c r="F200" s="40">
        <v>207238</v>
      </c>
      <c r="G200" s="40">
        <v>1181</v>
      </c>
      <c r="H200" s="40">
        <v>287</v>
      </c>
      <c r="I200" s="40">
        <v>3763</v>
      </c>
      <c r="J200" s="40">
        <v>4312</v>
      </c>
      <c r="K200" s="40">
        <v>321</v>
      </c>
      <c r="L200" s="40">
        <v>1754</v>
      </c>
      <c r="M200" s="40">
        <v>837</v>
      </c>
      <c r="N200" s="40">
        <v>16502</v>
      </c>
      <c r="O200" s="40">
        <v>14289</v>
      </c>
      <c r="P200" s="40">
        <v>5194</v>
      </c>
      <c r="Q200" s="40">
        <v>993</v>
      </c>
      <c r="R200" s="40">
        <v>4044</v>
      </c>
      <c r="S200" s="40">
        <v>1999</v>
      </c>
      <c r="T200" s="40">
        <v>3197</v>
      </c>
      <c r="U200" s="40">
        <v>1173</v>
      </c>
      <c r="V200" s="40">
        <v>222</v>
      </c>
      <c r="W200" s="40">
        <v>2017</v>
      </c>
    </row>
    <row r="201" spans="1:23" x14ac:dyDescent="0.2">
      <c r="A201" s="39" t="s">
        <v>406</v>
      </c>
      <c r="B201" s="42"/>
      <c r="C201" s="42"/>
      <c r="D201" s="42" t="s">
        <v>407</v>
      </c>
      <c r="E201" s="40">
        <v>249470</v>
      </c>
      <c r="F201" s="40">
        <v>160945</v>
      </c>
      <c r="G201" s="40">
        <v>1526</v>
      </c>
      <c r="H201" s="40">
        <v>209</v>
      </c>
      <c r="I201" s="40">
        <v>7002</v>
      </c>
      <c r="J201" s="40">
        <v>8495</v>
      </c>
      <c r="K201" s="40">
        <v>554</v>
      </c>
      <c r="L201" s="40">
        <v>2160</v>
      </c>
      <c r="M201" s="40">
        <v>1575</v>
      </c>
      <c r="N201" s="40">
        <v>32162</v>
      </c>
      <c r="O201" s="40">
        <v>4415</v>
      </c>
      <c r="P201" s="40">
        <v>432</v>
      </c>
      <c r="Q201" s="40">
        <v>1376</v>
      </c>
      <c r="R201" s="40">
        <v>6575</v>
      </c>
      <c r="S201" s="40">
        <v>4081</v>
      </c>
      <c r="T201" s="40">
        <v>9507</v>
      </c>
      <c r="U201" s="40">
        <v>3721</v>
      </c>
      <c r="V201" s="40">
        <v>359</v>
      </c>
      <c r="W201" s="40">
        <v>4376</v>
      </c>
    </row>
    <row r="202" spans="1:23" x14ac:dyDescent="0.2">
      <c r="A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:23" x14ac:dyDescent="0.2">
      <c r="A203" s="21" t="s">
        <v>408</v>
      </c>
      <c r="B203" s="25"/>
      <c r="C203" s="25" t="s">
        <v>409</v>
      </c>
      <c r="D203" s="25"/>
      <c r="E203" s="38">
        <v>566169</v>
      </c>
      <c r="F203" s="38">
        <v>522922</v>
      </c>
      <c r="G203" s="38">
        <v>3480</v>
      </c>
      <c r="H203" s="38">
        <v>1165</v>
      </c>
      <c r="I203" s="38">
        <v>14491</v>
      </c>
      <c r="J203" s="38">
        <v>3150</v>
      </c>
      <c r="K203" s="38">
        <v>592</v>
      </c>
      <c r="L203" s="38">
        <v>2053</v>
      </c>
      <c r="M203" s="38">
        <v>1250</v>
      </c>
      <c r="N203" s="38">
        <v>3634</v>
      </c>
      <c r="O203" s="38">
        <v>4984</v>
      </c>
      <c r="P203" s="38">
        <v>1316</v>
      </c>
      <c r="Q203" s="38">
        <v>1601</v>
      </c>
      <c r="R203" s="38">
        <v>2206</v>
      </c>
      <c r="S203" s="38">
        <v>767</v>
      </c>
      <c r="T203" s="38">
        <v>1275</v>
      </c>
      <c r="U203" s="38">
        <v>330</v>
      </c>
      <c r="V203" s="38">
        <v>236</v>
      </c>
      <c r="W203" s="38">
        <v>717</v>
      </c>
    </row>
    <row r="204" spans="1:23" x14ac:dyDescent="0.2">
      <c r="A204" s="39" t="s">
        <v>410</v>
      </c>
      <c r="D204" s="19" t="s">
        <v>411</v>
      </c>
      <c r="E204" s="40">
        <v>93637</v>
      </c>
      <c r="F204" s="40">
        <v>87640</v>
      </c>
      <c r="G204" s="40">
        <v>904</v>
      </c>
      <c r="H204" s="40">
        <v>75</v>
      </c>
      <c r="I204" s="40">
        <v>1077</v>
      </c>
      <c r="J204" s="40">
        <v>631</v>
      </c>
      <c r="K204" s="40">
        <v>82</v>
      </c>
      <c r="L204" s="40">
        <v>446</v>
      </c>
      <c r="M204" s="40">
        <v>237</v>
      </c>
      <c r="N204" s="40">
        <v>1078</v>
      </c>
      <c r="O204" s="40">
        <v>221</v>
      </c>
      <c r="P204" s="40">
        <v>39</v>
      </c>
      <c r="Q204" s="40">
        <v>309</v>
      </c>
      <c r="R204" s="40">
        <v>278</v>
      </c>
      <c r="S204" s="40">
        <v>110</v>
      </c>
      <c r="T204" s="40">
        <v>267</v>
      </c>
      <c r="U204" s="40">
        <v>67</v>
      </c>
      <c r="V204" s="40">
        <v>53</v>
      </c>
      <c r="W204" s="40">
        <v>123</v>
      </c>
    </row>
    <row r="205" spans="1:23" x14ac:dyDescent="0.2">
      <c r="A205" s="39" t="s">
        <v>412</v>
      </c>
      <c r="D205" s="19" t="s">
        <v>413</v>
      </c>
      <c r="E205" s="40">
        <v>74631</v>
      </c>
      <c r="F205" s="40">
        <v>71019</v>
      </c>
      <c r="G205" s="40">
        <v>366</v>
      </c>
      <c r="H205" s="40">
        <v>131</v>
      </c>
      <c r="I205" s="40">
        <v>1325</v>
      </c>
      <c r="J205" s="40">
        <v>192</v>
      </c>
      <c r="K205" s="40">
        <v>78</v>
      </c>
      <c r="L205" s="40">
        <v>235</v>
      </c>
      <c r="M205" s="40">
        <v>134</v>
      </c>
      <c r="N205" s="40">
        <v>268</v>
      </c>
      <c r="O205" s="40">
        <v>43</v>
      </c>
      <c r="P205" s="40">
        <v>30</v>
      </c>
      <c r="Q205" s="40">
        <v>336</v>
      </c>
      <c r="R205" s="40">
        <v>225</v>
      </c>
      <c r="S205" s="40">
        <v>95</v>
      </c>
      <c r="T205" s="40">
        <v>41</v>
      </c>
      <c r="U205" s="40">
        <v>15</v>
      </c>
      <c r="V205" s="40">
        <v>11</v>
      </c>
      <c r="W205" s="40">
        <v>87</v>
      </c>
    </row>
    <row r="206" spans="1:23" x14ac:dyDescent="0.2">
      <c r="A206" s="39" t="s">
        <v>414</v>
      </c>
      <c r="D206" s="19" t="s">
        <v>415</v>
      </c>
      <c r="E206" s="40">
        <v>84214</v>
      </c>
      <c r="F206" s="40">
        <v>73591</v>
      </c>
      <c r="G206" s="40">
        <v>629</v>
      </c>
      <c r="H206" s="40">
        <v>9</v>
      </c>
      <c r="I206" s="40">
        <v>3268</v>
      </c>
      <c r="J206" s="40">
        <v>1053</v>
      </c>
      <c r="K206" s="40">
        <v>75</v>
      </c>
      <c r="L206" s="40">
        <v>317</v>
      </c>
      <c r="M206" s="40">
        <v>210</v>
      </c>
      <c r="N206" s="40">
        <v>720</v>
      </c>
      <c r="O206" s="40">
        <v>2580</v>
      </c>
      <c r="P206" s="40">
        <v>192</v>
      </c>
      <c r="Q206" s="40">
        <v>209</v>
      </c>
      <c r="R206" s="40">
        <v>328</v>
      </c>
      <c r="S206" s="40">
        <v>160</v>
      </c>
      <c r="T206" s="40">
        <v>558</v>
      </c>
      <c r="U206" s="40">
        <v>144</v>
      </c>
      <c r="V206" s="40">
        <v>54</v>
      </c>
      <c r="W206" s="40">
        <v>117</v>
      </c>
    </row>
    <row r="207" spans="1:23" x14ac:dyDescent="0.2">
      <c r="A207" s="39" t="s">
        <v>416</v>
      </c>
      <c r="D207" s="19" t="s">
        <v>417</v>
      </c>
      <c r="E207" s="40">
        <v>98768</v>
      </c>
      <c r="F207" s="40">
        <v>88016</v>
      </c>
      <c r="G207" s="40">
        <v>583</v>
      </c>
      <c r="H207" s="40">
        <v>113</v>
      </c>
      <c r="I207" s="40">
        <v>3582</v>
      </c>
      <c r="J207" s="40">
        <v>474</v>
      </c>
      <c r="K207" s="40">
        <v>199</v>
      </c>
      <c r="L207" s="40">
        <v>439</v>
      </c>
      <c r="M207" s="40">
        <v>283</v>
      </c>
      <c r="N207" s="40">
        <v>806</v>
      </c>
      <c r="O207" s="40">
        <v>1923</v>
      </c>
      <c r="P207" s="40">
        <v>449</v>
      </c>
      <c r="Q207" s="40">
        <v>391</v>
      </c>
      <c r="R207" s="40">
        <v>797</v>
      </c>
      <c r="S207" s="40">
        <v>226</v>
      </c>
      <c r="T207" s="40">
        <v>186</v>
      </c>
      <c r="U207" s="40">
        <v>61</v>
      </c>
      <c r="V207" s="40">
        <v>61</v>
      </c>
      <c r="W207" s="40">
        <v>179</v>
      </c>
    </row>
    <row r="208" spans="1:23" x14ac:dyDescent="0.2">
      <c r="A208" s="39" t="s">
        <v>418</v>
      </c>
      <c r="D208" s="19" t="s">
        <v>419</v>
      </c>
      <c r="E208" s="40">
        <v>116944</v>
      </c>
      <c r="F208" s="40">
        <v>109834</v>
      </c>
      <c r="G208" s="40">
        <v>539</v>
      </c>
      <c r="H208" s="40">
        <v>462</v>
      </c>
      <c r="I208" s="40">
        <v>3622</v>
      </c>
      <c r="J208" s="40">
        <v>339</v>
      </c>
      <c r="K208" s="40">
        <v>83</v>
      </c>
      <c r="L208" s="40">
        <v>341</v>
      </c>
      <c r="M208" s="40">
        <v>199</v>
      </c>
      <c r="N208" s="40">
        <v>463</v>
      </c>
      <c r="O208" s="40">
        <v>84</v>
      </c>
      <c r="P208" s="40">
        <v>94</v>
      </c>
      <c r="Q208" s="40">
        <v>188</v>
      </c>
      <c r="R208" s="40">
        <v>300</v>
      </c>
      <c r="S208" s="40">
        <v>91</v>
      </c>
      <c r="T208" s="40">
        <v>118</v>
      </c>
      <c r="U208" s="40">
        <v>19</v>
      </c>
      <c r="V208" s="40">
        <v>43</v>
      </c>
      <c r="W208" s="40">
        <v>125</v>
      </c>
    </row>
    <row r="209" spans="1:23" x14ac:dyDescent="0.2">
      <c r="A209" s="39" t="s">
        <v>420</v>
      </c>
      <c r="D209" s="19" t="s">
        <v>421</v>
      </c>
      <c r="E209" s="40">
        <v>97975</v>
      </c>
      <c r="F209" s="40">
        <v>92822</v>
      </c>
      <c r="G209" s="40">
        <v>459</v>
      </c>
      <c r="H209" s="40">
        <v>375</v>
      </c>
      <c r="I209" s="40">
        <v>1617</v>
      </c>
      <c r="J209" s="40">
        <v>461</v>
      </c>
      <c r="K209" s="40">
        <v>75</v>
      </c>
      <c r="L209" s="40">
        <v>275</v>
      </c>
      <c r="M209" s="40">
        <v>187</v>
      </c>
      <c r="N209" s="40">
        <v>299</v>
      </c>
      <c r="O209" s="40">
        <v>133</v>
      </c>
      <c r="P209" s="40">
        <v>512</v>
      </c>
      <c r="Q209" s="40">
        <v>168</v>
      </c>
      <c r="R209" s="40">
        <v>278</v>
      </c>
      <c r="S209" s="40">
        <v>85</v>
      </c>
      <c r="T209" s="40">
        <v>105</v>
      </c>
      <c r="U209" s="40">
        <v>24</v>
      </c>
      <c r="V209" s="40">
        <v>14</v>
      </c>
      <c r="W209" s="40">
        <v>86</v>
      </c>
    </row>
    <row r="210" spans="1:23" s="25" customFormat="1" x14ac:dyDescent="0.2">
      <c r="A210" s="21"/>
      <c r="B210" s="19"/>
      <c r="C210" s="19"/>
      <c r="D210" s="19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x14ac:dyDescent="0.2">
      <c r="A211" s="21" t="s">
        <v>422</v>
      </c>
      <c r="B211" s="25" t="s">
        <v>423</v>
      </c>
      <c r="C211" s="25"/>
      <c r="D211" s="25"/>
      <c r="E211" s="38">
        <v>5846965</v>
      </c>
      <c r="F211" s="38">
        <v>4986170</v>
      </c>
      <c r="G211" s="38">
        <v>55573</v>
      </c>
      <c r="H211" s="38">
        <v>8165</v>
      </c>
      <c r="I211" s="38">
        <v>260286</v>
      </c>
      <c r="J211" s="38">
        <v>37222</v>
      </c>
      <c r="K211" s="38">
        <v>15388</v>
      </c>
      <c r="L211" s="38">
        <v>32226</v>
      </c>
      <c r="M211" s="38">
        <v>27280</v>
      </c>
      <c r="N211" s="38">
        <v>86736</v>
      </c>
      <c r="O211" s="38">
        <v>66270</v>
      </c>
      <c r="P211" s="38">
        <v>32992</v>
      </c>
      <c r="Q211" s="38">
        <v>33503</v>
      </c>
      <c r="R211" s="38">
        <v>58871</v>
      </c>
      <c r="S211" s="38">
        <v>69925</v>
      </c>
      <c r="T211" s="38">
        <v>33614</v>
      </c>
      <c r="U211" s="38">
        <v>13903</v>
      </c>
      <c r="V211" s="38">
        <v>10367</v>
      </c>
      <c r="W211" s="38">
        <v>18474</v>
      </c>
    </row>
    <row r="212" spans="1:23" x14ac:dyDescent="0.2">
      <c r="A212" s="39"/>
      <c r="B212" s="25"/>
      <c r="C212" s="25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:23" x14ac:dyDescent="0.2">
      <c r="A213" s="21" t="s">
        <v>424</v>
      </c>
      <c r="B213" s="25"/>
      <c r="C213" s="25" t="s">
        <v>425</v>
      </c>
      <c r="D213" s="25"/>
      <c r="E213" s="38">
        <v>157479</v>
      </c>
      <c r="F213" s="38">
        <v>112588</v>
      </c>
      <c r="G213" s="38">
        <v>1683</v>
      </c>
      <c r="H213" s="38">
        <v>115</v>
      </c>
      <c r="I213" s="38">
        <v>12460</v>
      </c>
      <c r="J213" s="38">
        <v>2396</v>
      </c>
      <c r="K213" s="38">
        <v>587</v>
      </c>
      <c r="L213" s="38">
        <v>1366</v>
      </c>
      <c r="M213" s="38">
        <v>1037</v>
      </c>
      <c r="N213" s="38">
        <v>8122</v>
      </c>
      <c r="O213" s="38">
        <v>3270</v>
      </c>
      <c r="P213" s="38">
        <v>3225</v>
      </c>
      <c r="Q213" s="38">
        <v>905</v>
      </c>
      <c r="R213" s="38">
        <v>2410</v>
      </c>
      <c r="S213" s="38">
        <v>2741</v>
      </c>
      <c r="T213" s="38">
        <v>2843</v>
      </c>
      <c r="U213" s="38">
        <v>618</v>
      </c>
      <c r="V213" s="38">
        <v>331</v>
      </c>
      <c r="W213" s="38">
        <v>782</v>
      </c>
    </row>
    <row r="214" spans="1:23" x14ac:dyDescent="0.2">
      <c r="A214" s="21" t="s">
        <v>426</v>
      </c>
      <c r="B214" s="25"/>
      <c r="C214" s="25" t="s">
        <v>427</v>
      </c>
      <c r="D214" s="25"/>
      <c r="E214" s="38">
        <v>254381</v>
      </c>
      <c r="F214" s="38">
        <v>228053</v>
      </c>
      <c r="G214" s="38">
        <v>3149</v>
      </c>
      <c r="H214" s="38">
        <v>478</v>
      </c>
      <c r="I214" s="38">
        <v>7042</v>
      </c>
      <c r="J214" s="38">
        <v>1787</v>
      </c>
      <c r="K214" s="38">
        <v>522</v>
      </c>
      <c r="L214" s="38">
        <v>1474</v>
      </c>
      <c r="M214" s="38">
        <v>1006</v>
      </c>
      <c r="N214" s="38">
        <v>2533</v>
      </c>
      <c r="O214" s="38">
        <v>442</v>
      </c>
      <c r="P214" s="38">
        <v>214</v>
      </c>
      <c r="Q214" s="38">
        <v>1404</v>
      </c>
      <c r="R214" s="38">
        <v>1809</v>
      </c>
      <c r="S214" s="38">
        <v>2054</v>
      </c>
      <c r="T214" s="38">
        <v>1230</v>
      </c>
      <c r="U214" s="38">
        <v>330</v>
      </c>
      <c r="V214" s="38">
        <v>357</v>
      </c>
      <c r="W214" s="38">
        <v>497</v>
      </c>
    </row>
    <row r="215" spans="1:23" x14ac:dyDescent="0.2">
      <c r="A215" s="21" t="s">
        <v>428</v>
      </c>
      <c r="B215" s="25"/>
      <c r="C215" s="25" t="s">
        <v>429</v>
      </c>
      <c r="D215" s="25"/>
      <c r="E215" s="38">
        <v>203201</v>
      </c>
      <c r="F215" s="38">
        <v>90530</v>
      </c>
      <c r="G215" s="38">
        <v>6126</v>
      </c>
      <c r="H215" s="38">
        <v>198</v>
      </c>
      <c r="I215" s="38">
        <v>14225</v>
      </c>
      <c r="J215" s="38">
        <v>3831</v>
      </c>
      <c r="K215" s="38">
        <v>915</v>
      </c>
      <c r="L215" s="38">
        <v>1805</v>
      </c>
      <c r="M215" s="38">
        <v>1730</v>
      </c>
      <c r="N215" s="38">
        <v>10625</v>
      </c>
      <c r="O215" s="38">
        <v>29353</v>
      </c>
      <c r="P215" s="38">
        <v>13606</v>
      </c>
      <c r="Q215" s="38">
        <v>1497</v>
      </c>
      <c r="R215" s="38">
        <v>5871</v>
      </c>
      <c r="S215" s="38">
        <v>9169</v>
      </c>
      <c r="T215" s="38">
        <v>8177</v>
      </c>
      <c r="U215" s="38">
        <v>2563</v>
      </c>
      <c r="V215" s="38">
        <v>1646</v>
      </c>
      <c r="W215" s="38">
        <v>1334</v>
      </c>
    </row>
    <row r="216" spans="1:23" x14ac:dyDescent="0.2">
      <c r="A216" s="21" t="s">
        <v>430</v>
      </c>
      <c r="B216" s="25"/>
      <c r="C216" s="25" t="s">
        <v>431</v>
      </c>
      <c r="D216" s="25"/>
      <c r="E216" s="38">
        <v>183631</v>
      </c>
      <c r="F216" s="38">
        <v>130232</v>
      </c>
      <c r="G216" s="38">
        <v>1257</v>
      </c>
      <c r="H216" s="38">
        <v>560</v>
      </c>
      <c r="I216" s="38">
        <v>19495</v>
      </c>
      <c r="J216" s="38">
        <v>1542</v>
      </c>
      <c r="K216" s="38">
        <v>827</v>
      </c>
      <c r="L216" s="38">
        <v>1384</v>
      </c>
      <c r="M216" s="38">
        <v>1195</v>
      </c>
      <c r="N216" s="38">
        <v>4636</v>
      </c>
      <c r="O216" s="38">
        <v>12078</v>
      </c>
      <c r="P216" s="38">
        <v>229</v>
      </c>
      <c r="Q216" s="38">
        <v>872</v>
      </c>
      <c r="R216" s="38">
        <v>3677</v>
      </c>
      <c r="S216" s="38">
        <v>2480</v>
      </c>
      <c r="T216" s="38">
        <v>1174</v>
      </c>
      <c r="U216" s="38">
        <v>510</v>
      </c>
      <c r="V216" s="38">
        <v>428</v>
      </c>
      <c r="W216" s="38">
        <v>1055</v>
      </c>
    </row>
    <row r="217" spans="1:23" x14ac:dyDescent="0.2">
      <c r="A217" s="21" t="s">
        <v>432</v>
      </c>
      <c r="B217" s="25"/>
      <c r="C217" s="25" t="s">
        <v>433</v>
      </c>
      <c r="D217" s="25"/>
      <c r="E217" s="38">
        <v>173658</v>
      </c>
      <c r="F217" s="38">
        <v>151136</v>
      </c>
      <c r="G217" s="38">
        <v>1496</v>
      </c>
      <c r="H217" s="38">
        <v>162</v>
      </c>
      <c r="I217" s="38">
        <v>6229</v>
      </c>
      <c r="J217" s="38">
        <v>1039</v>
      </c>
      <c r="K217" s="38">
        <v>741</v>
      </c>
      <c r="L217" s="38">
        <v>977</v>
      </c>
      <c r="M217" s="38">
        <v>894</v>
      </c>
      <c r="N217" s="38">
        <v>1810</v>
      </c>
      <c r="O217" s="38">
        <v>1059</v>
      </c>
      <c r="P217" s="38">
        <v>933</v>
      </c>
      <c r="Q217" s="38">
        <v>1084</v>
      </c>
      <c r="R217" s="38">
        <v>1554</v>
      </c>
      <c r="S217" s="38">
        <v>2728</v>
      </c>
      <c r="T217" s="38">
        <v>524</v>
      </c>
      <c r="U217" s="38">
        <v>395</v>
      </c>
      <c r="V217" s="38">
        <v>297</v>
      </c>
      <c r="W217" s="38">
        <v>600</v>
      </c>
    </row>
    <row r="218" spans="1:23" x14ac:dyDescent="0.2">
      <c r="A218" s="21" t="s">
        <v>434</v>
      </c>
      <c r="B218" s="25"/>
      <c r="C218" s="25" t="s">
        <v>435</v>
      </c>
      <c r="D218" s="25"/>
      <c r="E218" s="38">
        <v>157705</v>
      </c>
      <c r="F218" s="38">
        <v>127587</v>
      </c>
      <c r="G218" s="38">
        <v>1108</v>
      </c>
      <c r="H218" s="38">
        <v>308</v>
      </c>
      <c r="I218" s="38">
        <v>6426</v>
      </c>
      <c r="J218" s="38">
        <v>1056</v>
      </c>
      <c r="K218" s="38">
        <v>670</v>
      </c>
      <c r="L218" s="38">
        <v>683</v>
      </c>
      <c r="M218" s="38">
        <v>690</v>
      </c>
      <c r="N218" s="38">
        <v>2234</v>
      </c>
      <c r="O218" s="38">
        <v>534</v>
      </c>
      <c r="P218" s="38">
        <v>682</v>
      </c>
      <c r="Q218" s="38">
        <v>828</v>
      </c>
      <c r="R218" s="38">
        <v>1649</v>
      </c>
      <c r="S218" s="38">
        <v>9742</v>
      </c>
      <c r="T218" s="38">
        <v>1336</v>
      </c>
      <c r="U218" s="38">
        <v>1245</v>
      </c>
      <c r="V218" s="38">
        <v>254</v>
      </c>
      <c r="W218" s="38">
        <v>673</v>
      </c>
    </row>
    <row r="219" spans="1:23" x14ac:dyDescent="0.2">
      <c r="A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:23" x14ac:dyDescent="0.2">
      <c r="A220" s="21" t="s">
        <v>436</v>
      </c>
      <c r="B220" s="25"/>
      <c r="C220" s="25" t="s">
        <v>437</v>
      </c>
      <c r="D220" s="25"/>
      <c r="E220" s="38">
        <v>621210</v>
      </c>
      <c r="F220" s="38">
        <v>524617</v>
      </c>
      <c r="G220" s="38">
        <v>4908</v>
      </c>
      <c r="H220" s="38">
        <v>1508</v>
      </c>
      <c r="I220" s="38">
        <v>43954</v>
      </c>
      <c r="J220" s="38">
        <v>2510</v>
      </c>
      <c r="K220" s="38">
        <v>1385</v>
      </c>
      <c r="L220" s="38">
        <v>3895</v>
      </c>
      <c r="M220" s="38">
        <v>3291</v>
      </c>
      <c r="N220" s="38">
        <v>7430</v>
      </c>
      <c r="O220" s="38">
        <v>2373</v>
      </c>
      <c r="P220" s="38">
        <v>2562</v>
      </c>
      <c r="Q220" s="38">
        <v>6723</v>
      </c>
      <c r="R220" s="38">
        <v>6550</v>
      </c>
      <c r="S220" s="38">
        <v>3426</v>
      </c>
      <c r="T220" s="38">
        <v>1647</v>
      </c>
      <c r="U220" s="38">
        <v>937</v>
      </c>
      <c r="V220" s="38">
        <v>1370</v>
      </c>
      <c r="W220" s="38">
        <v>2124</v>
      </c>
    </row>
    <row r="221" spans="1:23" s="25" customFormat="1" x14ac:dyDescent="0.2">
      <c r="A221" s="39" t="s">
        <v>438</v>
      </c>
      <c r="B221" s="19"/>
      <c r="C221" s="19"/>
      <c r="D221" s="19" t="s">
        <v>439</v>
      </c>
      <c r="E221" s="40">
        <v>123867</v>
      </c>
      <c r="F221" s="40">
        <v>81742</v>
      </c>
      <c r="G221" s="40">
        <v>1767</v>
      </c>
      <c r="H221" s="40">
        <v>109</v>
      </c>
      <c r="I221" s="40">
        <v>18587</v>
      </c>
      <c r="J221" s="40">
        <v>728</v>
      </c>
      <c r="K221" s="40">
        <v>470</v>
      </c>
      <c r="L221" s="40">
        <v>1501</v>
      </c>
      <c r="M221" s="40">
        <v>1245</v>
      </c>
      <c r="N221" s="40">
        <v>3413</v>
      </c>
      <c r="O221" s="40">
        <v>742</v>
      </c>
      <c r="P221" s="40">
        <v>1849</v>
      </c>
      <c r="Q221" s="40">
        <v>4454</v>
      </c>
      <c r="R221" s="40">
        <v>3160</v>
      </c>
      <c r="S221" s="40">
        <v>1300</v>
      </c>
      <c r="T221" s="40">
        <v>598</v>
      </c>
      <c r="U221" s="40">
        <v>199</v>
      </c>
      <c r="V221" s="40">
        <v>908</v>
      </c>
      <c r="W221" s="40">
        <v>1095</v>
      </c>
    </row>
    <row r="222" spans="1:23" x14ac:dyDescent="0.2">
      <c r="A222" s="39" t="s">
        <v>440</v>
      </c>
      <c r="D222" s="19" t="s">
        <v>441</v>
      </c>
      <c r="E222" s="40">
        <v>83818</v>
      </c>
      <c r="F222" s="40">
        <v>75218</v>
      </c>
      <c r="G222" s="40">
        <v>527</v>
      </c>
      <c r="H222" s="40">
        <v>239</v>
      </c>
      <c r="I222" s="40">
        <v>4689</v>
      </c>
      <c r="J222" s="40">
        <v>230</v>
      </c>
      <c r="K222" s="40">
        <v>185</v>
      </c>
      <c r="L222" s="40">
        <v>370</v>
      </c>
      <c r="M222" s="40">
        <v>397</v>
      </c>
      <c r="N222" s="40">
        <v>316</v>
      </c>
      <c r="O222" s="40">
        <v>103</v>
      </c>
      <c r="P222" s="40">
        <v>80</v>
      </c>
      <c r="Q222" s="40">
        <v>290</v>
      </c>
      <c r="R222" s="40">
        <v>426</v>
      </c>
      <c r="S222" s="40">
        <v>288</v>
      </c>
      <c r="T222" s="40">
        <v>95</v>
      </c>
      <c r="U222" s="40">
        <v>123</v>
      </c>
      <c r="V222" s="40">
        <v>66</v>
      </c>
      <c r="W222" s="40">
        <v>176</v>
      </c>
    </row>
    <row r="223" spans="1:23" x14ac:dyDescent="0.2">
      <c r="A223" s="39" t="s">
        <v>442</v>
      </c>
      <c r="D223" s="19" t="s">
        <v>443</v>
      </c>
      <c r="E223" s="40">
        <v>95262</v>
      </c>
      <c r="F223" s="40">
        <v>86151</v>
      </c>
      <c r="G223" s="40">
        <v>390</v>
      </c>
      <c r="H223" s="40">
        <v>467</v>
      </c>
      <c r="I223" s="40">
        <v>5623</v>
      </c>
      <c r="J223" s="40">
        <v>293</v>
      </c>
      <c r="K223" s="40">
        <v>104</v>
      </c>
      <c r="L223" s="40">
        <v>264</v>
      </c>
      <c r="M223" s="40">
        <v>240</v>
      </c>
      <c r="N223" s="40">
        <v>372</v>
      </c>
      <c r="O223" s="40">
        <v>65</v>
      </c>
      <c r="P223" s="40">
        <v>65</v>
      </c>
      <c r="Q223" s="40">
        <v>215</v>
      </c>
      <c r="R223" s="40">
        <v>358</v>
      </c>
      <c r="S223" s="40">
        <v>216</v>
      </c>
      <c r="T223" s="40">
        <v>186</v>
      </c>
      <c r="U223" s="40">
        <v>95</v>
      </c>
      <c r="V223" s="40">
        <v>11</v>
      </c>
      <c r="W223" s="40">
        <v>147</v>
      </c>
    </row>
    <row r="224" spans="1:23" x14ac:dyDescent="0.2">
      <c r="A224" s="39" t="s">
        <v>444</v>
      </c>
      <c r="D224" s="19" t="s">
        <v>445</v>
      </c>
      <c r="E224" s="40">
        <v>169508</v>
      </c>
      <c r="F224" s="40">
        <v>151694</v>
      </c>
      <c r="G224" s="40">
        <v>1130</v>
      </c>
      <c r="H224" s="40">
        <v>208</v>
      </c>
      <c r="I224" s="40">
        <v>7659</v>
      </c>
      <c r="J224" s="40">
        <v>707</v>
      </c>
      <c r="K224" s="40">
        <v>356</v>
      </c>
      <c r="L224" s="40">
        <v>769</v>
      </c>
      <c r="M224" s="40">
        <v>698</v>
      </c>
      <c r="N224" s="40">
        <v>1119</v>
      </c>
      <c r="O224" s="40">
        <v>998</v>
      </c>
      <c r="P224" s="40">
        <v>351</v>
      </c>
      <c r="Q224" s="40">
        <v>575</v>
      </c>
      <c r="R224" s="40">
        <v>1147</v>
      </c>
      <c r="S224" s="40">
        <v>862</v>
      </c>
      <c r="T224" s="40">
        <v>427</v>
      </c>
      <c r="U224" s="40">
        <v>353</v>
      </c>
      <c r="V224" s="40">
        <v>132</v>
      </c>
      <c r="W224" s="40">
        <v>323</v>
      </c>
    </row>
    <row r="225" spans="1:23" x14ac:dyDescent="0.2">
      <c r="A225" s="39" t="s">
        <v>446</v>
      </c>
      <c r="D225" s="19" t="s">
        <v>447</v>
      </c>
      <c r="E225" s="40">
        <v>148755</v>
      </c>
      <c r="F225" s="40">
        <v>129812</v>
      </c>
      <c r="G225" s="40">
        <v>1094</v>
      </c>
      <c r="H225" s="40">
        <v>485</v>
      </c>
      <c r="I225" s="40">
        <v>7396</v>
      </c>
      <c r="J225" s="40">
        <v>552</v>
      </c>
      <c r="K225" s="40">
        <v>270</v>
      </c>
      <c r="L225" s="40">
        <v>991</v>
      </c>
      <c r="M225" s="40">
        <v>711</v>
      </c>
      <c r="N225" s="40">
        <v>2210</v>
      </c>
      <c r="O225" s="40">
        <v>465</v>
      </c>
      <c r="P225" s="40">
        <v>217</v>
      </c>
      <c r="Q225" s="40">
        <v>1189</v>
      </c>
      <c r="R225" s="40">
        <v>1459</v>
      </c>
      <c r="S225" s="40">
        <v>760</v>
      </c>
      <c r="T225" s="40">
        <v>341</v>
      </c>
      <c r="U225" s="40">
        <v>167</v>
      </c>
      <c r="V225" s="40">
        <v>253</v>
      </c>
      <c r="W225" s="40">
        <v>383</v>
      </c>
    </row>
    <row r="226" spans="1:23" x14ac:dyDescent="0.2">
      <c r="A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</row>
    <row r="227" spans="1:23" x14ac:dyDescent="0.2">
      <c r="A227" s="21" t="s">
        <v>448</v>
      </c>
      <c r="B227" s="25"/>
      <c r="C227" s="25" t="s">
        <v>449</v>
      </c>
      <c r="D227" s="25"/>
      <c r="E227" s="38">
        <v>1393587</v>
      </c>
      <c r="F227" s="38">
        <v>1264877</v>
      </c>
      <c r="G227" s="38">
        <v>11165</v>
      </c>
      <c r="H227" s="38">
        <v>2161</v>
      </c>
      <c r="I227" s="38">
        <v>35653</v>
      </c>
      <c r="J227" s="38">
        <v>6936</v>
      </c>
      <c r="K227" s="38">
        <v>2801</v>
      </c>
      <c r="L227" s="38">
        <v>6173</v>
      </c>
      <c r="M227" s="38">
        <v>4975</v>
      </c>
      <c r="N227" s="38">
        <v>12456</v>
      </c>
      <c r="O227" s="38">
        <v>3462</v>
      </c>
      <c r="P227" s="38">
        <v>2747</v>
      </c>
      <c r="Q227" s="38">
        <v>6361</v>
      </c>
      <c r="R227" s="38">
        <v>9834</v>
      </c>
      <c r="S227" s="38">
        <v>12143</v>
      </c>
      <c r="T227" s="38">
        <v>4556</v>
      </c>
      <c r="U227" s="38">
        <v>2010</v>
      </c>
      <c r="V227" s="38">
        <v>2042</v>
      </c>
      <c r="W227" s="38">
        <v>3235</v>
      </c>
    </row>
    <row r="228" spans="1:23" x14ac:dyDescent="0.2">
      <c r="A228" s="39" t="s">
        <v>450</v>
      </c>
      <c r="D228" s="19" t="s">
        <v>451</v>
      </c>
      <c r="E228" s="40">
        <v>174497</v>
      </c>
      <c r="F228" s="40">
        <v>156215</v>
      </c>
      <c r="G228" s="40">
        <v>1313</v>
      </c>
      <c r="H228" s="40">
        <v>873</v>
      </c>
      <c r="I228" s="40">
        <v>3276</v>
      </c>
      <c r="J228" s="40">
        <v>1131</v>
      </c>
      <c r="K228" s="40">
        <v>461</v>
      </c>
      <c r="L228" s="40">
        <v>668</v>
      </c>
      <c r="M228" s="40">
        <v>627</v>
      </c>
      <c r="N228" s="40">
        <v>2089</v>
      </c>
      <c r="O228" s="40">
        <v>436</v>
      </c>
      <c r="P228" s="40">
        <v>322</v>
      </c>
      <c r="Q228" s="40">
        <v>584</v>
      </c>
      <c r="R228" s="40">
        <v>1335</v>
      </c>
      <c r="S228" s="40">
        <v>3339</v>
      </c>
      <c r="T228" s="40">
        <v>931</v>
      </c>
      <c r="U228" s="40">
        <v>415</v>
      </c>
      <c r="V228" s="40">
        <v>112</v>
      </c>
      <c r="W228" s="40">
        <v>370</v>
      </c>
    </row>
    <row r="229" spans="1:23" s="25" customFormat="1" x14ac:dyDescent="0.2">
      <c r="A229" s="39" t="s">
        <v>452</v>
      </c>
      <c r="B229" s="19"/>
      <c r="C229" s="19"/>
      <c r="D229" s="19" t="s">
        <v>453</v>
      </c>
      <c r="E229" s="40">
        <v>147084</v>
      </c>
      <c r="F229" s="40">
        <v>137010</v>
      </c>
      <c r="G229" s="40">
        <v>1051</v>
      </c>
      <c r="H229" s="40">
        <v>132</v>
      </c>
      <c r="I229" s="40">
        <v>3894</v>
      </c>
      <c r="J229" s="40">
        <v>554</v>
      </c>
      <c r="K229" s="40">
        <v>221</v>
      </c>
      <c r="L229" s="40">
        <v>596</v>
      </c>
      <c r="M229" s="40">
        <v>466</v>
      </c>
      <c r="N229" s="40">
        <v>625</v>
      </c>
      <c r="O229" s="40">
        <v>122</v>
      </c>
      <c r="P229" s="40">
        <v>190</v>
      </c>
      <c r="Q229" s="40">
        <v>335</v>
      </c>
      <c r="R229" s="40">
        <v>726</v>
      </c>
      <c r="S229" s="40">
        <v>540</v>
      </c>
      <c r="T229" s="40">
        <v>286</v>
      </c>
      <c r="U229" s="40">
        <v>87</v>
      </c>
      <c r="V229" s="40">
        <v>65</v>
      </c>
      <c r="W229" s="40">
        <v>184</v>
      </c>
    </row>
    <row r="230" spans="1:23" x14ac:dyDescent="0.2">
      <c r="A230" s="39" t="s">
        <v>454</v>
      </c>
      <c r="D230" s="19" t="s">
        <v>455</v>
      </c>
      <c r="E230" s="40">
        <v>73601</v>
      </c>
      <c r="F230" s="40">
        <v>65688</v>
      </c>
      <c r="G230" s="40">
        <v>921</v>
      </c>
      <c r="H230" s="40">
        <v>121</v>
      </c>
      <c r="I230" s="40">
        <v>2138</v>
      </c>
      <c r="J230" s="40">
        <v>343</v>
      </c>
      <c r="K230" s="40">
        <v>138</v>
      </c>
      <c r="L230" s="40">
        <v>444</v>
      </c>
      <c r="M230" s="40">
        <v>271</v>
      </c>
      <c r="N230" s="40">
        <v>939</v>
      </c>
      <c r="O230" s="40">
        <v>113</v>
      </c>
      <c r="P230" s="40">
        <v>172</v>
      </c>
      <c r="Q230" s="40">
        <v>377</v>
      </c>
      <c r="R230" s="40">
        <v>749</v>
      </c>
      <c r="S230" s="40">
        <v>542</v>
      </c>
      <c r="T230" s="40">
        <v>230</v>
      </c>
      <c r="U230" s="40">
        <v>124</v>
      </c>
      <c r="V230" s="40">
        <v>105</v>
      </c>
      <c r="W230" s="40">
        <v>186</v>
      </c>
    </row>
    <row r="231" spans="1:23" x14ac:dyDescent="0.2">
      <c r="A231" s="39" t="s">
        <v>456</v>
      </c>
      <c r="D231" s="19" t="s">
        <v>457</v>
      </c>
      <c r="E231" s="40">
        <v>88011</v>
      </c>
      <c r="F231" s="40">
        <v>83943</v>
      </c>
      <c r="G231" s="40">
        <v>527</v>
      </c>
      <c r="H231" s="40">
        <v>17</v>
      </c>
      <c r="I231" s="40">
        <v>786</v>
      </c>
      <c r="J231" s="40">
        <v>346</v>
      </c>
      <c r="K231" s="40">
        <v>104</v>
      </c>
      <c r="L231" s="40">
        <v>264</v>
      </c>
      <c r="M231" s="40">
        <v>197</v>
      </c>
      <c r="N231" s="40">
        <v>378</v>
      </c>
      <c r="O231" s="40">
        <v>67</v>
      </c>
      <c r="P231" s="40">
        <v>87</v>
      </c>
      <c r="Q231" s="40">
        <v>220</v>
      </c>
      <c r="R231" s="40">
        <v>260</v>
      </c>
      <c r="S231" s="40">
        <v>327</v>
      </c>
      <c r="T231" s="40">
        <v>203</v>
      </c>
      <c r="U231" s="40">
        <v>131</v>
      </c>
      <c r="V231" s="40">
        <v>31</v>
      </c>
      <c r="W231" s="40">
        <v>123</v>
      </c>
    </row>
    <row r="232" spans="1:23" x14ac:dyDescent="0.2">
      <c r="A232" s="39" t="s">
        <v>458</v>
      </c>
      <c r="D232" s="19" t="s">
        <v>459</v>
      </c>
      <c r="E232" s="40">
        <v>168310</v>
      </c>
      <c r="F232" s="40">
        <v>151990</v>
      </c>
      <c r="G232" s="40">
        <v>1450</v>
      </c>
      <c r="H232" s="40">
        <v>212</v>
      </c>
      <c r="I232" s="40">
        <v>4331</v>
      </c>
      <c r="J232" s="40">
        <v>854</v>
      </c>
      <c r="K232" s="40">
        <v>342</v>
      </c>
      <c r="L232" s="40">
        <v>844</v>
      </c>
      <c r="M232" s="40">
        <v>606</v>
      </c>
      <c r="N232" s="40">
        <v>1911</v>
      </c>
      <c r="O232" s="40">
        <v>673</v>
      </c>
      <c r="P232" s="40">
        <v>466</v>
      </c>
      <c r="Q232" s="40">
        <v>826</v>
      </c>
      <c r="R232" s="40">
        <v>1086</v>
      </c>
      <c r="S232" s="40">
        <v>1420</v>
      </c>
      <c r="T232" s="40">
        <v>429</v>
      </c>
      <c r="U232" s="40">
        <v>202</v>
      </c>
      <c r="V232" s="40">
        <v>318</v>
      </c>
      <c r="W232" s="40">
        <v>350</v>
      </c>
    </row>
    <row r="233" spans="1:23" x14ac:dyDescent="0.2">
      <c r="A233" s="39" t="s">
        <v>460</v>
      </c>
      <c r="D233" s="19" t="s">
        <v>461</v>
      </c>
      <c r="E233" s="40">
        <v>173074</v>
      </c>
      <c r="F233" s="40">
        <v>151453</v>
      </c>
      <c r="G233" s="40">
        <v>1155</v>
      </c>
      <c r="H233" s="40">
        <v>79</v>
      </c>
      <c r="I233" s="40">
        <v>6619</v>
      </c>
      <c r="J233" s="40">
        <v>889</v>
      </c>
      <c r="K233" s="40">
        <v>469</v>
      </c>
      <c r="L233" s="40">
        <v>929</v>
      </c>
      <c r="M233" s="40">
        <v>865</v>
      </c>
      <c r="N233" s="40">
        <v>1426</v>
      </c>
      <c r="O233" s="40">
        <v>366</v>
      </c>
      <c r="P233" s="40">
        <v>385</v>
      </c>
      <c r="Q233" s="40">
        <v>1690</v>
      </c>
      <c r="R233" s="40">
        <v>2488</v>
      </c>
      <c r="S233" s="40">
        <v>1803</v>
      </c>
      <c r="T233" s="40">
        <v>528</v>
      </c>
      <c r="U233" s="40">
        <v>244</v>
      </c>
      <c r="V233" s="40">
        <v>978</v>
      </c>
      <c r="W233" s="40">
        <v>708</v>
      </c>
    </row>
    <row r="234" spans="1:23" x14ac:dyDescent="0.2">
      <c r="A234" s="39" t="s">
        <v>462</v>
      </c>
      <c r="D234" s="19" t="s">
        <v>463</v>
      </c>
      <c r="E234" s="40">
        <v>124659</v>
      </c>
      <c r="F234" s="40">
        <v>106233</v>
      </c>
      <c r="G234" s="40">
        <v>1427</v>
      </c>
      <c r="H234" s="40">
        <v>176</v>
      </c>
      <c r="I234" s="40">
        <v>5033</v>
      </c>
      <c r="J234" s="40">
        <v>881</v>
      </c>
      <c r="K234" s="40">
        <v>267</v>
      </c>
      <c r="L234" s="40">
        <v>808</v>
      </c>
      <c r="M234" s="40">
        <v>693</v>
      </c>
      <c r="N234" s="40">
        <v>3041</v>
      </c>
      <c r="O234" s="40">
        <v>933</v>
      </c>
      <c r="P234" s="40">
        <v>265</v>
      </c>
      <c r="Q234" s="40">
        <v>598</v>
      </c>
      <c r="R234" s="40">
        <v>1085</v>
      </c>
      <c r="S234" s="40">
        <v>1186</v>
      </c>
      <c r="T234" s="40">
        <v>958</v>
      </c>
      <c r="U234" s="40">
        <v>260</v>
      </c>
      <c r="V234" s="40">
        <v>151</v>
      </c>
      <c r="W234" s="40">
        <v>664</v>
      </c>
    </row>
    <row r="235" spans="1:23" x14ac:dyDescent="0.2">
      <c r="A235" s="39" t="s">
        <v>464</v>
      </c>
      <c r="D235" s="19" t="s">
        <v>465</v>
      </c>
      <c r="E235" s="40">
        <v>81944</v>
      </c>
      <c r="F235" s="40">
        <v>68715</v>
      </c>
      <c r="G235" s="40">
        <v>875</v>
      </c>
      <c r="H235" s="40">
        <v>117</v>
      </c>
      <c r="I235" s="40">
        <v>3292</v>
      </c>
      <c r="J235" s="40">
        <v>654</v>
      </c>
      <c r="K235" s="40">
        <v>308</v>
      </c>
      <c r="L235" s="40">
        <v>389</v>
      </c>
      <c r="M235" s="40">
        <v>401</v>
      </c>
      <c r="N235" s="40">
        <v>1061</v>
      </c>
      <c r="O235" s="40">
        <v>629</v>
      </c>
      <c r="P235" s="40">
        <v>392</v>
      </c>
      <c r="Q235" s="40">
        <v>830</v>
      </c>
      <c r="R235" s="40">
        <v>821</v>
      </c>
      <c r="S235" s="40">
        <v>2256</v>
      </c>
      <c r="T235" s="40">
        <v>542</v>
      </c>
      <c r="U235" s="40">
        <v>292</v>
      </c>
      <c r="V235" s="40">
        <v>147</v>
      </c>
      <c r="W235" s="40">
        <v>223</v>
      </c>
    </row>
    <row r="236" spans="1:23" x14ac:dyDescent="0.2">
      <c r="A236" s="39" t="s">
        <v>466</v>
      </c>
      <c r="D236" s="19" t="s">
        <v>467</v>
      </c>
      <c r="E236" s="40">
        <v>61629</v>
      </c>
      <c r="F236" s="40">
        <v>59011</v>
      </c>
      <c r="G236" s="40">
        <v>358</v>
      </c>
      <c r="H236" s="40">
        <v>201</v>
      </c>
      <c r="I236" s="40">
        <v>859</v>
      </c>
      <c r="J236" s="40">
        <v>152</v>
      </c>
      <c r="K236" s="40">
        <v>56</v>
      </c>
      <c r="L236" s="40">
        <v>174</v>
      </c>
      <c r="M236" s="40">
        <v>124</v>
      </c>
      <c r="N236" s="40">
        <v>117</v>
      </c>
      <c r="O236" s="40">
        <v>7</v>
      </c>
      <c r="P236" s="40">
        <v>90</v>
      </c>
      <c r="Q236" s="40">
        <v>104</v>
      </c>
      <c r="R236" s="40">
        <v>166</v>
      </c>
      <c r="S236" s="40">
        <v>59</v>
      </c>
      <c r="T236" s="40">
        <v>61</v>
      </c>
      <c r="U236" s="40">
        <v>30</v>
      </c>
      <c r="V236" s="40">
        <v>8</v>
      </c>
      <c r="W236" s="40">
        <v>52</v>
      </c>
    </row>
    <row r="237" spans="1:23" s="25" customFormat="1" x14ac:dyDescent="0.2">
      <c r="A237" s="39" t="s">
        <v>468</v>
      </c>
      <c r="B237" s="19"/>
      <c r="C237" s="19"/>
      <c r="D237" s="19" t="s">
        <v>469</v>
      </c>
      <c r="E237" s="40">
        <v>83287</v>
      </c>
      <c r="F237" s="40">
        <v>79628</v>
      </c>
      <c r="G237" s="40">
        <v>468</v>
      </c>
      <c r="H237" s="40">
        <v>49</v>
      </c>
      <c r="I237" s="40">
        <v>792</v>
      </c>
      <c r="J237" s="40">
        <v>296</v>
      </c>
      <c r="K237" s="40">
        <v>127</v>
      </c>
      <c r="L237" s="40">
        <v>304</v>
      </c>
      <c r="M237" s="40">
        <v>178</v>
      </c>
      <c r="N237" s="40">
        <v>262</v>
      </c>
      <c r="O237" s="40">
        <v>42</v>
      </c>
      <c r="P237" s="40">
        <v>81</v>
      </c>
      <c r="Q237" s="40">
        <v>228</v>
      </c>
      <c r="R237" s="40">
        <v>268</v>
      </c>
      <c r="S237" s="40">
        <v>235</v>
      </c>
      <c r="T237" s="40">
        <v>95</v>
      </c>
      <c r="U237" s="40">
        <v>103</v>
      </c>
      <c r="V237" s="40">
        <v>40</v>
      </c>
      <c r="W237" s="40">
        <v>91</v>
      </c>
    </row>
    <row r="238" spans="1:23" s="25" customFormat="1" x14ac:dyDescent="0.2">
      <c r="A238" s="39" t="s">
        <v>470</v>
      </c>
      <c r="B238" s="19"/>
      <c r="C238" s="19"/>
      <c r="D238" s="19" t="s">
        <v>471</v>
      </c>
      <c r="E238" s="40">
        <v>138048</v>
      </c>
      <c r="F238" s="40">
        <v>131666</v>
      </c>
      <c r="G238" s="40">
        <v>998</v>
      </c>
      <c r="H238" s="40">
        <v>62</v>
      </c>
      <c r="I238" s="40">
        <v>1941</v>
      </c>
      <c r="J238" s="40">
        <v>595</v>
      </c>
      <c r="K238" s="40">
        <v>176</v>
      </c>
      <c r="L238" s="40">
        <v>371</v>
      </c>
      <c r="M238" s="40">
        <v>325</v>
      </c>
      <c r="N238" s="40">
        <v>323</v>
      </c>
      <c r="O238" s="40">
        <v>34</v>
      </c>
      <c r="P238" s="40">
        <v>111</v>
      </c>
      <c r="Q238" s="40">
        <v>367</v>
      </c>
      <c r="R238" s="40">
        <v>440</v>
      </c>
      <c r="S238" s="40">
        <v>239</v>
      </c>
      <c r="T238" s="40">
        <v>134</v>
      </c>
      <c r="U238" s="40">
        <v>61</v>
      </c>
      <c r="V238" s="40">
        <v>47</v>
      </c>
      <c r="W238" s="40">
        <v>158</v>
      </c>
    </row>
    <row r="239" spans="1:23" x14ac:dyDescent="0.2">
      <c r="A239" s="39" t="s">
        <v>472</v>
      </c>
      <c r="D239" s="19" t="s">
        <v>473</v>
      </c>
      <c r="E239" s="40">
        <v>79443</v>
      </c>
      <c r="F239" s="40">
        <v>73325</v>
      </c>
      <c r="G239" s="40">
        <v>622</v>
      </c>
      <c r="H239" s="40">
        <v>122</v>
      </c>
      <c r="I239" s="40">
        <v>2692</v>
      </c>
      <c r="J239" s="40">
        <v>241</v>
      </c>
      <c r="K239" s="40">
        <v>132</v>
      </c>
      <c r="L239" s="40">
        <v>382</v>
      </c>
      <c r="M239" s="40">
        <v>222</v>
      </c>
      <c r="N239" s="40">
        <v>284</v>
      </c>
      <c r="O239" s="40">
        <v>40</v>
      </c>
      <c r="P239" s="40">
        <v>186</v>
      </c>
      <c r="Q239" s="40">
        <v>202</v>
      </c>
      <c r="R239" s="40">
        <v>410</v>
      </c>
      <c r="S239" s="40">
        <v>197</v>
      </c>
      <c r="T239" s="40">
        <v>159</v>
      </c>
      <c r="U239" s="40">
        <v>61</v>
      </c>
      <c r="V239" s="40">
        <v>40</v>
      </c>
      <c r="W239" s="40">
        <v>126</v>
      </c>
    </row>
    <row r="240" spans="1:23" x14ac:dyDescent="0.2">
      <c r="A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</row>
    <row r="241" spans="1:23" x14ac:dyDescent="0.2">
      <c r="A241" s="21" t="s">
        <v>474</v>
      </c>
      <c r="B241" s="25"/>
      <c r="C241" s="25" t="s">
        <v>475</v>
      </c>
      <c r="D241" s="25"/>
      <c r="E241" s="38">
        <v>1116062</v>
      </c>
      <c r="F241" s="38">
        <v>902006</v>
      </c>
      <c r="G241" s="38">
        <v>17260</v>
      </c>
      <c r="H241" s="38">
        <v>1149</v>
      </c>
      <c r="I241" s="38">
        <v>57080</v>
      </c>
      <c r="J241" s="38">
        <v>8899</v>
      </c>
      <c r="K241" s="38">
        <v>3250</v>
      </c>
      <c r="L241" s="38">
        <v>8703</v>
      </c>
      <c r="M241" s="38">
        <v>6645</v>
      </c>
      <c r="N241" s="38">
        <v>28848</v>
      </c>
      <c r="O241" s="38">
        <v>12302</v>
      </c>
      <c r="P241" s="38">
        <v>5608</v>
      </c>
      <c r="Q241" s="38">
        <v>8462</v>
      </c>
      <c r="R241" s="38">
        <v>17361</v>
      </c>
      <c r="S241" s="38">
        <v>19722</v>
      </c>
      <c r="T241" s="38">
        <v>8713</v>
      </c>
      <c r="U241" s="38">
        <v>2966</v>
      </c>
      <c r="V241" s="38">
        <v>2359</v>
      </c>
      <c r="W241" s="38">
        <v>4729</v>
      </c>
    </row>
    <row r="242" spans="1:23" x14ac:dyDescent="0.2">
      <c r="A242" s="39" t="s">
        <v>476</v>
      </c>
      <c r="D242" s="19" t="s">
        <v>477</v>
      </c>
      <c r="E242" s="40">
        <v>93609</v>
      </c>
      <c r="F242" s="40">
        <v>75656</v>
      </c>
      <c r="G242" s="40">
        <v>1308</v>
      </c>
      <c r="H242" s="40">
        <v>147</v>
      </c>
      <c r="I242" s="40">
        <v>7419</v>
      </c>
      <c r="J242" s="40">
        <v>787</v>
      </c>
      <c r="K242" s="40">
        <v>246</v>
      </c>
      <c r="L242" s="40">
        <v>500</v>
      </c>
      <c r="M242" s="40">
        <v>608</v>
      </c>
      <c r="N242" s="40">
        <v>799</v>
      </c>
      <c r="O242" s="40">
        <v>145</v>
      </c>
      <c r="P242" s="40">
        <v>158</v>
      </c>
      <c r="Q242" s="40">
        <v>326</v>
      </c>
      <c r="R242" s="40">
        <v>762</v>
      </c>
      <c r="S242" s="40">
        <v>2246</v>
      </c>
      <c r="T242" s="40">
        <v>1307</v>
      </c>
      <c r="U242" s="40">
        <v>404</v>
      </c>
      <c r="V242" s="40">
        <v>135</v>
      </c>
      <c r="W242" s="40">
        <v>656</v>
      </c>
    </row>
    <row r="243" spans="1:23" x14ac:dyDescent="0.2">
      <c r="A243" s="39" t="s">
        <v>478</v>
      </c>
      <c r="D243" s="19" t="s">
        <v>479</v>
      </c>
      <c r="E243" s="40">
        <v>144847</v>
      </c>
      <c r="F243" s="40">
        <v>124537</v>
      </c>
      <c r="G243" s="40">
        <v>1821</v>
      </c>
      <c r="H243" s="40">
        <v>231</v>
      </c>
      <c r="I243" s="40">
        <v>4948</v>
      </c>
      <c r="J243" s="40">
        <v>983</v>
      </c>
      <c r="K243" s="40">
        <v>393</v>
      </c>
      <c r="L243" s="40">
        <v>978</v>
      </c>
      <c r="M243" s="40">
        <v>721</v>
      </c>
      <c r="N243" s="40">
        <v>2347</v>
      </c>
      <c r="O243" s="40">
        <v>2007</v>
      </c>
      <c r="P243" s="40">
        <v>287</v>
      </c>
      <c r="Q243" s="40">
        <v>784</v>
      </c>
      <c r="R243" s="40">
        <v>1345</v>
      </c>
      <c r="S243" s="40">
        <v>1982</v>
      </c>
      <c r="T243" s="40">
        <v>740</v>
      </c>
      <c r="U243" s="40">
        <v>268</v>
      </c>
      <c r="V243" s="40">
        <v>165</v>
      </c>
      <c r="W243" s="40">
        <v>310</v>
      </c>
    </row>
    <row r="244" spans="1:23" x14ac:dyDescent="0.2">
      <c r="A244" s="39" t="s">
        <v>480</v>
      </c>
      <c r="D244" s="19" t="s">
        <v>481</v>
      </c>
      <c r="E244" s="40">
        <v>137687</v>
      </c>
      <c r="F244" s="40">
        <v>124266</v>
      </c>
      <c r="G244" s="40">
        <v>1566</v>
      </c>
      <c r="H244" s="40">
        <v>57</v>
      </c>
      <c r="I244" s="40">
        <v>5567</v>
      </c>
      <c r="J244" s="40">
        <v>622</v>
      </c>
      <c r="K244" s="40">
        <v>210</v>
      </c>
      <c r="L244" s="40">
        <v>854</v>
      </c>
      <c r="M244" s="40">
        <v>528</v>
      </c>
      <c r="N244" s="40">
        <v>999</v>
      </c>
      <c r="O244" s="40">
        <v>213</v>
      </c>
      <c r="P244" s="40">
        <v>282</v>
      </c>
      <c r="Q244" s="40">
        <v>516</v>
      </c>
      <c r="R244" s="40">
        <v>671</v>
      </c>
      <c r="S244" s="40">
        <v>590</v>
      </c>
      <c r="T244" s="40">
        <v>300</v>
      </c>
      <c r="U244" s="40">
        <v>94</v>
      </c>
      <c r="V244" s="40">
        <v>134</v>
      </c>
      <c r="W244" s="40">
        <v>218</v>
      </c>
    </row>
    <row r="245" spans="1:23" x14ac:dyDescent="0.2">
      <c r="A245" s="39" t="s">
        <v>482</v>
      </c>
      <c r="D245" s="19" t="s">
        <v>483</v>
      </c>
      <c r="E245" s="40">
        <v>100031</v>
      </c>
      <c r="F245" s="40">
        <v>75750</v>
      </c>
      <c r="G245" s="40">
        <v>2130</v>
      </c>
      <c r="H245" s="40">
        <v>154</v>
      </c>
      <c r="I245" s="40">
        <v>7029</v>
      </c>
      <c r="J245" s="40">
        <v>678</v>
      </c>
      <c r="K245" s="40">
        <v>385</v>
      </c>
      <c r="L245" s="40">
        <v>862</v>
      </c>
      <c r="M245" s="40">
        <v>694</v>
      </c>
      <c r="N245" s="40">
        <v>3723</v>
      </c>
      <c r="O245" s="40">
        <v>454</v>
      </c>
      <c r="P245" s="40">
        <v>232</v>
      </c>
      <c r="Q245" s="40">
        <v>918</v>
      </c>
      <c r="R245" s="40">
        <v>2066</v>
      </c>
      <c r="S245" s="40">
        <v>2990</v>
      </c>
      <c r="T245" s="40">
        <v>558</v>
      </c>
      <c r="U245" s="40">
        <v>379</v>
      </c>
      <c r="V245" s="40">
        <v>200</v>
      </c>
      <c r="W245" s="40">
        <v>829</v>
      </c>
    </row>
    <row r="246" spans="1:23" x14ac:dyDescent="0.2">
      <c r="A246" s="39" t="s">
        <v>484</v>
      </c>
      <c r="D246" s="19" t="s">
        <v>485</v>
      </c>
      <c r="E246" s="40">
        <v>127114</v>
      </c>
      <c r="F246" s="40">
        <v>107889</v>
      </c>
      <c r="G246" s="40">
        <v>1398</v>
      </c>
      <c r="H246" s="40">
        <v>33</v>
      </c>
      <c r="I246" s="40">
        <v>4435</v>
      </c>
      <c r="J246" s="40">
        <v>1481</v>
      </c>
      <c r="K246" s="40">
        <v>309</v>
      </c>
      <c r="L246" s="40">
        <v>912</v>
      </c>
      <c r="M246" s="40">
        <v>674</v>
      </c>
      <c r="N246" s="40">
        <v>3464</v>
      </c>
      <c r="O246" s="40">
        <v>424</v>
      </c>
      <c r="P246" s="40">
        <v>495</v>
      </c>
      <c r="Q246" s="40">
        <v>808</v>
      </c>
      <c r="R246" s="40">
        <v>1630</v>
      </c>
      <c r="S246" s="40">
        <v>859</v>
      </c>
      <c r="T246" s="40">
        <v>1344</v>
      </c>
      <c r="U246" s="40">
        <v>288</v>
      </c>
      <c r="V246" s="40">
        <v>146</v>
      </c>
      <c r="W246" s="40">
        <v>525</v>
      </c>
    </row>
    <row r="247" spans="1:23" x14ac:dyDescent="0.2">
      <c r="A247" s="39" t="s">
        <v>486</v>
      </c>
      <c r="D247" s="19" t="s">
        <v>487</v>
      </c>
      <c r="E247" s="40">
        <v>140664</v>
      </c>
      <c r="F247" s="40">
        <v>114145</v>
      </c>
      <c r="G247" s="40">
        <v>2514</v>
      </c>
      <c r="H247" s="40">
        <v>165</v>
      </c>
      <c r="I247" s="40">
        <v>7556</v>
      </c>
      <c r="J247" s="40">
        <v>1019</v>
      </c>
      <c r="K247" s="40">
        <v>397</v>
      </c>
      <c r="L247" s="40">
        <v>1491</v>
      </c>
      <c r="M247" s="40">
        <v>997</v>
      </c>
      <c r="N247" s="40">
        <v>2210</v>
      </c>
      <c r="O247" s="40">
        <v>1149</v>
      </c>
      <c r="P247" s="40">
        <v>2633</v>
      </c>
      <c r="Q247" s="40">
        <v>1149</v>
      </c>
      <c r="R247" s="40">
        <v>1870</v>
      </c>
      <c r="S247" s="40">
        <v>1203</v>
      </c>
      <c r="T247" s="40">
        <v>911</v>
      </c>
      <c r="U247" s="40">
        <v>274</v>
      </c>
      <c r="V247" s="40">
        <v>459</v>
      </c>
      <c r="W247" s="40">
        <v>522</v>
      </c>
    </row>
    <row r="248" spans="1:23" x14ac:dyDescent="0.2">
      <c r="A248" s="39" t="s">
        <v>488</v>
      </c>
      <c r="D248" s="19" t="s">
        <v>489</v>
      </c>
      <c r="E248" s="40">
        <v>83957</v>
      </c>
      <c r="F248" s="40">
        <v>69781</v>
      </c>
      <c r="G248" s="40">
        <v>1002</v>
      </c>
      <c r="H248" s="40">
        <v>67</v>
      </c>
      <c r="I248" s="40">
        <v>2748</v>
      </c>
      <c r="J248" s="40">
        <v>964</v>
      </c>
      <c r="K248" s="40">
        <v>292</v>
      </c>
      <c r="L248" s="40">
        <v>573</v>
      </c>
      <c r="M248" s="40">
        <v>436</v>
      </c>
      <c r="N248" s="40">
        <v>1626</v>
      </c>
      <c r="O248" s="40">
        <v>489</v>
      </c>
      <c r="P248" s="40">
        <v>536</v>
      </c>
      <c r="Q248" s="40">
        <v>635</v>
      </c>
      <c r="R248" s="40">
        <v>1562</v>
      </c>
      <c r="S248" s="40">
        <v>1915</v>
      </c>
      <c r="T248" s="40">
        <v>678</v>
      </c>
      <c r="U248" s="40">
        <v>243</v>
      </c>
      <c r="V248" s="40">
        <v>132</v>
      </c>
      <c r="W248" s="40">
        <v>278</v>
      </c>
    </row>
    <row r="249" spans="1:23" x14ac:dyDescent="0.2">
      <c r="A249" s="39" t="s">
        <v>490</v>
      </c>
      <c r="D249" s="19" t="s">
        <v>491</v>
      </c>
      <c r="E249" s="40">
        <v>87317</v>
      </c>
      <c r="F249" s="40">
        <v>69550</v>
      </c>
      <c r="G249" s="40">
        <v>1747</v>
      </c>
      <c r="H249" s="40">
        <v>79</v>
      </c>
      <c r="I249" s="40">
        <v>3918</v>
      </c>
      <c r="J249" s="40">
        <v>516</v>
      </c>
      <c r="K249" s="40">
        <v>181</v>
      </c>
      <c r="L249" s="40">
        <v>775</v>
      </c>
      <c r="M249" s="40">
        <v>530</v>
      </c>
      <c r="N249" s="40">
        <v>5231</v>
      </c>
      <c r="O249" s="40">
        <v>605</v>
      </c>
      <c r="P249" s="40">
        <v>158</v>
      </c>
      <c r="Q249" s="40">
        <v>590</v>
      </c>
      <c r="R249" s="40">
        <v>1409</v>
      </c>
      <c r="S249" s="40">
        <v>864</v>
      </c>
      <c r="T249" s="40">
        <v>598</v>
      </c>
      <c r="U249" s="40">
        <v>148</v>
      </c>
      <c r="V249" s="40">
        <v>128</v>
      </c>
      <c r="W249" s="40">
        <v>290</v>
      </c>
    </row>
    <row r="250" spans="1:23" x14ac:dyDescent="0.2">
      <c r="A250" s="39" t="s">
        <v>492</v>
      </c>
      <c r="D250" s="19" t="s">
        <v>493</v>
      </c>
      <c r="E250" s="40">
        <v>90301</v>
      </c>
      <c r="F250" s="40">
        <v>55875</v>
      </c>
      <c r="G250" s="40">
        <v>2063</v>
      </c>
      <c r="H250" s="40">
        <v>61</v>
      </c>
      <c r="I250" s="40">
        <v>6947</v>
      </c>
      <c r="J250" s="40">
        <v>990</v>
      </c>
      <c r="K250" s="40">
        <v>412</v>
      </c>
      <c r="L250" s="40">
        <v>939</v>
      </c>
      <c r="M250" s="40">
        <v>763</v>
      </c>
      <c r="N250" s="40">
        <v>4923</v>
      </c>
      <c r="O250" s="40">
        <v>6082</v>
      </c>
      <c r="P250" s="40">
        <v>362</v>
      </c>
      <c r="Q250" s="40">
        <v>822</v>
      </c>
      <c r="R250" s="40">
        <v>3981</v>
      </c>
      <c r="S250" s="40">
        <v>3142</v>
      </c>
      <c r="T250" s="40">
        <v>1558</v>
      </c>
      <c r="U250" s="40">
        <v>529</v>
      </c>
      <c r="V250" s="40">
        <v>294</v>
      </c>
      <c r="W250" s="40">
        <v>558</v>
      </c>
    </row>
    <row r="251" spans="1:23" x14ac:dyDescent="0.2">
      <c r="A251" s="39" t="s">
        <v>494</v>
      </c>
      <c r="D251" s="19" t="s">
        <v>495</v>
      </c>
      <c r="E251" s="40">
        <v>110535</v>
      </c>
      <c r="F251" s="40">
        <v>84557</v>
      </c>
      <c r="G251" s="40">
        <v>1711</v>
      </c>
      <c r="H251" s="40">
        <v>155</v>
      </c>
      <c r="I251" s="40">
        <v>6513</v>
      </c>
      <c r="J251" s="40">
        <v>859</v>
      </c>
      <c r="K251" s="40">
        <v>425</v>
      </c>
      <c r="L251" s="40">
        <v>819</v>
      </c>
      <c r="M251" s="40">
        <v>694</v>
      </c>
      <c r="N251" s="40">
        <v>3526</v>
      </c>
      <c r="O251" s="40">
        <v>734</v>
      </c>
      <c r="P251" s="40">
        <v>465</v>
      </c>
      <c r="Q251" s="40">
        <v>1914</v>
      </c>
      <c r="R251" s="40">
        <v>2065</v>
      </c>
      <c r="S251" s="40">
        <v>3931</v>
      </c>
      <c r="T251" s="40">
        <v>719</v>
      </c>
      <c r="U251" s="40">
        <v>339</v>
      </c>
      <c r="V251" s="40">
        <v>566</v>
      </c>
      <c r="W251" s="40">
        <v>543</v>
      </c>
    </row>
    <row r="252" spans="1:23" x14ac:dyDescent="0.2">
      <c r="A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</row>
    <row r="253" spans="1:23" s="25" customFormat="1" x14ac:dyDescent="0.2">
      <c r="A253" s="21" t="s">
        <v>496</v>
      </c>
      <c r="C253" s="25" t="s">
        <v>497</v>
      </c>
      <c r="E253" s="38">
        <v>857888</v>
      </c>
      <c r="F253" s="38">
        <v>793086</v>
      </c>
      <c r="G253" s="38">
        <v>3677</v>
      </c>
      <c r="H253" s="38">
        <v>922</v>
      </c>
      <c r="I253" s="38">
        <v>30333</v>
      </c>
      <c r="J253" s="38">
        <v>2493</v>
      </c>
      <c r="K253" s="38">
        <v>1905</v>
      </c>
      <c r="L253" s="38">
        <v>2979</v>
      </c>
      <c r="M253" s="38">
        <v>2650</v>
      </c>
      <c r="N253" s="38">
        <v>4043</v>
      </c>
      <c r="O253" s="38">
        <v>700</v>
      </c>
      <c r="P253" s="38">
        <v>933</v>
      </c>
      <c r="Q253" s="38">
        <v>3208</v>
      </c>
      <c r="R253" s="38">
        <v>4133</v>
      </c>
      <c r="S253" s="38">
        <v>3096</v>
      </c>
      <c r="T253" s="38">
        <v>905</v>
      </c>
      <c r="U253" s="38">
        <v>608</v>
      </c>
      <c r="V253" s="38">
        <v>963</v>
      </c>
      <c r="W253" s="38">
        <v>1254</v>
      </c>
    </row>
    <row r="254" spans="1:23" x14ac:dyDescent="0.2">
      <c r="A254" s="39" t="s">
        <v>498</v>
      </c>
      <c r="D254" s="19" t="s">
        <v>499</v>
      </c>
      <c r="E254" s="40">
        <v>130491</v>
      </c>
      <c r="F254" s="40">
        <v>119033</v>
      </c>
      <c r="G254" s="40">
        <v>593</v>
      </c>
      <c r="H254" s="40">
        <v>204</v>
      </c>
      <c r="I254" s="40">
        <v>7286</v>
      </c>
      <c r="J254" s="40">
        <v>379</v>
      </c>
      <c r="K254" s="40">
        <v>313</v>
      </c>
      <c r="L254" s="40">
        <v>388</v>
      </c>
      <c r="M254" s="40">
        <v>482</v>
      </c>
      <c r="N254" s="40">
        <v>295</v>
      </c>
      <c r="O254" s="40">
        <v>81</v>
      </c>
      <c r="P254" s="40">
        <v>101</v>
      </c>
      <c r="Q254" s="40">
        <v>202</v>
      </c>
      <c r="R254" s="40">
        <v>361</v>
      </c>
      <c r="S254" s="40">
        <v>211</v>
      </c>
      <c r="T254" s="40">
        <v>225</v>
      </c>
      <c r="U254" s="40">
        <v>160</v>
      </c>
      <c r="V254" s="40">
        <v>9</v>
      </c>
      <c r="W254" s="40">
        <v>168</v>
      </c>
    </row>
    <row r="255" spans="1:23" x14ac:dyDescent="0.2">
      <c r="A255" s="39" t="s">
        <v>500</v>
      </c>
      <c r="D255" s="19" t="s">
        <v>501</v>
      </c>
      <c r="E255" s="40">
        <v>124646</v>
      </c>
      <c r="F255" s="40">
        <v>119582</v>
      </c>
      <c r="G255" s="40">
        <v>406</v>
      </c>
      <c r="H255" s="40">
        <v>44</v>
      </c>
      <c r="I255" s="40">
        <v>1763</v>
      </c>
      <c r="J255" s="40">
        <v>267</v>
      </c>
      <c r="K255" s="40">
        <v>165</v>
      </c>
      <c r="L255" s="40">
        <v>389</v>
      </c>
      <c r="M255" s="40">
        <v>243</v>
      </c>
      <c r="N255" s="40">
        <v>405</v>
      </c>
      <c r="O255" s="40">
        <v>45</v>
      </c>
      <c r="P255" s="40">
        <v>96</v>
      </c>
      <c r="Q255" s="40">
        <v>286</v>
      </c>
      <c r="R255" s="40">
        <v>433</v>
      </c>
      <c r="S255" s="40">
        <v>228</v>
      </c>
      <c r="T255" s="40">
        <v>63</v>
      </c>
      <c r="U255" s="40">
        <v>40</v>
      </c>
      <c r="V255" s="40">
        <v>80</v>
      </c>
      <c r="W255" s="40">
        <v>111</v>
      </c>
    </row>
    <row r="256" spans="1:23" x14ac:dyDescent="0.2">
      <c r="A256" s="39" t="s">
        <v>502</v>
      </c>
      <c r="D256" s="19" t="s">
        <v>503</v>
      </c>
      <c r="E256" s="40">
        <v>97277</v>
      </c>
      <c r="F256" s="40">
        <v>90280</v>
      </c>
      <c r="G256" s="40">
        <v>390</v>
      </c>
      <c r="H256" s="40">
        <v>63</v>
      </c>
      <c r="I256" s="40">
        <v>3482</v>
      </c>
      <c r="J256" s="40">
        <v>294</v>
      </c>
      <c r="K256" s="40">
        <v>277</v>
      </c>
      <c r="L256" s="40">
        <v>331</v>
      </c>
      <c r="M256" s="40">
        <v>257</v>
      </c>
      <c r="N256" s="40">
        <v>446</v>
      </c>
      <c r="O256" s="40">
        <v>116</v>
      </c>
      <c r="P256" s="40">
        <v>18</v>
      </c>
      <c r="Q256" s="40">
        <v>189</v>
      </c>
      <c r="R256" s="40">
        <v>435</v>
      </c>
      <c r="S256" s="40">
        <v>285</v>
      </c>
      <c r="T256" s="40">
        <v>86</v>
      </c>
      <c r="U256" s="40">
        <v>68</v>
      </c>
      <c r="V256" s="40">
        <v>77</v>
      </c>
      <c r="W256" s="40">
        <v>183</v>
      </c>
    </row>
    <row r="257" spans="1:23" x14ac:dyDescent="0.2">
      <c r="A257" s="39" t="s">
        <v>504</v>
      </c>
      <c r="D257" s="19" t="s">
        <v>505</v>
      </c>
      <c r="E257" s="40">
        <v>147451</v>
      </c>
      <c r="F257" s="40">
        <v>135955</v>
      </c>
      <c r="G257" s="40">
        <v>605</v>
      </c>
      <c r="H257" s="40">
        <v>255</v>
      </c>
      <c r="I257" s="40">
        <v>6594</v>
      </c>
      <c r="J257" s="40">
        <v>362</v>
      </c>
      <c r="K257" s="40">
        <v>235</v>
      </c>
      <c r="L257" s="40">
        <v>376</v>
      </c>
      <c r="M257" s="40">
        <v>399</v>
      </c>
      <c r="N257" s="40">
        <v>668</v>
      </c>
      <c r="O257" s="40">
        <v>134</v>
      </c>
      <c r="P257" s="40">
        <v>51</v>
      </c>
      <c r="Q257" s="40">
        <v>386</v>
      </c>
      <c r="R257" s="40">
        <v>624</v>
      </c>
      <c r="S257" s="40">
        <v>319</v>
      </c>
      <c r="T257" s="40">
        <v>118</v>
      </c>
      <c r="U257" s="40">
        <v>124</v>
      </c>
      <c r="V257" s="40">
        <v>74</v>
      </c>
      <c r="W257" s="40">
        <v>172</v>
      </c>
    </row>
    <row r="258" spans="1:23" x14ac:dyDescent="0.2">
      <c r="A258" s="39" t="s">
        <v>506</v>
      </c>
      <c r="D258" s="19" t="s">
        <v>507</v>
      </c>
      <c r="E258" s="40">
        <v>101499</v>
      </c>
      <c r="F258" s="40">
        <v>98001</v>
      </c>
      <c r="G258" s="40">
        <v>354</v>
      </c>
      <c r="H258" s="40">
        <v>46</v>
      </c>
      <c r="I258" s="40">
        <v>1726</v>
      </c>
      <c r="J258" s="40">
        <v>194</v>
      </c>
      <c r="K258" s="40">
        <v>76</v>
      </c>
      <c r="L258" s="40">
        <v>197</v>
      </c>
      <c r="M258" s="40">
        <v>150</v>
      </c>
      <c r="N258" s="40">
        <v>112</v>
      </c>
      <c r="O258" s="40">
        <v>5</v>
      </c>
      <c r="P258" s="40">
        <v>67</v>
      </c>
      <c r="Q258" s="40">
        <v>141</v>
      </c>
      <c r="R258" s="40">
        <v>206</v>
      </c>
      <c r="S258" s="40">
        <v>67</v>
      </c>
      <c r="T258" s="40">
        <v>73</v>
      </c>
      <c r="U258" s="40">
        <v>17</v>
      </c>
      <c r="V258" s="40">
        <v>10</v>
      </c>
      <c r="W258" s="40">
        <v>57</v>
      </c>
    </row>
    <row r="259" spans="1:23" x14ac:dyDescent="0.2">
      <c r="A259" s="39" t="s">
        <v>508</v>
      </c>
      <c r="D259" s="19" t="s">
        <v>509</v>
      </c>
      <c r="E259" s="40">
        <v>132512</v>
      </c>
      <c r="F259" s="40">
        <v>112237</v>
      </c>
      <c r="G259" s="40">
        <v>874</v>
      </c>
      <c r="H259" s="40">
        <v>127</v>
      </c>
      <c r="I259" s="40">
        <v>7137</v>
      </c>
      <c r="J259" s="40">
        <v>684</v>
      </c>
      <c r="K259" s="40">
        <v>660</v>
      </c>
      <c r="L259" s="40">
        <v>876</v>
      </c>
      <c r="M259" s="40">
        <v>819</v>
      </c>
      <c r="N259" s="40">
        <v>1684</v>
      </c>
      <c r="O259" s="40">
        <v>255</v>
      </c>
      <c r="P259" s="40">
        <v>540</v>
      </c>
      <c r="Q259" s="40">
        <v>1679</v>
      </c>
      <c r="R259" s="40">
        <v>1686</v>
      </c>
      <c r="S259" s="40">
        <v>1727</v>
      </c>
      <c r="T259" s="40">
        <v>272</v>
      </c>
      <c r="U259" s="40">
        <v>148</v>
      </c>
      <c r="V259" s="40">
        <v>643</v>
      </c>
      <c r="W259" s="40">
        <v>464</v>
      </c>
    </row>
    <row r="260" spans="1:23" x14ac:dyDescent="0.2">
      <c r="A260" s="39" t="s">
        <v>510</v>
      </c>
      <c r="D260" s="19" t="s">
        <v>511</v>
      </c>
      <c r="E260" s="40">
        <v>124012</v>
      </c>
      <c r="F260" s="40">
        <v>117998</v>
      </c>
      <c r="G260" s="40">
        <v>455</v>
      </c>
      <c r="H260" s="40">
        <v>183</v>
      </c>
      <c r="I260" s="40">
        <v>2345</v>
      </c>
      <c r="J260" s="40">
        <v>313</v>
      </c>
      <c r="K260" s="40">
        <v>179</v>
      </c>
      <c r="L260" s="40">
        <v>422</v>
      </c>
      <c r="M260" s="40">
        <v>300</v>
      </c>
      <c r="N260" s="40">
        <v>433</v>
      </c>
      <c r="O260" s="40">
        <v>64</v>
      </c>
      <c r="P260" s="40">
        <v>60</v>
      </c>
      <c r="Q260" s="40">
        <v>325</v>
      </c>
      <c r="R260" s="40">
        <v>388</v>
      </c>
      <c r="S260" s="40">
        <v>259</v>
      </c>
      <c r="T260" s="40">
        <v>68</v>
      </c>
      <c r="U260" s="40">
        <v>51</v>
      </c>
      <c r="V260" s="40">
        <v>70</v>
      </c>
      <c r="W260" s="40">
        <v>99</v>
      </c>
    </row>
    <row r="261" spans="1:23" x14ac:dyDescent="0.2">
      <c r="A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</row>
    <row r="262" spans="1:23" x14ac:dyDescent="0.2">
      <c r="A262" s="21" t="s">
        <v>512</v>
      </c>
      <c r="B262" s="25"/>
      <c r="C262" s="25" t="s">
        <v>513</v>
      </c>
      <c r="D262" s="25"/>
      <c r="E262" s="38">
        <v>728163</v>
      </c>
      <c r="F262" s="38">
        <v>661458</v>
      </c>
      <c r="G262" s="38">
        <v>3744</v>
      </c>
      <c r="H262" s="38">
        <v>604</v>
      </c>
      <c r="I262" s="38">
        <v>27389</v>
      </c>
      <c r="J262" s="38">
        <v>4733</v>
      </c>
      <c r="K262" s="38">
        <v>1785</v>
      </c>
      <c r="L262" s="38">
        <v>2787</v>
      </c>
      <c r="M262" s="38">
        <v>3167</v>
      </c>
      <c r="N262" s="38">
        <v>3999</v>
      </c>
      <c r="O262" s="38">
        <v>697</v>
      </c>
      <c r="P262" s="38">
        <v>2253</v>
      </c>
      <c r="Q262" s="38">
        <v>2159</v>
      </c>
      <c r="R262" s="38">
        <v>4023</v>
      </c>
      <c r="S262" s="38">
        <v>2624</v>
      </c>
      <c r="T262" s="38">
        <v>2509</v>
      </c>
      <c r="U262" s="38">
        <v>1721</v>
      </c>
      <c r="V262" s="38">
        <v>320</v>
      </c>
      <c r="W262" s="38">
        <v>2191</v>
      </c>
    </row>
    <row r="263" spans="1:23" x14ac:dyDescent="0.2">
      <c r="A263" s="39" t="s">
        <v>514</v>
      </c>
      <c r="D263" s="19" t="s">
        <v>515</v>
      </c>
      <c r="E263" s="40">
        <v>87740</v>
      </c>
      <c r="F263" s="40">
        <v>83666</v>
      </c>
      <c r="G263" s="40">
        <v>486</v>
      </c>
      <c r="H263" s="40">
        <v>51</v>
      </c>
      <c r="I263" s="40">
        <v>1642</v>
      </c>
      <c r="J263" s="40">
        <v>306</v>
      </c>
      <c r="K263" s="40">
        <v>92</v>
      </c>
      <c r="L263" s="40">
        <v>216</v>
      </c>
      <c r="M263" s="40">
        <v>213</v>
      </c>
      <c r="N263" s="40">
        <v>180</v>
      </c>
      <c r="O263" s="40">
        <v>9</v>
      </c>
      <c r="P263" s="40">
        <v>65</v>
      </c>
      <c r="Q263" s="40">
        <v>161</v>
      </c>
      <c r="R263" s="40">
        <v>251</v>
      </c>
      <c r="S263" s="40">
        <v>133</v>
      </c>
      <c r="T263" s="40">
        <v>89</v>
      </c>
      <c r="U263" s="40">
        <v>42</v>
      </c>
      <c r="V263" s="40">
        <v>10</v>
      </c>
      <c r="W263" s="40">
        <v>128</v>
      </c>
    </row>
    <row r="264" spans="1:23" x14ac:dyDescent="0.2">
      <c r="A264" s="39" t="s">
        <v>516</v>
      </c>
      <c r="D264" s="19" t="s">
        <v>517</v>
      </c>
      <c r="E264" s="40">
        <v>59748</v>
      </c>
      <c r="F264" s="40">
        <v>46142</v>
      </c>
      <c r="G264" s="40">
        <v>583</v>
      </c>
      <c r="H264" s="40">
        <v>108</v>
      </c>
      <c r="I264" s="40">
        <v>8074</v>
      </c>
      <c r="J264" s="40">
        <v>267</v>
      </c>
      <c r="K264" s="40">
        <v>274</v>
      </c>
      <c r="L264" s="40">
        <v>402</v>
      </c>
      <c r="M264" s="40">
        <v>801</v>
      </c>
      <c r="N264" s="40">
        <v>300</v>
      </c>
      <c r="O264" s="40">
        <v>135</v>
      </c>
      <c r="P264" s="40">
        <v>96</v>
      </c>
      <c r="Q264" s="40">
        <v>105</v>
      </c>
      <c r="R264" s="40">
        <v>627</v>
      </c>
      <c r="S264" s="40">
        <v>373</v>
      </c>
      <c r="T264" s="40">
        <v>173</v>
      </c>
      <c r="U264" s="40">
        <v>750</v>
      </c>
      <c r="V264" s="40">
        <v>12</v>
      </c>
      <c r="W264" s="40">
        <v>526</v>
      </c>
    </row>
    <row r="265" spans="1:23" x14ac:dyDescent="0.2">
      <c r="A265" s="39" t="s">
        <v>518</v>
      </c>
      <c r="D265" s="19" t="s">
        <v>519</v>
      </c>
      <c r="E265" s="40">
        <v>133384</v>
      </c>
      <c r="F265" s="40">
        <v>110624</v>
      </c>
      <c r="G265" s="40">
        <v>610</v>
      </c>
      <c r="H265" s="40">
        <v>149</v>
      </c>
      <c r="I265" s="40">
        <v>7213</v>
      </c>
      <c r="J265" s="40">
        <v>2579</v>
      </c>
      <c r="K265" s="40">
        <v>655</v>
      </c>
      <c r="L265" s="40">
        <v>637</v>
      </c>
      <c r="M265" s="40">
        <v>945</v>
      </c>
      <c r="N265" s="40">
        <v>1801</v>
      </c>
      <c r="O265" s="40">
        <v>242</v>
      </c>
      <c r="P265" s="40">
        <v>1687</v>
      </c>
      <c r="Q265" s="40">
        <v>666</v>
      </c>
      <c r="R265" s="40">
        <v>1344</v>
      </c>
      <c r="S265" s="40">
        <v>1025</v>
      </c>
      <c r="T265" s="40">
        <v>1554</v>
      </c>
      <c r="U265" s="40">
        <v>517</v>
      </c>
      <c r="V265" s="40">
        <v>151</v>
      </c>
      <c r="W265" s="40">
        <v>985</v>
      </c>
    </row>
    <row r="266" spans="1:23" x14ac:dyDescent="0.2">
      <c r="A266" s="39" t="s">
        <v>520</v>
      </c>
      <c r="D266" s="19" t="s">
        <v>521</v>
      </c>
      <c r="E266" s="40">
        <v>96731</v>
      </c>
      <c r="F266" s="40">
        <v>92747</v>
      </c>
      <c r="G266" s="40">
        <v>345</v>
      </c>
      <c r="H266" s="40">
        <v>76</v>
      </c>
      <c r="I266" s="40">
        <v>1499</v>
      </c>
      <c r="J266" s="40">
        <v>311</v>
      </c>
      <c r="K266" s="40">
        <v>120</v>
      </c>
      <c r="L266" s="40">
        <v>298</v>
      </c>
      <c r="M266" s="40">
        <v>224</v>
      </c>
      <c r="N266" s="40">
        <v>170</v>
      </c>
      <c r="O266" s="40">
        <v>17</v>
      </c>
      <c r="P266" s="40">
        <v>38</v>
      </c>
      <c r="Q266" s="40">
        <v>158</v>
      </c>
      <c r="R266" s="40">
        <v>264</v>
      </c>
      <c r="S266" s="40">
        <v>164</v>
      </c>
      <c r="T266" s="40">
        <v>126</v>
      </c>
      <c r="U266" s="40">
        <v>81</v>
      </c>
      <c r="V266" s="40">
        <v>7</v>
      </c>
      <c r="W266" s="40">
        <v>86</v>
      </c>
    </row>
    <row r="267" spans="1:23" x14ac:dyDescent="0.2">
      <c r="A267" s="39" t="s">
        <v>522</v>
      </c>
      <c r="D267" s="19" t="s">
        <v>523</v>
      </c>
      <c r="E267" s="40">
        <v>111008</v>
      </c>
      <c r="F267" s="40">
        <v>101239</v>
      </c>
      <c r="G267" s="40">
        <v>728</v>
      </c>
      <c r="H267" s="40">
        <v>78</v>
      </c>
      <c r="I267" s="40">
        <v>4570</v>
      </c>
      <c r="J267" s="40">
        <v>412</v>
      </c>
      <c r="K267" s="40">
        <v>222</v>
      </c>
      <c r="L267" s="40">
        <v>420</v>
      </c>
      <c r="M267" s="40">
        <v>350</v>
      </c>
      <c r="N267" s="40">
        <v>599</v>
      </c>
      <c r="O267" s="40">
        <v>123</v>
      </c>
      <c r="P267" s="40">
        <v>126</v>
      </c>
      <c r="Q267" s="40">
        <v>298</v>
      </c>
      <c r="R267" s="40">
        <v>678</v>
      </c>
      <c r="S267" s="40">
        <v>452</v>
      </c>
      <c r="T267" s="40">
        <v>259</v>
      </c>
      <c r="U267" s="40">
        <v>191</v>
      </c>
      <c r="V267" s="40">
        <v>74</v>
      </c>
      <c r="W267" s="40">
        <v>189</v>
      </c>
    </row>
    <row r="268" spans="1:23" x14ac:dyDescent="0.2">
      <c r="A268" s="39" t="s">
        <v>524</v>
      </c>
      <c r="D268" s="19" t="s">
        <v>525</v>
      </c>
      <c r="E268" s="40">
        <v>124298</v>
      </c>
      <c r="F268" s="40">
        <v>116655</v>
      </c>
      <c r="G268" s="40">
        <v>585</v>
      </c>
      <c r="H268" s="40">
        <v>51</v>
      </c>
      <c r="I268" s="40">
        <v>2685</v>
      </c>
      <c r="J268" s="40">
        <v>471</v>
      </c>
      <c r="K268" s="40">
        <v>222</v>
      </c>
      <c r="L268" s="40">
        <v>473</v>
      </c>
      <c r="M268" s="40">
        <v>347</v>
      </c>
      <c r="N268" s="40">
        <v>769</v>
      </c>
      <c r="O268" s="40">
        <v>115</v>
      </c>
      <c r="P268" s="40">
        <v>145</v>
      </c>
      <c r="Q268" s="40">
        <v>463</v>
      </c>
      <c r="R268" s="40">
        <v>540</v>
      </c>
      <c r="S268" s="40">
        <v>269</v>
      </c>
      <c r="T268" s="40">
        <v>208</v>
      </c>
      <c r="U268" s="40">
        <v>79</v>
      </c>
      <c r="V268" s="40">
        <v>57</v>
      </c>
      <c r="W268" s="40">
        <v>164</v>
      </c>
    </row>
    <row r="269" spans="1:23" x14ac:dyDescent="0.2">
      <c r="A269" s="39" t="s">
        <v>526</v>
      </c>
      <c r="D269" s="19" t="s">
        <v>527</v>
      </c>
      <c r="E269" s="40">
        <v>115254</v>
      </c>
      <c r="F269" s="40">
        <v>110385</v>
      </c>
      <c r="G269" s="40">
        <v>407</v>
      </c>
      <c r="H269" s="40">
        <v>91</v>
      </c>
      <c r="I269" s="40">
        <v>1706</v>
      </c>
      <c r="J269" s="40">
        <v>387</v>
      </c>
      <c r="K269" s="40">
        <v>200</v>
      </c>
      <c r="L269" s="40">
        <v>341</v>
      </c>
      <c r="M269" s="40">
        <v>287</v>
      </c>
      <c r="N269" s="40">
        <v>180</v>
      </c>
      <c r="O269" s="40">
        <v>56</v>
      </c>
      <c r="P269" s="40">
        <v>96</v>
      </c>
      <c r="Q269" s="40">
        <v>308</v>
      </c>
      <c r="R269" s="40">
        <v>319</v>
      </c>
      <c r="S269" s="40">
        <v>208</v>
      </c>
      <c r="T269" s="40">
        <v>100</v>
      </c>
      <c r="U269" s="40">
        <v>61</v>
      </c>
      <c r="V269" s="40">
        <v>9</v>
      </c>
      <c r="W269" s="40">
        <v>113</v>
      </c>
    </row>
    <row r="270" spans="1:23" x14ac:dyDescent="0.2">
      <c r="A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</row>
    <row r="271" spans="1:23" x14ac:dyDescent="0.2">
      <c r="A271" s="21" t="s">
        <v>528</v>
      </c>
      <c r="B271" s="25" t="s">
        <v>529</v>
      </c>
      <c r="C271" s="25"/>
      <c r="D271" s="25"/>
      <c r="E271" s="38">
        <v>8173941</v>
      </c>
      <c r="F271" s="38">
        <v>3669284</v>
      </c>
      <c r="G271" s="38">
        <v>175974</v>
      </c>
      <c r="H271" s="38">
        <v>8196</v>
      </c>
      <c r="I271" s="38">
        <v>1033981</v>
      </c>
      <c r="J271" s="38">
        <v>119425</v>
      </c>
      <c r="K271" s="38">
        <v>65479</v>
      </c>
      <c r="L271" s="38">
        <v>101500</v>
      </c>
      <c r="M271" s="38">
        <v>118875</v>
      </c>
      <c r="N271" s="38">
        <v>542857</v>
      </c>
      <c r="O271" s="38">
        <v>223797</v>
      </c>
      <c r="P271" s="38">
        <v>222127</v>
      </c>
      <c r="Q271" s="38">
        <v>124250</v>
      </c>
      <c r="R271" s="38">
        <v>398515</v>
      </c>
      <c r="S271" s="38">
        <v>573931</v>
      </c>
      <c r="T271" s="38">
        <v>344597</v>
      </c>
      <c r="U271" s="38">
        <v>170112</v>
      </c>
      <c r="V271" s="38">
        <v>106020</v>
      </c>
      <c r="W271" s="38">
        <v>175021</v>
      </c>
    </row>
    <row r="272" spans="1:23" x14ac:dyDescent="0.2">
      <c r="A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</row>
    <row r="273" spans="1:23" s="25" customFormat="1" x14ac:dyDescent="0.2">
      <c r="A273" s="21" t="s">
        <v>530</v>
      </c>
      <c r="C273" s="25" t="s">
        <v>531</v>
      </c>
      <c r="E273" s="38">
        <v>3231901</v>
      </c>
      <c r="F273" s="38">
        <v>1240266</v>
      </c>
      <c r="G273" s="38">
        <v>75165</v>
      </c>
      <c r="H273" s="38">
        <v>3055</v>
      </c>
      <c r="I273" s="38">
        <v>534723</v>
      </c>
      <c r="J273" s="38">
        <v>56900</v>
      </c>
      <c r="K273" s="38">
        <v>32203</v>
      </c>
      <c r="L273" s="38">
        <v>42114</v>
      </c>
      <c r="M273" s="38">
        <v>58531</v>
      </c>
      <c r="N273" s="38">
        <v>109933</v>
      </c>
      <c r="O273" s="38">
        <v>59890</v>
      </c>
      <c r="P273" s="38">
        <v>163838</v>
      </c>
      <c r="Q273" s="38">
        <v>65983</v>
      </c>
      <c r="R273" s="38">
        <v>115549</v>
      </c>
      <c r="S273" s="38">
        <v>276513</v>
      </c>
      <c r="T273" s="38">
        <v>173959</v>
      </c>
      <c r="U273" s="38">
        <v>89709</v>
      </c>
      <c r="V273" s="38">
        <v>50821</v>
      </c>
      <c r="W273" s="38">
        <v>82749</v>
      </c>
    </row>
    <row r="274" spans="1:23" x14ac:dyDescent="0.2">
      <c r="A274" s="39" t="s">
        <v>532</v>
      </c>
      <c r="D274" s="19" t="s">
        <v>533</v>
      </c>
      <c r="E274" s="40">
        <v>220338</v>
      </c>
      <c r="F274" s="40">
        <v>96937</v>
      </c>
      <c r="G274" s="40">
        <v>7053</v>
      </c>
      <c r="H274" s="40">
        <v>167</v>
      </c>
      <c r="I274" s="40">
        <v>41898</v>
      </c>
      <c r="J274" s="40">
        <v>2494</v>
      </c>
      <c r="K274" s="40">
        <v>1800</v>
      </c>
      <c r="L274" s="40">
        <v>3880</v>
      </c>
      <c r="M274" s="40">
        <v>4148</v>
      </c>
      <c r="N274" s="40">
        <v>6083</v>
      </c>
      <c r="O274" s="40">
        <v>1489</v>
      </c>
      <c r="P274" s="40">
        <v>12503</v>
      </c>
      <c r="Q274" s="40">
        <v>6493</v>
      </c>
      <c r="R274" s="40">
        <v>8878</v>
      </c>
      <c r="S274" s="40">
        <v>10802</v>
      </c>
      <c r="T274" s="40">
        <v>3496</v>
      </c>
      <c r="U274" s="40">
        <v>3762</v>
      </c>
      <c r="V274" s="40">
        <v>3432</v>
      </c>
      <c r="W274" s="40">
        <v>5023</v>
      </c>
    </row>
    <row r="275" spans="1:23" x14ac:dyDescent="0.2">
      <c r="A275" s="39" t="s">
        <v>534</v>
      </c>
      <c r="D275" s="19" t="s">
        <v>535</v>
      </c>
      <c r="E275" s="40">
        <v>7375</v>
      </c>
      <c r="F275" s="40">
        <v>4243</v>
      </c>
      <c r="G275" s="40">
        <v>180</v>
      </c>
      <c r="H275" s="40">
        <v>3</v>
      </c>
      <c r="I275" s="40">
        <v>1373</v>
      </c>
      <c r="J275" s="40">
        <v>38</v>
      </c>
      <c r="K275" s="40">
        <v>37</v>
      </c>
      <c r="L275" s="40">
        <v>111</v>
      </c>
      <c r="M275" s="40">
        <v>103</v>
      </c>
      <c r="N275" s="40">
        <v>216</v>
      </c>
      <c r="O275" s="40">
        <v>16</v>
      </c>
      <c r="P275" s="40">
        <v>232</v>
      </c>
      <c r="Q275" s="40">
        <v>263</v>
      </c>
      <c r="R275" s="40">
        <v>213</v>
      </c>
      <c r="S275" s="40">
        <v>98</v>
      </c>
      <c r="T275" s="40">
        <v>46</v>
      </c>
      <c r="U275" s="40">
        <v>49</v>
      </c>
      <c r="V275" s="40">
        <v>69</v>
      </c>
      <c r="W275" s="40">
        <v>85</v>
      </c>
    </row>
    <row r="276" spans="1:23" x14ac:dyDescent="0.2">
      <c r="A276" s="39" t="s">
        <v>536</v>
      </c>
      <c r="D276" s="19" t="s">
        <v>537</v>
      </c>
      <c r="E276" s="40">
        <v>246270</v>
      </c>
      <c r="F276" s="40">
        <v>89030</v>
      </c>
      <c r="G276" s="40">
        <v>5216</v>
      </c>
      <c r="H276" s="40">
        <v>474</v>
      </c>
      <c r="I276" s="40">
        <v>39897</v>
      </c>
      <c r="J276" s="40">
        <v>4989</v>
      </c>
      <c r="K276" s="40">
        <v>2866</v>
      </c>
      <c r="L276" s="40">
        <v>3020</v>
      </c>
      <c r="M276" s="40">
        <v>4994</v>
      </c>
      <c r="N276" s="40">
        <v>7599</v>
      </c>
      <c r="O276" s="40">
        <v>1905</v>
      </c>
      <c r="P276" s="40">
        <v>6180</v>
      </c>
      <c r="Q276" s="40">
        <v>3436</v>
      </c>
      <c r="R276" s="40">
        <v>6747</v>
      </c>
      <c r="S276" s="40">
        <v>27976</v>
      </c>
      <c r="T276" s="40">
        <v>19168</v>
      </c>
      <c r="U276" s="40">
        <v>9714</v>
      </c>
      <c r="V276" s="40">
        <v>1721</v>
      </c>
      <c r="W276" s="40">
        <v>11338</v>
      </c>
    </row>
    <row r="277" spans="1:23" x14ac:dyDescent="0.2">
      <c r="A277" s="39" t="s">
        <v>538</v>
      </c>
      <c r="D277" s="19" t="s">
        <v>539</v>
      </c>
      <c r="E277" s="40">
        <v>182493</v>
      </c>
      <c r="F277" s="40">
        <v>81989</v>
      </c>
      <c r="G277" s="40">
        <v>6321</v>
      </c>
      <c r="H277" s="40">
        <v>217</v>
      </c>
      <c r="I277" s="40">
        <v>35695</v>
      </c>
      <c r="J277" s="40">
        <v>2769</v>
      </c>
      <c r="K277" s="40">
        <v>1495</v>
      </c>
      <c r="L277" s="40">
        <v>2649</v>
      </c>
      <c r="M277" s="40">
        <v>3131</v>
      </c>
      <c r="N277" s="40">
        <v>3451</v>
      </c>
      <c r="O277" s="40">
        <v>1612</v>
      </c>
      <c r="P277" s="40">
        <v>1056</v>
      </c>
      <c r="Q277" s="40">
        <v>3140</v>
      </c>
      <c r="R277" s="40">
        <v>7376</v>
      </c>
      <c r="S277" s="40">
        <v>10552</v>
      </c>
      <c r="T277" s="40">
        <v>7111</v>
      </c>
      <c r="U277" s="40">
        <v>3842</v>
      </c>
      <c r="V277" s="40">
        <v>5228</v>
      </c>
      <c r="W277" s="40">
        <v>4859</v>
      </c>
    </row>
    <row r="278" spans="1:23" x14ac:dyDescent="0.2">
      <c r="A278" s="39" t="s">
        <v>540</v>
      </c>
      <c r="D278" s="19" t="s">
        <v>541</v>
      </c>
      <c r="E278" s="40">
        <v>254926</v>
      </c>
      <c r="F278" s="40">
        <v>88424</v>
      </c>
      <c r="G278" s="40">
        <v>6997</v>
      </c>
      <c r="H278" s="40">
        <v>370</v>
      </c>
      <c r="I278" s="40">
        <v>58552</v>
      </c>
      <c r="J278" s="40">
        <v>4856</v>
      </c>
      <c r="K278" s="40">
        <v>2609</v>
      </c>
      <c r="L278" s="40">
        <v>3738</v>
      </c>
      <c r="M278" s="40">
        <v>5345</v>
      </c>
      <c r="N278" s="40">
        <v>5945</v>
      </c>
      <c r="O278" s="40">
        <v>1920</v>
      </c>
      <c r="P278" s="40">
        <v>4417</v>
      </c>
      <c r="Q278" s="40">
        <v>3744</v>
      </c>
      <c r="R278" s="40">
        <v>8124</v>
      </c>
      <c r="S278" s="40">
        <v>23037</v>
      </c>
      <c r="T278" s="40">
        <v>18087</v>
      </c>
      <c r="U278" s="40">
        <v>6706</v>
      </c>
      <c r="V278" s="40">
        <v>2229</v>
      </c>
      <c r="W278" s="40">
        <v>9826</v>
      </c>
    </row>
    <row r="279" spans="1:23" x14ac:dyDescent="0.2">
      <c r="A279" s="39" t="s">
        <v>542</v>
      </c>
      <c r="D279" s="19" t="s">
        <v>543</v>
      </c>
      <c r="E279" s="40">
        <v>206125</v>
      </c>
      <c r="F279" s="40">
        <v>98322</v>
      </c>
      <c r="G279" s="40">
        <v>8140</v>
      </c>
      <c r="H279" s="40">
        <v>163</v>
      </c>
      <c r="I279" s="40">
        <v>33890</v>
      </c>
      <c r="J279" s="40">
        <v>4236</v>
      </c>
      <c r="K279" s="40">
        <v>1912</v>
      </c>
      <c r="L279" s="40">
        <v>2964</v>
      </c>
      <c r="M279" s="40">
        <v>4227</v>
      </c>
      <c r="N279" s="40">
        <v>3534</v>
      </c>
      <c r="O279" s="40">
        <v>951</v>
      </c>
      <c r="P279" s="40">
        <v>4662</v>
      </c>
      <c r="Q279" s="40">
        <v>4457</v>
      </c>
      <c r="R279" s="40">
        <v>5430</v>
      </c>
      <c r="S279" s="40">
        <v>12622</v>
      </c>
      <c r="T279" s="40">
        <v>7943</v>
      </c>
      <c r="U279" s="40">
        <v>5729</v>
      </c>
      <c r="V279" s="40">
        <v>1893</v>
      </c>
      <c r="W279" s="40">
        <v>5050</v>
      </c>
    </row>
    <row r="280" spans="1:23" x14ac:dyDescent="0.2">
      <c r="A280" s="39" t="s">
        <v>544</v>
      </c>
      <c r="D280" s="19" t="s">
        <v>545</v>
      </c>
      <c r="E280" s="40">
        <v>158649</v>
      </c>
      <c r="F280" s="40">
        <v>62271</v>
      </c>
      <c r="G280" s="40">
        <v>3715</v>
      </c>
      <c r="H280" s="40">
        <v>119</v>
      </c>
      <c r="I280" s="40">
        <v>45912</v>
      </c>
      <c r="J280" s="40">
        <v>1695</v>
      </c>
      <c r="K280" s="40">
        <v>1148</v>
      </c>
      <c r="L280" s="40">
        <v>3021</v>
      </c>
      <c r="M280" s="40">
        <v>3122</v>
      </c>
      <c r="N280" s="40">
        <v>2577</v>
      </c>
      <c r="O280" s="40">
        <v>911</v>
      </c>
      <c r="P280" s="40">
        <v>836</v>
      </c>
      <c r="Q280" s="40">
        <v>3968</v>
      </c>
      <c r="R280" s="40">
        <v>7569</v>
      </c>
      <c r="S280" s="40">
        <v>5536</v>
      </c>
      <c r="T280" s="40">
        <v>3257</v>
      </c>
      <c r="U280" s="40">
        <v>1540</v>
      </c>
      <c r="V280" s="40">
        <v>6455</v>
      </c>
      <c r="W280" s="40">
        <v>4997</v>
      </c>
    </row>
    <row r="281" spans="1:23" x14ac:dyDescent="0.2">
      <c r="A281" s="39" t="s">
        <v>546</v>
      </c>
      <c r="D281" s="19" t="s">
        <v>547</v>
      </c>
      <c r="E281" s="40">
        <v>303086</v>
      </c>
      <c r="F281" s="40">
        <v>118250</v>
      </c>
      <c r="G281" s="40">
        <v>7456</v>
      </c>
      <c r="H281" s="40">
        <v>195</v>
      </c>
      <c r="I281" s="40">
        <v>47124</v>
      </c>
      <c r="J281" s="40">
        <v>8302</v>
      </c>
      <c r="K281" s="40">
        <v>4301</v>
      </c>
      <c r="L281" s="40">
        <v>3574</v>
      </c>
      <c r="M281" s="40">
        <v>6983</v>
      </c>
      <c r="N281" s="40">
        <v>4983</v>
      </c>
      <c r="O281" s="40">
        <v>3072</v>
      </c>
      <c r="P281" s="40">
        <v>2221</v>
      </c>
      <c r="Q281" s="40">
        <v>4573</v>
      </c>
      <c r="R281" s="40">
        <v>6089</v>
      </c>
      <c r="S281" s="40">
        <v>35187</v>
      </c>
      <c r="T281" s="40">
        <v>28886</v>
      </c>
      <c r="U281" s="40">
        <v>14469</v>
      </c>
      <c r="V281" s="40">
        <v>1728</v>
      </c>
      <c r="W281" s="40">
        <v>5693</v>
      </c>
    </row>
    <row r="282" spans="1:23" x14ac:dyDescent="0.2">
      <c r="A282" s="39" t="s">
        <v>548</v>
      </c>
      <c r="D282" s="19" t="s">
        <v>549</v>
      </c>
      <c r="E282" s="40">
        <v>275885</v>
      </c>
      <c r="F282" s="40">
        <v>114446</v>
      </c>
      <c r="G282" s="40">
        <v>5206</v>
      </c>
      <c r="H282" s="40">
        <v>208</v>
      </c>
      <c r="I282" s="40">
        <v>27826</v>
      </c>
      <c r="J282" s="40">
        <v>8539</v>
      </c>
      <c r="K282" s="40">
        <v>3559</v>
      </c>
      <c r="L282" s="40">
        <v>3045</v>
      </c>
      <c r="M282" s="40">
        <v>5329</v>
      </c>
      <c r="N282" s="40">
        <v>4600</v>
      </c>
      <c r="O282" s="40">
        <v>1596</v>
      </c>
      <c r="P282" s="40">
        <v>1388</v>
      </c>
      <c r="Q282" s="40">
        <v>6164</v>
      </c>
      <c r="R282" s="40">
        <v>11786</v>
      </c>
      <c r="S282" s="40">
        <v>32025</v>
      </c>
      <c r="T282" s="40">
        <v>30854</v>
      </c>
      <c r="U282" s="40">
        <v>12063</v>
      </c>
      <c r="V282" s="40">
        <v>1456</v>
      </c>
      <c r="W282" s="40">
        <v>5795</v>
      </c>
    </row>
    <row r="283" spans="1:23" x14ac:dyDescent="0.2">
      <c r="A283" s="39" t="s">
        <v>550</v>
      </c>
      <c r="D283" s="19" t="s">
        <v>551</v>
      </c>
      <c r="E283" s="40">
        <v>307984</v>
      </c>
      <c r="F283" s="40">
        <v>51516</v>
      </c>
      <c r="G283" s="40">
        <v>2172</v>
      </c>
      <c r="H283" s="40">
        <v>462</v>
      </c>
      <c r="I283" s="40">
        <v>35066</v>
      </c>
      <c r="J283" s="40">
        <v>3957</v>
      </c>
      <c r="K283" s="40">
        <v>3319</v>
      </c>
      <c r="L283" s="40">
        <v>2677</v>
      </c>
      <c r="M283" s="40">
        <v>3992</v>
      </c>
      <c r="N283" s="40">
        <v>42484</v>
      </c>
      <c r="O283" s="40">
        <v>30307</v>
      </c>
      <c r="P283" s="40">
        <v>37262</v>
      </c>
      <c r="Q283" s="40">
        <v>3930</v>
      </c>
      <c r="R283" s="40">
        <v>19912</v>
      </c>
      <c r="S283" s="40">
        <v>37811</v>
      </c>
      <c r="T283" s="40">
        <v>15050</v>
      </c>
      <c r="U283" s="40">
        <v>7395</v>
      </c>
      <c r="V283" s="40">
        <v>3523</v>
      </c>
      <c r="W283" s="40">
        <v>7149</v>
      </c>
    </row>
    <row r="284" spans="1:23" x14ac:dyDescent="0.2">
      <c r="A284" s="39" t="s">
        <v>552</v>
      </c>
      <c r="D284" s="19" t="s">
        <v>553</v>
      </c>
      <c r="E284" s="40">
        <v>288283</v>
      </c>
      <c r="F284" s="40">
        <v>114534</v>
      </c>
      <c r="G284" s="40">
        <v>6222</v>
      </c>
      <c r="H284" s="40">
        <v>263</v>
      </c>
      <c r="I284" s="40">
        <v>35330</v>
      </c>
      <c r="J284" s="40">
        <v>5677</v>
      </c>
      <c r="K284" s="40">
        <v>3687</v>
      </c>
      <c r="L284" s="40">
        <v>3003</v>
      </c>
      <c r="M284" s="40">
        <v>5411</v>
      </c>
      <c r="N284" s="40">
        <v>5819</v>
      </c>
      <c r="O284" s="40">
        <v>1623</v>
      </c>
      <c r="P284" s="40">
        <v>3912</v>
      </c>
      <c r="Q284" s="40">
        <v>8074</v>
      </c>
      <c r="R284" s="40">
        <v>7764</v>
      </c>
      <c r="S284" s="40">
        <v>47413</v>
      </c>
      <c r="T284" s="40">
        <v>17974</v>
      </c>
      <c r="U284" s="40">
        <v>12124</v>
      </c>
      <c r="V284" s="40">
        <v>2440</v>
      </c>
      <c r="W284" s="40">
        <v>7013</v>
      </c>
    </row>
    <row r="285" spans="1:23" x14ac:dyDescent="0.2">
      <c r="A285" s="39" t="s">
        <v>554</v>
      </c>
      <c r="D285" s="19" t="s">
        <v>555</v>
      </c>
      <c r="E285" s="40">
        <v>254096</v>
      </c>
      <c r="F285" s="40">
        <v>79231</v>
      </c>
      <c r="G285" s="40">
        <v>3863</v>
      </c>
      <c r="H285" s="40">
        <v>175</v>
      </c>
      <c r="I285" s="40">
        <v>31550</v>
      </c>
      <c r="J285" s="40">
        <v>2837</v>
      </c>
      <c r="K285" s="40">
        <v>1509</v>
      </c>
      <c r="L285" s="40">
        <v>2961</v>
      </c>
      <c r="M285" s="40">
        <v>3053</v>
      </c>
      <c r="N285" s="40">
        <v>6787</v>
      </c>
      <c r="O285" s="40">
        <v>2442</v>
      </c>
      <c r="P285" s="40">
        <v>81377</v>
      </c>
      <c r="Q285" s="40">
        <v>8109</v>
      </c>
      <c r="R285" s="40">
        <v>5786</v>
      </c>
      <c r="S285" s="40">
        <v>9495</v>
      </c>
      <c r="T285" s="40">
        <v>5341</v>
      </c>
      <c r="U285" s="40">
        <v>3793</v>
      </c>
      <c r="V285" s="40">
        <v>2573</v>
      </c>
      <c r="W285" s="40">
        <v>3214</v>
      </c>
    </row>
    <row r="286" spans="1:23" s="25" customFormat="1" x14ac:dyDescent="0.2">
      <c r="A286" s="39" t="s">
        <v>556</v>
      </c>
      <c r="B286" s="19"/>
      <c r="C286" s="19"/>
      <c r="D286" s="19" t="s">
        <v>557</v>
      </c>
      <c r="E286" s="40">
        <v>306995</v>
      </c>
      <c r="F286" s="40">
        <v>163739</v>
      </c>
      <c r="G286" s="40">
        <v>7664</v>
      </c>
      <c r="H286" s="40">
        <v>163</v>
      </c>
      <c r="I286" s="40">
        <v>47650</v>
      </c>
      <c r="J286" s="40">
        <v>4642</v>
      </c>
      <c r="K286" s="40">
        <v>2034</v>
      </c>
      <c r="L286" s="40">
        <v>3887</v>
      </c>
      <c r="M286" s="40">
        <v>4678</v>
      </c>
      <c r="N286" s="40">
        <v>8642</v>
      </c>
      <c r="O286" s="40">
        <v>9718</v>
      </c>
      <c r="P286" s="40">
        <v>1493</v>
      </c>
      <c r="Q286" s="40">
        <v>3715</v>
      </c>
      <c r="R286" s="40">
        <v>9770</v>
      </c>
      <c r="S286" s="40">
        <v>14818</v>
      </c>
      <c r="T286" s="40">
        <v>12297</v>
      </c>
      <c r="U286" s="40">
        <v>5641</v>
      </c>
      <c r="V286" s="40">
        <v>2350</v>
      </c>
      <c r="W286" s="40">
        <v>4094</v>
      </c>
    </row>
    <row r="287" spans="1:23" x14ac:dyDescent="0.2">
      <c r="A287" s="39" t="s">
        <v>558</v>
      </c>
      <c r="D287" s="19" t="s">
        <v>559</v>
      </c>
      <c r="E287" s="40">
        <v>219396</v>
      </c>
      <c r="F287" s="40">
        <v>77334</v>
      </c>
      <c r="G287" s="40">
        <v>4960</v>
      </c>
      <c r="H287" s="40">
        <v>76</v>
      </c>
      <c r="I287" s="40">
        <v>52960</v>
      </c>
      <c r="J287" s="40">
        <v>1869</v>
      </c>
      <c r="K287" s="40">
        <v>1927</v>
      </c>
      <c r="L287" s="40">
        <v>3584</v>
      </c>
      <c r="M287" s="40">
        <v>4015</v>
      </c>
      <c r="N287" s="40">
        <v>7213</v>
      </c>
      <c r="O287" s="40">
        <v>2328</v>
      </c>
      <c r="P287" s="40">
        <v>6299</v>
      </c>
      <c r="Q287" s="40">
        <v>5917</v>
      </c>
      <c r="R287" s="40">
        <v>10105</v>
      </c>
      <c r="S287" s="40">
        <v>9141</v>
      </c>
      <c r="T287" s="40">
        <v>4449</v>
      </c>
      <c r="U287" s="40">
        <v>2882</v>
      </c>
      <c r="V287" s="40">
        <v>15724</v>
      </c>
      <c r="W287" s="40">
        <v>8613</v>
      </c>
    </row>
    <row r="288" spans="1:23" x14ac:dyDescent="0.2">
      <c r="A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</row>
    <row r="289" spans="1:23" x14ac:dyDescent="0.2">
      <c r="A289" s="21" t="s">
        <v>560</v>
      </c>
      <c r="B289" s="25"/>
      <c r="C289" s="25" t="s">
        <v>561</v>
      </c>
      <c r="D289" s="25"/>
      <c r="E289" s="38">
        <v>4942040</v>
      </c>
      <c r="F289" s="38">
        <v>2429018</v>
      </c>
      <c r="G289" s="38">
        <v>100809</v>
      </c>
      <c r="H289" s="38">
        <v>5141</v>
      </c>
      <c r="I289" s="38">
        <v>499258</v>
      </c>
      <c r="J289" s="38">
        <v>62525</v>
      </c>
      <c r="K289" s="38">
        <v>33276</v>
      </c>
      <c r="L289" s="38">
        <v>59386</v>
      </c>
      <c r="M289" s="38">
        <v>60344</v>
      </c>
      <c r="N289" s="38">
        <v>432924</v>
      </c>
      <c r="O289" s="38">
        <v>163907</v>
      </c>
      <c r="P289" s="38">
        <v>58289</v>
      </c>
      <c r="Q289" s="38">
        <v>58267</v>
      </c>
      <c r="R289" s="38">
        <v>282966</v>
      </c>
      <c r="S289" s="38">
        <v>297418</v>
      </c>
      <c r="T289" s="38">
        <v>170638</v>
      </c>
      <c r="U289" s="38">
        <v>80403</v>
      </c>
      <c r="V289" s="38">
        <v>55199</v>
      </c>
      <c r="W289" s="38">
        <v>92272</v>
      </c>
    </row>
    <row r="290" spans="1:23" x14ac:dyDescent="0.2">
      <c r="A290" s="39" t="s">
        <v>562</v>
      </c>
      <c r="D290" s="19" t="s">
        <v>563</v>
      </c>
      <c r="E290" s="40">
        <v>185911</v>
      </c>
      <c r="F290" s="40">
        <v>91949</v>
      </c>
      <c r="G290" s="40">
        <v>1730</v>
      </c>
      <c r="H290" s="40">
        <v>182</v>
      </c>
      <c r="I290" s="40">
        <v>14525</v>
      </c>
      <c r="J290" s="40">
        <v>2669</v>
      </c>
      <c r="K290" s="40">
        <v>2128</v>
      </c>
      <c r="L290" s="40">
        <v>1246</v>
      </c>
      <c r="M290" s="40">
        <v>1835</v>
      </c>
      <c r="N290" s="40">
        <v>7436</v>
      </c>
      <c r="O290" s="40">
        <v>8007</v>
      </c>
      <c r="P290" s="40">
        <v>7701</v>
      </c>
      <c r="Q290" s="40">
        <v>1315</v>
      </c>
      <c r="R290" s="40">
        <v>5135</v>
      </c>
      <c r="S290" s="40">
        <v>28685</v>
      </c>
      <c r="T290" s="40">
        <v>5227</v>
      </c>
      <c r="U290" s="40">
        <v>3228</v>
      </c>
      <c r="V290" s="40">
        <v>973</v>
      </c>
      <c r="W290" s="40">
        <v>1940</v>
      </c>
    </row>
    <row r="291" spans="1:23" s="25" customFormat="1" x14ac:dyDescent="0.2">
      <c r="A291" s="39" t="s">
        <v>564</v>
      </c>
      <c r="B291" s="19"/>
      <c r="C291" s="19"/>
      <c r="D291" s="19" t="s">
        <v>565</v>
      </c>
      <c r="E291" s="40">
        <v>356386</v>
      </c>
      <c r="F291" s="40">
        <v>162117</v>
      </c>
      <c r="G291" s="40">
        <v>8685</v>
      </c>
      <c r="H291" s="40">
        <v>151</v>
      </c>
      <c r="I291" s="40">
        <v>57600</v>
      </c>
      <c r="J291" s="40">
        <v>3097</v>
      </c>
      <c r="K291" s="40">
        <v>3112</v>
      </c>
      <c r="L291" s="40">
        <v>5882</v>
      </c>
      <c r="M291" s="40">
        <v>5078</v>
      </c>
      <c r="N291" s="40">
        <v>27920</v>
      </c>
      <c r="O291" s="40">
        <v>5344</v>
      </c>
      <c r="P291" s="40">
        <v>2215</v>
      </c>
      <c r="Q291" s="40">
        <v>8259</v>
      </c>
      <c r="R291" s="40">
        <v>22180</v>
      </c>
      <c r="S291" s="40">
        <v>19392</v>
      </c>
      <c r="T291" s="40">
        <v>4468</v>
      </c>
      <c r="U291" s="40">
        <v>3571</v>
      </c>
      <c r="V291" s="40">
        <v>5210</v>
      </c>
      <c r="W291" s="40">
        <v>12105</v>
      </c>
    </row>
    <row r="292" spans="1:23" x14ac:dyDescent="0.2">
      <c r="A292" s="39" t="s">
        <v>566</v>
      </c>
      <c r="D292" s="19" t="s">
        <v>567</v>
      </c>
      <c r="E292" s="40">
        <v>231997</v>
      </c>
      <c r="F292" s="40">
        <v>179250</v>
      </c>
      <c r="G292" s="40">
        <v>2596</v>
      </c>
      <c r="H292" s="40">
        <v>624</v>
      </c>
      <c r="I292" s="40">
        <v>7492</v>
      </c>
      <c r="J292" s="40">
        <v>1676</v>
      </c>
      <c r="K292" s="40">
        <v>983</v>
      </c>
      <c r="L292" s="40">
        <v>1369</v>
      </c>
      <c r="M292" s="40">
        <v>1367</v>
      </c>
      <c r="N292" s="40">
        <v>7047</v>
      </c>
      <c r="O292" s="40">
        <v>730</v>
      </c>
      <c r="P292" s="40">
        <v>777</v>
      </c>
      <c r="Q292" s="40">
        <v>2514</v>
      </c>
      <c r="R292" s="40">
        <v>4175</v>
      </c>
      <c r="S292" s="40">
        <v>15952</v>
      </c>
      <c r="T292" s="40">
        <v>2381</v>
      </c>
      <c r="U292" s="40">
        <v>1291</v>
      </c>
      <c r="V292" s="40">
        <v>303</v>
      </c>
      <c r="W292" s="40">
        <v>1470</v>
      </c>
    </row>
    <row r="293" spans="1:23" x14ac:dyDescent="0.2">
      <c r="A293" s="39" t="s">
        <v>568</v>
      </c>
      <c r="D293" s="19" t="s">
        <v>569</v>
      </c>
      <c r="E293" s="40">
        <v>311215</v>
      </c>
      <c r="F293" s="40">
        <v>55887</v>
      </c>
      <c r="G293" s="40">
        <v>12320</v>
      </c>
      <c r="H293" s="40">
        <v>320</v>
      </c>
      <c r="I293" s="40">
        <v>44353</v>
      </c>
      <c r="J293" s="40">
        <v>4291</v>
      </c>
      <c r="K293" s="40">
        <v>2820</v>
      </c>
      <c r="L293" s="40">
        <v>3642</v>
      </c>
      <c r="M293" s="40">
        <v>5022</v>
      </c>
      <c r="N293" s="40">
        <v>58017</v>
      </c>
      <c r="O293" s="40">
        <v>14381</v>
      </c>
      <c r="P293" s="40">
        <v>1749</v>
      </c>
      <c r="Q293" s="40">
        <v>3250</v>
      </c>
      <c r="R293" s="40">
        <v>28589</v>
      </c>
      <c r="S293" s="40">
        <v>24391</v>
      </c>
      <c r="T293" s="40">
        <v>23723</v>
      </c>
      <c r="U293" s="40">
        <v>10518</v>
      </c>
      <c r="V293" s="40">
        <v>11430</v>
      </c>
      <c r="W293" s="40">
        <v>6512</v>
      </c>
    </row>
    <row r="294" spans="1:23" x14ac:dyDescent="0.2">
      <c r="A294" s="39" t="s">
        <v>570</v>
      </c>
      <c r="D294" s="19" t="s">
        <v>571</v>
      </c>
      <c r="E294" s="40">
        <v>309392</v>
      </c>
      <c r="F294" s="40">
        <v>239478</v>
      </c>
      <c r="G294" s="40">
        <v>4463</v>
      </c>
      <c r="H294" s="40">
        <v>580</v>
      </c>
      <c r="I294" s="40">
        <v>16349</v>
      </c>
      <c r="J294" s="40">
        <v>3897</v>
      </c>
      <c r="K294" s="40">
        <v>1335</v>
      </c>
      <c r="L294" s="40">
        <v>3016</v>
      </c>
      <c r="M294" s="40">
        <v>2649</v>
      </c>
      <c r="N294" s="40">
        <v>6215</v>
      </c>
      <c r="O294" s="40">
        <v>1014</v>
      </c>
      <c r="P294" s="40">
        <v>1265</v>
      </c>
      <c r="Q294" s="40">
        <v>2768</v>
      </c>
      <c r="R294" s="40">
        <v>4805</v>
      </c>
      <c r="S294" s="40">
        <v>9819</v>
      </c>
      <c r="T294" s="40">
        <v>6609</v>
      </c>
      <c r="U294" s="40">
        <v>2258</v>
      </c>
      <c r="V294" s="40">
        <v>870</v>
      </c>
      <c r="W294" s="40">
        <v>2002</v>
      </c>
    </row>
    <row r="295" spans="1:23" x14ac:dyDescent="0.2">
      <c r="A295" s="39" t="s">
        <v>572</v>
      </c>
      <c r="D295" s="19" t="s">
        <v>573</v>
      </c>
      <c r="E295" s="40">
        <v>363378</v>
      </c>
      <c r="F295" s="40">
        <v>171740</v>
      </c>
      <c r="G295" s="40">
        <v>5369</v>
      </c>
      <c r="H295" s="40">
        <v>234</v>
      </c>
      <c r="I295" s="40">
        <v>22852</v>
      </c>
      <c r="J295" s="40">
        <v>9650</v>
      </c>
      <c r="K295" s="40">
        <v>3279</v>
      </c>
      <c r="L295" s="40">
        <v>5140</v>
      </c>
      <c r="M295" s="40">
        <v>5826</v>
      </c>
      <c r="N295" s="40">
        <v>24660</v>
      </c>
      <c r="O295" s="40">
        <v>10865</v>
      </c>
      <c r="P295" s="40">
        <v>2570</v>
      </c>
      <c r="Q295" s="40">
        <v>3925</v>
      </c>
      <c r="R295" s="40">
        <v>17607</v>
      </c>
      <c r="S295" s="40">
        <v>28981</v>
      </c>
      <c r="T295" s="40">
        <v>31320</v>
      </c>
      <c r="U295" s="40">
        <v>12955</v>
      </c>
      <c r="V295" s="40">
        <v>1701</v>
      </c>
      <c r="W295" s="40">
        <v>4704</v>
      </c>
    </row>
    <row r="296" spans="1:23" x14ac:dyDescent="0.2">
      <c r="A296" s="39" t="s">
        <v>574</v>
      </c>
      <c r="D296" s="19" t="s">
        <v>575</v>
      </c>
      <c r="E296" s="40">
        <v>338449</v>
      </c>
      <c r="F296" s="40">
        <v>103035</v>
      </c>
      <c r="G296" s="40">
        <v>10428</v>
      </c>
      <c r="H296" s="40">
        <v>300</v>
      </c>
      <c r="I296" s="40">
        <v>52055</v>
      </c>
      <c r="J296" s="40">
        <v>3939</v>
      </c>
      <c r="K296" s="40">
        <v>1989</v>
      </c>
      <c r="L296" s="40">
        <v>4653</v>
      </c>
      <c r="M296" s="40">
        <v>4485</v>
      </c>
      <c r="N296" s="40">
        <v>48240</v>
      </c>
      <c r="O296" s="40">
        <v>14711</v>
      </c>
      <c r="P296" s="40">
        <v>1786</v>
      </c>
      <c r="Q296" s="40">
        <v>4132</v>
      </c>
      <c r="R296" s="40">
        <v>31570</v>
      </c>
      <c r="S296" s="40">
        <v>17299</v>
      </c>
      <c r="T296" s="40">
        <v>13192</v>
      </c>
      <c r="U296" s="40">
        <v>6369</v>
      </c>
      <c r="V296" s="40">
        <v>9804</v>
      </c>
      <c r="W296" s="40">
        <v>10462</v>
      </c>
    </row>
    <row r="297" spans="1:23" s="25" customFormat="1" x14ac:dyDescent="0.2">
      <c r="A297" s="39" t="s">
        <v>576</v>
      </c>
      <c r="B297" s="19"/>
      <c r="C297" s="19"/>
      <c r="D297" s="19" t="s">
        <v>577</v>
      </c>
      <c r="E297" s="40">
        <v>312466</v>
      </c>
      <c r="F297" s="40">
        <v>126450</v>
      </c>
      <c r="G297" s="40">
        <v>6899</v>
      </c>
      <c r="H297" s="40">
        <v>344</v>
      </c>
      <c r="I297" s="40">
        <v>56947</v>
      </c>
      <c r="J297" s="40">
        <v>4852</v>
      </c>
      <c r="K297" s="40">
        <v>2384</v>
      </c>
      <c r="L297" s="40">
        <v>4189</v>
      </c>
      <c r="M297" s="40">
        <v>5758</v>
      </c>
      <c r="N297" s="40">
        <v>11648</v>
      </c>
      <c r="O297" s="40">
        <v>2594</v>
      </c>
      <c r="P297" s="40">
        <v>5599</v>
      </c>
      <c r="Q297" s="40">
        <v>2588</v>
      </c>
      <c r="R297" s="40">
        <v>12464</v>
      </c>
      <c r="S297" s="40">
        <v>28222</v>
      </c>
      <c r="T297" s="40">
        <v>17334</v>
      </c>
      <c r="U297" s="40">
        <v>8131</v>
      </c>
      <c r="V297" s="40">
        <v>1930</v>
      </c>
      <c r="W297" s="40">
        <v>14133</v>
      </c>
    </row>
    <row r="298" spans="1:23" x14ac:dyDescent="0.2">
      <c r="A298" s="39" t="s">
        <v>578</v>
      </c>
      <c r="D298" s="19" t="s">
        <v>579</v>
      </c>
      <c r="E298" s="40">
        <v>254557</v>
      </c>
      <c r="F298" s="40">
        <v>133130</v>
      </c>
      <c r="G298" s="40">
        <v>4291</v>
      </c>
      <c r="H298" s="40">
        <v>430</v>
      </c>
      <c r="I298" s="40">
        <v>21151</v>
      </c>
      <c r="J298" s="40">
        <v>4011</v>
      </c>
      <c r="K298" s="40">
        <v>2699</v>
      </c>
      <c r="L298" s="40">
        <v>2361</v>
      </c>
      <c r="M298" s="40">
        <v>3203</v>
      </c>
      <c r="N298" s="40">
        <v>7836</v>
      </c>
      <c r="O298" s="40">
        <v>2594</v>
      </c>
      <c r="P298" s="40">
        <v>1645</v>
      </c>
      <c r="Q298" s="40">
        <v>5061</v>
      </c>
      <c r="R298" s="40">
        <v>12758</v>
      </c>
      <c r="S298" s="40">
        <v>35164</v>
      </c>
      <c r="T298" s="40">
        <v>8051</v>
      </c>
      <c r="U298" s="40">
        <v>5440</v>
      </c>
      <c r="V298" s="40">
        <v>1069</v>
      </c>
      <c r="W298" s="40">
        <v>3663</v>
      </c>
    </row>
    <row r="299" spans="1:23" x14ac:dyDescent="0.2">
      <c r="A299" s="39" t="s">
        <v>580</v>
      </c>
      <c r="D299" s="19" t="s">
        <v>581</v>
      </c>
      <c r="E299" s="40">
        <v>239056</v>
      </c>
      <c r="F299" s="40">
        <v>73826</v>
      </c>
      <c r="G299" s="40">
        <v>7336</v>
      </c>
      <c r="H299" s="40">
        <v>181</v>
      </c>
      <c r="I299" s="40">
        <v>19648</v>
      </c>
      <c r="J299" s="40">
        <v>2344</v>
      </c>
      <c r="K299" s="40">
        <v>1053</v>
      </c>
      <c r="L299" s="40">
        <v>3417</v>
      </c>
      <c r="M299" s="40">
        <v>2685</v>
      </c>
      <c r="N299" s="40">
        <v>63051</v>
      </c>
      <c r="O299" s="40">
        <v>7797</v>
      </c>
      <c r="P299" s="40">
        <v>1378</v>
      </c>
      <c r="Q299" s="40">
        <v>2629</v>
      </c>
      <c r="R299" s="40">
        <v>26953</v>
      </c>
      <c r="S299" s="40">
        <v>8526</v>
      </c>
      <c r="T299" s="40">
        <v>6812</v>
      </c>
      <c r="U299" s="40">
        <v>4370</v>
      </c>
      <c r="V299" s="40">
        <v>3708</v>
      </c>
      <c r="W299" s="40">
        <v>3342</v>
      </c>
    </row>
    <row r="300" spans="1:23" x14ac:dyDescent="0.2">
      <c r="A300" s="39" t="s">
        <v>582</v>
      </c>
      <c r="D300" s="19" t="s">
        <v>583</v>
      </c>
      <c r="E300" s="40">
        <v>237232</v>
      </c>
      <c r="F300" s="40">
        <v>197615</v>
      </c>
      <c r="G300" s="40">
        <v>2989</v>
      </c>
      <c r="H300" s="40">
        <v>160</v>
      </c>
      <c r="I300" s="40">
        <v>7185</v>
      </c>
      <c r="J300" s="40">
        <v>1970</v>
      </c>
      <c r="K300" s="40">
        <v>712</v>
      </c>
      <c r="L300" s="40">
        <v>1154</v>
      </c>
      <c r="M300" s="40">
        <v>1097</v>
      </c>
      <c r="N300" s="40">
        <v>5017</v>
      </c>
      <c r="O300" s="40">
        <v>1492</v>
      </c>
      <c r="P300" s="40">
        <v>975</v>
      </c>
      <c r="Q300" s="40">
        <v>1459</v>
      </c>
      <c r="R300" s="40">
        <v>2602</v>
      </c>
      <c r="S300" s="40">
        <v>7581</v>
      </c>
      <c r="T300" s="40">
        <v>2885</v>
      </c>
      <c r="U300" s="40">
        <v>1015</v>
      </c>
      <c r="V300" s="40">
        <v>311</v>
      </c>
      <c r="W300" s="40">
        <v>1013</v>
      </c>
    </row>
    <row r="301" spans="1:23" x14ac:dyDescent="0.2">
      <c r="A301" s="39" t="s">
        <v>584</v>
      </c>
      <c r="D301" s="19" t="s">
        <v>585</v>
      </c>
      <c r="E301" s="40">
        <v>273936</v>
      </c>
      <c r="F301" s="40">
        <v>142916</v>
      </c>
      <c r="G301" s="40">
        <v>5949</v>
      </c>
      <c r="H301" s="40">
        <v>344</v>
      </c>
      <c r="I301" s="40">
        <v>16822</v>
      </c>
      <c r="J301" s="40">
        <v>2719</v>
      </c>
      <c r="K301" s="40">
        <v>1409</v>
      </c>
      <c r="L301" s="40">
        <v>3602</v>
      </c>
      <c r="M301" s="40">
        <v>2749</v>
      </c>
      <c r="N301" s="40">
        <v>36795</v>
      </c>
      <c r="O301" s="40">
        <v>9200</v>
      </c>
      <c r="P301" s="40">
        <v>2639</v>
      </c>
      <c r="Q301" s="40">
        <v>2889</v>
      </c>
      <c r="R301" s="40">
        <v>17730</v>
      </c>
      <c r="S301" s="40">
        <v>11275</v>
      </c>
      <c r="T301" s="40">
        <v>4615</v>
      </c>
      <c r="U301" s="40">
        <v>4192</v>
      </c>
      <c r="V301" s="40">
        <v>2925</v>
      </c>
      <c r="W301" s="40">
        <v>5166</v>
      </c>
    </row>
    <row r="302" spans="1:23" x14ac:dyDescent="0.2">
      <c r="A302" s="39" t="s">
        <v>586</v>
      </c>
      <c r="D302" s="19" t="s">
        <v>587</v>
      </c>
      <c r="E302" s="40">
        <v>253957</v>
      </c>
      <c r="F302" s="40">
        <v>96264</v>
      </c>
      <c r="G302" s="40">
        <v>4775</v>
      </c>
      <c r="H302" s="40">
        <v>183</v>
      </c>
      <c r="I302" s="40">
        <v>29283</v>
      </c>
      <c r="J302" s="40">
        <v>2273</v>
      </c>
      <c r="K302" s="40">
        <v>1730</v>
      </c>
      <c r="L302" s="40">
        <v>3390</v>
      </c>
      <c r="M302" s="40">
        <v>2956</v>
      </c>
      <c r="N302" s="40">
        <v>48161</v>
      </c>
      <c r="O302" s="40">
        <v>13676</v>
      </c>
      <c r="P302" s="40">
        <v>2189</v>
      </c>
      <c r="Q302" s="40">
        <v>2405</v>
      </c>
      <c r="R302" s="40">
        <v>20826</v>
      </c>
      <c r="S302" s="40">
        <v>10787</v>
      </c>
      <c r="T302" s="40">
        <v>3381</v>
      </c>
      <c r="U302" s="40">
        <v>2645</v>
      </c>
      <c r="V302" s="40">
        <v>3638</v>
      </c>
      <c r="W302" s="40">
        <v>5395</v>
      </c>
    </row>
    <row r="303" spans="1:23" x14ac:dyDescent="0.2">
      <c r="A303" s="39" t="s">
        <v>588</v>
      </c>
      <c r="D303" s="19" t="s">
        <v>589</v>
      </c>
      <c r="E303" s="40">
        <v>160060</v>
      </c>
      <c r="F303" s="40">
        <v>101015</v>
      </c>
      <c r="G303" s="40">
        <v>2718</v>
      </c>
      <c r="H303" s="40">
        <v>95</v>
      </c>
      <c r="I303" s="40">
        <v>15391</v>
      </c>
      <c r="J303" s="40">
        <v>1238</v>
      </c>
      <c r="K303" s="40">
        <v>700</v>
      </c>
      <c r="L303" s="40">
        <v>2500</v>
      </c>
      <c r="M303" s="40">
        <v>1831</v>
      </c>
      <c r="N303" s="40">
        <v>6325</v>
      </c>
      <c r="O303" s="40">
        <v>3009</v>
      </c>
      <c r="P303" s="40">
        <v>892</v>
      </c>
      <c r="Q303" s="40">
        <v>2883</v>
      </c>
      <c r="R303" s="40">
        <v>13043</v>
      </c>
      <c r="S303" s="40">
        <v>2616</v>
      </c>
      <c r="T303" s="40">
        <v>1027</v>
      </c>
      <c r="U303" s="40">
        <v>378</v>
      </c>
      <c r="V303" s="40">
        <v>2439</v>
      </c>
      <c r="W303" s="40">
        <v>1960</v>
      </c>
    </row>
    <row r="304" spans="1:23" x14ac:dyDescent="0.2">
      <c r="A304" s="39" t="s">
        <v>590</v>
      </c>
      <c r="D304" s="19" t="s">
        <v>591</v>
      </c>
      <c r="E304" s="40">
        <v>199693</v>
      </c>
      <c r="F304" s="40">
        <v>96658</v>
      </c>
      <c r="G304" s="40">
        <v>4417</v>
      </c>
      <c r="H304" s="40">
        <v>216</v>
      </c>
      <c r="I304" s="40">
        <v>28315</v>
      </c>
      <c r="J304" s="40">
        <v>2579</v>
      </c>
      <c r="K304" s="40">
        <v>1279</v>
      </c>
      <c r="L304" s="40">
        <v>2829</v>
      </c>
      <c r="M304" s="40">
        <v>2647</v>
      </c>
      <c r="N304" s="40">
        <v>8106</v>
      </c>
      <c r="O304" s="40">
        <v>7337</v>
      </c>
      <c r="P304" s="40">
        <v>2216</v>
      </c>
      <c r="Q304" s="40">
        <v>2618</v>
      </c>
      <c r="R304" s="40">
        <v>15866</v>
      </c>
      <c r="S304" s="40">
        <v>10442</v>
      </c>
      <c r="T304" s="40">
        <v>8126</v>
      </c>
      <c r="U304" s="40">
        <v>2243</v>
      </c>
      <c r="V304" s="40">
        <v>1413</v>
      </c>
      <c r="W304" s="40">
        <v>2386</v>
      </c>
    </row>
    <row r="305" spans="1:23" x14ac:dyDescent="0.2">
      <c r="A305" s="39" t="s">
        <v>592</v>
      </c>
      <c r="D305" s="19" t="s">
        <v>593</v>
      </c>
      <c r="E305" s="40">
        <v>278970</v>
      </c>
      <c r="F305" s="40">
        <v>96253</v>
      </c>
      <c r="G305" s="40">
        <v>3900</v>
      </c>
      <c r="H305" s="40">
        <v>140</v>
      </c>
      <c r="I305" s="40">
        <v>18353</v>
      </c>
      <c r="J305" s="40">
        <v>3204</v>
      </c>
      <c r="K305" s="40">
        <v>1692</v>
      </c>
      <c r="L305" s="40">
        <v>3251</v>
      </c>
      <c r="M305" s="40">
        <v>3309</v>
      </c>
      <c r="N305" s="40">
        <v>45660</v>
      </c>
      <c r="O305" s="40">
        <v>31051</v>
      </c>
      <c r="P305" s="40">
        <v>16011</v>
      </c>
      <c r="Q305" s="40">
        <v>3000</v>
      </c>
      <c r="R305" s="40">
        <v>20781</v>
      </c>
      <c r="S305" s="40">
        <v>12357</v>
      </c>
      <c r="T305" s="40">
        <v>9064</v>
      </c>
      <c r="U305" s="40">
        <v>3424</v>
      </c>
      <c r="V305" s="40">
        <v>1551</v>
      </c>
      <c r="W305" s="40">
        <v>5969</v>
      </c>
    </row>
    <row r="306" spans="1:23" x14ac:dyDescent="0.2">
      <c r="A306" s="39" t="s">
        <v>594</v>
      </c>
      <c r="D306" s="19" t="s">
        <v>595</v>
      </c>
      <c r="E306" s="40">
        <v>186990</v>
      </c>
      <c r="F306" s="40">
        <v>133582</v>
      </c>
      <c r="G306" s="40">
        <v>4766</v>
      </c>
      <c r="H306" s="40">
        <v>95</v>
      </c>
      <c r="I306" s="40">
        <v>22282</v>
      </c>
      <c r="J306" s="40">
        <v>1250</v>
      </c>
      <c r="K306" s="40">
        <v>731</v>
      </c>
      <c r="L306" s="40">
        <v>2857</v>
      </c>
      <c r="M306" s="40">
        <v>1942</v>
      </c>
      <c r="N306" s="40">
        <v>5202</v>
      </c>
      <c r="O306" s="40">
        <v>1163</v>
      </c>
      <c r="P306" s="40">
        <v>867</v>
      </c>
      <c r="Q306" s="40">
        <v>1753</v>
      </c>
      <c r="R306" s="40">
        <v>4622</v>
      </c>
      <c r="S306" s="40">
        <v>1643</v>
      </c>
      <c r="T306" s="40">
        <v>840</v>
      </c>
      <c r="U306" s="40">
        <v>333</v>
      </c>
      <c r="V306" s="40">
        <v>1172</v>
      </c>
      <c r="W306" s="40">
        <v>1890</v>
      </c>
    </row>
    <row r="307" spans="1:23" x14ac:dyDescent="0.2">
      <c r="A307" s="39" t="s">
        <v>596</v>
      </c>
      <c r="D307" s="19" t="s">
        <v>597</v>
      </c>
      <c r="E307" s="40">
        <v>190146</v>
      </c>
      <c r="F307" s="40">
        <v>134854</v>
      </c>
      <c r="G307" s="40">
        <v>3219</v>
      </c>
      <c r="H307" s="40">
        <v>193</v>
      </c>
      <c r="I307" s="40">
        <v>11183</v>
      </c>
      <c r="J307" s="40">
        <v>2298</v>
      </c>
      <c r="K307" s="40">
        <v>838</v>
      </c>
      <c r="L307" s="40">
        <v>2286</v>
      </c>
      <c r="M307" s="40">
        <v>1712</v>
      </c>
      <c r="N307" s="40">
        <v>6454</v>
      </c>
      <c r="O307" s="40">
        <v>2595</v>
      </c>
      <c r="P307" s="40">
        <v>1183</v>
      </c>
      <c r="Q307" s="40">
        <v>2240</v>
      </c>
      <c r="R307" s="40">
        <v>9563</v>
      </c>
      <c r="S307" s="40">
        <v>5471</v>
      </c>
      <c r="T307" s="40">
        <v>2742</v>
      </c>
      <c r="U307" s="40">
        <v>907</v>
      </c>
      <c r="V307" s="40">
        <v>976</v>
      </c>
      <c r="W307" s="40">
        <v>1432</v>
      </c>
    </row>
    <row r="308" spans="1:23" x14ac:dyDescent="0.2">
      <c r="A308" s="39" t="s">
        <v>598</v>
      </c>
      <c r="D308" s="19" t="s">
        <v>599</v>
      </c>
      <c r="E308" s="40">
        <v>258249</v>
      </c>
      <c r="F308" s="40">
        <v>92999</v>
      </c>
      <c r="G308" s="40">
        <v>3959</v>
      </c>
      <c r="H308" s="40">
        <v>369</v>
      </c>
      <c r="I308" s="40">
        <v>37472</v>
      </c>
      <c r="J308" s="40">
        <v>4568</v>
      </c>
      <c r="K308" s="40">
        <v>2403</v>
      </c>
      <c r="L308" s="40">
        <v>2602</v>
      </c>
      <c r="M308" s="40">
        <v>4193</v>
      </c>
      <c r="N308" s="40">
        <v>9134</v>
      </c>
      <c r="O308" s="40">
        <v>26347</v>
      </c>
      <c r="P308" s="40">
        <v>4632</v>
      </c>
      <c r="Q308" s="40">
        <v>2579</v>
      </c>
      <c r="R308" s="40">
        <v>11697</v>
      </c>
      <c r="S308" s="40">
        <v>18815</v>
      </c>
      <c r="T308" s="40">
        <v>18841</v>
      </c>
      <c r="U308" s="40">
        <v>7135</v>
      </c>
      <c r="V308" s="40">
        <v>3776</v>
      </c>
      <c r="W308" s="40">
        <v>6728</v>
      </c>
    </row>
    <row r="309" spans="1:23" s="25" customFormat="1" x14ac:dyDescent="0.2">
      <c r="A309" s="21"/>
      <c r="B309" s="19"/>
      <c r="C309" s="19"/>
      <c r="D309" s="19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x14ac:dyDescent="0.2">
      <c r="A310" s="21" t="s">
        <v>600</v>
      </c>
      <c r="B310" s="25" t="s">
        <v>601</v>
      </c>
      <c r="C310" s="25"/>
      <c r="D310" s="25"/>
      <c r="E310" s="38">
        <v>8634750</v>
      </c>
      <c r="F310" s="38">
        <v>7358998</v>
      </c>
      <c r="G310" s="38">
        <v>73571</v>
      </c>
      <c r="H310" s="38">
        <v>14542</v>
      </c>
      <c r="I310" s="38">
        <v>380709</v>
      </c>
      <c r="J310" s="38">
        <v>45980</v>
      </c>
      <c r="K310" s="38">
        <v>22825</v>
      </c>
      <c r="L310" s="38">
        <v>58764</v>
      </c>
      <c r="M310" s="38">
        <v>40195</v>
      </c>
      <c r="N310" s="38">
        <v>152132</v>
      </c>
      <c r="O310" s="38">
        <v>99246</v>
      </c>
      <c r="P310" s="38">
        <v>27951</v>
      </c>
      <c r="Q310" s="38">
        <v>53061</v>
      </c>
      <c r="R310" s="38">
        <v>119652</v>
      </c>
      <c r="S310" s="38">
        <v>87345</v>
      </c>
      <c r="T310" s="38">
        <v>34225</v>
      </c>
      <c r="U310" s="38">
        <v>14443</v>
      </c>
      <c r="V310" s="38">
        <v>19363</v>
      </c>
      <c r="W310" s="38">
        <v>31748</v>
      </c>
    </row>
    <row r="311" spans="1:23" x14ac:dyDescent="0.2">
      <c r="A311" s="39"/>
      <c r="B311" s="25"/>
      <c r="C311" s="25"/>
      <c r="D311" s="25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</row>
    <row r="312" spans="1:23" x14ac:dyDescent="0.2">
      <c r="A312" s="21" t="s">
        <v>602</v>
      </c>
      <c r="B312" s="25"/>
      <c r="C312" s="25" t="s">
        <v>603</v>
      </c>
      <c r="D312" s="25"/>
      <c r="E312" s="38">
        <v>113205</v>
      </c>
      <c r="F312" s="38">
        <v>96080</v>
      </c>
      <c r="G312" s="38">
        <v>984</v>
      </c>
      <c r="H312" s="38">
        <v>118</v>
      </c>
      <c r="I312" s="38">
        <v>5372</v>
      </c>
      <c r="J312" s="38">
        <v>656</v>
      </c>
      <c r="K312" s="38">
        <v>297</v>
      </c>
      <c r="L312" s="38">
        <v>808</v>
      </c>
      <c r="M312" s="38">
        <v>542</v>
      </c>
      <c r="N312" s="38">
        <v>1989</v>
      </c>
      <c r="O312" s="38">
        <v>518</v>
      </c>
      <c r="P312" s="38">
        <v>134</v>
      </c>
      <c r="Q312" s="38">
        <v>556</v>
      </c>
      <c r="R312" s="38">
        <v>2467</v>
      </c>
      <c r="S312" s="38">
        <v>1586</v>
      </c>
      <c r="T312" s="38">
        <v>402</v>
      </c>
      <c r="U312" s="38">
        <v>201</v>
      </c>
      <c r="V312" s="38">
        <v>201</v>
      </c>
      <c r="W312" s="38">
        <v>294</v>
      </c>
    </row>
    <row r="313" spans="1:23" x14ac:dyDescent="0.2">
      <c r="A313" s="21" t="s">
        <v>604</v>
      </c>
      <c r="B313" s="25"/>
      <c r="C313" s="25" t="s">
        <v>605</v>
      </c>
      <c r="D313" s="25"/>
      <c r="E313" s="38">
        <v>273369</v>
      </c>
      <c r="F313" s="38">
        <v>220018</v>
      </c>
      <c r="G313" s="38">
        <v>3772</v>
      </c>
      <c r="H313" s="38">
        <v>198</v>
      </c>
      <c r="I313" s="38">
        <v>19524</v>
      </c>
      <c r="J313" s="38">
        <v>2182</v>
      </c>
      <c r="K313" s="38">
        <v>2019</v>
      </c>
      <c r="L313" s="38">
        <v>3351</v>
      </c>
      <c r="M313" s="38">
        <v>2856</v>
      </c>
      <c r="N313" s="38">
        <v>2996</v>
      </c>
      <c r="O313" s="38">
        <v>649</v>
      </c>
      <c r="P313" s="38">
        <v>1367</v>
      </c>
      <c r="Q313" s="38">
        <v>2999</v>
      </c>
      <c r="R313" s="38">
        <v>3267</v>
      </c>
      <c r="S313" s="38">
        <v>2893</v>
      </c>
      <c r="T313" s="38">
        <v>879</v>
      </c>
      <c r="U313" s="38">
        <v>416</v>
      </c>
      <c r="V313" s="38">
        <v>2184</v>
      </c>
      <c r="W313" s="38">
        <v>1799</v>
      </c>
    </row>
    <row r="314" spans="1:23" x14ac:dyDescent="0.2">
      <c r="A314" s="21" t="s">
        <v>606</v>
      </c>
      <c r="B314" s="25"/>
      <c r="C314" s="25" t="s">
        <v>607</v>
      </c>
      <c r="D314" s="25"/>
      <c r="E314" s="38">
        <v>138265</v>
      </c>
      <c r="F314" s="38">
        <v>131099</v>
      </c>
      <c r="G314" s="38">
        <v>747</v>
      </c>
      <c r="H314" s="38">
        <v>94</v>
      </c>
      <c r="I314" s="38">
        <v>2605</v>
      </c>
      <c r="J314" s="38">
        <v>507</v>
      </c>
      <c r="K314" s="38">
        <v>123</v>
      </c>
      <c r="L314" s="38">
        <v>738</v>
      </c>
      <c r="M314" s="38">
        <v>341</v>
      </c>
      <c r="N314" s="38">
        <v>435</v>
      </c>
      <c r="O314" s="38">
        <v>80</v>
      </c>
      <c r="P314" s="38">
        <v>131</v>
      </c>
      <c r="Q314" s="38">
        <v>219</v>
      </c>
      <c r="R314" s="38">
        <v>649</v>
      </c>
      <c r="S314" s="38">
        <v>141</v>
      </c>
      <c r="T314" s="38">
        <v>115</v>
      </c>
      <c r="U314" s="38">
        <v>47</v>
      </c>
      <c r="V314" s="38">
        <v>52</v>
      </c>
      <c r="W314" s="38">
        <v>142</v>
      </c>
    </row>
    <row r="315" spans="1:23" x14ac:dyDescent="0.2">
      <c r="A315" s="21" t="s">
        <v>608</v>
      </c>
      <c r="B315" s="25"/>
      <c r="C315" s="25" t="s">
        <v>609</v>
      </c>
      <c r="D315" s="25"/>
      <c r="E315" s="38">
        <v>263925</v>
      </c>
      <c r="F315" s="38">
        <v>225654</v>
      </c>
      <c r="G315" s="38">
        <v>1946</v>
      </c>
      <c r="H315" s="38">
        <v>510</v>
      </c>
      <c r="I315" s="38">
        <v>8469</v>
      </c>
      <c r="J315" s="38">
        <v>1730</v>
      </c>
      <c r="K315" s="38">
        <v>735</v>
      </c>
      <c r="L315" s="38">
        <v>1546</v>
      </c>
      <c r="M315" s="38">
        <v>1165</v>
      </c>
      <c r="N315" s="38">
        <v>7132</v>
      </c>
      <c r="O315" s="38">
        <v>1516</v>
      </c>
      <c r="P315" s="38">
        <v>1304</v>
      </c>
      <c r="Q315" s="38">
        <v>1065</v>
      </c>
      <c r="R315" s="38">
        <v>2598</v>
      </c>
      <c r="S315" s="38">
        <v>4742</v>
      </c>
      <c r="T315" s="38">
        <v>1428</v>
      </c>
      <c r="U315" s="38">
        <v>493</v>
      </c>
      <c r="V315" s="38">
        <v>517</v>
      </c>
      <c r="W315" s="38">
        <v>1375</v>
      </c>
    </row>
    <row r="316" spans="1:23" x14ac:dyDescent="0.2">
      <c r="A316" s="21" t="s">
        <v>610</v>
      </c>
      <c r="B316" s="25"/>
      <c r="C316" s="25" t="s">
        <v>611</v>
      </c>
      <c r="D316" s="25"/>
      <c r="E316" s="38">
        <v>248821</v>
      </c>
      <c r="F316" s="38">
        <v>183934</v>
      </c>
      <c r="G316" s="38">
        <v>2498</v>
      </c>
      <c r="H316" s="38">
        <v>72</v>
      </c>
      <c r="I316" s="38">
        <v>12590</v>
      </c>
      <c r="J316" s="38">
        <v>2243</v>
      </c>
      <c r="K316" s="38">
        <v>1597</v>
      </c>
      <c r="L316" s="38">
        <v>2228</v>
      </c>
      <c r="M316" s="38">
        <v>2167</v>
      </c>
      <c r="N316" s="38">
        <v>8106</v>
      </c>
      <c r="O316" s="38">
        <v>3851</v>
      </c>
      <c r="P316" s="38">
        <v>1989</v>
      </c>
      <c r="Q316" s="38">
        <v>2722</v>
      </c>
      <c r="R316" s="38">
        <v>6114</v>
      </c>
      <c r="S316" s="38">
        <v>13058</v>
      </c>
      <c r="T316" s="38">
        <v>2524</v>
      </c>
      <c r="U316" s="38">
        <v>1549</v>
      </c>
      <c r="V316" s="38">
        <v>565</v>
      </c>
      <c r="W316" s="38">
        <v>1014</v>
      </c>
    </row>
    <row r="317" spans="1:23" x14ac:dyDescent="0.2">
      <c r="A317" s="21" t="s">
        <v>612</v>
      </c>
      <c r="B317" s="25"/>
      <c r="C317" s="25" t="s">
        <v>613</v>
      </c>
      <c r="D317" s="25"/>
      <c r="E317" s="38">
        <v>205056</v>
      </c>
      <c r="F317" s="38">
        <v>172313</v>
      </c>
      <c r="G317" s="38">
        <v>1071</v>
      </c>
      <c r="H317" s="38">
        <v>85</v>
      </c>
      <c r="I317" s="38">
        <v>7713</v>
      </c>
      <c r="J317" s="38">
        <v>1103</v>
      </c>
      <c r="K317" s="38">
        <v>935</v>
      </c>
      <c r="L317" s="38">
        <v>2381</v>
      </c>
      <c r="M317" s="38">
        <v>1048</v>
      </c>
      <c r="N317" s="38">
        <v>2911</v>
      </c>
      <c r="O317" s="38">
        <v>539</v>
      </c>
      <c r="P317" s="38">
        <v>3649</v>
      </c>
      <c r="Q317" s="38">
        <v>2611</v>
      </c>
      <c r="R317" s="38">
        <v>2764</v>
      </c>
      <c r="S317" s="38">
        <v>2958</v>
      </c>
      <c r="T317" s="38">
        <v>540</v>
      </c>
      <c r="U317" s="38">
        <v>279</v>
      </c>
      <c r="V317" s="38">
        <v>1078</v>
      </c>
      <c r="W317" s="38">
        <v>1078</v>
      </c>
    </row>
    <row r="318" spans="1:23" x14ac:dyDescent="0.2">
      <c r="A318" s="21" t="s">
        <v>614</v>
      </c>
      <c r="B318" s="25"/>
      <c r="C318" s="25" t="s">
        <v>615</v>
      </c>
      <c r="D318" s="25"/>
      <c r="E318" s="38">
        <v>155698</v>
      </c>
      <c r="F318" s="38">
        <v>101725</v>
      </c>
      <c r="G318" s="38">
        <v>2269</v>
      </c>
      <c r="H318" s="38">
        <v>90</v>
      </c>
      <c r="I318" s="38">
        <v>12303</v>
      </c>
      <c r="J318" s="38">
        <v>2718</v>
      </c>
      <c r="K318" s="38">
        <v>802</v>
      </c>
      <c r="L318" s="38">
        <v>1428</v>
      </c>
      <c r="M318" s="38">
        <v>1232</v>
      </c>
      <c r="N318" s="38">
        <v>6514</v>
      </c>
      <c r="O318" s="38">
        <v>6967</v>
      </c>
      <c r="P318" s="38">
        <v>695</v>
      </c>
      <c r="Q318" s="38">
        <v>1603</v>
      </c>
      <c r="R318" s="38">
        <v>5382</v>
      </c>
      <c r="S318" s="38">
        <v>6087</v>
      </c>
      <c r="T318" s="38">
        <v>3279</v>
      </c>
      <c r="U318" s="38">
        <v>1104</v>
      </c>
      <c r="V318" s="38">
        <v>680</v>
      </c>
      <c r="W318" s="38">
        <v>820</v>
      </c>
    </row>
    <row r="319" spans="1:23" x14ac:dyDescent="0.2">
      <c r="A319" s="21" t="s">
        <v>616</v>
      </c>
      <c r="B319" s="25"/>
      <c r="C319" s="25" t="s">
        <v>617</v>
      </c>
      <c r="D319" s="25"/>
      <c r="E319" s="38">
        <v>140205</v>
      </c>
      <c r="F319" s="38">
        <v>48401</v>
      </c>
      <c r="G319" s="38">
        <v>1607</v>
      </c>
      <c r="H319" s="38">
        <v>220</v>
      </c>
      <c r="I319" s="38">
        <v>13825</v>
      </c>
      <c r="J319" s="38">
        <v>1667</v>
      </c>
      <c r="K319" s="38">
        <v>607</v>
      </c>
      <c r="L319" s="38">
        <v>1429</v>
      </c>
      <c r="M319" s="38">
        <v>1055</v>
      </c>
      <c r="N319" s="38">
        <v>21922</v>
      </c>
      <c r="O319" s="38">
        <v>24869</v>
      </c>
      <c r="P319" s="38">
        <v>549</v>
      </c>
      <c r="Q319" s="38">
        <v>797</v>
      </c>
      <c r="R319" s="38">
        <v>7560</v>
      </c>
      <c r="S319" s="38">
        <v>7548</v>
      </c>
      <c r="T319" s="38">
        <v>3096</v>
      </c>
      <c r="U319" s="38">
        <v>1471</v>
      </c>
      <c r="V319" s="38">
        <v>928</v>
      </c>
      <c r="W319" s="38">
        <v>2654</v>
      </c>
    </row>
    <row r="320" spans="1:23" x14ac:dyDescent="0.2">
      <c r="A320" s="21" t="s">
        <v>618</v>
      </c>
      <c r="B320" s="25"/>
      <c r="C320" s="25" t="s">
        <v>619</v>
      </c>
      <c r="D320" s="25"/>
      <c r="E320" s="38">
        <v>236882</v>
      </c>
      <c r="F320" s="38">
        <v>183980</v>
      </c>
      <c r="G320" s="38">
        <v>1746</v>
      </c>
      <c r="H320" s="38">
        <v>341</v>
      </c>
      <c r="I320" s="38">
        <v>17461</v>
      </c>
      <c r="J320" s="38">
        <v>1678</v>
      </c>
      <c r="K320" s="38">
        <v>941</v>
      </c>
      <c r="L320" s="38">
        <v>1796</v>
      </c>
      <c r="M320" s="38">
        <v>1263</v>
      </c>
      <c r="N320" s="38">
        <v>6742</v>
      </c>
      <c r="O320" s="38">
        <v>3019</v>
      </c>
      <c r="P320" s="38">
        <v>1401</v>
      </c>
      <c r="Q320" s="38">
        <v>3449</v>
      </c>
      <c r="R320" s="38">
        <v>5281</v>
      </c>
      <c r="S320" s="38">
        <v>3508</v>
      </c>
      <c r="T320" s="38">
        <v>1132</v>
      </c>
      <c r="U320" s="38">
        <v>427</v>
      </c>
      <c r="V320" s="38">
        <v>1312</v>
      </c>
      <c r="W320" s="38">
        <v>1405</v>
      </c>
    </row>
    <row r="321" spans="1:23" x14ac:dyDescent="0.2">
      <c r="A321" s="21" t="s">
        <v>620</v>
      </c>
      <c r="B321" s="25"/>
      <c r="C321" s="25" t="s">
        <v>621</v>
      </c>
      <c r="D321" s="25"/>
      <c r="E321" s="38">
        <v>153822</v>
      </c>
      <c r="F321" s="38">
        <v>139044</v>
      </c>
      <c r="G321" s="38">
        <v>1284</v>
      </c>
      <c r="H321" s="38">
        <v>164</v>
      </c>
      <c r="I321" s="38">
        <v>5362</v>
      </c>
      <c r="J321" s="38">
        <v>776</v>
      </c>
      <c r="K321" s="38">
        <v>262</v>
      </c>
      <c r="L321" s="38">
        <v>831</v>
      </c>
      <c r="M321" s="38">
        <v>551</v>
      </c>
      <c r="N321" s="38">
        <v>1675</v>
      </c>
      <c r="O321" s="38">
        <v>473</v>
      </c>
      <c r="P321" s="38">
        <v>225</v>
      </c>
      <c r="Q321" s="38">
        <v>659</v>
      </c>
      <c r="R321" s="38">
        <v>776</v>
      </c>
      <c r="S321" s="38">
        <v>701</v>
      </c>
      <c r="T321" s="38">
        <v>514</v>
      </c>
      <c r="U321" s="38">
        <v>161</v>
      </c>
      <c r="V321" s="38">
        <v>139</v>
      </c>
      <c r="W321" s="38">
        <v>225</v>
      </c>
    </row>
    <row r="322" spans="1:23" s="25" customFormat="1" x14ac:dyDescent="0.2">
      <c r="A322" s="21" t="s">
        <v>622</v>
      </c>
      <c r="C322" s="25" t="s">
        <v>623</v>
      </c>
      <c r="E322" s="38">
        <v>144560</v>
      </c>
      <c r="F322" s="38">
        <v>112081</v>
      </c>
      <c r="G322" s="38">
        <v>2055</v>
      </c>
      <c r="H322" s="38">
        <v>219</v>
      </c>
      <c r="I322" s="38">
        <v>10150</v>
      </c>
      <c r="J322" s="38">
        <v>679</v>
      </c>
      <c r="K322" s="38">
        <v>358</v>
      </c>
      <c r="L322" s="38">
        <v>1399</v>
      </c>
      <c r="M322" s="38">
        <v>879</v>
      </c>
      <c r="N322" s="38">
        <v>5860</v>
      </c>
      <c r="O322" s="38">
        <v>4238</v>
      </c>
      <c r="P322" s="38">
        <v>393</v>
      </c>
      <c r="Q322" s="38">
        <v>1071</v>
      </c>
      <c r="R322" s="38">
        <v>2286</v>
      </c>
      <c r="S322" s="38">
        <v>1039</v>
      </c>
      <c r="T322" s="38">
        <v>473</v>
      </c>
      <c r="U322" s="38">
        <v>213</v>
      </c>
      <c r="V322" s="38">
        <v>379</v>
      </c>
      <c r="W322" s="38">
        <v>788</v>
      </c>
    </row>
    <row r="323" spans="1:23" x14ac:dyDescent="0.2">
      <c r="A323" s="21" t="s">
        <v>624</v>
      </c>
      <c r="B323" s="25"/>
      <c r="C323" s="25" t="s">
        <v>625</v>
      </c>
      <c r="D323" s="25"/>
      <c r="E323" s="38">
        <v>154380</v>
      </c>
      <c r="F323" s="38">
        <v>129119</v>
      </c>
      <c r="G323" s="38">
        <v>1367</v>
      </c>
      <c r="H323" s="38">
        <v>291</v>
      </c>
      <c r="I323" s="38">
        <v>5748</v>
      </c>
      <c r="J323" s="38">
        <v>890</v>
      </c>
      <c r="K323" s="38">
        <v>337</v>
      </c>
      <c r="L323" s="38">
        <v>1273</v>
      </c>
      <c r="M323" s="38">
        <v>682</v>
      </c>
      <c r="N323" s="38">
        <v>5331</v>
      </c>
      <c r="O323" s="38">
        <v>2865</v>
      </c>
      <c r="P323" s="38">
        <v>222</v>
      </c>
      <c r="Q323" s="38">
        <v>1203</v>
      </c>
      <c r="R323" s="38">
        <v>1817</v>
      </c>
      <c r="S323" s="38">
        <v>1203</v>
      </c>
      <c r="T323" s="38">
        <v>712</v>
      </c>
      <c r="U323" s="38">
        <v>178</v>
      </c>
      <c r="V323" s="38">
        <v>500</v>
      </c>
      <c r="W323" s="38">
        <v>642</v>
      </c>
    </row>
    <row r="324" spans="1:23" x14ac:dyDescent="0.2">
      <c r="A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</row>
    <row r="325" spans="1:23" x14ac:dyDescent="0.2">
      <c r="A325" s="21" t="s">
        <v>626</v>
      </c>
      <c r="B325" s="25"/>
      <c r="C325" s="25" t="s">
        <v>627</v>
      </c>
      <c r="D325" s="25"/>
      <c r="E325" s="38">
        <v>505283</v>
      </c>
      <c r="F325" s="38">
        <v>409793</v>
      </c>
      <c r="G325" s="38">
        <v>5377</v>
      </c>
      <c r="H325" s="38">
        <v>614</v>
      </c>
      <c r="I325" s="38">
        <v>20886</v>
      </c>
      <c r="J325" s="38">
        <v>4573</v>
      </c>
      <c r="K325" s="38">
        <v>1098</v>
      </c>
      <c r="L325" s="38">
        <v>4125</v>
      </c>
      <c r="M325" s="38">
        <v>2564</v>
      </c>
      <c r="N325" s="38">
        <v>11368</v>
      </c>
      <c r="O325" s="38">
        <v>21236</v>
      </c>
      <c r="P325" s="38">
        <v>1089</v>
      </c>
      <c r="Q325" s="38">
        <v>2554</v>
      </c>
      <c r="R325" s="38">
        <v>7022</v>
      </c>
      <c r="S325" s="38">
        <v>4032</v>
      </c>
      <c r="T325" s="38">
        <v>5175</v>
      </c>
      <c r="U325" s="38">
        <v>1283</v>
      </c>
      <c r="V325" s="38">
        <v>853</v>
      </c>
      <c r="W325" s="38">
        <v>1641</v>
      </c>
    </row>
    <row r="326" spans="1:23" x14ac:dyDescent="0.2">
      <c r="A326" s="39" t="s">
        <v>628</v>
      </c>
      <c r="D326" s="19" t="s">
        <v>629</v>
      </c>
      <c r="E326" s="40">
        <v>174137</v>
      </c>
      <c r="F326" s="40">
        <v>148360</v>
      </c>
      <c r="G326" s="40">
        <v>1573</v>
      </c>
      <c r="H326" s="40">
        <v>134</v>
      </c>
      <c r="I326" s="40">
        <v>6012</v>
      </c>
      <c r="J326" s="40">
        <v>1518</v>
      </c>
      <c r="K326" s="40">
        <v>461</v>
      </c>
      <c r="L326" s="40">
        <v>1077</v>
      </c>
      <c r="M326" s="40">
        <v>808</v>
      </c>
      <c r="N326" s="40">
        <v>1872</v>
      </c>
      <c r="O326" s="40">
        <v>5408</v>
      </c>
      <c r="P326" s="40">
        <v>201</v>
      </c>
      <c r="Q326" s="40">
        <v>636</v>
      </c>
      <c r="R326" s="40">
        <v>1988</v>
      </c>
      <c r="S326" s="40">
        <v>1676</v>
      </c>
      <c r="T326" s="40">
        <v>1302</v>
      </c>
      <c r="U326" s="40">
        <v>345</v>
      </c>
      <c r="V326" s="40">
        <v>339</v>
      </c>
      <c r="W326" s="40">
        <v>427</v>
      </c>
    </row>
    <row r="327" spans="1:23" x14ac:dyDescent="0.2">
      <c r="A327" s="39" t="s">
        <v>630</v>
      </c>
      <c r="D327" s="19" t="s">
        <v>631</v>
      </c>
      <c r="E327" s="40">
        <v>92635</v>
      </c>
      <c r="F327" s="40">
        <v>79579</v>
      </c>
      <c r="G327" s="40">
        <v>1118</v>
      </c>
      <c r="H327" s="40">
        <v>121</v>
      </c>
      <c r="I327" s="40">
        <v>3931</v>
      </c>
      <c r="J327" s="40">
        <v>380</v>
      </c>
      <c r="K327" s="40">
        <v>190</v>
      </c>
      <c r="L327" s="40">
        <v>998</v>
      </c>
      <c r="M327" s="40">
        <v>472</v>
      </c>
      <c r="N327" s="40">
        <v>1799</v>
      </c>
      <c r="O327" s="40">
        <v>1772</v>
      </c>
      <c r="P327" s="40">
        <v>120</v>
      </c>
      <c r="Q327" s="40">
        <v>442</v>
      </c>
      <c r="R327" s="40">
        <v>913</v>
      </c>
      <c r="S327" s="40">
        <v>258</v>
      </c>
      <c r="T327" s="40">
        <v>213</v>
      </c>
      <c r="U327" s="40">
        <v>53</v>
      </c>
      <c r="V327" s="40">
        <v>58</v>
      </c>
      <c r="W327" s="40">
        <v>218</v>
      </c>
    </row>
    <row r="328" spans="1:23" s="25" customFormat="1" x14ac:dyDescent="0.2">
      <c r="A328" s="39" t="s">
        <v>632</v>
      </c>
      <c r="B328" s="19"/>
      <c r="C328" s="19"/>
      <c r="D328" s="19" t="s">
        <v>633</v>
      </c>
      <c r="E328" s="40">
        <v>66867</v>
      </c>
      <c r="F328" s="40">
        <v>51541</v>
      </c>
      <c r="G328" s="40">
        <v>1133</v>
      </c>
      <c r="H328" s="40">
        <v>256</v>
      </c>
      <c r="I328" s="40">
        <v>3435</v>
      </c>
      <c r="J328" s="40">
        <v>416</v>
      </c>
      <c r="K328" s="40">
        <v>119</v>
      </c>
      <c r="L328" s="40">
        <v>720</v>
      </c>
      <c r="M328" s="40">
        <v>352</v>
      </c>
      <c r="N328" s="40">
        <v>4758</v>
      </c>
      <c r="O328" s="40">
        <v>965</v>
      </c>
      <c r="P328" s="40">
        <v>171</v>
      </c>
      <c r="Q328" s="40">
        <v>527</v>
      </c>
      <c r="R328" s="40">
        <v>1112</v>
      </c>
      <c r="S328" s="40">
        <v>354</v>
      </c>
      <c r="T328" s="40">
        <v>278</v>
      </c>
      <c r="U328" s="40">
        <v>77</v>
      </c>
      <c r="V328" s="40">
        <v>174</v>
      </c>
      <c r="W328" s="40">
        <v>479</v>
      </c>
    </row>
    <row r="329" spans="1:23" x14ac:dyDescent="0.2">
      <c r="A329" s="39" t="s">
        <v>634</v>
      </c>
      <c r="D329" s="19" t="s">
        <v>635</v>
      </c>
      <c r="E329" s="40">
        <v>171644</v>
      </c>
      <c r="F329" s="40">
        <v>130313</v>
      </c>
      <c r="G329" s="40">
        <v>1553</v>
      </c>
      <c r="H329" s="40">
        <v>103</v>
      </c>
      <c r="I329" s="40">
        <v>7508</v>
      </c>
      <c r="J329" s="40">
        <v>2259</v>
      </c>
      <c r="K329" s="40">
        <v>328</v>
      </c>
      <c r="L329" s="40">
        <v>1330</v>
      </c>
      <c r="M329" s="40">
        <v>932</v>
      </c>
      <c r="N329" s="40">
        <v>2939</v>
      </c>
      <c r="O329" s="40">
        <v>13091</v>
      </c>
      <c r="P329" s="40">
        <v>597</v>
      </c>
      <c r="Q329" s="40">
        <v>949</v>
      </c>
      <c r="R329" s="40">
        <v>3009</v>
      </c>
      <c r="S329" s="40">
        <v>1744</v>
      </c>
      <c r="T329" s="40">
        <v>3382</v>
      </c>
      <c r="U329" s="40">
        <v>808</v>
      </c>
      <c r="V329" s="40">
        <v>282</v>
      </c>
      <c r="W329" s="40">
        <v>517</v>
      </c>
    </row>
    <row r="330" spans="1:23" x14ac:dyDescent="0.2">
      <c r="A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</row>
    <row r="331" spans="1:23" x14ac:dyDescent="0.2">
      <c r="A331" s="21" t="s">
        <v>636</v>
      </c>
      <c r="B331" s="25"/>
      <c r="C331" s="25" t="s">
        <v>637</v>
      </c>
      <c r="D331" s="25"/>
      <c r="E331" s="38">
        <v>526671</v>
      </c>
      <c r="F331" s="38">
        <v>482769</v>
      </c>
      <c r="G331" s="38">
        <v>3966</v>
      </c>
      <c r="H331" s="38">
        <v>815</v>
      </c>
      <c r="I331" s="38">
        <v>17872</v>
      </c>
      <c r="J331" s="38">
        <v>1947</v>
      </c>
      <c r="K331" s="38">
        <v>1023</v>
      </c>
      <c r="L331" s="38">
        <v>2584</v>
      </c>
      <c r="M331" s="38">
        <v>1919</v>
      </c>
      <c r="N331" s="38">
        <v>2253</v>
      </c>
      <c r="O331" s="38">
        <v>317</v>
      </c>
      <c r="P331" s="38">
        <v>1042</v>
      </c>
      <c r="Q331" s="38">
        <v>1931</v>
      </c>
      <c r="R331" s="38">
        <v>3600</v>
      </c>
      <c r="S331" s="38">
        <v>1800</v>
      </c>
      <c r="T331" s="38">
        <v>771</v>
      </c>
      <c r="U331" s="38">
        <v>341</v>
      </c>
      <c r="V331" s="38">
        <v>638</v>
      </c>
      <c r="W331" s="38">
        <v>1083</v>
      </c>
    </row>
    <row r="332" spans="1:23" x14ac:dyDescent="0.2">
      <c r="A332" s="39" t="s">
        <v>638</v>
      </c>
      <c r="D332" s="19" t="s">
        <v>639</v>
      </c>
      <c r="E332" s="40">
        <v>99412</v>
      </c>
      <c r="F332" s="40">
        <v>86903</v>
      </c>
      <c r="G332" s="40">
        <v>978</v>
      </c>
      <c r="H332" s="40">
        <v>66</v>
      </c>
      <c r="I332" s="40">
        <v>5561</v>
      </c>
      <c r="J332" s="40">
        <v>434</v>
      </c>
      <c r="K332" s="40">
        <v>302</v>
      </c>
      <c r="L332" s="40">
        <v>572</v>
      </c>
      <c r="M332" s="40">
        <v>483</v>
      </c>
      <c r="N332" s="40">
        <v>671</v>
      </c>
      <c r="O332" s="40">
        <v>107</v>
      </c>
      <c r="P332" s="40">
        <v>287</v>
      </c>
      <c r="Q332" s="40">
        <v>621</v>
      </c>
      <c r="R332" s="40">
        <v>1109</v>
      </c>
      <c r="S332" s="40">
        <v>517</v>
      </c>
      <c r="T332" s="40">
        <v>159</v>
      </c>
      <c r="U332" s="40">
        <v>107</v>
      </c>
      <c r="V332" s="40">
        <v>229</v>
      </c>
      <c r="W332" s="40">
        <v>306</v>
      </c>
    </row>
    <row r="333" spans="1:23" x14ac:dyDescent="0.2">
      <c r="A333" s="39" t="s">
        <v>640</v>
      </c>
      <c r="D333" s="19" t="s">
        <v>641</v>
      </c>
      <c r="E333" s="40">
        <v>90254</v>
      </c>
      <c r="F333" s="40">
        <v>80624</v>
      </c>
      <c r="G333" s="40">
        <v>702</v>
      </c>
      <c r="H333" s="40">
        <v>150</v>
      </c>
      <c r="I333" s="40">
        <v>3155</v>
      </c>
      <c r="J333" s="40">
        <v>595</v>
      </c>
      <c r="K333" s="40">
        <v>277</v>
      </c>
      <c r="L333" s="40">
        <v>585</v>
      </c>
      <c r="M333" s="40">
        <v>491</v>
      </c>
      <c r="N333" s="40">
        <v>487</v>
      </c>
      <c r="O333" s="40">
        <v>78</v>
      </c>
      <c r="P333" s="40">
        <v>276</v>
      </c>
      <c r="Q333" s="40">
        <v>366</v>
      </c>
      <c r="R333" s="40">
        <v>919</v>
      </c>
      <c r="S333" s="40">
        <v>639</v>
      </c>
      <c r="T333" s="40">
        <v>303</v>
      </c>
      <c r="U333" s="40">
        <v>123</v>
      </c>
      <c r="V333" s="40">
        <v>161</v>
      </c>
      <c r="W333" s="40">
        <v>323</v>
      </c>
    </row>
    <row r="334" spans="1:23" x14ac:dyDescent="0.2">
      <c r="A334" s="39" t="s">
        <v>642</v>
      </c>
      <c r="D334" s="19" t="s">
        <v>643</v>
      </c>
      <c r="E334" s="40">
        <v>97502</v>
      </c>
      <c r="F334" s="40">
        <v>90218</v>
      </c>
      <c r="G334" s="40">
        <v>757</v>
      </c>
      <c r="H334" s="40">
        <v>97</v>
      </c>
      <c r="I334" s="40">
        <v>3087</v>
      </c>
      <c r="J334" s="40">
        <v>325</v>
      </c>
      <c r="K334" s="40">
        <v>155</v>
      </c>
      <c r="L334" s="40">
        <v>460</v>
      </c>
      <c r="M334" s="40">
        <v>335</v>
      </c>
      <c r="N334" s="40">
        <v>360</v>
      </c>
      <c r="O334" s="40">
        <v>64</v>
      </c>
      <c r="P334" s="40">
        <v>153</v>
      </c>
      <c r="Q334" s="40">
        <v>316</v>
      </c>
      <c r="R334" s="40">
        <v>507</v>
      </c>
      <c r="S334" s="40">
        <v>248</v>
      </c>
      <c r="T334" s="40">
        <v>123</v>
      </c>
      <c r="U334" s="40">
        <v>45</v>
      </c>
      <c r="V334" s="40">
        <v>97</v>
      </c>
      <c r="W334" s="40">
        <v>155</v>
      </c>
    </row>
    <row r="335" spans="1:23" x14ac:dyDescent="0.2">
      <c r="A335" s="39" t="s">
        <v>644</v>
      </c>
      <c r="D335" s="19" t="s">
        <v>645</v>
      </c>
      <c r="E335" s="40">
        <v>90588</v>
      </c>
      <c r="F335" s="40">
        <v>85279</v>
      </c>
      <c r="G335" s="40">
        <v>596</v>
      </c>
      <c r="H335" s="40">
        <v>134</v>
      </c>
      <c r="I335" s="40">
        <v>1942</v>
      </c>
      <c r="J335" s="40">
        <v>267</v>
      </c>
      <c r="K335" s="40">
        <v>107</v>
      </c>
      <c r="L335" s="40">
        <v>405</v>
      </c>
      <c r="M335" s="40">
        <v>252</v>
      </c>
      <c r="N335" s="40">
        <v>276</v>
      </c>
      <c r="O335" s="40">
        <v>16</v>
      </c>
      <c r="P335" s="40">
        <v>109</v>
      </c>
      <c r="Q335" s="40">
        <v>217</v>
      </c>
      <c r="R335" s="40">
        <v>485</v>
      </c>
      <c r="S335" s="40">
        <v>181</v>
      </c>
      <c r="T335" s="40">
        <v>76</v>
      </c>
      <c r="U335" s="40">
        <v>48</v>
      </c>
      <c r="V335" s="40">
        <v>72</v>
      </c>
      <c r="W335" s="40">
        <v>126</v>
      </c>
    </row>
    <row r="336" spans="1:23" x14ac:dyDescent="0.2">
      <c r="A336" s="39" t="s">
        <v>646</v>
      </c>
      <c r="D336" s="19" t="s">
        <v>647</v>
      </c>
      <c r="E336" s="40">
        <v>148915</v>
      </c>
      <c r="F336" s="40">
        <v>139745</v>
      </c>
      <c r="G336" s="40">
        <v>933</v>
      </c>
      <c r="H336" s="40">
        <v>368</v>
      </c>
      <c r="I336" s="40">
        <v>4127</v>
      </c>
      <c r="J336" s="40">
        <v>326</v>
      </c>
      <c r="K336" s="40">
        <v>182</v>
      </c>
      <c r="L336" s="40">
        <v>562</v>
      </c>
      <c r="M336" s="40">
        <v>358</v>
      </c>
      <c r="N336" s="40">
        <v>459</v>
      </c>
      <c r="O336" s="40">
        <v>52</v>
      </c>
      <c r="P336" s="40">
        <v>217</v>
      </c>
      <c r="Q336" s="40">
        <v>411</v>
      </c>
      <c r="R336" s="40">
        <v>580</v>
      </c>
      <c r="S336" s="40">
        <v>215</v>
      </c>
      <c r="T336" s="40">
        <v>110</v>
      </c>
      <c r="U336" s="40">
        <v>18</v>
      </c>
      <c r="V336" s="40">
        <v>79</v>
      </c>
      <c r="W336" s="40">
        <v>173</v>
      </c>
    </row>
    <row r="337" spans="1:23" x14ac:dyDescent="0.2">
      <c r="A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</row>
    <row r="338" spans="1:23" x14ac:dyDescent="0.2">
      <c r="A338" s="21" t="s">
        <v>648</v>
      </c>
      <c r="B338" s="25"/>
      <c r="C338" s="25" t="s">
        <v>649</v>
      </c>
      <c r="D338" s="25"/>
      <c r="E338" s="38">
        <v>1317788</v>
      </c>
      <c r="F338" s="38">
        <v>1209405</v>
      </c>
      <c r="G338" s="38">
        <v>7361</v>
      </c>
      <c r="H338" s="38">
        <v>2069</v>
      </c>
      <c r="I338" s="38">
        <v>33288</v>
      </c>
      <c r="J338" s="38">
        <v>4800</v>
      </c>
      <c r="K338" s="38">
        <v>2340</v>
      </c>
      <c r="L338" s="38">
        <v>6880</v>
      </c>
      <c r="M338" s="38">
        <v>4031</v>
      </c>
      <c r="N338" s="38">
        <v>10731</v>
      </c>
      <c r="O338" s="38">
        <v>1803</v>
      </c>
      <c r="P338" s="38">
        <v>2143</v>
      </c>
      <c r="Q338" s="38">
        <v>5605</v>
      </c>
      <c r="R338" s="38">
        <v>15074</v>
      </c>
      <c r="S338" s="38">
        <v>5090</v>
      </c>
      <c r="T338" s="38">
        <v>2180</v>
      </c>
      <c r="U338" s="38">
        <v>1028</v>
      </c>
      <c r="V338" s="38">
        <v>1262</v>
      </c>
      <c r="W338" s="38">
        <v>2698</v>
      </c>
    </row>
    <row r="339" spans="1:23" x14ac:dyDescent="0.2">
      <c r="A339" s="39" t="s">
        <v>650</v>
      </c>
      <c r="D339" s="19" t="s">
        <v>651</v>
      </c>
      <c r="E339" s="40">
        <v>167799</v>
      </c>
      <c r="F339" s="40">
        <v>148078</v>
      </c>
      <c r="G339" s="40">
        <v>1324</v>
      </c>
      <c r="H339" s="40">
        <v>163</v>
      </c>
      <c r="I339" s="40">
        <v>6323</v>
      </c>
      <c r="J339" s="40">
        <v>1047</v>
      </c>
      <c r="K339" s="40">
        <v>318</v>
      </c>
      <c r="L339" s="40">
        <v>863</v>
      </c>
      <c r="M339" s="40">
        <v>585</v>
      </c>
      <c r="N339" s="40">
        <v>2437</v>
      </c>
      <c r="O339" s="40">
        <v>389</v>
      </c>
      <c r="P339" s="40">
        <v>330</v>
      </c>
      <c r="Q339" s="40">
        <v>1221</v>
      </c>
      <c r="R339" s="40">
        <v>2338</v>
      </c>
      <c r="S339" s="40">
        <v>1259</v>
      </c>
      <c r="T339" s="40">
        <v>470</v>
      </c>
      <c r="U339" s="40">
        <v>180</v>
      </c>
      <c r="V339" s="40">
        <v>138</v>
      </c>
      <c r="W339" s="40">
        <v>336</v>
      </c>
    </row>
    <row r="340" spans="1:23" s="25" customFormat="1" x14ac:dyDescent="0.2">
      <c r="A340" s="39" t="s">
        <v>652</v>
      </c>
      <c r="B340" s="19"/>
      <c r="C340" s="19"/>
      <c r="D340" s="19" t="s">
        <v>653</v>
      </c>
      <c r="E340" s="40">
        <v>115608</v>
      </c>
      <c r="F340" s="40">
        <v>107568</v>
      </c>
      <c r="G340" s="40">
        <v>656</v>
      </c>
      <c r="H340" s="40">
        <v>267</v>
      </c>
      <c r="I340" s="40">
        <v>3144</v>
      </c>
      <c r="J340" s="40">
        <v>312</v>
      </c>
      <c r="K340" s="40">
        <v>153</v>
      </c>
      <c r="L340" s="40">
        <v>513</v>
      </c>
      <c r="M340" s="40">
        <v>327</v>
      </c>
      <c r="N340" s="40">
        <v>481</v>
      </c>
      <c r="O340" s="40">
        <v>31</v>
      </c>
      <c r="P340" s="40">
        <v>165</v>
      </c>
      <c r="Q340" s="40">
        <v>316</v>
      </c>
      <c r="R340" s="40">
        <v>866</v>
      </c>
      <c r="S340" s="40">
        <v>396</v>
      </c>
      <c r="T340" s="40">
        <v>81</v>
      </c>
      <c r="U340" s="40">
        <v>40</v>
      </c>
      <c r="V340" s="40">
        <v>141</v>
      </c>
      <c r="W340" s="40">
        <v>151</v>
      </c>
    </row>
    <row r="341" spans="1:23" x14ac:dyDescent="0.2">
      <c r="A341" s="39" t="s">
        <v>654</v>
      </c>
      <c r="D341" s="19" t="s">
        <v>655</v>
      </c>
      <c r="E341" s="40">
        <v>125199</v>
      </c>
      <c r="F341" s="40">
        <v>114873</v>
      </c>
      <c r="G341" s="40">
        <v>602</v>
      </c>
      <c r="H341" s="40">
        <v>191</v>
      </c>
      <c r="I341" s="40">
        <v>2871</v>
      </c>
      <c r="J341" s="40">
        <v>391</v>
      </c>
      <c r="K341" s="40">
        <v>254</v>
      </c>
      <c r="L341" s="40">
        <v>652</v>
      </c>
      <c r="M341" s="40">
        <v>443</v>
      </c>
      <c r="N341" s="40">
        <v>1954</v>
      </c>
      <c r="O341" s="40">
        <v>160</v>
      </c>
      <c r="P341" s="40">
        <v>294</v>
      </c>
      <c r="Q341" s="40">
        <v>625</v>
      </c>
      <c r="R341" s="40">
        <v>707</v>
      </c>
      <c r="S341" s="40">
        <v>430</v>
      </c>
      <c r="T341" s="40">
        <v>129</v>
      </c>
      <c r="U341" s="40">
        <v>46</v>
      </c>
      <c r="V341" s="40">
        <v>201</v>
      </c>
      <c r="W341" s="40">
        <v>376</v>
      </c>
    </row>
    <row r="342" spans="1:23" x14ac:dyDescent="0.2">
      <c r="A342" s="39" t="s">
        <v>656</v>
      </c>
      <c r="D342" s="19" t="s">
        <v>57</v>
      </c>
      <c r="E342" s="40">
        <v>111581</v>
      </c>
      <c r="F342" s="40">
        <v>105663</v>
      </c>
      <c r="G342" s="40">
        <v>475</v>
      </c>
      <c r="H342" s="40">
        <v>85</v>
      </c>
      <c r="I342" s="40">
        <v>1736</v>
      </c>
      <c r="J342" s="40">
        <v>301</v>
      </c>
      <c r="K342" s="40">
        <v>150</v>
      </c>
      <c r="L342" s="40">
        <v>657</v>
      </c>
      <c r="M342" s="40">
        <v>251</v>
      </c>
      <c r="N342" s="40">
        <v>663</v>
      </c>
      <c r="O342" s="40">
        <v>77</v>
      </c>
      <c r="P342" s="40">
        <v>125</v>
      </c>
      <c r="Q342" s="40">
        <v>467</v>
      </c>
      <c r="R342" s="40">
        <v>335</v>
      </c>
      <c r="S342" s="40">
        <v>215</v>
      </c>
      <c r="T342" s="40">
        <v>109</v>
      </c>
      <c r="U342" s="40">
        <v>33</v>
      </c>
      <c r="V342" s="40">
        <v>106</v>
      </c>
      <c r="W342" s="40">
        <v>133</v>
      </c>
    </row>
    <row r="343" spans="1:23" x14ac:dyDescent="0.2">
      <c r="A343" s="39" t="s">
        <v>657</v>
      </c>
      <c r="D343" s="19" t="s">
        <v>658</v>
      </c>
      <c r="E343" s="40">
        <v>82622</v>
      </c>
      <c r="F343" s="40">
        <v>78001</v>
      </c>
      <c r="G343" s="40">
        <v>313</v>
      </c>
      <c r="H343" s="40">
        <v>32</v>
      </c>
      <c r="I343" s="40">
        <v>1339</v>
      </c>
      <c r="J343" s="40">
        <v>272</v>
      </c>
      <c r="K343" s="40">
        <v>142</v>
      </c>
      <c r="L343" s="40">
        <v>426</v>
      </c>
      <c r="M343" s="40">
        <v>226</v>
      </c>
      <c r="N343" s="40">
        <v>428</v>
      </c>
      <c r="O343" s="40">
        <v>31</v>
      </c>
      <c r="P343" s="40">
        <v>149</v>
      </c>
      <c r="Q343" s="40">
        <v>214</v>
      </c>
      <c r="R343" s="40">
        <v>251</v>
      </c>
      <c r="S343" s="40">
        <v>321</v>
      </c>
      <c r="T343" s="40">
        <v>183</v>
      </c>
      <c r="U343" s="40">
        <v>88</v>
      </c>
      <c r="V343" s="40">
        <v>48</v>
      </c>
      <c r="W343" s="40">
        <v>158</v>
      </c>
    </row>
    <row r="344" spans="1:23" x14ac:dyDescent="0.2">
      <c r="A344" s="39" t="s">
        <v>659</v>
      </c>
      <c r="D344" s="19" t="s">
        <v>660</v>
      </c>
      <c r="E344" s="40">
        <v>91033</v>
      </c>
      <c r="F344" s="40">
        <v>82534</v>
      </c>
      <c r="G344" s="40">
        <v>642</v>
      </c>
      <c r="H344" s="40">
        <v>273</v>
      </c>
      <c r="I344" s="40">
        <v>2906</v>
      </c>
      <c r="J344" s="40">
        <v>311</v>
      </c>
      <c r="K344" s="40">
        <v>152</v>
      </c>
      <c r="L344" s="40">
        <v>685</v>
      </c>
      <c r="M344" s="40">
        <v>309</v>
      </c>
      <c r="N344" s="40">
        <v>880</v>
      </c>
      <c r="O344" s="40">
        <v>141</v>
      </c>
      <c r="P344" s="40">
        <v>136</v>
      </c>
      <c r="Q344" s="40">
        <v>435</v>
      </c>
      <c r="R344" s="40">
        <v>856</v>
      </c>
      <c r="S344" s="40">
        <v>266</v>
      </c>
      <c r="T344" s="40">
        <v>178</v>
      </c>
      <c r="U344" s="40">
        <v>62</v>
      </c>
      <c r="V344" s="40">
        <v>100</v>
      </c>
      <c r="W344" s="40">
        <v>167</v>
      </c>
    </row>
    <row r="345" spans="1:23" x14ac:dyDescent="0.2">
      <c r="A345" s="39" t="s">
        <v>661</v>
      </c>
      <c r="D345" s="19" t="s">
        <v>662</v>
      </c>
      <c r="E345" s="40">
        <v>120684</v>
      </c>
      <c r="F345" s="40">
        <v>114919</v>
      </c>
      <c r="G345" s="40">
        <v>532</v>
      </c>
      <c r="H345" s="40">
        <v>64</v>
      </c>
      <c r="I345" s="40">
        <v>1647</v>
      </c>
      <c r="J345" s="40">
        <v>404</v>
      </c>
      <c r="K345" s="40">
        <v>215</v>
      </c>
      <c r="L345" s="40">
        <v>588</v>
      </c>
      <c r="M345" s="40">
        <v>307</v>
      </c>
      <c r="N345" s="40">
        <v>504</v>
      </c>
      <c r="O345" s="40">
        <v>72</v>
      </c>
      <c r="P345" s="40">
        <v>155</v>
      </c>
      <c r="Q345" s="40">
        <v>313</v>
      </c>
      <c r="R345" s="40">
        <v>383</v>
      </c>
      <c r="S345" s="40">
        <v>252</v>
      </c>
      <c r="T345" s="40">
        <v>55</v>
      </c>
      <c r="U345" s="40">
        <v>81</v>
      </c>
      <c r="V345" s="40">
        <v>73</v>
      </c>
      <c r="W345" s="40">
        <v>120</v>
      </c>
    </row>
    <row r="346" spans="1:23" x14ac:dyDescent="0.2">
      <c r="A346" s="39" t="s">
        <v>663</v>
      </c>
      <c r="D346" s="19" t="s">
        <v>664</v>
      </c>
      <c r="E346" s="40">
        <v>176462</v>
      </c>
      <c r="F346" s="40">
        <v>167445</v>
      </c>
      <c r="G346" s="40">
        <v>829</v>
      </c>
      <c r="H346" s="40">
        <v>423</v>
      </c>
      <c r="I346" s="40">
        <v>3463</v>
      </c>
      <c r="J346" s="40">
        <v>439</v>
      </c>
      <c r="K346" s="40">
        <v>188</v>
      </c>
      <c r="L346" s="40">
        <v>603</v>
      </c>
      <c r="M346" s="40">
        <v>390</v>
      </c>
      <c r="N346" s="40">
        <v>472</v>
      </c>
      <c r="O346" s="40">
        <v>34</v>
      </c>
      <c r="P346" s="40">
        <v>195</v>
      </c>
      <c r="Q346" s="40">
        <v>338</v>
      </c>
      <c r="R346" s="40">
        <v>626</v>
      </c>
      <c r="S346" s="40">
        <v>328</v>
      </c>
      <c r="T346" s="40">
        <v>141</v>
      </c>
      <c r="U346" s="40">
        <v>143</v>
      </c>
      <c r="V346" s="40">
        <v>72</v>
      </c>
      <c r="W346" s="40">
        <v>333</v>
      </c>
    </row>
    <row r="347" spans="1:23" x14ac:dyDescent="0.2">
      <c r="A347" s="39" t="s">
        <v>665</v>
      </c>
      <c r="D347" s="19" t="s">
        <v>666</v>
      </c>
      <c r="E347" s="40">
        <v>93807</v>
      </c>
      <c r="F347" s="40">
        <v>75511</v>
      </c>
      <c r="G347" s="40">
        <v>718</v>
      </c>
      <c r="H347" s="40">
        <v>155</v>
      </c>
      <c r="I347" s="40">
        <v>3136</v>
      </c>
      <c r="J347" s="40">
        <v>624</v>
      </c>
      <c r="K347" s="40">
        <v>342</v>
      </c>
      <c r="L347" s="40">
        <v>644</v>
      </c>
      <c r="M347" s="40">
        <v>447</v>
      </c>
      <c r="N347" s="40">
        <v>1310</v>
      </c>
      <c r="O347" s="40">
        <v>635</v>
      </c>
      <c r="P347" s="40">
        <v>206</v>
      </c>
      <c r="Q347" s="40">
        <v>497</v>
      </c>
      <c r="R347" s="40">
        <v>7107</v>
      </c>
      <c r="S347" s="40">
        <v>1115</v>
      </c>
      <c r="T347" s="40">
        <v>538</v>
      </c>
      <c r="U347" s="40">
        <v>215</v>
      </c>
      <c r="V347" s="40">
        <v>134</v>
      </c>
      <c r="W347" s="40">
        <v>473</v>
      </c>
    </row>
    <row r="348" spans="1:23" s="25" customFormat="1" x14ac:dyDescent="0.2">
      <c r="A348" s="39" t="s">
        <v>667</v>
      </c>
      <c r="B348" s="19"/>
      <c r="C348" s="19"/>
      <c r="D348" s="19" t="s">
        <v>668</v>
      </c>
      <c r="E348" s="40">
        <v>116398</v>
      </c>
      <c r="F348" s="40">
        <v>107743</v>
      </c>
      <c r="G348" s="40">
        <v>537</v>
      </c>
      <c r="H348" s="40">
        <v>153</v>
      </c>
      <c r="I348" s="40">
        <v>3212</v>
      </c>
      <c r="J348" s="40">
        <v>378</v>
      </c>
      <c r="K348" s="40">
        <v>246</v>
      </c>
      <c r="L348" s="40">
        <v>565</v>
      </c>
      <c r="M348" s="40">
        <v>305</v>
      </c>
      <c r="N348" s="40">
        <v>937</v>
      </c>
      <c r="O348" s="40">
        <v>141</v>
      </c>
      <c r="P348" s="40">
        <v>166</v>
      </c>
      <c r="Q348" s="40">
        <v>434</v>
      </c>
      <c r="R348" s="40">
        <v>690</v>
      </c>
      <c r="S348" s="40">
        <v>258</v>
      </c>
      <c r="T348" s="40">
        <v>149</v>
      </c>
      <c r="U348" s="40">
        <v>80</v>
      </c>
      <c r="V348" s="40">
        <v>139</v>
      </c>
      <c r="W348" s="40">
        <v>265</v>
      </c>
    </row>
    <row r="349" spans="1:23" x14ac:dyDescent="0.2">
      <c r="A349" s="39" t="s">
        <v>669</v>
      </c>
      <c r="D349" s="19" t="s">
        <v>670</v>
      </c>
      <c r="E349" s="40">
        <v>116595</v>
      </c>
      <c r="F349" s="40">
        <v>107070</v>
      </c>
      <c r="G349" s="40">
        <v>733</v>
      </c>
      <c r="H349" s="40">
        <v>263</v>
      </c>
      <c r="I349" s="40">
        <v>3511</v>
      </c>
      <c r="J349" s="40">
        <v>321</v>
      </c>
      <c r="K349" s="40">
        <v>180</v>
      </c>
      <c r="L349" s="40">
        <v>684</v>
      </c>
      <c r="M349" s="40">
        <v>441</v>
      </c>
      <c r="N349" s="40">
        <v>665</v>
      </c>
      <c r="O349" s="40">
        <v>92</v>
      </c>
      <c r="P349" s="40">
        <v>222</v>
      </c>
      <c r="Q349" s="40">
        <v>745</v>
      </c>
      <c r="R349" s="40">
        <v>915</v>
      </c>
      <c r="S349" s="40">
        <v>250</v>
      </c>
      <c r="T349" s="40">
        <v>147</v>
      </c>
      <c r="U349" s="40">
        <v>60</v>
      </c>
      <c r="V349" s="40">
        <v>110</v>
      </c>
      <c r="W349" s="40">
        <v>186</v>
      </c>
    </row>
    <row r="350" spans="1:23" x14ac:dyDescent="0.2">
      <c r="A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</row>
    <row r="351" spans="1:23" x14ac:dyDescent="0.2">
      <c r="A351" s="21" t="s">
        <v>671</v>
      </c>
      <c r="B351" s="25"/>
      <c r="C351" s="25" t="s">
        <v>672</v>
      </c>
      <c r="D351" s="25"/>
      <c r="E351" s="38">
        <v>1463740</v>
      </c>
      <c r="F351" s="38">
        <v>1303558</v>
      </c>
      <c r="G351" s="38">
        <v>10239</v>
      </c>
      <c r="H351" s="38">
        <v>4685</v>
      </c>
      <c r="I351" s="38">
        <v>52620</v>
      </c>
      <c r="J351" s="38">
        <v>6266</v>
      </c>
      <c r="K351" s="38">
        <v>2997</v>
      </c>
      <c r="L351" s="38">
        <v>7520</v>
      </c>
      <c r="M351" s="38">
        <v>5324</v>
      </c>
      <c r="N351" s="38">
        <v>18136</v>
      </c>
      <c r="O351" s="38">
        <v>2406</v>
      </c>
      <c r="P351" s="38">
        <v>3381</v>
      </c>
      <c r="Q351" s="38">
        <v>5978</v>
      </c>
      <c r="R351" s="38">
        <v>17713</v>
      </c>
      <c r="S351" s="38">
        <v>11523</v>
      </c>
      <c r="T351" s="38">
        <v>3293</v>
      </c>
      <c r="U351" s="38">
        <v>1400</v>
      </c>
      <c r="V351" s="38">
        <v>1535</v>
      </c>
      <c r="W351" s="38">
        <v>5166</v>
      </c>
    </row>
    <row r="352" spans="1:23" x14ac:dyDescent="0.2">
      <c r="A352" s="39" t="s">
        <v>673</v>
      </c>
      <c r="D352" s="19" t="s">
        <v>674</v>
      </c>
      <c r="E352" s="40">
        <v>117956</v>
      </c>
      <c r="F352" s="40">
        <v>105498</v>
      </c>
      <c r="G352" s="40">
        <v>753</v>
      </c>
      <c r="H352" s="40">
        <v>531</v>
      </c>
      <c r="I352" s="40">
        <v>3738</v>
      </c>
      <c r="J352" s="40">
        <v>544</v>
      </c>
      <c r="K352" s="40">
        <v>235</v>
      </c>
      <c r="L352" s="40">
        <v>507</v>
      </c>
      <c r="M352" s="40">
        <v>396</v>
      </c>
      <c r="N352" s="40">
        <v>958</v>
      </c>
      <c r="O352" s="40">
        <v>161</v>
      </c>
      <c r="P352" s="40">
        <v>185</v>
      </c>
      <c r="Q352" s="40">
        <v>431</v>
      </c>
      <c r="R352" s="40">
        <v>2256</v>
      </c>
      <c r="S352" s="40">
        <v>948</v>
      </c>
      <c r="T352" s="40">
        <v>327</v>
      </c>
      <c r="U352" s="40">
        <v>100</v>
      </c>
      <c r="V352" s="40">
        <v>87</v>
      </c>
      <c r="W352" s="40">
        <v>301</v>
      </c>
    </row>
    <row r="353" spans="1:23" x14ac:dyDescent="0.2">
      <c r="A353" s="39" t="s">
        <v>675</v>
      </c>
      <c r="D353" s="19" t="s">
        <v>676</v>
      </c>
      <c r="E353" s="40">
        <v>151145</v>
      </c>
      <c r="F353" s="40">
        <v>132269</v>
      </c>
      <c r="G353" s="40">
        <v>1260</v>
      </c>
      <c r="H353" s="40">
        <v>374</v>
      </c>
      <c r="I353" s="40">
        <v>6717</v>
      </c>
      <c r="J353" s="40">
        <v>680</v>
      </c>
      <c r="K353" s="40">
        <v>305</v>
      </c>
      <c r="L353" s="40">
        <v>897</v>
      </c>
      <c r="M353" s="40">
        <v>669</v>
      </c>
      <c r="N353" s="40">
        <v>1448</v>
      </c>
      <c r="O353" s="40">
        <v>306</v>
      </c>
      <c r="P353" s="40">
        <v>251</v>
      </c>
      <c r="Q353" s="40">
        <v>1436</v>
      </c>
      <c r="R353" s="40">
        <v>1694</v>
      </c>
      <c r="S353" s="40">
        <v>1338</v>
      </c>
      <c r="T353" s="40">
        <v>437</v>
      </c>
      <c r="U353" s="40">
        <v>162</v>
      </c>
      <c r="V353" s="40">
        <v>405</v>
      </c>
      <c r="W353" s="40">
        <v>497</v>
      </c>
    </row>
    <row r="354" spans="1:23" x14ac:dyDescent="0.2">
      <c r="A354" s="39" t="s">
        <v>677</v>
      </c>
      <c r="D354" s="19" t="s">
        <v>678</v>
      </c>
      <c r="E354" s="40">
        <v>97365</v>
      </c>
      <c r="F354" s="40">
        <v>80466</v>
      </c>
      <c r="G354" s="40">
        <v>767</v>
      </c>
      <c r="H354" s="40">
        <v>244</v>
      </c>
      <c r="I354" s="40">
        <v>3593</v>
      </c>
      <c r="J354" s="40">
        <v>620</v>
      </c>
      <c r="K354" s="40">
        <v>346</v>
      </c>
      <c r="L354" s="40">
        <v>693</v>
      </c>
      <c r="M354" s="40">
        <v>502</v>
      </c>
      <c r="N354" s="40">
        <v>2670</v>
      </c>
      <c r="O354" s="40">
        <v>179</v>
      </c>
      <c r="P354" s="40">
        <v>431</v>
      </c>
      <c r="Q354" s="40">
        <v>538</v>
      </c>
      <c r="R354" s="40">
        <v>1981</v>
      </c>
      <c r="S354" s="40">
        <v>2814</v>
      </c>
      <c r="T354" s="40">
        <v>497</v>
      </c>
      <c r="U354" s="40">
        <v>267</v>
      </c>
      <c r="V354" s="40">
        <v>179</v>
      </c>
      <c r="W354" s="40">
        <v>578</v>
      </c>
    </row>
    <row r="355" spans="1:23" x14ac:dyDescent="0.2">
      <c r="A355" s="39" t="s">
        <v>679</v>
      </c>
      <c r="D355" s="19" t="s">
        <v>680</v>
      </c>
      <c r="E355" s="40">
        <v>111674</v>
      </c>
      <c r="F355" s="40">
        <v>103848</v>
      </c>
      <c r="G355" s="40">
        <v>572</v>
      </c>
      <c r="H355" s="40">
        <v>234</v>
      </c>
      <c r="I355" s="40">
        <v>3312</v>
      </c>
      <c r="J355" s="40">
        <v>281</v>
      </c>
      <c r="K355" s="40">
        <v>133</v>
      </c>
      <c r="L355" s="40">
        <v>360</v>
      </c>
      <c r="M355" s="40">
        <v>255</v>
      </c>
      <c r="N355" s="40">
        <v>397</v>
      </c>
      <c r="O355" s="40">
        <v>40</v>
      </c>
      <c r="P355" s="40">
        <v>151</v>
      </c>
      <c r="Q355" s="40">
        <v>274</v>
      </c>
      <c r="R355" s="40">
        <v>1169</v>
      </c>
      <c r="S355" s="40">
        <v>265</v>
      </c>
      <c r="T355" s="40">
        <v>85</v>
      </c>
      <c r="U355" s="40">
        <v>36</v>
      </c>
      <c r="V355" s="40">
        <v>65</v>
      </c>
      <c r="W355" s="40">
        <v>197</v>
      </c>
    </row>
    <row r="356" spans="1:23" x14ac:dyDescent="0.2">
      <c r="A356" s="39" t="s">
        <v>681</v>
      </c>
      <c r="D356" s="19" t="s">
        <v>682</v>
      </c>
      <c r="E356" s="40">
        <v>101720</v>
      </c>
      <c r="F356" s="40">
        <v>78422</v>
      </c>
      <c r="G356" s="40">
        <v>791</v>
      </c>
      <c r="H356" s="40">
        <v>320</v>
      </c>
      <c r="I356" s="40">
        <v>4693</v>
      </c>
      <c r="J356" s="40">
        <v>564</v>
      </c>
      <c r="K356" s="40">
        <v>359</v>
      </c>
      <c r="L356" s="40">
        <v>627</v>
      </c>
      <c r="M356" s="40">
        <v>516</v>
      </c>
      <c r="N356" s="40">
        <v>7538</v>
      </c>
      <c r="O356" s="40">
        <v>550</v>
      </c>
      <c r="P356" s="40">
        <v>477</v>
      </c>
      <c r="Q356" s="40">
        <v>326</v>
      </c>
      <c r="R356" s="40">
        <v>1713</v>
      </c>
      <c r="S356" s="40">
        <v>2226</v>
      </c>
      <c r="T356" s="40">
        <v>456</v>
      </c>
      <c r="U356" s="40">
        <v>203</v>
      </c>
      <c r="V356" s="40">
        <v>94</v>
      </c>
      <c r="W356" s="40">
        <v>1845</v>
      </c>
    </row>
    <row r="357" spans="1:23" x14ac:dyDescent="0.2">
      <c r="A357" s="39" t="s">
        <v>683</v>
      </c>
      <c r="D357" s="19" t="s">
        <v>684</v>
      </c>
      <c r="E357" s="40">
        <v>155143</v>
      </c>
      <c r="F357" s="40">
        <v>138235</v>
      </c>
      <c r="G357" s="40">
        <v>955</v>
      </c>
      <c r="H357" s="40">
        <v>838</v>
      </c>
      <c r="I357" s="40">
        <v>5968</v>
      </c>
      <c r="J357" s="40">
        <v>625</v>
      </c>
      <c r="K357" s="40">
        <v>319</v>
      </c>
      <c r="L357" s="40">
        <v>841</v>
      </c>
      <c r="M357" s="40">
        <v>560</v>
      </c>
      <c r="N357" s="40">
        <v>1226</v>
      </c>
      <c r="O357" s="40">
        <v>340</v>
      </c>
      <c r="P357" s="40">
        <v>381</v>
      </c>
      <c r="Q357" s="40">
        <v>461</v>
      </c>
      <c r="R357" s="40">
        <v>2535</v>
      </c>
      <c r="S357" s="40">
        <v>867</v>
      </c>
      <c r="T357" s="40">
        <v>356</v>
      </c>
      <c r="U357" s="40">
        <v>157</v>
      </c>
      <c r="V357" s="40">
        <v>140</v>
      </c>
      <c r="W357" s="40">
        <v>339</v>
      </c>
    </row>
    <row r="358" spans="1:23" x14ac:dyDescent="0.2">
      <c r="A358" s="39" t="s">
        <v>685</v>
      </c>
      <c r="D358" s="19" t="s">
        <v>686</v>
      </c>
      <c r="E358" s="40">
        <v>114893</v>
      </c>
      <c r="F358" s="40">
        <v>104538</v>
      </c>
      <c r="G358" s="40">
        <v>950</v>
      </c>
      <c r="H358" s="40">
        <v>391</v>
      </c>
      <c r="I358" s="40">
        <v>4150</v>
      </c>
      <c r="J358" s="40">
        <v>424</v>
      </c>
      <c r="K358" s="40">
        <v>176</v>
      </c>
      <c r="L358" s="40">
        <v>682</v>
      </c>
      <c r="M358" s="40">
        <v>393</v>
      </c>
      <c r="N358" s="40">
        <v>712</v>
      </c>
      <c r="O358" s="40">
        <v>106</v>
      </c>
      <c r="P358" s="40">
        <v>146</v>
      </c>
      <c r="Q358" s="40">
        <v>500</v>
      </c>
      <c r="R358" s="40">
        <v>621</v>
      </c>
      <c r="S358" s="40">
        <v>569</v>
      </c>
      <c r="T358" s="40">
        <v>204</v>
      </c>
      <c r="U358" s="40">
        <v>80</v>
      </c>
      <c r="V358" s="40">
        <v>84</v>
      </c>
      <c r="W358" s="40">
        <v>167</v>
      </c>
    </row>
    <row r="359" spans="1:23" x14ac:dyDescent="0.2">
      <c r="A359" s="39" t="s">
        <v>687</v>
      </c>
      <c r="D359" s="19" t="s">
        <v>688</v>
      </c>
      <c r="E359" s="40">
        <v>107969</v>
      </c>
      <c r="F359" s="40">
        <v>98029</v>
      </c>
      <c r="G359" s="40">
        <v>745</v>
      </c>
      <c r="H359" s="40">
        <v>164</v>
      </c>
      <c r="I359" s="40">
        <v>3277</v>
      </c>
      <c r="J359" s="40">
        <v>387</v>
      </c>
      <c r="K359" s="40">
        <v>149</v>
      </c>
      <c r="L359" s="40">
        <v>420</v>
      </c>
      <c r="M359" s="40">
        <v>311</v>
      </c>
      <c r="N359" s="40">
        <v>413</v>
      </c>
      <c r="O359" s="40">
        <v>93</v>
      </c>
      <c r="P359" s="40">
        <v>226</v>
      </c>
      <c r="Q359" s="40">
        <v>281</v>
      </c>
      <c r="R359" s="40">
        <v>2686</v>
      </c>
      <c r="S359" s="40">
        <v>277</v>
      </c>
      <c r="T359" s="40">
        <v>130</v>
      </c>
      <c r="U359" s="40">
        <v>51</v>
      </c>
      <c r="V359" s="40">
        <v>64</v>
      </c>
      <c r="W359" s="40">
        <v>266</v>
      </c>
    </row>
    <row r="360" spans="1:23" x14ac:dyDescent="0.2">
      <c r="A360" s="39" t="s">
        <v>689</v>
      </c>
      <c r="D360" s="19" t="s">
        <v>690</v>
      </c>
      <c r="E360" s="40">
        <v>135835</v>
      </c>
      <c r="F360" s="40">
        <v>126130</v>
      </c>
      <c r="G360" s="40">
        <v>780</v>
      </c>
      <c r="H360" s="40">
        <v>730</v>
      </c>
      <c r="I360" s="40">
        <v>3515</v>
      </c>
      <c r="J360" s="40">
        <v>533</v>
      </c>
      <c r="K360" s="40">
        <v>225</v>
      </c>
      <c r="L360" s="40">
        <v>441</v>
      </c>
      <c r="M360" s="40">
        <v>376</v>
      </c>
      <c r="N360" s="40">
        <v>545</v>
      </c>
      <c r="O360" s="40">
        <v>107</v>
      </c>
      <c r="P360" s="40">
        <v>206</v>
      </c>
      <c r="Q360" s="40">
        <v>233</v>
      </c>
      <c r="R360" s="40">
        <v>398</v>
      </c>
      <c r="S360" s="40">
        <v>993</v>
      </c>
      <c r="T360" s="40">
        <v>277</v>
      </c>
      <c r="U360" s="40">
        <v>125</v>
      </c>
      <c r="V360" s="40">
        <v>47</v>
      </c>
      <c r="W360" s="40">
        <v>174</v>
      </c>
    </row>
    <row r="361" spans="1:23" s="25" customFormat="1" x14ac:dyDescent="0.2">
      <c r="A361" s="39" t="s">
        <v>691</v>
      </c>
      <c r="B361" s="19"/>
      <c r="C361" s="19"/>
      <c r="D361" s="19" t="s">
        <v>692</v>
      </c>
      <c r="E361" s="40">
        <v>134186</v>
      </c>
      <c r="F361" s="40">
        <v>121346</v>
      </c>
      <c r="G361" s="40">
        <v>1026</v>
      </c>
      <c r="H361" s="40">
        <v>187</v>
      </c>
      <c r="I361" s="40">
        <v>5635</v>
      </c>
      <c r="J361" s="40">
        <v>720</v>
      </c>
      <c r="K361" s="40">
        <v>329</v>
      </c>
      <c r="L361" s="40">
        <v>598</v>
      </c>
      <c r="M361" s="40">
        <v>539</v>
      </c>
      <c r="N361" s="40">
        <v>738</v>
      </c>
      <c r="O361" s="40">
        <v>184</v>
      </c>
      <c r="P361" s="40">
        <v>178</v>
      </c>
      <c r="Q361" s="40">
        <v>450</v>
      </c>
      <c r="R361" s="40">
        <v>954</v>
      </c>
      <c r="S361" s="40">
        <v>585</v>
      </c>
      <c r="T361" s="40">
        <v>239</v>
      </c>
      <c r="U361" s="40">
        <v>86</v>
      </c>
      <c r="V361" s="40">
        <v>118</v>
      </c>
      <c r="W361" s="40">
        <v>274</v>
      </c>
    </row>
    <row r="362" spans="1:23" x14ac:dyDescent="0.2">
      <c r="A362" s="39" t="s">
        <v>693</v>
      </c>
      <c r="D362" s="19" t="s">
        <v>694</v>
      </c>
      <c r="E362" s="40">
        <v>120805</v>
      </c>
      <c r="F362" s="40">
        <v>111662</v>
      </c>
      <c r="G362" s="40">
        <v>760</v>
      </c>
      <c r="H362" s="40">
        <v>350</v>
      </c>
      <c r="I362" s="40">
        <v>3100</v>
      </c>
      <c r="J362" s="40">
        <v>474</v>
      </c>
      <c r="K362" s="40">
        <v>199</v>
      </c>
      <c r="L362" s="40">
        <v>667</v>
      </c>
      <c r="M362" s="40">
        <v>337</v>
      </c>
      <c r="N362" s="40">
        <v>755</v>
      </c>
      <c r="O362" s="40">
        <v>165</v>
      </c>
      <c r="P362" s="40">
        <v>236</v>
      </c>
      <c r="Q362" s="40">
        <v>496</v>
      </c>
      <c r="R362" s="40">
        <v>779</v>
      </c>
      <c r="S362" s="40">
        <v>222</v>
      </c>
      <c r="T362" s="40">
        <v>143</v>
      </c>
      <c r="U362" s="40">
        <v>56</v>
      </c>
      <c r="V362" s="40">
        <v>130</v>
      </c>
      <c r="W362" s="40">
        <v>274</v>
      </c>
    </row>
    <row r="363" spans="1:23" x14ac:dyDescent="0.2">
      <c r="A363" s="39" t="s">
        <v>695</v>
      </c>
      <c r="D363" s="19" t="s">
        <v>696</v>
      </c>
      <c r="E363" s="40">
        <v>115049</v>
      </c>
      <c r="F363" s="40">
        <v>103115</v>
      </c>
      <c r="G363" s="40">
        <v>880</v>
      </c>
      <c r="H363" s="40">
        <v>322</v>
      </c>
      <c r="I363" s="40">
        <v>4922</v>
      </c>
      <c r="J363" s="40">
        <v>414</v>
      </c>
      <c r="K363" s="40">
        <v>222</v>
      </c>
      <c r="L363" s="40">
        <v>787</v>
      </c>
      <c r="M363" s="40">
        <v>470</v>
      </c>
      <c r="N363" s="40">
        <v>736</v>
      </c>
      <c r="O363" s="40">
        <v>175</v>
      </c>
      <c r="P363" s="40">
        <v>513</v>
      </c>
      <c r="Q363" s="40">
        <v>552</v>
      </c>
      <c r="R363" s="40">
        <v>927</v>
      </c>
      <c r="S363" s="40">
        <v>419</v>
      </c>
      <c r="T363" s="40">
        <v>142</v>
      </c>
      <c r="U363" s="40">
        <v>77</v>
      </c>
      <c r="V363" s="40">
        <v>122</v>
      </c>
      <c r="W363" s="40">
        <v>254</v>
      </c>
    </row>
    <row r="364" spans="1:23" x14ac:dyDescent="0.2">
      <c r="A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</row>
    <row r="365" spans="1:23" x14ac:dyDescent="0.2">
      <c r="A365" s="21" t="s">
        <v>697</v>
      </c>
      <c r="B365" s="25"/>
      <c r="C365" s="25" t="s">
        <v>698</v>
      </c>
      <c r="D365" s="25"/>
      <c r="E365" s="38">
        <v>653798</v>
      </c>
      <c r="F365" s="38">
        <v>546801</v>
      </c>
      <c r="G365" s="38">
        <v>6291</v>
      </c>
      <c r="H365" s="38">
        <v>623</v>
      </c>
      <c r="I365" s="38">
        <v>40289</v>
      </c>
      <c r="J365" s="38">
        <v>3759</v>
      </c>
      <c r="K365" s="38">
        <v>1557</v>
      </c>
      <c r="L365" s="38">
        <v>4521</v>
      </c>
      <c r="M365" s="38">
        <v>3396</v>
      </c>
      <c r="N365" s="38">
        <v>8140</v>
      </c>
      <c r="O365" s="38">
        <v>7846</v>
      </c>
      <c r="P365" s="38">
        <v>2491</v>
      </c>
      <c r="Q365" s="38">
        <v>5618</v>
      </c>
      <c r="R365" s="38">
        <v>7562</v>
      </c>
      <c r="S365" s="38">
        <v>7039</v>
      </c>
      <c r="T365" s="38">
        <v>3070</v>
      </c>
      <c r="U365" s="38">
        <v>1315</v>
      </c>
      <c r="V365" s="38">
        <v>1358</v>
      </c>
      <c r="W365" s="38">
        <v>2122</v>
      </c>
    </row>
    <row r="366" spans="1:23" x14ac:dyDescent="0.2">
      <c r="A366" s="39" t="s">
        <v>699</v>
      </c>
      <c r="D366" s="19" t="s">
        <v>700</v>
      </c>
      <c r="E366" s="40">
        <v>141868</v>
      </c>
      <c r="F366" s="40">
        <v>122491</v>
      </c>
      <c r="G366" s="40">
        <v>1104</v>
      </c>
      <c r="H366" s="40">
        <v>105</v>
      </c>
      <c r="I366" s="40">
        <v>7061</v>
      </c>
      <c r="J366" s="40">
        <v>835</v>
      </c>
      <c r="K366" s="40">
        <v>370</v>
      </c>
      <c r="L366" s="40">
        <v>729</v>
      </c>
      <c r="M366" s="40">
        <v>626</v>
      </c>
      <c r="N366" s="40">
        <v>1681</v>
      </c>
      <c r="O366" s="40">
        <v>2382</v>
      </c>
      <c r="P366" s="40">
        <v>184</v>
      </c>
      <c r="Q366" s="40">
        <v>657</v>
      </c>
      <c r="R366" s="40">
        <v>1135</v>
      </c>
      <c r="S366" s="40">
        <v>1040</v>
      </c>
      <c r="T366" s="40">
        <v>600</v>
      </c>
      <c r="U366" s="40">
        <v>321</v>
      </c>
      <c r="V366" s="40">
        <v>145</v>
      </c>
      <c r="W366" s="40">
        <v>402</v>
      </c>
    </row>
    <row r="367" spans="1:23" x14ac:dyDescent="0.2">
      <c r="A367" s="39" t="s">
        <v>701</v>
      </c>
      <c r="D367" s="19" t="s">
        <v>702</v>
      </c>
      <c r="E367" s="40">
        <v>151906</v>
      </c>
      <c r="F367" s="40">
        <v>96633</v>
      </c>
      <c r="G367" s="40">
        <v>2431</v>
      </c>
      <c r="H367" s="40">
        <v>92</v>
      </c>
      <c r="I367" s="40">
        <v>18801</v>
      </c>
      <c r="J367" s="40">
        <v>1721</v>
      </c>
      <c r="K367" s="40">
        <v>703</v>
      </c>
      <c r="L367" s="40">
        <v>2008</v>
      </c>
      <c r="M367" s="40">
        <v>1603</v>
      </c>
      <c r="N367" s="40">
        <v>4449</v>
      </c>
      <c r="O367" s="40">
        <v>4825</v>
      </c>
      <c r="P367" s="40">
        <v>1791</v>
      </c>
      <c r="Q367" s="40">
        <v>3559</v>
      </c>
      <c r="R367" s="40">
        <v>4203</v>
      </c>
      <c r="S367" s="40">
        <v>4456</v>
      </c>
      <c r="T367" s="40">
        <v>1874</v>
      </c>
      <c r="U367" s="40">
        <v>698</v>
      </c>
      <c r="V367" s="40">
        <v>922</v>
      </c>
      <c r="W367" s="40">
        <v>1137</v>
      </c>
    </row>
    <row r="368" spans="1:23" x14ac:dyDescent="0.2">
      <c r="A368" s="39" t="s">
        <v>703</v>
      </c>
      <c r="D368" s="19" t="s">
        <v>704</v>
      </c>
      <c r="E368" s="40">
        <v>134257</v>
      </c>
      <c r="F368" s="40">
        <v>122083</v>
      </c>
      <c r="G368" s="40">
        <v>1092</v>
      </c>
      <c r="H368" s="40">
        <v>135</v>
      </c>
      <c r="I368" s="40">
        <v>5683</v>
      </c>
      <c r="J368" s="40">
        <v>506</v>
      </c>
      <c r="K368" s="40">
        <v>168</v>
      </c>
      <c r="L368" s="40">
        <v>690</v>
      </c>
      <c r="M368" s="40">
        <v>437</v>
      </c>
      <c r="N368" s="40">
        <v>814</v>
      </c>
      <c r="O368" s="40">
        <v>194</v>
      </c>
      <c r="P368" s="40">
        <v>179</v>
      </c>
      <c r="Q368" s="40">
        <v>443</v>
      </c>
      <c r="R368" s="40">
        <v>775</v>
      </c>
      <c r="S368" s="40">
        <v>445</v>
      </c>
      <c r="T368" s="40">
        <v>241</v>
      </c>
      <c r="U368" s="40">
        <v>82</v>
      </c>
      <c r="V368" s="40">
        <v>89</v>
      </c>
      <c r="W368" s="40">
        <v>201</v>
      </c>
    </row>
    <row r="369" spans="1:23" x14ac:dyDescent="0.2">
      <c r="A369" s="39" t="s">
        <v>705</v>
      </c>
      <c r="D369" s="19" t="s">
        <v>706</v>
      </c>
      <c r="E369" s="40">
        <v>120988</v>
      </c>
      <c r="F369" s="40">
        <v>108599</v>
      </c>
      <c r="G369" s="40">
        <v>956</v>
      </c>
      <c r="H369" s="40">
        <v>109</v>
      </c>
      <c r="I369" s="40">
        <v>5160</v>
      </c>
      <c r="J369" s="40">
        <v>377</v>
      </c>
      <c r="K369" s="40">
        <v>180</v>
      </c>
      <c r="L369" s="40">
        <v>621</v>
      </c>
      <c r="M369" s="40">
        <v>396</v>
      </c>
      <c r="N369" s="40">
        <v>842</v>
      </c>
      <c r="O369" s="40">
        <v>350</v>
      </c>
      <c r="P369" s="40">
        <v>185</v>
      </c>
      <c r="Q369" s="40">
        <v>649</v>
      </c>
      <c r="R369" s="40">
        <v>936</v>
      </c>
      <c r="S369" s="40">
        <v>828</v>
      </c>
      <c r="T369" s="40">
        <v>246</v>
      </c>
      <c r="U369" s="40">
        <v>156</v>
      </c>
      <c r="V369" s="40">
        <v>149</v>
      </c>
      <c r="W369" s="40">
        <v>249</v>
      </c>
    </row>
    <row r="370" spans="1:23" s="25" customFormat="1" x14ac:dyDescent="0.2">
      <c r="A370" s="39" t="s">
        <v>707</v>
      </c>
      <c r="B370" s="19"/>
      <c r="C370" s="19"/>
      <c r="D370" s="19" t="s">
        <v>708</v>
      </c>
      <c r="E370" s="40">
        <v>104779</v>
      </c>
      <c r="F370" s="40">
        <v>96995</v>
      </c>
      <c r="G370" s="40">
        <v>708</v>
      </c>
      <c r="H370" s="40">
        <v>182</v>
      </c>
      <c r="I370" s="40">
        <v>3584</v>
      </c>
      <c r="J370" s="40">
        <v>320</v>
      </c>
      <c r="K370" s="40">
        <v>136</v>
      </c>
      <c r="L370" s="40">
        <v>473</v>
      </c>
      <c r="M370" s="40">
        <v>334</v>
      </c>
      <c r="N370" s="40">
        <v>354</v>
      </c>
      <c r="O370" s="40">
        <v>95</v>
      </c>
      <c r="P370" s="40">
        <v>152</v>
      </c>
      <c r="Q370" s="40">
        <v>310</v>
      </c>
      <c r="R370" s="40">
        <v>513</v>
      </c>
      <c r="S370" s="40">
        <v>270</v>
      </c>
      <c r="T370" s="40">
        <v>109</v>
      </c>
      <c r="U370" s="40">
        <v>58</v>
      </c>
      <c r="V370" s="40">
        <v>53</v>
      </c>
      <c r="W370" s="40">
        <v>133</v>
      </c>
    </row>
    <row r="371" spans="1:23" x14ac:dyDescent="0.2">
      <c r="A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</row>
    <row r="372" spans="1:23" x14ac:dyDescent="0.2">
      <c r="A372" s="21" t="s">
        <v>709</v>
      </c>
      <c r="B372" s="25"/>
      <c r="C372" s="25" t="s">
        <v>710</v>
      </c>
      <c r="D372" s="25"/>
      <c r="E372" s="38">
        <v>1132390</v>
      </c>
      <c r="F372" s="38">
        <v>945673</v>
      </c>
      <c r="G372" s="38">
        <v>13012</v>
      </c>
      <c r="H372" s="38">
        <v>2261</v>
      </c>
      <c r="I372" s="38">
        <v>62736</v>
      </c>
      <c r="J372" s="38">
        <v>4920</v>
      </c>
      <c r="K372" s="38">
        <v>2736</v>
      </c>
      <c r="L372" s="38">
        <v>9657</v>
      </c>
      <c r="M372" s="38">
        <v>6241</v>
      </c>
      <c r="N372" s="38">
        <v>20232</v>
      </c>
      <c r="O372" s="38">
        <v>10818</v>
      </c>
      <c r="P372" s="38">
        <v>3400</v>
      </c>
      <c r="Q372" s="38">
        <v>9461</v>
      </c>
      <c r="R372" s="38">
        <v>19587</v>
      </c>
      <c r="S372" s="38">
        <v>7828</v>
      </c>
      <c r="T372" s="38">
        <v>3303</v>
      </c>
      <c r="U372" s="38">
        <v>1299</v>
      </c>
      <c r="V372" s="38">
        <v>4101</v>
      </c>
      <c r="W372" s="38">
        <v>5125</v>
      </c>
    </row>
    <row r="373" spans="1:23" x14ac:dyDescent="0.2">
      <c r="A373" s="39" t="s">
        <v>711</v>
      </c>
      <c r="D373" s="19" t="s">
        <v>712</v>
      </c>
      <c r="E373" s="40">
        <v>130875</v>
      </c>
      <c r="F373" s="40">
        <v>104508</v>
      </c>
      <c r="G373" s="40">
        <v>2072</v>
      </c>
      <c r="H373" s="40">
        <v>153</v>
      </c>
      <c r="I373" s="40">
        <v>11390</v>
      </c>
      <c r="J373" s="40">
        <v>521</v>
      </c>
      <c r="K373" s="40">
        <v>347</v>
      </c>
      <c r="L373" s="40">
        <v>1550</v>
      </c>
      <c r="M373" s="40">
        <v>993</v>
      </c>
      <c r="N373" s="40">
        <v>2489</v>
      </c>
      <c r="O373" s="40">
        <v>555</v>
      </c>
      <c r="P373" s="40">
        <v>504</v>
      </c>
      <c r="Q373" s="40">
        <v>1143</v>
      </c>
      <c r="R373" s="40">
        <v>2384</v>
      </c>
      <c r="S373" s="40">
        <v>620</v>
      </c>
      <c r="T373" s="40">
        <v>272</v>
      </c>
      <c r="U373" s="40">
        <v>118</v>
      </c>
      <c r="V373" s="40">
        <v>597</v>
      </c>
      <c r="W373" s="40">
        <v>659</v>
      </c>
    </row>
    <row r="374" spans="1:23" x14ac:dyDescent="0.2">
      <c r="A374" s="39" t="s">
        <v>713</v>
      </c>
      <c r="D374" s="19" t="s">
        <v>714</v>
      </c>
      <c r="E374" s="40">
        <v>75102</v>
      </c>
      <c r="F374" s="40">
        <v>59049</v>
      </c>
      <c r="G374" s="40">
        <v>1142</v>
      </c>
      <c r="H374" s="40">
        <v>132</v>
      </c>
      <c r="I374" s="40">
        <v>4179</v>
      </c>
      <c r="J374" s="40">
        <v>406</v>
      </c>
      <c r="K374" s="40">
        <v>223</v>
      </c>
      <c r="L374" s="40">
        <v>758</v>
      </c>
      <c r="M374" s="40">
        <v>535</v>
      </c>
      <c r="N374" s="40">
        <v>1828</v>
      </c>
      <c r="O374" s="40">
        <v>667</v>
      </c>
      <c r="P374" s="40">
        <v>325</v>
      </c>
      <c r="Q374" s="40">
        <v>922</v>
      </c>
      <c r="R374" s="40">
        <v>2742</v>
      </c>
      <c r="S374" s="40">
        <v>679</v>
      </c>
      <c r="T374" s="40">
        <v>304</v>
      </c>
      <c r="U374" s="40">
        <v>145</v>
      </c>
      <c r="V374" s="40">
        <v>538</v>
      </c>
      <c r="W374" s="40">
        <v>528</v>
      </c>
    </row>
    <row r="375" spans="1:23" x14ac:dyDescent="0.2">
      <c r="A375" s="39" t="s">
        <v>715</v>
      </c>
      <c r="D375" s="19" t="s">
        <v>716</v>
      </c>
      <c r="E375" s="40">
        <v>137183</v>
      </c>
      <c r="F375" s="40">
        <v>114510</v>
      </c>
      <c r="G375" s="40">
        <v>1193</v>
      </c>
      <c r="H375" s="40">
        <v>491</v>
      </c>
      <c r="I375" s="40">
        <v>8513</v>
      </c>
      <c r="J375" s="40">
        <v>432</v>
      </c>
      <c r="K375" s="40">
        <v>288</v>
      </c>
      <c r="L375" s="40">
        <v>1077</v>
      </c>
      <c r="M375" s="40">
        <v>704</v>
      </c>
      <c r="N375" s="40">
        <v>1661</v>
      </c>
      <c r="O375" s="40">
        <v>487</v>
      </c>
      <c r="P375" s="40">
        <v>320</v>
      </c>
      <c r="Q375" s="40">
        <v>1884</v>
      </c>
      <c r="R375" s="40">
        <v>2264</v>
      </c>
      <c r="S375" s="40">
        <v>1162</v>
      </c>
      <c r="T375" s="40">
        <v>336</v>
      </c>
      <c r="U375" s="40">
        <v>158</v>
      </c>
      <c r="V375" s="40">
        <v>923</v>
      </c>
      <c r="W375" s="40">
        <v>780</v>
      </c>
    </row>
    <row r="376" spans="1:23" x14ac:dyDescent="0.2">
      <c r="A376" s="39" t="s">
        <v>717</v>
      </c>
      <c r="D376" s="19" t="s">
        <v>718</v>
      </c>
      <c r="E376" s="40">
        <v>85375</v>
      </c>
      <c r="F376" s="40">
        <v>76907</v>
      </c>
      <c r="G376" s="40">
        <v>798</v>
      </c>
      <c r="H376" s="40">
        <v>128</v>
      </c>
      <c r="I376" s="40">
        <v>3335</v>
      </c>
      <c r="J376" s="40">
        <v>276</v>
      </c>
      <c r="K376" s="40">
        <v>117</v>
      </c>
      <c r="L376" s="40">
        <v>518</v>
      </c>
      <c r="M376" s="40">
        <v>346</v>
      </c>
      <c r="N376" s="40">
        <v>707</v>
      </c>
      <c r="O376" s="40">
        <v>152</v>
      </c>
      <c r="P376" s="40">
        <v>206</v>
      </c>
      <c r="Q376" s="40">
        <v>358</v>
      </c>
      <c r="R376" s="40">
        <v>754</v>
      </c>
      <c r="S376" s="40">
        <v>207</v>
      </c>
      <c r="T376" s="40">
        <v>131</v>
      </c>
      <c r="U376" s="40">
        <v>61</v>
      </c>
      <c r="V376" s="40">
        <v>148</v>
      </c>
      <c r="W376" s="40">
        <v>226</v>
      </c>
    </row>
    <row r="377" spans="1:23" s="25" customFormat="1" x14ac:dyDescent="0.2">
      <c r="A377" s="39" t="s">
        <v>719</v>
      </c>
      <c r="B377" s="19"/>
      <c r="C377" s="19"/>
      <c r="D377" s="19" t="s">
        <v>720</v>
      </c>
      <c r="E377" s="40">
        <v>137835</v>
      </c>
      <c r="F377" s="40">
        <v>117092</v>
      </c>
      <c r="G377" s="40">
        <v>1554</v>
      </c>
      <c r="H377" s="40">
        <v>179</v>
      </c>
      <c r="I377" s="40">
        <v>6054</v>
      </c>
      <c r="J377" s="40">
        <v>736</v>
      </c>
      <c r="K377" s="40">
        <v>409</v>
      </c>
      <c r="L377" s="40">
        <v>1111</v>
      </c>
      <c r="M377" s="40">
        <v>781</v>
      </c>
      <c r="N377" s="40">
        <v>2192</v>
      </c>
      <c r="O377" s="40">
        <v>1189</v>
      </c>
      <c r="P377" s="40">
        <v>532</v>
      </c>
      <c r="Q377" s="40">
        <v>914</v>
      </c>
      <c r="R377" s="40">
        <v>2165</v>
      </c>
      <c r="S377" s="40">
        <v>1312</v>
      </c>
      <c r="T377" s="40">
        <v>603</v>
      </c>
      <c r="U377" s="40">
        <v>251</v>
      </c>
      <c r="V377" s="40">
        <v>266</v>
      </c>
      <c r="W377" s="40">
        <v>495</v>
      </c>
    </row>
    <row r="378" spans="1:23" x14ac:dyDescent="0.2">
      <c r="A378" s="39" t="s">
        <v>721</v>
      </c>
      <c r="D378" s="19" t="s">
        <v>722</v>
      </c>
      <c r="E378" s="40">
        <v>80510</v>
      </c>
      <c r="F378" s="40">
        <v>64397</v>
      </c>
      <c r="G378" s="40">
        <v>1073</v>
      </c>
      <c r="H378" s="40">
        <v>220</v>
      </c>
      <c r="I378" s="40">
        <v>5943</v>
      </c>
      <c r="J378" s="40">
        <v>348</v>
      </c>
      <c r="K378" s="40">
        <v>217</v>
      </c>
      <c r="L378" s="40">
        <v>638</v>
      </c>
      <c r="M378" s="40">
        <v>468</v>
      </c>
      <c r="N378" s="40">
        <v>2022</v>
      </c>
      <c r="O378" s="40">
        <v>378</v>
      </c>
      <c r="P378" s="40">
        <v>235</v>
      </c>
      <c r="Q378" s="40">
        <v>1173</v>
      </c>
      <c r="R378" s="40">
        <v>1753</v>
      </c>
      <c r="S378" s="40">
        <v>584</v>
      </c>
      <c r="T378" s="40">
        <v>195</v>
      </c>
      <c r="U378" s="40">
        <v>83</v>
      </c>
      <c r="V378" s="40">
        <v>365</v>
      </c>
      <c r="W378" s="40">
        <v>418</v>
      </c>
    </row>
    <row r="379" spans="1:23" x14ac:dyDescent="0.2">
      <c r="A379" s="39" t="s">
        <v>723</v>
      </c>
      <c r="D379" s="19" t="s">
        <v>724</v>
      </c>
      <c r="E379" s="40">
        <v>95598</v>
      </c>
      <c r="F379" s="40">
        <v>77411</v>
      </c>
      <c r="G379" s="40">
        <v>1366</v>
      </c>
      <c r="H379" s="40">
        <v>192</v>
      </c>
      <c r="I379" s="40">
        <v>4486</v>
      </c>
      <c r="J379" s="40">
        <v>575</v>
      </c>
      <c r="K379" s="40">
        <v>316</v>
      </c>
      <c r="L379" s="40">
        <v>905</v>
      </c>
      <c r="M379" s="40">
        <v>586</v>
      </c>
      <c r="N379" s="40">
        <v>4013</v>
      </c>
      <c r="O379" s="40">
        <v>656</v>
      </c>
      <c r="P379" s="40">
        <v>259</v>
      </c>
      <c r="Q379" s="40">
        <v>621</v>
      </c>
      <c r="R379" s="40">
        <v>1746</v>
      </c>
      <c r="S379" s="40">
        <v>971</v>
      </c>
      <c r="T379" s="40">
        <v>419</v>
      </c>
      <c r="U379" s="40">
        <v>155</v>
      </c>
      <c r="V379" s="40">
        <v>322</v>
      </c>
      <c r="W379" s="40">
        <v>599</v>
      </c>
    </row>
    <row r="380" spans="1:23" x14ac:dyDescent="0.2">
      <c r="A380" s="39" t="s">
        <v>725</v>
      </c>
      <c r="D380" s="19" t="s">
        <v>726</v>
      </c>
      <c r="E380" s="40">
        <v>86144</v>
      </c>
      <c r="F380" s="40">
        <v>73179</v>
      </c>
      <c r="G380" s="40">
        <v>828</v>
      </c>
      <c r="H380" s="40">
        <v>162</v>
      </c>
      <c r="I380" s="40">
        <v>3523</v>
      </c>
      <c r="J380" s="40">
        <v>370</v>
      </c>
      <c r="K380" s="40">
        <v>171</v>
      </c>
      <c r="L380" s="40">
        <v>696</v>
      </c>
      <c r="M380" s="40">
        <v>389</v>
      </c>
      <c r="N380" s="40">
        <v>1713</v>
      </c>
      <c r="O380" s="40">
        <v>667</v>
      </c>
      <c r="P380" s="40">
        <v>298</v>
      </c>
      <c r="Q380" s="40">
        <v>535</v>
      </c>
      <c r="R380" s="40">
        <v>2176</v>
      </c>
      <c r="S380" s="40">
        <v>528</v>
      </c>
      <c r="T380" s="40">
        <v>253</v>
      </c>
      <c r="U380" s="40">
        <v>80</v>
      </c>
      <c r="V380" s="40">
        <v>184</v>
      </c>
      <c r="W380" s="40">
        <v>392</v>
      </c>
    </row>
    <row r="381" spans="1:23" x14ac:dyDescent="0.2">
      <c r="A381" s="39" t="s">
        <v>727</v>
      </c>
      <c r="D381" s="19" t="s">
        <v>728</v>
      </c>
      <c r="E381" s="40">
        <v>82998</v>
      </c>
      <c r="F381" s="40">
        <v>74095</v>
      </c>
      <c r="G381" s="40">
        <v>865</v>
      </c>
      <c r="H381" s="40">
        <v>286</v>
      </c>
      <c r="I381" s="40">
        <v>2634</v>
      </c>
      <c r="J381" s="40">
        <v>513</v>
      </c>
      <c r="K381" s="40">
        <v>181</v>
      </c>
      <c r="L381" s="40">
        <v>683</v>
      </c>
      <c r="M381" s="40">
        <v>412</v>
      </c>
      <c r="N381" s="40">
        <v>746</v>
      </c>
      <c r="O381" s="40">
        <v>139</v>
      </c>
      <c r="P381" s="40">
        <v>102</v>
      </c>
      <c r="Q381" s="40">
        <v>418</v>
      </c>
      <c r="R381" s="40">
        <v>759</v>
      </c>
      <c r="S381" s="40">
        <v>400</v>
      </c>
      <c r="T381" s="40">
        <v>373</v>
      </c>
      <c r="U381" s="40">
        <v>109</v>
      </c>
      <c r="V381" s="40">
        <v>47</v>
      </c>
      <c r="W381" s="40">
        <v>236</v>
      </c>
    </row>
    <row r="382" spans="1:23" x14ac:dyDescent="0.2">
      <c r="A382" s="39" t="s">
        <v>729</v>
      </c>
      <c r="D382" s="19" t="s">
        <v>730</v>
      </c>
      <c r="E382" s="40">
        <v>121572</v>
      </c>
      <c r="F382" s="40">
        <v>110190</v>
      </c>
      <c r="G382" s="40">
        <v>1032</v>
      </c>
      <c r="H382" s="40">
        <v>167</v>
      </c>
      <c r="I382" s="40">
        <v>5328</v>
      </c>
      <c r="J382" s="40">
        <v>332</v>
      </c>
      <c r="K382" s="40">
        <v>168</v>
      </c>
      <c r="L382" s="40">
        <v>746</v>
      </c>
      <c r="M382" s="40">
        <v>377</v>
      </c>
      <c r="N382" s="40">
        <v>533</v>
      </c>
      <c r="O382" s="40">
        <v>246</v>
      </c>
      <c r="P382" s="40">
        <v>169</v>
      </c>
      <c r="Q382" s="40">
        <v>623</v>
      </c>
      <c r="R382" s="40">
        <v>712</v>
      </c>
      <c r="S382" s="40">
        <v>353</v>
      </c>
      <c r="T382" s="40">
        <v>147</v>
      </c>
      <c r="U382" s="40">
        <v>38</v>
      </c>
      <c r="V382" s="40">
        <v>162</v>
      </c>
      <c r="W382" s="40">
        <v>249</v>
      </c>
    </row>
    <row r="383" spans="1:23" x14ac:dyDescent="0.2">
      <c r="A383" s="39" t="s">
        <v>731</v>
      </c>
      <c r="D383" s="19" t="s">
        <v>732</v>
      </c>
      <c r="E383" s="40">
        <v>99198</v>
      </c>
      <c r="F383" s="40">
        <v>74335</v>
      </c>
      <c r="G383" s="40">
        <v>1089</v>
      </c>
      <c r="H383" s="40">
        <v>151</v>
      </c>
      <c r="I383" s="40">
        <v>7351</v>
      </c>
      <c r="J383" s="40">
        <v>411</v>
      </c>
      <c r="K383" s="40">
        <v>299</v>
      </c>
      <c r="L383" s="40">
        <v>975</v>
      </c>
      <c r="M383" s="40">
        <v>650</v>
      </c>
      <c r="N383" s="40">
        <v>2328</v>
      </c>
      <c r="O383" s="40">
        <v>5682</v>
      </c>
      <c r="P383" s="40">
        <v>450</v>
      </c>
      <c r="Q383" s="40">
        <v>870</v>
      </c>
      <c r="R383" s="40">
        <v>2132</v>
      </c>
      <c r="S383" s="40">
        <v>1012</v>
      </c>
      <c r="T383" s="40">
        <v>270</v>
      </c>
      <c r="U383" s="40">
        <v>101</v>
      </c>
      <c r="V383" s="40">
        <v>549</v>
      </c>
      <c r="W383" s="40">
        <v>543</v>
      </c>
    </row>
    <row r="384" spans="1:23" s="25" customFormat="1" x14ac:dyDescent="0.2">
      <c r="A384" s="21"/>
      <c r="B384" s="19"/>
      <c r="C384" s="19"/>
      <c r="D384" s="19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x14ac:dyDescent="0.2">
      <c r="A385" s="21" t="s">
        <v>733</v>
      </c>
      <c r="B385" s="25"/>
      <c r="C385" s="25" t="s">
        <v>734</v>
      </c>
      <c r="D385" s="25"/>
      <c r="E385" s="38">
        <v>806892</v>
      </c>
      <c r="F385" s="38">
        <v>717551</v>
      </c>
      <c r="G385" s="38">
        <v>5979</v>
      </c>
      <c r="H385" s="38">
        <v>1073</v>
      </c>
      <c r="I385" s="38">
        <v>31896</v>
      </c>
      <c r="J385" s="38">
        <v>2886</v>
      </c>
      <c r="K385" s="38">
        <v>2061</v>
      </c>
      <c r="L385" s="38">
        <v>4269</v>
      </c>
      <c r="M385" s="38">
        <v>2939</v>
      </c>
      <c r="N385" s="38">
        <v>9659</v>
      </c>
      <c r="O385" s="38">
        <v>5236</v>
      </c>
      <c r="P385" s="38">
        <v>2346</v>
      </c>
      <c r="Q385" s="38">
        <v>2960</v>
      </c>
      <c r="R385" s="38">
        <v>8133</v>
      </c>
      <c r="S385" s="38">
        <v>4569</v>
      </c>
      <c r="T385" s="38">
        <v>1339</v>
      </c>
      <c r="U385" s="38">
        <v>1238</v>
      </c>
      <c r="V385" s="38">
        <v>1081</v>
      </c>
      <c r="W385" s="38">
        <v>1677</v>
      </c>
    </row>
    <row r="386" spans="1:23" x14ac:dyDescent="0.2">
      <c r="A386" s="39" t="s">
        <v>735</v>
      </c>
      <c r="D386" s="19" t="s">
        <v>736</v>
      </c>
      <c r="E386" s="40">
        <v>61182</v>
      </c>
      <c r="F386" s="40">
        <v>56843</v>
      </c>
      <c r="G386" s="40">
        <v>426</v>
      </c>
      <c r="H386" s="40">
        <v>121</v>
      </c>
      <c r="I386" s="40">
        <v>1273</v>
      </c>
      <c r="J386" s="40">
        <v>206</v>
      </c>
      <c r="K386" s="40">
        <v>193</v>
      </c>
      <c r="L386" s="40">
        <v>305</v>
      </c>
      <c r="M386" s="40">
        <v>182</v>
      </c>
      <c r="N386" s="40">
        <v>234</v>
      </c>
      <c r="O386" s="40">
        <v>55</v>
      </c>
      <c r="P386" s="40">
        <v>269</v>
      </c>
      <c r="Q386" s="40">
        <v>242</v>
      </c>
      <c r="R386" s="40">
        <v>258</v>
      </c>
      <c r="S386" s="40">
        <v>241</v>
      </c>
      <c r="T386" s="40">
        <v>60</v>
      </c>
      <c r="U386" s="40">
        <v>12</v>
      </c>
      <c r="V386" s="40">
        <v>170</v>
      </c>
      <c r="W386" s="40">
        <v>92</v>
      </c>
    </row>
    <row r="387" spans="1:23" x14ac:dyDescent="0.2">
      <c r="A387" s="39" t="s">
        <v>737</v>
      </c>
      <c r="D387" s="19" t="s">
        <v>738</v>
      </c>
      <c r="E387" s="40">
        <v>149518</v>
      </c>
      <c r="F387" s="40">
        <v>137024</v>
      </c>
      <c r="G387" s="40">
        <v>889</v>
      </c>
      <c r="H387" s="40">
        <v>162</v>
      </c>
      <c r="I387" s="40">
        <v>7043</v>
      </c>
      <c r="J387" s="40">
        <v>426</v>
      </c>
      <c r="K387" s="40">
        <v>221</v>
      </c>
      <c r="L387" s="40">
        <v>532</v>
      </c>
      <c r="M387" s="40">
        <v>323</v>
      </c>
      <c r="N387" s="40">
        <v>498</v>
      </c>
      <c r="O387" s="40">
        <v>107</v>
      </c>
      <c r="P387" s="40">
        <v>367</v>
      </c>
      <c r="Q387" s="40">
        <v>412</v>
      </c>
      <c r="R387" s="40">
        <v>732</v>
      </c>
      <c r="S387" s="40">
        <v>313</v>
      </c>
      <c r="T387" s="40">
        <v>160</v>
      </c>
      <c r="U387" s="40">
        <v>65</v>
      </c>
      <c r="V387" s="40">
        <v>72</v>
      </c>
      <c r="W387" s="40">
        <v>172</v>
      </c>
    </row>
    <row r="388" spans="1:23" x14ac:dyDescent="0.2">
      <c r="A388" s="39" t="s">
        <v>739</v>
      </c>
      <c r="D388" s="19" t="s">
        <v>740</v>
      </c>
      <c r="E388" s="40">
        <v>113794</v>
      </c>
      <c r="F388" s="40">
        <v>105841</v>
      </c>
      <c r="G388" s="40">
        <v>743</v>
      </c>
      <c r="H388" s="40">
        <v>238</v>
      </c>
      <c r="I388" s="40">
        <v>3500</v>
      </c>
      <c r="J388" s="40">
        <v>269</v>
      </c>
      <c r="K388" s="40">
        <v>158</v>
      </c>
      <c r="L388" s="40">
        <v>361</v>
      </c>
      <c r="M388" s="40">
        <v>304</v>
      </c>
      <c r="N388" s="40">
        <v>470</v>
      </c>
      <c r="O388" s="40">
        <v>36</v>
      </c>
      <c r="P388" s="40">
        <v>131</v>
      </c>
      <c r="Q388" s="40">
        <v>339</v>
      </c>
      <c r="R388" s="40">
        <v>641</v>
      </c>
      <c r="S388" s="40">
        <v>319</v>
      </c>
      <c r="T388" s="40">
        <v>129</v>
      </c>
      <c r="U388" s="40">
        <v>70</v>
      </c>
      <c r="V388" s="40">
        <v>102</v>
      </c>
      <c r="W388" s="40">
        <v>143</v>
      </c>
    </row>
    <row r="389" spans="1:23" x14ac:dyDescent="0.2">
      <c r="A389" s="39" t="s">
        <v>741</v>
      </c>
      <c r="D389" s="19" t="s">
        <v>742</v>
      </c>
      <c r="E389" s="40">
        <v>106597</v>
      </c>
      <c r="F389" s="40">
        <v>76888</v>
      </c>
      <c r="G389" s="40">
        <v>967</v>
      </c>
      <c r="H389" s="40">
        <v>77</v>
      </c>
      <c r="I389" s="40">
        <v>7248</v>
      </c>
      <c r="J389" s="40">
        <v>806</v>
      </c>
      <c r="K389" s="40">
        <v>615</v>
      </c>
      <c r="L389" s="40">
        <v>883</v>
      </c>
      <c r="M389" s="40">
        <v>794</v>
      </c>
      <c r="N389" s="40">
        <v>5530</v>
      </c>
      <c r="O389" s="40">
        <v>4548</v>
      </c>
      <c r="P389" s="40">
        <v>427</v>
      </c>
      <c r="Q389" s="40">
        <v>496</v>
      </c>
      <c r="R389" s="40">
        <v>2824</v>
      </c>
      <c r="S389" s="40">
        <v>2164</v>
      </c>
      <c r="T389" s="40">
        <v>465</v>
      </c>
      <c r="U389" s="40">
        <v>840</v>
      </c>
      <c r="V389" s="40">
        <v>424</v>
      </c>
      <c r="W389" s="40">
        <v>601</v>
      </c>
    </row>
    <row r="390" spans="1:23" s="25" customFormat="1" x14ac:dyDescent="0.2">
      <c r="A390" s="39" t="s">
        <v>743</v>
      </c>
      <c r="B390" s="19"/>
      <c r="C390" s="19"/>
      <c r="D390" s="19" t="s">
        <v>744</v>
      </c>
      <c r="E390" s="40">
        <v>131301</v>
      </c>
      <c r="F390" s="40">
        <v>121020</v>
      </c>
      <c r="G390" s="40">
        <v>904</v>
      </c>
      <c r="H390" s="40">
        <v>234</v>
      </c>
      <c r="I390" s="40">
        <v>3904</v>
      </c>
      <c r="J390" s="40">
        <v>364</v>
      </c>
      <c r="K390" s="40">
        <v>260</v>
      </c>
      <c r="L390" s="40">
        <v>725</v>
      </c>
      <c r="M390" s="40">
        <v>425</v>
      </c>
      <c r="N390" s="40">
        <v>734</v>
      </c>
      <c r="O390" s="40">
        <v>165</v>
      </c>
      <c r="P390" s="40">
        <v>209</v>
      </c>
      <c r="Q390" s="40">
        <v>472</v>
      </c>
      <c r="R390" s="40">
        <v>1005</v>
      </c>
      <c r="S390" s="40">
        <v>440</v>
      </c>
      <c r="T390" s="40">
        <v>155</v>
      </c>
      <c r="U390" s="40">
        <v>56</v>
      </c>
      <c r="V390" s="40">
        <v>75</v>
      </c>
      <c r="W390" s="40">
        <v>154</v>
      </c>
    </row>
    <row r="391" spans="1:23" x14ac:dyDescent="0.2">
      <c r="A391" s="39" t="s">
        <v>745</v>
      </c>
      <c r="D391" s="19" t="s">
        <v>746</v>
      </c>
      <c r="E391" s="40">
        <v>139860</v>
      </c>
      <c r="F391" s="40">
        <v>126341</v>
      </c>
      <c r="G391" s="40">
        <v>1235</v>
      </c>
      <c r="H391" s="40">
        <v>142</v>
      </c>
      <c r="I391" s="40">
        <v>5300</v>
      </c>
      <c r="J391" s="40">
        <v>378</v>
      </c>
      <c r="K391" s="40">
        <v>277</v>
      </c>
      <c r="L391" s="40">
        <v>805</v>
      </c>
      <c r="M391" s="40">
        <v>507</v>
      </c>
      <c r="N391" s="40">
        <v>1410</v>
      </c>
      <c r="O391" s="40">
        <v>154</v>
      </c>
      <c r="P391" s="40">
        <v>399</v>
      </c>
      <c r="Q391" s="40">
        <v>525</v>
      </c>
      <c r="R391" s="40">
        <v>1273</v>
      </c>
      <c r="S391" s="40">
        <v>487</v>
      </c>
      <c r="T391" s="40">
        <v>201</v>
      </c>
      <c r="U391" s="40">
        <v>100</v>
      </c>
      <c r="V391" s="40">
        <v>87</v>
      </c>
      <c r="W391" s="40">
        <v>239</v>
      </c>
    </row>
    <row r="392" spans="1:23" x14ac:dyDescent="0.2">
      <c r="A392" s="39" t="s">
        <v>747</v>
      </c>
      <c r="D392" s="19" t="s">
        <v>748</v>
      </c>
      <c r="E392" s="40">
        <v>104640</v>
      </c>
      <c r="F392" s="40">
        <v>93594</v>
      </c>
      <c r="G392" s="40">
        <v>815</v>
      </c>
      <c r="H392" s="40">
        <v>99</v>
      </c>
      <c r="I392" s="40">
        <v>3628</v>
      </c>
      <c r="J392" s="40">
        <v>437</v>
      </c>
      <c r="K392" s="40">
        <v>337</v>
      </c>
      <c r="L392" s="40">
        <v>658</v>
      </c>
      <c r="M392" s="40">
        <v>404</v>
      </c>
      <c r="N392" s="40">
        <v>783</v>
      </c>
      <c r="O392" s="40">
        <v>171</v>
      </c>
      <c r="P392" s="40">
        <v>544</v>
      </c>
      <c r="Q392" s="40">
        <v>474</v>
      </c>
      <c r="R392" s="40">
        <v>1400</v>
      </c>
      <c r="S392" s="40">
        <v>605</v>
      </c>
      <c r="T392" s="40">
        <v>169</v>
      </c>
      <c r="U392" s="40">
        <v>95</v>
      </c>
      <c r="V392" s="40">
        <v>151</v>
      </c>
      <c r="W392" s="40">
        <v>276</v>
      </c>
    </row>
    <row r="393" spans="1:23" x14ac:dyDescent="0.2">
      <c r="A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</row>
    <row r="394" spans="1:23" x14ac:dyDescent="0.2">
      <c r="A394" s="21" t="s">
        <v>749</v>
      </c>
      <c r="B394" s="25" t="s">
        <v>750</v>
      </c>
      <c r="C394" s="25"/>
      <c r="D394" s="25"/>
      <c r="E394" s="38">
        <v>5288935</v>
      </c>
      <c r="F394" s="38">
        <v>4855676</v>
      </c>
      <c r="G394" s="38">
        <v>28616</v>
      </c>
      <c r="H394" s="38">
        <v>5631</v>
      </c>
      <c r="I394" s="38">
        <v>156506</v>
      </c>
      <c r="J394" s="38">
        <v>25669</v>
      </c>
      <c r="K394" s="38">
        <v>8550</v>
      </c>
      <c r="L394" s="38">
        <v>21410</v>
      </c>
      <c r="M394" s="38">
        <v>16255</v>
      </c>
      <c r="N394" s="38">
        <v>34188</v>
      </c>
      <c r="O394" s="38">
        <v>11622</v>
      </c>
      <c r="P394" s="38">
        <v>8416</v>
      </c>
      <c r="Q394" s="38">
        <v>22243</v>
      </c>
      <c r="R394" s="38">
        <v>29068</v>
      </c>
      <c r="S394" s="38">
        <v>24226</v>
      </c>
      <c r="T394" s="38">
        <v>15129</v>
      </c>
      <c r="U394" s="38">
        <v>10121</v>
      </c>
      <c r="V394" s="38">
        <v>5692</v>
      </c>
      <c r="W394" s="38">
        <v>9917</v>
      </c>
    </row>
    <row r="395" spans="1:23" x14ac:dyDescent="0.2">
      <c r="A395" s="39"/>
      <c r="B395" s="25"/>
      <c r="C395" s="25"/>
      <c r="D395" s="25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</row>
    <row r="396" spans="1:23" x14ac:dyDescent="0.2">
      <c r="A396" s="21" t="s">
        <v>751</v>
      </c>
      <c r="B396" s="25"/>
      <c r="C396" s="25" t="s">
        <v>752</v>
      </c>
      <c r="D396" s="25"/>
      <c r="E396" s="38">
        <v>176016</v>
      </c>
      <c r="F396" s="38">
        <v>158640</v>
      </c>
      <c r="G396" s="38">
        <v>1146</v>
      </c>
      <c r="H396" s="38">
        <v>58</v>
      </c>
      <c r="I396" s="38">
        <v>6629</v>
      </c>
      <c r="J396" s="38">
        <v>951</v>
      </c>
      <c r="K396" s="38">
        <v>292</v>
      </c>
      <c r="L396" s="38">
        <v>954</v>
      </c>
      <c r="M396" s="38">
        <v>701</v>
      </c>
      <c r="N396" s="38">
        <v>1116</v>
      </c>
      <c r="O396" s="38">
        <v>170</v>
      </c>
      <c r="P396" s="38">
        <v>219</v>
      </c>
      <c r="Q396" s="38">
        <v>1912</v>
      </c>
      <c r="R396" s="38">
        <v>1160</v>
      </c>
      <c r="S396" s="38">
        <v>499</v>
      </c>
      <c r="T396" s="38">
        <v>672</v>
      </c>
      <c r="U396" s="38">
        <v>155</v>
      </c>
      <c r="V396" s="38">
        <v>375</v>
      </c>
      <c r="W396" s="38">
        <v>367</v>
      </c>
    </row>
    <row r="397" spans="1:23" x14ac:dyDescent="0.2">
      <c r="A397" s="21" t="s">
        <v>753</v>
      </c>
      <c r="B397" s="25"/>
      <c r="C397" s="25" t="s">
        <v>754</v>
      </c>
      <c r="D397" s="25"/>
      <c r="E397" s="38">
        <v>183491</v>
      </c>
      <c r="F397" s="38">
        <v>153752</v>
      </c>
      <c r="G397" s="38">
        <v>1355</v>
      </c>
      <c r="H397" s="38">
        <v>218</v>
      </c>
      <c r="I397" s="38">
        <v>13472</v>
      </c>
      <c r="J397" s="38">
        <v>1043</v>
      </c>
      <c r="K397" s="38">
        <v>601</v>
      </c>
      <c r="L397" s="38">
        <v>1396</v>
      </c>
      <c r="M397" s="38">
        <v>1151</v>
      </c>
      <c r="N397" s="38">
        <v>1940</v>
      </c>
      <c r="O397" s="38">
        <v>213</v>
      </c>
      <c r="P397" s="38">
        <v>408</v>
      </c>
      <c r="Q397" s="38">
        <v>1840</v>
      </c>
      <c r="R397" s="38">
        <v>2665</v>
      </c>
      <c r="S397" s="38">
        <v>1208</v>
      </c>
      <c r="T397" s="38">
        <v>380</v>
      </c>
      <c r="U397" s="38">
        <v>176</v>
      </c>
      <c r="V397" s="38">
        <v>693</v>
      </c>
      <c r="W397" s="38">
        <v>980</v>
      </c>
    </row>
    <row r="398" spans="1:23" x14ac:dyDescent="0.2">
      <c r="A398" s="21" t="s">
        <v>755</v>
      </c>
      <c r="B398" s="25"/>
      <c r="C398" s="25" t="s">
        <v>756</v>
      </c>
      <c r="D398" s="25"/>
      <c r="E398" s="38">
        <v>428234</v>
      </c>
      <c r="F398" s="38">
        <v>333432</v>
      </c>
      <c r="G398" s="38">
        <v>3851</v>
      </c>
      <c r="H398" s="38">
        <v>359</v>
      </c>
      <c r="I398" s="38">
        <v>21950</v>
      </c>
      <c r="J398" s="38">
        <v>7389</v>
      </c>
      <c r="K398" s="38">
        <v>1533</v>
      </c>
      <c r="L398" s="38">
        <v>3402</v>
      </c>
      <c r="M398" s="38">
        <v>3114</v>
      </c>
      <c r="N398" s="38">
        <v>6547</v>
      </c>
      <c r="O398" s="38">
        <v>6863</v>
      </c>
      <c r="P398" s="38">
        <v>2104</v>
      </c>
      <c r="Q398" s="38">
        <v>3886</v>
      </c>
      <c r="R398" s="38">
        <v>4255</v>
      </c>
      <c r="S398" s="38">
        <v>12085</v>
      </c>
      <c r="T398" s="38">
        <v>6727</v>
      </c>
      <c r="U398" s="38">
        <v>6922</v>
      </c>
      <c r="V398" s="38">
        <v>1272</v>
      </c>
      <c r="W398" s="38">
        <v>2543</v>
      </c>
    </row>
    <row r="399" spans="1:23" x14ac:dyDescent="0.2">
      <c r="A399" s="21" t="s">
        <v>757</v>
      </c>
      <c r="B399" s="25"/>
      <c r="C399" s="25" t="s">
        <v>758</v>
      </c>
      <c r="D399" s="25"/>
      <c r="E399" s="38">
        <v>532273</v>
      </c>
      <c r="F399" s="38">
        <v>509628</v>
      </c>
      <c r="G399" s="38">
        <v>2046</v>
      </c>
      <c r="H399" s="38">
        <v>635</v>
      </c>
      <c r="I399" s="38">
        <v>10539</v>
      </c>
      <c r="J399" s="38">
        <v>1248</v>
      </c>
      <c r="K399" s="38">
        <v>490</v>
      </c>
      <c r="L399" s="38">
        <v>1553</v>
      </c>
      <c r="M399" s="38">
        <v>1109</v>
      </c>
      <c r="N399" s="38">
        <v>837</v>
      </c>
      <c r="O399" s="38">
        <v>107</v>
      </c>
      <c r="P399" s="38">
        <v>280</v>
      </c>
      <c r="Q399" s="38">
        <v>1004</v>
      </c>
      <c r="R399" s="38">
        <v>1206</v>
      </c>
      <c r="S399" s="38">
        <v>292</v>
      </c>
      <c r="T399" s="38">
        <v>368</v>
      </c>
      <c r="U399" s="38">
        <v>102</v>
      </c>
      <c r="V399" s="38">
        <v>189</v>
      </c>
      <c r="W399" s="38">
        <v>640</v>
      </c>
    </row>
    <row r="400" spans="1:23" x14ac:dyDescent="0.2">
      <c r="A400" s="21" t="s">
        <v>759</v>
      </c>
      <c r="B400" s="25"/>
      <c r="C400" s="25" t="s">
        <v>760</v>
      </c>
      <c r="D400" s="25"/>
      <c r="E400" s="38">
        <v>2203</v>
      </c>
      <c r="F400" s="38">
        <v>2087</v>
      </c>
      <c r="G400" s="38">
        <v>10</v>
      </c>
      <c r="H400" s="38">
        <v>0</v>
      </c>
      <c r="I400" s="38">
        <v>80</v>
      </c>
      <c r="J400" s="38">
        <v>3</v>
      </c>
      <c r="K400" s="38">
        <v>3</v>
      </c>
      <c r="L400" s="38">
        <v>9</v>
      </c>
      <c r="M400" s="38">
        <v>3</v>
      </c>
      <c r="N400" s="38">
        <v>0</v>
      </c>
      <c r="O400" s="38">
        <v>0</v>
      </c>
      <c r="P400" s="38">
        <v>0</v>
      </c>
      <c r="Q400" s="38">
        <v>0</v>
      </c>
      <c r="R400" s="38">
        <v>2</v>
      </c>
      <c r="S400" s="38">
        <v>1</v>
      </c>
      <c r="T400" s="38">
        <v>1</v>
      </c>
      <c r="U400" s="38">
        <v>0</v>
      </c>
      <c r="V400" s="38">
        <v>0</v>
      </c>
      <c r="W400" s="38">
        <v>4</v>
      </c>
    </row>
    <row r="401" spans="1:23" x14ac:dyDescent="0.2">
      <c r="A401" s="21" t="s">
        <v>761</v>
      </c>
      <c r="B401" s="25"/>
      <c r="C401" s="25" t="s">
        <v>762</v>
      </c>
      <c r="D401" s="25"/>
      <c r="E401" s="38">
        <v>202566</v>
      </c>
      <c r="F401" s="38">
        <v>190553</v>
      </c>
      <c r="G401" s="38">
        <v>1113</v>
      </c>
      <c r="H401" s="38">
        <v>176</v>
      </c>
      <c r="I401" s="38">
        <v>5234</v>
      </c>
      <c r="J401" s="38">
        <v>681</v>
      </c>
      <c r="K401" s="38">
        <v>256</v>
      </c>
      <c r="L401" s="38">
        <v>698</v>
      </c>
      <c r="M401" s="38">
        <v>398</v>
      </c>
      <c r="N401" s="38">
        <v>817</v>
      </c>
      <c r="O401" s="38">
        <v>111</v>
      </c>
      <c r="P401" s="38">
        <v>299</v>
      </c>
      <c r="Q401" s="38">
        <v>619</v>
      </c>
      <c r="R401" s="38">
        <v>590</v>
      </c>
      <c r="S401" s="38">
        <v>383</v>
      </c>
      <c r="T401" s="38">
        <v>188</v>
      </c>
      <c r="U401" s="38">
        <v>61</v>
      </c>
      <c r="V401" s="38">
        <v>127</v>
      </c>
      <c r="W401" s="38">
        <v>262</v>
      </c>
    </row>
    <row r="402" spans="1:23" x14ac:dyDescent="0.2">
      <c r="A402" s="21" t="s">
        <v>763</v>
      </c>
      <c r="B402" s="25"/>
      <c r="C402" s="25" t="s">
        <v>764</v>
      </c>
      <c r="D402" s="25"/>
      <c r="E402" s="38">
        <v>256384</v>
      </c>
      <c r="F402" s="38">
        <v>238263</v>
      </c>
      <c r="G402" s="38">
        <v>1105</v>
      </c>
      <c r="H402" s="38">
        <v>153</v>
      </c>
      <c r="I402" s="38">
        <v>6988</v>
      </c>
      <c r="J402" s="38">
        <v>904</v>
      </c>
      <c r="K402" s="38">
        <v>523</v>
      </c>
      <c r="L402" s="38">
        <v>1028</v>
      </c>
      <c r="M402" s="38">
        <v>832</v>
      </c>
      <c r="N402" s="38">
        <v>875</v>
      </c>
      <c r="O402" s="38">
        <v>202</v>
      </c>
      <c r="P402" s="38">
        <v>359</v>
      </c>
      <c r="Q402" s="38">
        <v>1251</v>
      </c>
      <c r="R402" s="38">
        <v>1219</v>
      </c>
      <c r="S402" s="38">
        <v>1106</v>
      </c>
      <c r="T402" s="38">
        <v>343</v>
      </c>
      <c r="U402" s="38">
        <v>229</v>
      </c>
      <c r="V402" s="38">
        <v>399</v>
      </c>
      <c r="W402" s="38">
        <v>605</v>
      </c>
    </row>
    <row r="403" spans="1:23" x14ac:dyDescent="0.2">
      <c r="A403" s="21" t="s">
        <v>765</v>
      </c>
      <c r="B403" s="25"/>
      <c r="C403" s="25" t="s">
        <v>766</v>
      </c>
      <c r="D403" s="25"/>
      <c r="E403" s="38">
        <v>147645</v>
      </c>
      <c r="F403" s="38">
        <v>135698</v>
      </c>
      <c r="G403" s="38">
        <v>756</v>
      </c>
      <c r="H403" s="38">
        <v>214</v>
      </c>
      <c r="I403" s="38">
        <v>4855</v>
      </c>
      <c r="J403" s="38">
        <v>491</v>
      </c>
      <c r="K403" s="38">
        <v>246</v>
      </c>
      <c r="L403" s="38">
        <v>680</v>
      </c>
      <c r="M403" s="38">
        <v>499</v>
      </c>
      <c r="N403" s="38">
        <v>1098</v>
      </c>
      <c r="O403" s="38">
        <v>96</v>
      </c>
      <c r="P403" s="38">
        <v>382</v>
      </c>
      <c r="Q403" s="38">
        <v>698</v>
      </c>
      <c r="R403" s="38">
        <v>1002</v>
      </c>
      <c r="S403" s="38">
        <v>329</v>
      </c>
      <c r="T403" s="38">
        <v>119</v>
      </c>
      <c r="U403" s="38">
        <v>72</v>
      </c>
      <c r="V403" s="38">
        <v>127</v>
      </c>
      <c r="W403" s="38">
        <v>283</v>
      </c>
    </row>
    <row r="404" spans="1:23" x14ac:dyDescent="0.2">
      <c r="A404" s="21" t="s">
        <v>767</v>
      </c>
      <c r="B404" s="25"/>
      <c r="C404" s="25" t="s">
        <v>768</v>
      </c>
      <c r="D404" s="25"/>
      <c r="E404" s="38">
        <v>262767</v>
      </c>
      <c r="F404" s="38">
        <v>241611</v>
      </c>
      <c r="G404" s="38">
        <v>1223</v>
      </c>
      <c r="H404" s="38">
        <v>271</v>
      </c>
      <c r="I404" s="38">
        <v>6469</v>
      </c>
      <c r="J404" s="38">
        <v>1516</v>
      </c>
      <c r="K404" s="38">
        <v>396</v>
      </c>
      <c r="L404" s="38">
        <v>1016</v>
      </c>
      <c r="M404" s="38">
        <v>739</v>
      </c>
      <c r="N404" s="38">
        <v>2699</v>
      </c>
      <c r="O404" s="38">
        <v>698</v>
      </c>
      <c r="P404" s="38">
        <v>238</v>
      </c>
      <c r="Q404" s="38">
        <v>1312</v>
      </c>
      <c r="R404" s="38">
        <v>1493</v>
      </c>
      <c r="S404" s="38">
        <v>987</v>
      </c>
      <c r="T404" s="38">
        <v>980</v>
      </c>
      <c r="U404" s="38">
        <v>251</v>
      </c>
      <c r="V404" s="38">
        <v>366</v>
      </c>
      <c r="W404" s="38">
        <v>502</v>
      </c>
    </row>
    <row r="405" spans="1:23" x14ac:dyDescent="0.2">
      <c r="A405" s="21" t="s">
        <v>769</v>
      </c>
      <c r="B405" s="25"/>
      <c r="C405" s="25" t="s">
        <v>770</v>
      </c>
      <c r="D405" s="25"/>
      <c r="E405" s="38">
        <v>209156</v>
      </c>
      <c r="F405" s="38">
        <v>177028</v>
      </c>
      <c r="G405" s="38">
        <v>1852</v>
      </c>
      <c r="H405" s="38">
        <v>180</v>
      </c>
      <c r="I405" s="38">
        <v>8838</v>
      </c>
      <c r="J405" s="38">
        <v>1506</v>
      </c>
      <c r="K405" s="38">
        <v>568</v>
      </c>
      <c r="L405" s="38">
        <v>1163</v>
      </c>
      <c r="M405" s="38">
        <v>989</v>
      </c>
      <c r="N405" s="38">
        <v>6901</v>
      </c>
      <c r="O405" s="38">
        <v>1292</v>
      </c>
      <c r="P405" s="38">
        <v>936</v>
      </c>
      <c r="Q405" s="38">
        <v>954</v>
      </c>
      <c r="R405" s="38">
        <v>3282</v>
      </c>
      <c r="S405" s="38">
        <v>1718</v>
      </c>
      <c r="T405" s="38">
        <v>807</v>
      </c>
      <c r="U405" s="38">
        <v>336</v>
      </c>
      <c r="V405" s="38">
        <v>188</v>
      </c>
      <c r="W405" s="38">
        <v>618</v>
      </c>
    </row>
    <row r="406" spans="1:23" x14ac:dyDescent="0.2">
      <c r="A406" s="21" t="s">
        <v>771</v>
      </c>
      <c r="B406" s="25"/>
      <c r="C406" s="25" t="s">
        <v>772</v>
      </c>
      <c r="D406" s="25"/>
      <c r="E406" s="38">
        <v>130959</v>
      </c>
      <c r="F406" s="38">
        <v>124162</v>
      </c>
      <c r="G406" s="38">
        <v>657</v>
      </c>
      <c r="H406" s="38">
        <v>37</v>
      </c>
      <c r="I406" s="38">
        <v>2843</v>
      </c>
      <c r="J406" s="38">
        <v>440</v>
      </c>
      <c r="K406" s="38">
        <v>195</v>
      </c>
      <c r="L406" s="38">
        <v>443</v>
      </c>
      <c r="M406" s="38">
        <v>342</v>
      </c>
      <c r="N406" s="38">
        <v>403</v>
      </c>
      <c r="O406" s="38">
        <v>79</v>
      </c>
      <c r="P406" s="38">
        <v>99</v>
      </c>
      <c r="Q406" s="38">
        <v>261</v>
      </c>
      <c r="R406" s="38">
        <v>511</v>
      </c>
      <c r="S406" s="38">
        <v>140</v>
      </c>
      <c r="T406" s="38">
        <v>73</v>
      </c>
      <c r="U406" s="38">
        <v>38</v>
      </c>
      <c r="V406" s="38">
        <v>100</v>
      </c>
      <c r="W406" s="38">
        <v>136</v>
      </c>
    </row>
    <row r="407" spans="1:23" x14ac:dyDescent="0.2">
      <c r="A407" s="21" t="s">
        <v>773</v>
      </c>
      <c r="B407" s="25"/>
      <c r="C407" s="25" t="s">
        <v>774</v>
      </c>
      <c r="D407" s="25"/>
      <c r="E407" s="38">
        <v>470981</v>
      </c>
      <c r="F407" s="38">
        <v>439725</v>
      </c>
      <c r="G407" s="38">
        <v>2381</v>
      </c>
      <c r="H407" s="38">
        <v>757</v>
      </c>
      <c r="I407" s="38">
        <v>12108</v>
      </c>
      <c r="J407" s="38">
        <v>1968</v>
      </c>
      <c r="K407" s="38">
        <v>656</v>
      </c>
      <c r="L407" s="38">
        <v>1667</v>
      </c>
      <c r="M407" s="38">
        <v>1277</v>
      </c>
      <c r="N407" s="38">
        <v>1547</v>
      </c>
      <c r="O407" s="38">
        <v>215</v>
      </c>
      <c r="P407" s="38">
        <v>595</v>
      </c>
      <c r="Q407" s="38">
        <v>1210</v>
      </c>
      <c r="R407" s="38">
        <v>2611</v>
      </c>
      <c r="S407" s="38">
        <v>1418</v>
      </c>
      <c r="T407" s="38">
        <v>1151</v>
      </c>
      <c r="U407" s="38">
        <v>659</v>
      </c>
      <c r="V407" s="38">
        <v>288</v>
      </c>
      <c r="W407" s="38">
        <v>748</v>
      </c>
    </row>
    <row r="408" spans="1:23" x14ac:dyDescent="0.2">
      <c r="A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</row>
    <row r="409" spans="1:23" x14ac:dyDescent="0.2">
      <c r="A409" s="21" t="s">
        <v>775</v>
      </c>
      <c r="B409" s="25"/>
      <c r="C409" s="25" t="s">
        <v>776</v>
      </c>
      <c r="D409" s="25"/>
      <c r="E409" s="38">
        <v>746399</v>
      </c>
      <c r="F409" s="38">
        <v>708590</v>
      </c>
      <c r="G409" s="38">
        <v>3130</v>
      </c>
      <c r="H409" s="38">
        <v>554</v>
      </c>
      <c r="I409" s="38">
        <v>15799</v>
      </c>
      <c r="J409" s="38">
        <v>1750</v>
      </c>
      <c r="K409" s="38">
        <v>787</v>
      </c>
      <c r="L409" s="38">
        <v>2429</v>
      </c>
      <c r="M409" s="38">
        <v>1554</v>
      </c>
      <c r="N409" s="38">
        <v>1873</v>
      </c>
      <c r="O409" s="38">
        <v>280</v>
      </c>
      <c r="P409" s="38">
        <v>570</v>
      </c>
      <c r="Q409" s="38">
        <v>3195</v>
      </c>
      <c r="R409" s="38">
        <v>2792</v>
      </c>
      <c r="S409" s="38">
        <v>845</v>
      </c>
      <c r="T409" s="38">
        <v>421</v>
      </c>
      <c r="U409" s="38">
        <v>147</v>
      </c>
      <c r="V409" s="38">
        <v>913</v>
      </c>
      <c r="W409" s="38">
        <v>770</v>
      </c>
    </row>
    <row r="410" spans="1:23" x14ac:dyDescent="0.2">
      <c r="A410" s="39" t="s">
        <v>777</v>
      </c>
      <c r="D410" s="19" t="s">
        <v>778</v>
      </c>
      <c r="E410" s="40">
        <v>132457</v>
      </c>
      <c r="F410" s="40">
        <v>127442</v>
      </c>
      <c r="G410" s="40">
        <v>593</v>
      </c>
      <c r="H410" s="40">
        <v>90</v>
      </c>
      <c r="I410" s="40">
        <v>2222</v>
      </c>
      <c r="J410" s="40">
        <v>238</v>
      </c>
      <c r="K410" s="40">
        <v>89</v>
      </c>
      <c r="L410" s="40">
        <v>358</v>
      </c>
      <c r="M410" s="40">
        <v>219</v>
      </c>
      <c r="N410" s="40">
        <v>220</v>
      </c>
      <c r="O410" s="40">
        <v>6</v>
      </c>
      <c r="P410" s="40">
        <v>71</v>
      </c>
      <c r="Q410" s="40">
        <v>210</v>
      </c>
      <c r="R410" s="40">
        <v>423</v>
      </c>
      <c r="S410" s="40">
        <v>68</v>
      </c>
      <c r="T410" s="40">
        <v>61</v>
      </c>
      <c r="U410" s="40">
        <v>17</v>
      </c>
      <c r="V410" s="40">
        <v>35</v>
      </c>
      <c r="W410" s="40">
        <v>95</v>
      </c>
    </row>
    <row r="411" spans="1:23" x14ac:dyDescent="0.2">
      <c r="A411" s="39" t="s">
        <v>779</v>
      </c>
      <c r="D411" s="19" t="s">
        <v>780</v>
      </c>
      <c r="E411" s="40">
        <v>117773</v>
      </c>
      <c r="F411" s="40">
        <v>104013</v>
      </c>
      <c r="G411" s="40">
        <v>629</v>
      </c>
      <c r="H411" s="40">
        <v>93</v>
      </c>
      <c r="I411" s="40">
        <v>4855</v>
      </c>
      <c r="J411" s="40">
        <v>403</v>
      </c>
      <c r="K411" s="40">
        <v>278</v>
      </c>
      <c r="L411" s="40">
        <v>773</v>
      </c>
      <c r="M411" s="40">
        <v>484</v>
      </c>
      <c r="N411" s="40">
        <v>946</v>
      </c>
      <c r="O411" s="40">
        <v>164</v>
      </c>
      <c r="P411" s="40">
        <v>227</v>
      </c>
      <c r="Q411" s="40">
        <v>1998</v>
      </c>
      <c r="R411" s="40">
        <v>1260</v>
      </c>
      <c r="S411" s="40">
        <v>492</v>
      </c>
      <c r="T411" s="40">
        <v>128</v>
      </c>
      <c r="U411" s="40">
        <v>47</v>
      </c>
      <c r="V411" s="40">
        <v>659</v>
      </c>
      <c r="W411" s="40">
        <v>324</v>
      </c>
    </row>
    <row r="412" spans="1:23" x14ac:dyDescent="0.2">
      <c r="A412" s="39" t="s">
        <v>781</v>
      </c>
      <c r="D412" s="19" t="s">
        <v>782</v>
      </c>
      <c r="E412" s="40">
        <v>77750</v>
      </c>
      <c r="F412" s="40">
        <v>74554</v>
      </c>
      <c r="G412" s="40">
        <v>278</v>
      </c>
      <c r="H412" s="40">
        <v>88</v>
      </c>
      <c r="I412" s="40">
        <v>1776</v>
      </c>
      <c r="J412" s="40">
        <v>132</v>
      </c>
      <c r="K412" s="40">
        <v>69</v>
      </c>
      <c r="L412" s="40">
        <v>169</v>
      </c>
      <c r="M412" s="40">
        <v>114</v>
      </c>
      <c r="N412" s="40">
        <v>116</v>
      </c>
      <c r="O412" s="40">
        <v>7</v>
      </c>
      <c r="P412" s="40">
        <v>18</v>
      </c>
      <c r="Q412" s="40">
        <v>167</v>
      </c>
      <c r="R412" s="40">
        <v>120</v>
      </c>
      <c r="S412" s="40">
        <v>64</v>
      </c>
      <c r="T412" s="40">
        <v>17</v>
      </c>
      <c r="U412" s="40">
        <v>13</v>
      </c>
      <c r="V412" s="40">
        <v>4</v>
      </c>
      <c r="W412" s="40">
        <v>44</v>
      </c>
    </row>
    <row r="413" spans="1:23" x14ac:dyDescent="0.2">
      <c r="A413" s="39" t="s">
        <v>783</v>
      </c>
      <c r="D413" s="19" t="s">
        <v>784</v>
      </c>
      <c r="E413" s="40">
        <v>93667</v>
      </c>
      <c r="F413" s="40">
        <v>89832</v>
      </c>
      <c r="G413" s="40">
        <v>316</v>
      </c>
      <c r="H413" s="40">
        <v>45</v>
      </c>
      <c r="I413" s="40">
        <v>1549</v>
      </c>
      <c r="J413" s="40">
        <v>294</v>
      </c>
      <c r="K413" s="40">
        <v>75</v>
      </c>
      <c r="L413" s="40">
        <v>287</v>
      </c>
      <c r="M413" s="40">
        <v>129</v>
      </c>
      <c r="N413" s="40">
        <v>215</v>
      </c>
      <c r="O413" s="40">
        <v>67</v>
      </c>
      <c r="P413" s="40">
        <v>78</v>
      </c>
      <c r="Q413" s="40">
        <v>152</v>
      </c>
      <c r="R413" s="40">
        <v>323</v>
      </c>
      <c r="S413" s="40">
        <v>63</v>
      </c>
      <c r="T413" s="40">
        <v>70</v>
      </c>
      <c r="U413" s="40">
        <v>25</v>
      </c>
      <c r="V413" s="40">
        <v>61</v>
      </c>
      <c r="W413" s="40">
        <v>86</v>
      </c>
    </row>
    <row r="414" spans="1:23" x14ac:dyDescent="0.2">
      <c r="A414" s="39" t="s">
        <v>785</v>
      </c>
      <c r="D414" s="19" t="s">
        <v>786</v>
      </c>
      <c r="E414" s="40">
        <v>83140</v>
      </c>
      <c r="F414" s="40">
        <v>79681</v>
      </c>
      <c r="G414" s="40">
        <v>371</v>
      </c>
      <c r="H414" s="40">
        <v>45</v>
      </c>
      <c r="I414" s="40">
        <v>1687</v>
      </c>
      <c r="J414" s="40">
        <v>161</v>
      </c>
      <c r="K414" s="40">
        <v>75</v>
      </c>
      <c r="L414" s="40">
        <v>264</v>
      </c>
      <c r="M414" s="40">
        <v>153</v>
      </c>
      <c r="N414" s="40">
        <v>115</v>
      </c>
      <c r="O414" s="40">
        <v>12</v>
      </c>
      <c r="P414" s="40">
        <v>64</v>
      </c>
      <c r="Q414" s="40">
        <v>102</v>
      </c>
      <c r="R414" s="40">
        <v>165</v>
      </c>
      <c r="S414" s="40">
        <v>73</v>
      </c>
      <c r="T414" s="40">
        <v>36</v>
      </c>
      <c r="U414" s="40">
        <v>12</v>
      </c>
      <c r="V414" s="40">
        <v>70</v>
      </c>
      <c r="W414" s="40">
        <v>54</v>
      </c>
    </row>
    <row r="415" spans="1:23" x14ac:dyDescent="0.2">
      <c r="A415" s="39" t="s">
        <v>787</v>
      </c>
      <c r="D415" s="19" t="s">
        <v>788</v>
      </c>
      <c r="E415" s="40">
        <v>124220</v>
      </c>
      <c r="F415" s="40">
        <v>119480</v>
      </c>
      <c r="G415" s="40">
        <v>499</v>
      </c>
      <c r="H415" s="40">
        <v>118</v>
      </c>
      <c r="I415" s="40">
        <v>2066</v>
      </c>
      <c r="J415" s="40">
        <v>255</v>
      </c>
      <c r="K415" s="40">
        <v>92</v>
      </c>
      <c r="L415" s="40">
        <v>323</v>
      </c>
      <c r="M415" s="40">
        <v>255</v>
      </c>
      <c r="N415" s="40">
        <v>165</v>
      </c>
      <c r="O415" s="40">
        <v>17</v>
      </c>
      <c r="P415" s="40">
        <v>78</v>
      </c>
      <c r="Q415" s="40">
        <v>347</v>
      </c>
      <c r="R415" s="40">
        <v>286</v>
      </c>
      <c r="S415" s="40">
        <v>48</v>
      </c>
      <c r="T415" s="40">
        <v>52</v>
      </c>
      <c r="U415" s="40">
        <v>17</v>
      </c>
      <c r="V415" s="40">
        <v>26</v>
      </c>
      <c r="W415" s="40">
        <v>96</v>
      </c>
    </row>
    <row r="416" spans="1:23" x14ac:dyDescent="0.2">
      <c r="A416" s="39" t="s">
        <v>789</v>
      </c>
      <c r="D416" s="19" t="s">
        <v>790</v>
      </c>
      <c r="E416" s="40">
        <v>63839</v>
      </c>
      <c r="F416" s="40">
        <v>61985</v>
      </c>
      <c r="G416" s="40">
        <v>211</v>
      </c>
      <c r="H416" s="40">
        <v>54</v>
      </c>
      <c r="I416" s="40">
        <v>771</v>
      </c>
      <c r="J416" s="40">
        <v>141</v>
      </c>
      <c r="K416" s="40">
        <v>53</v>
      </c>
      <c r="L416" s="40">
        <v>125</v>
      </c>
      <c r="M416" s="40">
        <v>110</v>
      </c>
      <c r="N416" s="40">
        <v>39</v>
      </c>
      <c r="O416" s="40">
        <v>3</v>
      </c>
      <c r="P416" s="40">
        <v>17</v>
      </c>
      <c r="Q416" s="40">
        <v>126</v>
      </c>
      <c r="R416" s="40">
        <v>86</v>
      </c>
      <c r="S416" s="40">
        <v>11</v>
      </c>
      <c r="T416" s="40">
        <v>34</v>
      </c>
      <c r="U416" s="40">
        <v>6</v>
      </c>
      <c r="V416" s="40">
        <v>31</v>
      </c>
      <c r="W416" s="40">
        <v>36</v>
      </c>
    </row>
    <row r="417" spans="1:23" x14ac:dyDescent="0.2">
      <c r="A417" s="39" t="s">
        <v>791</v>
      </c>
      <c r="D417" s="19" t="s">
        <v>792</v>
      </c>
      <c r="E417" s="40">
        <v>53553</v>
      </c>
      <c r="F417" s="40">
        <v>51603</v>
      </c>
      <c r="G417" s="40">
        <v>233</v>
      </c>
      <c r="H417" s="40">
        <v>21</v>
      </c>
      <c r="I417" s="40">
        <v>873</v>
      </c>
      <c r="J417" s="40">
        <v>126</v>
      </c>
      <c r="K417" s="40">
        <v>56</v>
      </c>
      <c r="L417" s="40">
        <v>130</v>
      </c>
      <c r="M417" s="40">
        <v>90</v>
      </c>
      <c r="N417" s="40">
        <v>57</v>
      </c>
      <c r="O417" s="40">
        <v>4</v>
      </c>
      <c r="P417" s="40">
        <v>17</v>
      </c>
      <c r="Q417" s="40">
        <v>93</v>
      </c>
      <c r="R417" s="40">
        <v>129</v>
      </c>
      <c r="S417" s="40">
        <v>26</v>
      </c>
      <c r="T417" s="40">
        <v>23</v>
      </c>
      <c r="U417" s="40">
        <v>10</v>
      </c>
      <c r="V417" s="40">
        <v>27</v>
      </c>
      <c r="W417" s="40">
        <v>35</v>
      </c>
    </row>
    <row r="418" spans="1:23" x14ac:dyDescent="0.2">
      <c r="A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</row>
    <row r="419" spans="1:23" x14ac:dyDescent="0.2">
      <c r="A419" s="21" t="s">
        <v>793</v>
      </c>
      <c r="B419" s="25"/>
      <c r="C419" s="25" t="s">
        <v>794</v>
      </c>
      <c r="D419" s="25"/>
      <c r="E419" s="38">
        <v>412905</v>
      </c>
      <c r="F419" s="38">
        <v>394350</v>
      </c>
      <c r="G419" s="38">
        <v>1975</v>
      </c>
      <c r="H419" s="38">
        <v>555</v>
      </c>
      <c r="I419" s="38">
        <v>7437</v>
      </c>
      <c r="J419" s="38">
        <v>952</v>
      </c>
      <c r="K419" s="38">
        <v>431</v>
      </c>
      <c r="L419" s="38">
        <v>1212</v>
      </c>
      <c r="M419" s="38">
        <v>805</v>
      </c>
      <c r="N419" s="38">
        <v>737</v>
      </c>
      <c r="O419" s="38">
        <v>151</v>
      </c>
      <c r="P419" s="38">
        <v>525</v>
      </c>
      <c r="Q419" s="38">
        <v>943</v>
      </c>
      <c r="R419" s="38">
        <v>1477</v>
      </c>
      <c r="S419" s="38">
        <v>518</v>
      </c>
      <c r="T419" s="38">
        <v>295</v>
      </c>
      <c r="U419" s="38">
        <v>111</v>
      </c>
      <c r="V419" s="38">
        <v>116</v>
      </c>
      <c r="W419" s="38">
        <v>315</v>
      </c>
    </row>
    <row r="420" spans="1:23" x14ac:dyDescent="0.2">
      <c r="A420" s="39" t="s">
        <v>795</v>
      </c>
      <c r="D420" s="19" t="s">
        <v>796</v>
      </c>
      <c r="E420" s="40">
        <v>47752</v>
      </c>
      <c r="F420" s="40">
        <v>45414</v>
      </c>
      <c r="G420" s="40">
        <v>299</v>
      </c>
      <c r="H420" s="40">
        <v>48</v>
      </c>
      <c r="I420" s="40">
        <v>830</v>
      </c>
      <c r="J420" s="40">
        <v>110</v>
      </c>
      <c r="K420" s="40">
        <v>69</v>
      </c>
      <c r="L420" s="40">
        <v>195</v>
      </c>
      <c r="M420" s="40">
        <v>131</v>
      </c>
      <c r="N420" s="40">
        <v>97</v>
      </c>
      <c r="O420" s="40">
        <v>5</v>
      </c>
      <c r="P420" s="40">
        <v>44</v>
      </c>
      <c r="Q420" s="40">
        <v>179</v>
      </c>
      <c r="R420" s="40">
        <v>170</v>
      </c>
      <c r="S420" s="40">
        <v>50</v>
      </c>
      <c r="T420" s="40">
        <v>27</v>
      </c>
      <c r="U420" s="40">
        <v>6</v>
      </c>
      <c r="V420" s="40">
        <v>15</v>
      </c>
      <c r="W420" s="40">
        <v>63</v>
      </c>
    </row>
    <row r="421" spans="1:23" x14ac:dyDescent="0.2">
      <c r="A421" s="39" t="s">
        <v>797</v>
      </c>
      <c r="D421" s="19" t="s">
        <v>798</v>
      </c>
      <c r="E421" s="40">
        <v>87166</v>
      </c>
      <c r="F421" s="40">
        <v>83876</v>
      </c>
      <c r="G421" s="40">
        <v>371</v>
      </c>
      <c r="H421" s="40">
        <v>171</v>
      </c>
      <c r="I421" s="40">
        <v>1227</v>
      </c>
      <c r="J421" s="40">
        <v>163</v>
      </c>
      <c r="K421" s="40">
        <v>67</v>
      </c>
      <c r="L421" s="40">
        <v>229</v>
      </c>
      <c r="M421" s="40">
        <v>135</v>
      </c>
      <c r="N421" s="40">
        <v>157</v>
      </c>
      <c r="O421" s="40">
        <v>43</v>
      </c>
      <c r="P421" s="40">
        <v>198</v>
      </c>
      <c r="Q421" s="40">
        <v>167</v>
      </c>
      <c r="R421" s="40">
        <v>172</v>
      </c>
      <c r="S421" s="40">
        <v>61</v>
      </c>
      <c r="T421" s="40">
        <v>29</v>
      </c>
      <c r="U421" s="40">
        <v>16</v>
      </c>
      <c r="V421" s="40">
        <v>26</v>
      </c>
      <c r="W421" s="40">
        <v>58</v>
      </c>
    </row>
    <row r="422" spans="1:23" x14ac:dyDescent="0.2">
      <c r="A422" s="39" t="s">
        <v>799</v>
      </c>
      <c r="D422" s="19" t="s">
        <v>800</v>
      </c>
      <c r="E422" s="40">
        <v>68583</v>
      </c>
      <c r="F422" s="40">
        <v>64936</v>
      </c>
      <c r="G422" s="40">
        <v>279</v>
      </c>
      <c r="H422" s="40">
        <v>95</v>
      </c>
      <c r="I422" s="40">
        <v>1667</v>
      </c>
      <c r="J422" s="40">
        <v>136</v>
      </c>
      <c r="K422" s="40">
        <v>78</v>
      </c>
      <c r="L422" s="40">
        <v>216</v>
      </c>
      <c r="M422" s="40">
        <v>122</v>
      </c>
      <c r="N422" s="40">
        <v>111</v>
      </c>
      <c r="O422" s="40">
        <v>11</v>
      </c>
      <c r="P422" s="40">
        <v>76</v>
      </c>
      <c r="Q422" s="40">
        <v>128</v>
      </c>
      <c r="R422" s="40">
        <v>470</v>
      </c>
      <c r="S422" s="40">
        <v>108</v>
      </c>
      <c r="T422" s="40">
        <v>65</v>
      </c>
      <c r="U422" s="40">
        <v>24</v>
      </c>
      <c r="V422" s="40">
        <v>14</v>
      </c>
      <c r="W422" s="40">
        <v>47</v>
      </c>
    </row>
    <row r="423" spans="1:23" x14ac:dyDescent="0.2">
      <c r="A423" s="39" t="s">
        <v>801</v>
      </c>
      <c r="D423" s="19" t="s">
        <v>802</v>
      </c>
      <c r="E423" s="40">
        <v>44973</v>
      </c>
      <c r="F423" s="40">
        <v>43253</v>
      </c>
      <c r="G423" s="40">
        <v>228</v>
      </c>
      <c r="H423" s="40">
        <v>89</v>
      </c>
      <c r="I423" s="40">
        <v>770</v>
      </c>
      <c r="J423" s="40">
        <v>96</v>
      </c>
      <c r="K423" s="40">
        <v>47</v>
      </c>
      <c r="L423" s="40">
        <v>112</v>
      </c>
      <c r="M423" s="40">
        <v>71</v>
      </c>
      <c r="N423" s="40">
        <v>33</v>
      </c>
      <c r="O423" s="40">
        <v>12</v>
      </c>
      <c r="P423" s="40">
        <v>27</v>
      </c>
      <c r="Q423" s="40">
        <v>54</v>
      </c>
      <c r="R423" s="40">
        <v>105</v>
      </c>
      <c r="S423" s="40">
        <v>35</v>
      </c>
      <c r="T423" s="40">
        <v>6</v>
      </c>
      <c r="U423" s="40">
        <v>7</v>
      </c>
      <c r="V423" s="40">
        <v>6</v>
      </c>
      <c r="W423" s="40">
        <v>22</v>
      </c>
    </row>
    <row r="424" spans="1:23" x14ac:dyDescent="0.2">
      <c r="A424" s="39" t="s">
        <v>803</v>
      </c>
      <c r="D424" s="19" t="s">
        <v>804</v>
      </c>
      <c r="E424" s="40">
        <v>99264</v>
      </c>
      <c r="F424" s="40">
        <v>95011</v>
      </c>
      <c r="G424" s="40">
        <v>500</v>
      </c>
      <c r="H424" s="40">
        <v>104</v>
      </c>
      <c r="I424" s="40">
        <v>1669</v>
      </c>
      <c r="J424" s="40">
        <v>200</v>
      </c>
      <c r="K424" s="40">
        <v>100</v>
      </c>
      <c r="L424" s="40">
        <v>275</v>
      </c>
      <c r="M424" s="40">
        <v>195</v>
      </c>
      <c r="N424" s="40">
        <v>242</v>
      </c>
      <c r="O424" s="40">
        <v>59</v>
      </c>
      <c r="P424" s="40">
        <v>87</v>
      </c>
      <c r="Q424" s="40">
        <v>242</v>
      </c>
      <c r="R424" s="40">
        <v>304</v>
      </c>
      <c r="S424" s="40">
        <v>111</v>
      </c>
      <c r="T424" s="40">
        <v>43</v>
      </c>
      <c r="U424" s="40">
        <v>15</v>
      </c>
      <c r="V424" s="40">
        <v>40</v>
      </c>
      <c r="W424" s="40">
        <v>67</v>
      </c>
    </row>
    <row r="425" spans="1:23" x14ac:dyDescent="0.2">
      <c r="A425" s="39" t="s">
        <v>805</v>
      </c>
      <c r="D425" s="19" t="s">
        <v>806</v>
      </c>
      <c r="E425" s="40">
        <v>65167</v>
      </c>
      <c r="F425" s="40">
        <v>61860</v>
      </c>
      <c r="G425" s="40">
        <v>298</v>
      </c>
      <c r="H425" s="40">
        <v>48</v>
      </c>
      <c r="I425" s="40">
        <v>1274</v>
      </c>
      <c r="J425" s="40">
        <v>247</v>
      </c>
      <c r="K425" s="40">
        <v>70</v>
      </c>
      <c r="L425" s="40">
        <v>185</v>
      </c>
      <c r="M425" s="40">
        <v>151</v>
      </c>
      <c r="N425" s="40">
        <v>97</v>
      </c>
      <c r="O425" s="40">
        <v>21</v>
      </c>
      <c r="P425" s="40">
        <v>93</v>
      </c>
      <c r="Q425" s="40">
        <v>173</v>
      </c>
      <c r="R425" s="40">
        <v>256</v>
      </c>
      <c r="S425" s="40">
        <v>153</v>
      </c>
      <c r="T425" s="40">
        <v>125</v>
      </c>
      <c r="U425" s="40">
        <v>43</v>
      </c>
      <c r="V425" s="40">
        <v>15</v>
      </c>
      <c r="W425" s="40">
        <v>58</v>
      </c>
    </row>
    <row r="426" spans="1:23" x14ac:dyDescent="0.2">
      <c r="A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</row>
    <row r="427" spans="1:23" x14ac:dyDescent="0.2">
      <c r="A427" s="21" t="s">
        <v>807</v>
      </c>
      <c r="B427" s="25"/>
      <c r="C427" s="25" t="s">
        <v>808</v>
      </c>
      <c r="D427" s="25"/>
      <c r="E427" s="38">
        <v>596984</v>
      </c>
      <c r="F427" s="38">
        <v>546599</v>
      </c>
      <c r="G427" s="38">
        <v>3759</v>
      </c>
      <c r="H427" s="38">
        <v>731</v>
      </c>
      <c r="I427" s="38">
        <v>18558</v>
      </c>
      <c r="J427" s="38">
        <v>3627</v>
      </c>
      <c r="K427" s="38">
        <v>923</v>
      </c>
      <c r="L427" s="38">
        <v>2353</v>
      </c>
      <c r="M427" s="38">
        <v>1758</v>
      </c>
      <c r="N427" s="38">
        <v>5729</v>
      </c>
      <c r="O427" s="38">
        <v>942</v>
      </c>
      <c r="P427" s="38">
        <v>960</v>
      </c>
      <c r="Q427" s="38">
        <v>1911</v>
      </c>
      <c r="R427" s="38">
        <v>2891</v>
      </c>
      <c r="S427" s="38">
        <v>2090</v>
      </c>
      <c r="T427" s="38">
        <v>2313</v>
      </c>
      <c r="U427" s="38">
        <v>747</v>
      </c>
      <c r="V427" s="38">
        <v>364</v>
      </c>
      <c r="W427" s="38">
        <v>729</v>
      </c>
    </row>
    <row r="428" spans="1:23" x14ac:dyDescent="0.2">
      <c r="A428" s="39" t="s">
        <v>809</v>
      </c>
      <c r="D428" s="19" t="s">
        <v>810</v>
      </c>
      <c r="E428" s="40">
        <v>115732</v>
      </c>
      <c r="F428" s="40">
        <v>102140</v>
      </c>
      <c r="G428" s="40">
        <v>1058</v>
      </c>
      <c r="H428" s="40">
        <v>68</v>
      </c>
      <c r="I428" s="40">
        <v>5818</v>
      </c>
      <c r="J428" s="40">
        <v>493</v>
      </c>
      <c r="K428" s="40">
        <v>256</v>
      </c>
      <c r="L428" s="40">
        <v>661</v>
      </c>
      <c r="M428" s="40">
        <v>468</v>
      </c>
      <c r="N428" s="40">
        <v>1584</v>
      </c>
      <c r="O428" s="40">
        <v>179</v>
      </c>
      <c r="P428" s="40">
        <v>315</v>
      </c>
      <c r="Q428" s="40">
        <v>760</v>
      </c>
      <c r="R428" s="40">
        <v>837</v>
      </c>
      <c r="S428" s="40">
        <v>527</v>
      </c>
      <c r="T428" s="40">
        <v>124</v>
      </c>
      <c r="U428" s="40">
        <v>70</v>
      </c>
      <c r="V428" s="40">
        <v>172</v>
      </c>
      <c r="W428" s="40">
        <v>202</v>
      </c>
    </row>
    <row r="429" spans="1:23" x14ac:dyDescent="0.2">
      <c r="A429" s="39" t="s">
        <v>811</v>
      </c>
      <c r="D429" s="19" t="s">
        <v>812</v>
      </c>
      <c r="E429" s="40">
        <v>82881</v>
      </c>
      <c r="F429" s="40">
        <v>78284</v>
      </c>
      <c r="G429" s="40">
        <v>503</v>
      </c>
      <c r="H429" s="40">
        <v>87</v>
      </c>
      <c r="I429" s="40">
        <v>2201</v>
      </c>
      <c r="J429" s="40">
        <v>167</v>
      </c>
      <c r="K429" s="40">
        <v>86</v>
      </c>
      <c r="L429" s="40">
        <v>274</v>
      </c>
      <c r="M429" s="40">
        <v>171</v>
      </c>
      <c r="N429" s="40">
        <v>218</v>
      </c>
      <c r="O429" s="40">
        <v>16</v>
      </c>
      <c r="P429" s="40">
        <v>38</v>
      </c>
      <c r="Q429" s="40">
        <v>223</v>
      </c>
      <c r="R429" s="40">
        <v>299</v>
      </c>
      <c r="S429" s="40">
        <v>136</v>
      </c>
      <c r="T429" s="40">
        <v>47</v>
      </c>
      <c r="U429" s="40">
        <v>46</v>
      </c>
      <c r="V429" s="40">
        <v>4</v>
      </c>
      <c r="W429" s="40">
        <v>81</v>
      </c>
    </row>
    <row r="430" spans="1:23" x14ac:dyDescent="0.2">
      <c r="A430" s="39" t="s">
        <v>813</v>
      </c>
      <c r="D430" s="19" t="s">
        <v>814</v>
      </c>
      <c r="E430" s="40">
        <v>81961</v>
      </c>
      <c r="F430" s="40">
        <v>79227</v>
      </c>
      <c r="G430" s="40">
        <v>277</v>
      </c>
      <c r="H430" s="40">
        <v>78</v>
      </c>
      <c r="I430" s="40">
        <v>1117</v>
      </c>
      <c r="J430" s="40">
        <v>170</v>
      </c>
      <c r="K430" s="40">
        <v>82</v>
      </c>
      <c r="L430" s="40">
        <v>181</v>
      </c>
      <c r="M430" s="40">
        <v>95</v>
      </c>
      <c r="N430" s="40">
        <v>159</v>
      </c>
      <c r="O430" s="40">
        <v>25</v>
      </c>
      <c r="P430" s="40">
        <v>1</v>
      </c>
      <c r="Q430" s="40">
        <v>129</v>
      </c>
      <c r="R430" s="40">
        <v>159</v>
      </c>
      <c r="S430" s="40">
        <v>99</v>
      </c>
      <c r="T430" s="40">
        <v>58</v>
      </c>
      <c r="U430" s="40">
        <v>42</v>
      </c>
      <c r="V430" s="40">
        <v>5</v>
      </c>
      <c r="W430" s="40">
        <v>57</v>
      </c>
    </row>
    <row r="431" spans="1:23" x14ac:dyDescent="0.2">
      <c r="A431" s="39" t="s">
        <v>815</v>
      </c>
      <c r="D431" s="19" t="s">
        <v>816</v>
      </c>
      <c r="E431" s="40">
        <v>121688</v>
      </c>
      <c r="F431" s="40">
        <v>102912</v>
      </c>
      <c r="G431" s="40">
        <v>850</v>
      </c>
      <c r="H431" s="40">
        <v>136</v>
      </c>
      <c r="I431" s="40">
        <v>4564</v>
      </c>
      <c r="J431" s="40">
        <v>2139</v>
      </c>
      <c r="K431" s="40">
        <v>316</v>
      </c>
      <c r="L431" s="40">
        <v>551</v>
      </c>
      <c r="M431" s="40">
        <v>559</v>
      </c>
      <c r="N431" s="40">
        <v>3204</v>
      </c>
      <c r="O431" s="40">
        <v>639</v>
      </c>
      <c r="P431" s="40">
        <v>490</v>
      </c>
      <c r="Q431" s="40">
        <v>448</v>
      </c>
      <c r="R431" s="40">
        <v>1058</v>
      </c>
      <c r="S431" s="40">
        <v>1100</v>
      </c>
      <c r="T431" s="40">
        <v>1880</v>
      </c>
      <c r="U431" s="40">
        <v>506</v>
      </c>
      <c r="V431" s="40">
        <v>119</v>
      </c>
      <c r="W431" s="40">
        <v>217</v>
      </c>
    </row>
    <row r="432" spans="1:23" x14ac:dyDescent="0.2">
      <c r="A432" s="39" t="s">
        <v>817</v>
      </c>
      <c r="D432" s="19" t="s">
        <v>818</v>
      </c>
      <c r="E432" s="40">
        <v>112779</v>
      </c>
      <c r="F432" s="40">
        <v>107026</v>
      </c>
      <c r="G432" s="40">
        <v>591</v>
      </c>
      <c r="H432" s="40">
        <v>57</v>
      </c>
      <c r="I432" s="40">
        <v>2752</v>
      </c>
      <c r="J432" s="40">
        <v>364</v>
      </c>
      <c r="K432" s="40">
        <v>129</v>
      </c>
      <c r="L432" s="40">
        <v>428</v>
      </c>
      <c r="M432" s="40">
        <v>295</v>
      </c>
      <c r="N432" s="40">
        <v>177</v>
      </c>
      <c r="O432" s="40">
        <v>28</v>
      </c>
      <c r="P432" s="40">
        <v>53</v>
      </c>
      <c r="Q432" s="40">
        <v>193</v>
      </c>
      <c r="R432" s="40">
        <v>300</v>
      </c>
      <c r="S432" s="40">
        <v>96</v>
      </c>
      <c r="T432" s="40">
        <v>125</v>
      </c>
      <c r="U432" s="40">
        <v>39</v>
      </c>
      <c r="V432" s="40">
        <v>33</v>
      </c>
      <c r="W432" s="40">
        <v>93</v>
      </c>
    </row>
    <row r="433" spans="1:23" x14ac:dyDescent="0.2">
      <c r="A433" s="39" t="s">
        <v>819</v>
      </c>
      <c r="D433" s="19" t="s">
        <v>820</v>
      </c>
      <c r="E433" s="40">
        <v>81943</v>
      </c>
      <c r="F433" s="40">
        <v>77010</v>
      </c>
      <c r="G433" s="40">
        <v>480</v>
      </c>
      <c r="H433" s="40">
        <v>305</v>
      </c>
      <c r="I433" s="40">
        <v>2106</v>
      </c>
      <c r="J433" s="40">
        <v>294</v>
      </c>
      <c r="K433" s="40">
        <v>54</v>
      </c>
      <c r="L433" s="40">
        <v>258</v>
      </c>
      <c r="M433" s="40">
        <v>170</v>
      </c>
      <c r="N433" s="40">
        <v>387</v>
      </c>
      <c r="O433" s="40">
        <v>55</v>
      </c>
      <c r="P433" s="40">
        <v>63</v>
      </c>
      <c r="Q433" s="40">
        <v>158</v>
      </c>
      <c r="R433" s="40">
        <v>238</v>
      </c>
      <c r="S433" s="40">
        <v>132</v>
      </c>
      <c r="T433" s="40">
        <v>79</v>
      </c>
      <c r="U433" s="40">
        <v>44</v>
      </c>
      <c r="V433" s="40">
        <v>31</v>
      </c>
      <c r="W433" s="40">
        <v>79</v>
      </c>
    </row>
    <row r="434" spans="1:23" x14ac:dyDescent="0.2">
      <c r="A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</row>
    <row r="435" spans="1:23" x14ac:dyDescent="0.2">
      <c r="A435" s="21" t="s">
        <v>821</v>
      </c>
      <c r="B435" s="25"/>
      <c r="C435" s="25" t="s">
        <v>822</v>
      </c>
      <c r="D435" s="25"/>
      <c r="E435" s="38">
        <v>529972</v>
      </c>
      <c r="F435" s="38">
        <v>501558</v>
      </c>
      <c r="G435" s="38">
        <v>2257</v>
      </c>
      <c r="H435" s="38">
        <v>733</v>
      </c>
      <c r="I435" s="38">
        <v>14707</v>
      </c>
      <c r="J435" s="38">
        <v>1200</v>
      </c>
      <c r="K435" s="38">
        <v>650</v>
      </c>
      <c r="L435" s="38">
        <v>1407</v>
      </c>
      <c r="M435" s="38">
        <v>984</v>
      </c>
      <c r="N435" s="38">
        <v>1069</v>
      </c>
      <c r="O435" s="38">
        <v>203</v>
      </c>
      <c r="P435" s="38">
        <v>442</v>
      </c>
      <c r="Q435" s="38">
        <v>1247</v>
      </c>
      <c r="R435" s="38">
        <v>1912</v>
      </c>
      <c r="S435" s="38">
        <v>607</v>
      </c>
      <c r="T435" s="38">
        <v>291</v>
      </c>
      <c r="U435" s="38">
        <v>115</v>
      </c>
      <c r="V435" s="38">
        <v>175</v>
      </c>
      <c r="W435" s="38">
        <v>415</v>
      </c>
    </row>
    <row r="436" spans="1:23" x14ac:dyDescent="0.2">
      <c r="A436" s="39" t="s">
        <v>823</v>
      </c>
      <c r="D436" s="19" t="s">
        <v>824</v>
      </c>
      <c r="E436" s="40">
        <v>109279</v>
      </c>
      <c r="F436" s="40">
        <v>102987</v>
      </c>
      <c r="G436" s="40">
        <v>596</v>
      </c>
      <c r="H436" s="40">
        <v>246</v>
      </c>
      <c r="I436" s="40">
        <v>3228</v>
      </c>
      <c r="J436" s="40">
        <v>266</v>
      </c>
      <c r="K436" s="40">
        <v>144</v>
      </c>
      <c r="L436" s="40">
        <v>354</v>
      </c>
      <c r="M436" s="40">
        <v>232</v>
      </c>
      <c r="N436" s="40">
        <v>227</v>
      </c>
      <c r="O436" s="40">
        <v>21</v>
      </c>
      <c r="P436" s="40">
        <v>69</v>
      </c>
      <c r="Q436" s="40">
        <v>256</v>
      </c>
      <c r="R436" s="40">
        <v>356</v>
      </c>
      <c r="S436" s="40">
        <v>124</v>
      </c>
      <c r="T436" s="40">
        <v>57</v>
      </c>
      <c r="U436" s="40">
        <v>29</v>
      </c>
      <c r="V436" s="40">
        <v>25</v>
      </c>
      <c r="W436" s="40">
        <v>62</v>
      </c>
    </row>
    <row r="437" spans="1:23" x14ac:dyDescent="0.2">
      <c r="A437" s="39" t="s">
        <v>825</v>
      </c>
      <c r="D437" s="19" t="s">
        <v>826</v>
      </c>
      <c r="E437" s="40">
        <v>114588</v>
      </c>
      <c r="F437" s="40">
        <v>109199</v>
      </c>
      <c r="G437" s="40">
        <v>459</v>
      </c>
      <c r="H437" s="40">
        <v>132</v>
      </c>
      <c r="I437" s="40">
        <v>2934</v>
      </c>
      <c r="J437" s="40">
        <v>285</v>
      </c>
      <c r="K437" s="40">
        <v>105</v>
      </c>
      <c r="L437" s="40">
        <v>278</v>
      </c>
      <c r="M437" s="40">
        <v>201</v>
      </c>
      <c r="N437" s="40">
        <v>144</v>
      </c>
      <c r="O437" s="40">
        <v>34</v>
      </c>
      <c r="P437" s="40">
        <v>150</v>
      </c>
      <c r="Q437" s="40">
        <v>139</v>
      </c>
      <c r="R437" s="40">
        <v>268</v>
      </c>
      <c r="S437" s="40">
        <v>76</v>
      </c>
      <c r="T437" s="40">
        <v>54</v>
      </c>
      <c r="U437" s="40">
        <v>10</v>
      </c>
      <c r="V437" s="40">
        <v>34</v>
      </c>
      <c r="W437" s="40">
        <v>86</v>
      </c>
    </row>
    <row r="438" spans="1:23" x14ac:dyDescent="0.2">
      <c r="A438" s="39" t="s">
        <v>827</v>
      </c>
      <c r="D438" s="19" t="s">
        <v>828</v>
      </c>
      <c r="E438" s="40">
        <v>161243</v>
      </c>
      <c r="F438" s="40">
        <v>153123</v>
      </c>
      <c r="G438" s="40">
        <v>550</v>
      </c>
      <c r="H438" s="40">
        <v>148</v>
      </c>
      <c r="I438" s="40">
        <v>4309</v>
      </c>
      <c r="J438" s="40">
        <v>305</v>
      </c>
      <c r="K438" s="40">
        <v>191</v>
      </c>
      <c r="L438" s="40">
        <v>382</v>
      </c>
      <c r="M438" s="40">
        <v>280</v>
      </c>
      <c r="N438" s="40">
        <v>342</v>
      </c>
      <c r="O438" s="40">
        <v>87</v>
      </c>
      <c r="P438" s="40">
        <v>90</v>
      </c>
      <c r="Q438" s="40">
        <v>378</v>
      </c>
      <c r="R438" s="40">
        <v>512</v>
      </c>
      <c r="S438" s="40">
        <v>207</v>
      </c>
      <c r="T438" s="40">
        <v>111</v>
      </c>
      <c r="U438" s="40">
        <v>39</v>
      </c>
      <c r="V438" s="40">
        <v>44</v>
      </c>
      <c r="W438" s="40">
        <v>145</v>
      </c>
    </row>
    <row r="439" spans="1:23" x14ac:dyDescent="0.2">
      <c r="A439" s="39" t="s">
        <v>829</v>
      </c>
      <c r="D439" s="19" t="s">
        <v>830</v>
      </c>
      <c r="E439" s="40">
        <v>110187</v>
      </c>
      <c r="F439" s="40">
        <v>103020</v>
      </c>
      <c r="G439" s="40">
        <v>499</v>
      </c>
      <c r="H439" s="40">
        <v>193</v>
      </c>
      <c r="I439" s="40">
        <v>3404</v>
      </c>
      <c r="J439" s="40">
        <v>266</v>
      </c>
      <c r="K439" s="40">
        <v>183</v>
      </c>
      <c r="L439" s="40">
        <v>322</v>
      </c>
      <c r="M439" s="40">
        <v>239</v>
      </c>
      <c r="N439" s="40">
        <v>324</v>
      </c>
      <c r="O439" s="40">
        <v>59</v>
      </c>
      <c r="P439" s="40">
        <v>108</v>
      </c>
      <c r="Q439" s="40">
        <v>448</v>
      </c>
      <c r="R439" s="40">
        <v>669</v>
      </c>
      <c r="S439" s="40">
        <v>190</v>
      </c>
      <c r="T439" s="40">
        <v>62</v>
      </c>
      <c r="U439" s="40">
        <v>34</v>
      </c>
      <c r="V439" s="40">
        <v>63</v>
      </c>
      <c r="W439" s="40">
        <v>104</v>
      </c>
    </row>
    <row r="440" spans="1:23" x14ac:dyDescent="0.2">
      <c r="A440" s="39" t="s">
        <v>831</v>
      </c>
      <c r="D440" s="19" t="s">
        <v>832</v>
      </c>
      <c r="E440" s="40">
        <v>34675</v>
      </c>
      <c r="F440" s="40">
        <v>33229</v>
      </c>
      <c r="G440" s="40">
        <v>153</v>
      </c>
      <c r="H440" s="40">
        <v>14</v>
      </c>
      <c r="I440" s="40">
        <v>832</v>
      </c>
      <c r="J440" s="40">
        <v>78</v>
      </c>
      <c r="K440" s="40">
        <v>27</v>
      </c>
      <c r="L440" s="40">
        <v>71</v>
      </c>
      <c r="M440" s="40">
        <v>32</v>
      </c>
      <c r="N440" s="40">
        <v>32</v>
      </c>
      <c r="O440" s="40">
        <v>2</v>
      </c>
      <c r="P440" s="40">
        <v>25</v>
      </c>
      <c r="Q440" s="40">
        <v>26</v>
      </c>
      <c r="R440" s="40">
        <v>107</v>
      </c>
      <c r="S440" s="40">
        <v>10</v>
      </c>
      <c r="T440" s="40">
        <v>7</v>
      </c>
      <c r="U440" s="40">
        <v>3</v>
      </c>
      <c r="V440" s="40">
        <v>9</v>
      </c>
      <c r="W440" s="40">
        <v>18</v>
      </c>
    </row>
    <row r="441" spans="1:23" x14ac:dyDescent="0.2">
      <c r="A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</row>
    <row r="442" spans="1:23" x14ac:dyDescent="0.2">
      <c r="A442" s="21" t="s">
        <v>833</v>
      </c>
      <c r="B442" s="25" t="s">
        <v>834</v>
      </c>
      <c r="C442" s="25"/>
      <c r="D442" s="25"/>
      <c r="E442" s="38">
        <v>3063456</v>
      </c>
      <c r="F442" s="38">
        <v>2855450</v>
      </c>
      <c r="G442" s="38">
        <v>14086</v>
      </c>
      <c r="H442" s="38">
        <v>2785</v>
      </c>
      <c r="I442" s="38">
        <v>55932</v>
      </c>
      <c r="J442" s="38">
        <v>11099</v>
      </c>
      <c r="K442" s="38">
        <v>4424</v>
      </c>
      <c r="L442" s="38">
        <v>9019</v>
      </c>
      <c r="M442" s="38">
        <v>6979</v>
      </c>
      <c r="N442" s="38">
        <v>17256</v>
      </c>
      <c r="O442" s="38">
        <v>12229</v>
      </c>
      <c r="P442" s="38">
        <v>10687</v>
      </c>
      <c r="Q442" s="38">
        <v>13638</v>
      </c>
      <c r="R442" s="38">
        <v>16318</v>
      </c>
      <c r="S442" s="38">
        <v>11887</v>
      </c>
      <c r="T442" s="38">
        <v>3809</v>
      </c>
      <c r="U442" s="38">
        <v>2580</v>
      </c>
      <c r="V442" s="38">
        <v>9615</v>
      </c>
      <c r="W442" s="38">
        <v>5663</v>
      </c>
    </row>
    <row r="443" spans="1:23" x14ac:dyDescent="0.2">
      <c r="A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</row>
    <row r="444" spans="1:23" x14ac:dyDescent="0.2">
      <c r="A444" s="39" t="s">
        <v>835</v>
      </c>
      <c r="D444" s="19" t="s">
        <v>836</v>
      </c>
      <c r="E444" s="40">
        <v>69751</v>
      </c>
      <c r="F444" s="40">
        <v>67349</v>
      </c>
      <c r="G444" s="40">
        <v>476</v>
      </c>
      <c r="H444" s="40">
        <v>65</v>
      </c>
      <c r="I444" s="40">
        <v>630</v>
      </c>
      <c r="J444" s="40">
        <v>180</v>
      </c>
      <c r="K444" s="40">
        <v>41</v>
      </c>
      <c r="L444" s="40">
        <v>180</v>
      </c>
      <c r="M444" s="40">
        <v>79</v>
      </c>
      <c r="N444" s="40">
        <v>135</v>
      </c>
      <c r="O444" s="40">
        <v>33</v>
      </c>
      <c r="P444" s="40">
        <v>53</v>
      </c>
      <c r="Q444" s="40">
        <v>153</v>
      </c>
      <c r="R444" s="40">
        <v>117</v>
      </c>
      <c r="S444" s="40">
        <v>50</v>
      </c>
      <c r="T444" s="40">
        <v>25</v>
      </c>
      <c r="U444" s="40">
        <v>6</v>
      </c>
      <c r="V444" s="40">
        <v>134</v>
      </c>
      <c r="W444" s="40">
        <v>45</v>
      </c>
    </row>
    <row r="445" spans="1:23" x14ac:dyDescent="0.2">
      <c r="A445" s="39" t="s">
        <v>837</v>
      </c>
      <c r="D445" s="19" t="s">
        <v>838</v>
      </c>
      <c r="E445" s="40">
        <v>121874</v>
      </c>
      <c r="F445" s="40">
        <v>115072</v>
      </c>
      <c r="G445" s="40">
        <v>570</v>
      </c>
      <c r="H445" s="40">
        <v>153</v>
      </c>
      <c r="I445" s="40">
        <v>1778</v>
      </c>
      <c r="J445" s="40">
        <v>287</v>
      </c>
      <c r="K445" s="40">
        <v>126</v>
      </c>
      <c r="L445" s="40">
        <v>332</v>
      </c>
      <c r="M445" s="40">
        <v>219</v>
      </c>
      <c r="N445" s="40">
        <v>461</v>
      </c>
      <c r="O445" s="40">
        <v>220</v>
      </c>
      <c r="P445" s="40">
        <v>176</v>
      </c>
      <c r="Q445" s="40">
        <v>905</v>
      </c>
      <c r="R445" s="40">
        <v>408</v>
      </c>
      <c r="S445" s="40">
        <v>195</v>
      </c>
      <c r="T445" s="40">
        <v>70</v>
      </c>
      <c r="U445" s="40">
        <v>24</v>
      </c>
      <c r="V445" s="40">
        <v>700</v>
      </c>
      <c r="W445" s="40">
        <v>178</v>
      </c>
    </row>
    <row r="446" spans="1:23" x14ac:dyDescent="0.2">
      <c r="A446" s="39" t="s">
        <v>839</v>
      </c>
      <c r="D446" s="19" t="s">
        <v>840</v>
      </c>
      <c r="E446" s="40">
        <v>115228</v>
      </c>
      <c r="F446" s="40">
        <v>109911</v>
      </c>
      <c r="G446" s="40">
        <v>840</v>
      </c>
      <c r="H446" s="40">
        <v>65</v>
      </c>
      <c r="I446" s="40">
        <v>1733</v>
      </c>
      <c r="J446" s="40">
        <v>294</v>
      </c>
      <c r="K446" s="40">
        <v>124</v>
      </c>
      <c r="L446" s="40">
        <v>275</v>
      </c>
      <c r="M446" s="40">
        <v>201</v>
      </c>
      <c r="N446" s="40">
        <v>317</v>
      </c>
      <c r="O446" s="40">
        <v>101</v>
      </c>
      <c r="P446" s="40">
        <v>134</v>
      </c>
      <c r="Q446" s="40">
        <v>376</v>
      </c>
      <c r="R446" s="40">
        <v>324</v>
      </c>
      <c r="S446" s="40">
        <v>114</v>
      </c>
      <c r="T446" s="40">
        <v>54</v>
      </c>
      <c r="U446" s="40">
        <v>31</v>
      </c>
      <c r="V446" s="40">
        <v>200</v>
      </c>
      <c r="W446" s="40">
        <v>134</v>
      </c>
    </row>
    <row r="447" spans="1:23" x14ac:dyDescent="0.2">
      <c r="A447" s="39" t="s">
        <v>841</v>
      </c>
      <c r="D447" s="19" t="s">
        <v>842</v>
      </c>
      <c r="E447" s="40">
        <v>93734</v>
      </c>
      <c r="F447" s="40">
        <v>89581</v>
      </c>
      <c r="G447" s="40">
        <v>533</v>
      </c>
      <c r="H447" s="40">
        <v>34</v>
      </c>
      <c r="I447" s="40">
        <v>1106</v>
      </c>
      <c r="J447" s="40">
        <v>251</v>
      </c>
      <c r="K447" s="40">
        <v>80</v>
      </c>
      <c r="L447" s="40">
        <v>269</v>
      </c>
      <c r="M447" s="40">
        <v>151</v>
      </c>
      <c r="N447" s="40">
        <v>240</v>
      </c>
      <c r="O447" s="40">
        <v>157</v>
      </c>
      <c r="P447" s="40">
        <v>111</v>
      </c>
      <c r="Q447" s="40">
        <v>346</v>
      </c>
      <c r="R447" s="40">
        <v>576</v>
      </c>
      <c r="S447" s="40">
        <v>104</v>
      </c>
      <c r="T447" s="40">
        <v>35</v>
      </c>
      <c r="U447" s="40">
        <v>22</v>
      </c>
      <c r="V447" s="40">
        <v>39</v>
      </c>
      <c r="W447" s="40">
        <v>99</v>
      </c>
    </row>
    <row r="448" spans="1:23" x14ac:dyDescent="0.2">
      <c r="A448" s="39" t="s">
        <v>843</v>
      </c>
      <c r="D448" s="19" t="s">
        <v>844</v>
      </c>
      <c r="E448" s="40">
        <v>152506</v>
      </c>
      <c r="F448" s="40">
        <v>146185</v>
      </c>
      <c r="G448" s="40">
        <v>693</v>
      </c>
      <c r="H448" s="40">
        <v>95</v>
      </c>
      <c r="I448" s="40">
        <v>3188</v>
      </c>
      <c r="J448" s="40">
        <v>267</v>
      </c>
      <c r="K448" s="40">
        <v>121</v>
      </c>
      <c r="L448" s="40">
        <v>258</v>
      </c>
      <c r="M448" s="40">
        <v>205</v>
      </c>
      <c r="N448" s="40">
        <v>296</v>
      </c>
      <c r="O448" s="40">
        <v>87</v>
      </c>
      <c r="P448" s="40">
        <v>223</v>
      </c>
      <c r="Q448" s="40">
        <v>323</v>
      </c>
      <c r="R448" s="40">
        <v>272</v>
      </c>
      <c r="S448" s="40">
        <v>88</v>
      </c>
      <c r="T448" s="40">
        <v>42</v>
      </c>
      <c r="U448" s="40">
        <v>12</v>
      </c>
      <c r="V448" s="40">
        <v>50</v>
      </c>
      <c r="W448" s="40">
        <v>101</v>
      </c>
    </row>
    <row r="449" spans="1:23" x14ac:dyDescent="0.2">
      <c r="A449" s="39" t="s">
        <v>845</v>
      </c>
      <c r="D449" s="19" t="s">
        <v>846</v>
      </c>
      <c r="E449" s="40">
        <v>134844</v>
      </c>
      <c r="F449" s="40">
        <v>125477</v>
      </c>
      <c r="G449" s="40">
        <v>492</v>
      </c>
      <c r="H449" s="40">
        <v>104</v>
      </c>
      <c r="I449" s="40">
        <v>4574</v>
      </c>
      <c r="J449" s="40">
        <v>264</v>
      </c>
      <c r="K449" s="40">
        <v>180</v>
      </c>
      <c r="L449" s="40">
        <v>326</v>
      </c>
      <c r="M449" s="40">
        <v>240</v>
      </c>
      <c r="N449" s="40">
        <v>857</v>
      </c>
      <c r="O449" s="40">
        <v>181</v>
      </c>
      <c r="P449" s="40">
        <v>206</v>
      </c>
      <c r="Q449" s="40">
        <v>426</v>
      </c>
      <c r="R449" s="40">
        <v>651</v>
      </c>
      <c r="S449" s="40">
        <v>526</v>
      </c>
      <c r="T449" s="40">
        <v>57</v>
      </c>
      <c r="U449" s="40">
        <v>42</v>
      </c>
      <c r="V449" s="40">
        <v>96</v>
      </c>
      <c r="W449" s="40">
        <v>145</v>
      </c>
    </row>
    <row r="450" spans="1:23" x14ac:dyDescent="0.2">
      <c r="A450" s="39" t="s">
        <v>847</v>
      </c>
      <c r="D450" s="19" t="s">
        <v>848</v>
      </c>
      <c r="E450" s="40">
        <v>132976</v>
      </c>
      <c r="F450" s="40">
        <v>127773</v>
      </c>
      <c r="G450" s="40">
        <v>502</v>
      </c>
      <c r="H450" s="40">
        <v>128</v>
      </c>
      <c r="I450" s="40">
        <v>2424</v>
      </c>
      <c r="J450" s="40">
        <v>208</v>
      </c>
      <c r="K450" s="40">
        <v>82</v>
      </c>
      <c r="L450" s="40">
        <v>294</v>
      </c>
      <c r="M450" s="40">
        <v>176</v>
      </c>
      <c r="N450" s="40">
        <v>145</v>
      </c>
      <c r="O450" s="40">
        <v>9</v>
      </c>
      <c r="P450" s="40">
        <v>67</v>
      </c>
      <c r="Q450" s="40">
        <v>171</v>
      </c>
      <c r="R450" s="40">
        <v>750</v>
      </c>
      <c r="S450" s="40">
        <v>42</v>
      </c>
      <c r="T450" s="40">
        <v>70</v>
      </c>
      <c r="U450" s="40">
        <v>20</v>
      </c>
      <c r="V450" s="40">
        <v>23</v>
      </c>
      <c r="W450" s="40">
        <v>92</v>
      </c>
    </row>
    <row r="451" spans="1:23" x14ac:dyDescent="0.2">
      <c r="A451" s="39" t="s">
        <v>849</v>
      </c>
      <c r="D451" s="19" t="s">
        <v>850</v>
      </c>
      <c r="E451" s="40">
        <v>75922</v>
      </c>
      <c r="F451" s="40">
        <v>70717</v>
      </c>
      <c r="G451" s="40">
        <v>478</v>
      </c>
      <c r="H451" s="40">
        <v>74</v>
      </c>
      <c r="I451" s="40">
        <v>2174</v>
      </c>
      <c r="J451" s="40">
        <v>198</v>
      </c>
      <c r="K451" s="40">
        <v>75</v>
      </c>
      <c r="L451" s="40">
        <v>251</v>
      </c>
      <c r="M451" s="40">
        <v>212</v>
      </c>
      <c r="N451" s="40">
        <v>367</v>
      </c>
      <c r="O451" s="40">
        <v>81</v>
      </c>
      <c r="P451" s="40">
        <v>91</v>
      </c>
      <c r="Q451" s="40">
        <v>322</v>
      </c>
      <c r="R451" s="40">
        <v>238</v>
      </c>
      <c r="S451" s="40">
        <v>164</v>
      </c>
      <c r="T451" s="40">
        <v>86</v>
      </c>
      <c r="U451" s="40">
        <v>16</v>
      </c>
      <c r="V451" s="40">
        <v>197</v>
      </c>
      <c r="W451" s="40">
        <v>181</v>
      </c>
    </row>
    <row r="452" spans="1:23" x14ac:dyDescent="0.2">
      <c r="A452" s="39" t="s">
        <v>851</v>
      </c>
      <c r="D452" s="19" t="s">
        <v>852</v>
      </c>
      <c r="E452" s="40">
        <v>122439</v>
      </c>
      <c r="F452" s="40">
        <v>117092</v>
      </c>
      <c r="G452" s="40">
        <v>834</v>
      </c>
      <c r="H452" s="40">
        <v>454</v>
      </c>
      <c r="I452" s="40">
        <v>1741</v>
      </c>
      <c r="J452" s="40">
        <v>234</v>
      </c>
      <c r="K452" s="40">
        <v>78</v>
      </c>
      <c r="L452" s="40">
        <v>261</v>
      </c>
      <c r="M452" s="40">
        <v>160</v>
      </c>
      <c r="N452" s="40">
        <v>341</v>
      </c>
      <c r="O452" s="40">
        <v>69</v>
      </c>
      <c r="P452" s="40">
        <v>103</v>
      </c>
      <c r="Q452" s="40">
        <v>205</v>
      </c>
      <c r="R452" s="40">
        <v>474</v>
      </c>
      <c r="S452" s="40">
        <v>94</v>
      </c>
      <c r="T452" s="40">
        <v>44</v>
      </c>
      <c r="U452" s="40">
        <v>41</v>
      </c>
      <c r="V452" s="40">
        <v>61</v>
      </c>
      <c r="W452" s="40">
        <v>153</v>
      </c>
    </row>
    <row r="453" spans="1:23" x14ac:dyDescent="0.2">
      <c r="A453" s="39" t="s">
        <v>853</v>
      </c>
      <c r="D453" s="19" t="s">
        <v>854</v>
      </c>
      <c r="E453" s="40">
        <v>183777</v>
      </c>
      <c r="F453" s="40">
        <v>175591</v>
      </c>
      <c r="G453" s="40">
        <v>754</v>
      </c>
      <c r="H453" s="40">
        <v>335</v>
      </c>
      <c r="I453" s="40">
        <v>3643</v>
      </c>
      <c r="J453" s="40">
        <v>326</v>
      </c>
      <c r="K453" s="40">
        <v>118</v>
      </c>
      <c r="L453" s="40">
        <v>364</v>
      </c>
      <c r="M453" s="40">
        <v>225</v>
      </c>
      <c r="N453" s="40">
        <v>563</v>
      </c>
      <c r="O453" s="40">
        <v>159</v>
      </c>
      <c r="P453" s="40">
        <v>117</v>
      </c>
      <c r="Q453" s="40">
        <v>298</v>
      </c>
      <c r="R453" s="40">
        <v>700</v>
      </c>
      <c r="S453" s="40">
        <v>115</v>
      </c>
      <c r="T453" s="40">
        <v>115</v>
      </c>
      <c r="U453" s="40">
        <v>49</v>
      </c>
      <c r="V453" s="40">
        <v>132</v>
      </c>
      <c r="W453" s="40">
        <v>173</v>
      </c>
    </row>
    <row r="454" spans="1:23" x14ac:dyDescent="0.2">
      <c r="A454" s="39" t="s">
        <v>855</v>
      </c>
      <c r="D454" s="19" t="s">
        <v>856</v>
      </c>
      <c r="E454" s="40">
        <v>239023</v>
      </c>
      <c r="F454" s="40">
        <v>218655</v>
      </c>
      <c r="G454" s="40">
        <v>1101</v>
      </c>
      <c r="H454" s="40">
        <v>85</v>
      </c>
      <c r="I454" s="40">
        <v>4856</v>
      </c>
      <c r="J454" s="40">
        <v>548</v>
      </c>
      <c r="K454" s="40">
        <v>280</v>
      </c>
      <c r="L454" s="40">
        <v>781</v>
      </c>
      <c r="M454" s="40">
        <v>551</v>
      </c>
      <c r="N454" s="40">
        <v>1477</v>
      </c>
      <c r="O454" s="40">
        <v>591</v>
      </c>
      <c r="P454" s="40">
        <v>1944</v>
      </c>
      <c r="Q454" s="40">
        <v>2052</v>
      </c>
      <c r="R454" s="40">
        <v>1739</v>
      </c>
      <c r="S454" s="40">
        <v>1707</v>
      </c>
      <c r="T454" s="40">
        <v>172</v>
      </c>
      <c r="U454" s="40">
        <v>104</v>
      </c>
      <c r="V454" s="40">
        <v>1694</v>
      </c>
      <c r="W454" s="40">
        <v>686</v>
      </c>
    </row>
    <row r="455" spans="1:23" x14ac:dyDescent="0.2">
      <c r="A455" s="39" t="s">
        <v>857</v>
      </c>
      <c r="D455" s="19" t="s">
        <v>858</v>
      </c>
      <c r="E455" s="40">
        <v>139812</v>
      </c>
      <c r="F455" s="40">
        <v>135450</v>
      </c>
      <c r="G455" s="40">
        <v>474</v>
      </c>
      <c r="H455" s="40">
        <v>125</v>
      </c>
      <c r="I455" s="40">
        <v>1038</v>
      </c>
      <c r="J455" s="40">
        <v>384</v>
      </c>
      <c r="K455" s="40">
        <v>75</v>
      </c>
      <c r="L455" s="40">
        <v>262</v>
      </c>
      <c r="M455" s="40">
        <v>189</v>
      </c>
      <c r="N455" s="40">
        <v>280</v>
      </c>
      <c r="O455" s="40">
        <v>125</v>
      </c>
      <c r="P455" s="40">
        <v>311</v>
      </c>
      <c r="Q455" s="40">
        <v>280</v>
      </c>
      <c r="R455" s="40">
        <v>373</v>
      </c>
      <c r="S455" s="40">
        <v>97</v>
      </c>
      <c r="T455" s="40">
        <v>175</v>
      </c>
      <c r="U455" s="40">
        <v>27</v>
      </c>
      <c r="V455" s="40">
        <v>53</v>
      </c>
      <c r="W455" s="40">
        <v>94</v>
      </c>
    </row>
    <row r="456" spans="1:23" x14ac:dyDescent="0.2">
      <c r="A456" s="39" t="s">
        <v>859</v>
      </c>
      <c r="D456" s="19" t="s">
        <v>860</v>
      </c>
      <c r="E456" s="40">
        <v>139178</v>
      </c>
      <c r="F456" s="40">
        <v>133656</v>
      </c>
      <c r="G456" s="40">
        <v>474</v>
      </c>
      <c r="H456" s="40">
        <v>63</v>
      </c>
      <c r="I456" s="40">
        <v>1897</v>
      </c>
      <c r="J456" s="40">
        <v>338</v>
      </c>
      <c r="K456" s="40">
        <v>120</v>
      </c>
      <c r="L456" s="40">
        <v>264</v>
      </c>
      <c r="M456" s="40">
        <v>276</v>
      </c>
      <c r="N456" s="40">
        <v>337</v>
      </c>
      <c r="O456" s="40">
        <v>122</v>
      </c>
      <c r="P456" s="40">
        <v>114</v>
      </c>
      <c r="Q456" s="40">
        <v>356</v>
      </c>
      <c r="R456" s="40">
        <v>620</v>
      </c>
      <c r="S456" s="40">
        <v>152</v>
      </c>
      <c r="T456" s="40">
        <v>121</v>
      </c>
      <c r="U456" s="40">
        <v>42</v>
      </c>
      <c r="V456" s="40">
        <v>75</v>
      </c>
      <c r="W456" s="40">
        <v>151</v>
      </c>
    </row>
    <row r="457" spans="1:23" x14ac:dyDescent="0.2">
      <c r="A457" s="39" t="s">
        <v>861</v>
      </c>
      <c r="D457" s="19" t="s">
        <v>862</v>
      </c>
      <c r="E457" s="40">
        <v>126336</v>
      </c>
      <c r="F457" s="40">
        <v>119212</v>
      </c>
      <c r="G457" s="40">
        <v>639</v>
      </c>
      <c r="H457" s="40">
        <v>21</v>
      </c>
      <c r="I457" s="40">
        <v>1966</v>
      </c>
      <c r="J457" s="40">
        <v>629</v>
      </c>
      <c r="K457" s="40">
        <v>247</v>
      </c>
      <c r="L457" s="40">
        <v>431</v>
      </c>
      <c r="M457" s="40">
        <v>388</v>
      </c>
      <c r="N457" s="40">
        <v>566</v>
      </c>
      <c r="O457" s="40">
        <v>216</v>
      </c>
      <c r="P457" s="40">
        <v>121</v>
      </c>
      <c r="Q457" s="40">
        <v>454</v>
      </c>
      <c r="R457" s="40">
        <v>610</v>
      </c>
      <c r="S457" s="40">
        <v>165</v>
      </c>
      <c r="T457" s="40">
        <v>252</v>
      </c>
      <c r="U457" s="40">
        <v>72</v>
      </c>
      <c r="V457" s="40">
        <v>174</v>
      </c>
      <c r="W457" s="40">
        <v>173</v>
      </c>
    </row>
    <row r="458" spans="1:23" x14ac:dyDescent="0.2">
      <c r="A458" s="39" t="s">
        <v>863</v>
      </c>
      <c r="D458" s="19" t="s">
        <v>864</v>
      </c>
      <c r="E458" s="40">
        <v>346090</v>
      </c>
      <c r="F458" s="40">
        <v>277798</v>
      </c>
      <c r="G458" s="40">
        <v>2547</v>
      </c>
      <c r="H458" s="40">
        <v>521</v>
      </c>
      <c r="I458" s="40">
        <v>12248</v>
      </c>
      <c r="J458" s="40">
        <v>3641</v>
      </c>
      <c r="K458" s="40">
        <v>1742</v>
      </c>
      <c r="L458" s="40">
        <v>2459</v>
      </c>
      <c r="M458" s="40">
        <v>2189</v>
      </c>
      <c r="N458" s="40">
        <v>7886</v>
      </c>
      <c r="O458" s="40">
        <v>6354</v>
      </c>
      <c r="P458" s="40">
        <v>4838</v>
      </c>
      <c r="Q458" s="40">
        <v>4168</v>
      </c>
      <c r="R458" s="40">
        <v>4639</v>
      </c>
      <c r="S458" s="40">
        <v>5213</v>
      </c>
      <c r="T458" s="40">
        <v>1322</v>
      </c>
      <c r="U458" s="40">
        <v>1666</v>
      </c>
      <c r="V458" s="40">
        <v>4707</v>
      </c>
      <c r="W458" s="40">
        <v>2152</v>
      </c>
    </row>
    <row r="459" spans="1:23" x14ac:dyDescent="0.2">
      <c r="A459" s="39" t="s">
        <v>865</v>
      </c>
      <c r="D459" s="19" t="s">
        <v>866</v>
      </c>
      <c r="E459" s="40">
        <v>234410</v>
      </c>
      <c r="F459" s="40">
        <v>225716</v>
      </c>
      <c r="G459" s="40">
        <v>582</v>
      </c>
      <c r="H459" s="40">
        <v>53</v>
      </c>
      <c r="I459" s="40">
        <v>1890</v>
      </c>
      <c r="J459" s="40">
        <v>550</v>
      </c>
      <c r="K459" s="40">
        <v>192</v>
      </c>
      <c r="L459" s="40">
        <v>420</v>
      </c>
      <c r="M459" s="40">
        <v>344</v>
      </c>
      <c r="N459" s="40">
        <v>656</v>
      </c>
      <c r="O459" s="40">
        <v>267</v>
      </c>
      <c r="P459" s="40">
        <v>106</v>
      </c>
      <c r="Q459" s="40">
        <v>1065</v>
      </c>
      <c r="R459" s="40">
        <v>936</v>
      </c>
      <c r="S459" s="40">
        <v>1140</v>
      </c>
      <c r="T459" s="40">
        <v>99</v>
      </c>
      <c r="U459" s="40">
        <v>69</v>
      </c>
      <c r="V459" s="40">
        <v>160</v>
      </c>
      <c r="W459" s="40">
        <v>165</v>
      </c>
    </row>
    <row r="460" spans="1:23" x14ac:dyDescent="0.2">
      <c r="A460" s="39" t="s">
        <v>867</v>
      </c>
      <c r="D460" s="19" t="s">
        <v>868</v>
      </c>
      <c r="E460" s="40">
        <v>58802</v>
      </c>
      <c r="F460" s="40">
        <v>55635</v>
      </c>
      <c r="G460" s="40">
        <v>122</v>
      </c>
      <c r="H460" s="40">
        <v>62</v>
      </c>
      <c r="I460" s="40">
        <v>1572</v>
      </c>
      <c r="J460" s="40">
        <v>154</v>
      </c>
      <c r="K460" s="40">
        <v>46</v>
      </c>
      <c r="L460" s="40">
        <v>151</v>
      </c>
      <c r="M460" s="40">
        <v>111</v>
      </c>
      <c r="N460" s="40">
        <v>168</v>
      </c>
      <c r="O460" s="40">
        <v>50</v>
      </c>
      <c r="P460" s="40">
        <v>45</v>
      </c>
      <c r="Q460" s="40">
        <v>120</v>
      </c>
      <c r="R460" s="40">
        <v>313</v>
      </c>
      <c r="S460" s="40">
        <v>118</v>
      </c>
      <c r="T460" s="40">
        <v>10</v>
      </c>
      <c r="U460" s="40">
        <v>15</v>
      </c>
      <c r="V460" s="40">
        <v>32</v>
      </c>
      <c r="W460" s="40">
        <v>78</v>
      </c>
    </row>
    <row r="461" spans="1:23" x14ac:dyDescent="0.2">
      <c r="A461" s="39" t="s">
        <v>869</v>
      </c>
      <c r="D461" s="19" t="s">
        <v>870</v>
      </c>
      <c r="E461" s="40">
        <v>178806</v>
      </c>
      <c r="F461" s="40">
        <v>173899</v>
      </c>
      <c r="G461" s="40">
        <v>402</v>
      </c>
      <c r="H461" s="40">
        <v>31</v>
      </c>
      <c r="I461" s="40">
        <v>1513</v>
      </c>
      <c r="J461" s="40">
        <v>454</v>
      </c>
      <c r="K461" s="40">
        <v>147</v>
      </c>
      <c r="L461" s="40">
        <v>296</v>
      </c>
      <c r="M461" s="40">
        <v>277</v>
      </c>
      <c r="N461" s="40">
        <v>327</v>
      </c>
      <c r="O461" s="40">
        <v>123</v>
      </c>
      <c r="P461" s="40">
        <v>32</v>
      </c>
      <c r="Q461" s="40">
        <v>495</v>
      </c>
      <c r="R461" s="40">
        <v>369</v>
      </c>
      <c r="S461" s="40">
        <v>121</v>
      </c>
      <c r="T461" s="40">
        <v>112</v>
      </c>
      <c r="U461" s="40">
        <v>9</v>
      </c>
      <c r="V461" s="40">
        <v>67</v>
      </c>
      <c r="W461" s="40">
        <v>132</v>
      </c>
    </row>
    <row r="462" spans="1:23" x14ac:dyDescent="0.2">
      <c r="A462" s="39" t="s">
        <v>871</v>
      </c>
      <c r="D462" s="19" t="s">
        <v>872</v>
      </c>
      <c r="E462" s="40">
        <v>69814</v>
      </c>
      <c r="F462" s="40">
        <v>67954</v>
      </c>
      <c r="G462" s="40">
        <v>102</v>
      </c>
      <c r="H462" s="40">
        <v>72</v>
      </c>
      <c r="I462" s="40">
        <v>622</v>
      </c>
      <c r="J462" s="40">
        <v>163</v>
      </c>
      <c r="K462" s="40">
        <v>36</v>
      </c>
      <c r="L462" s="40">
        <v>106</v>
      </c>
      <c r="M462" s="40">
        <v>89</v>
      </c>
      <c r="N462" s="40">
        <v>202</v>
      </c>
      <c r="O462" s="40">
        <v>39</v>
      </c>
      <c r="P462" s="40">
        <v>26</v>
      </c>
      <c r="Q462" s="40">
        <v>122</v>
      </c>
      <c r="R462" s="40">
        <v>96</v>
      </c>
      <c r="S462" s="40">
        <v>56</v>
      </c>
      <c r="T462" s="40">
        <v>33</v>
      </c>
      <c r="U462" s="40">
        <v>6</v>
      </c>
      <c r="V462" s="40">
        <v>12</v>
      </c>
      <c r="W462" s="40">
        <v>78</v>
      </c>
    </row>
    <row r="463" spans="1:23" x14ac:dyDescent="0.2">
      <c r="A463" s="39" t="s">
        <v>873</v>
      </c>
      <c r="D463" s="19" t="s">
        <v>874</v>
      </c>
      <c r="E463" s="40">
        <v>91075</v>
      </c>
      <c r="F463" s="40">
        <v>88209</v>
      </c>
      <c r="G463" s="40">
        <v>307</v>
      </c>
      <c r="H463" s="40">
        <v>155</v>
      </c>
      <c r="I463" s="40">
        <v>560</v>
      </c>
      <c r="J463" s="40">
        <v>237</v>
      </c>
      <c r="K463" s="40">
        <v>103</v>
      </c>
      <c r="L463" s="40">
        <v>138</v>
      </c>
      <c r="M463" s="40">
        <v>125</v>
      </c>
      <c r="N463" s="40">
        <v>172</v>
      </c>
      <c r="O463" s="40">
        <v>64</v>
      </c>
      <c r="P463" s="40">
        <v>80</v>
      </c>
      <c r="Q463" s="40">
        <v>208</v>
      </c>
      <c r="R463" s="40">
        <v>453</v>
      </c>
      <c r="S463" s="40">
        <v>47</v>
      </c>
      <c r="T463" s="40">
        <v>88</v>
      </c>
      <c r="U463" s="40">
        <v>34</v>
      </c>
      <c r="V463" s="40">
        <v>14</v>
      </c>
      <c r="W463" s="40">
        <v>81</v>
      </c>
    </row>
    <row r="464" spans="1:23" x14ac:dyDescent="0.2">
      <c r="A464" s="39" t="s">
        <v>875</v>
      </c>
      <c r="D464" s="19" t="s">
        <v>876</v>
      </c>
      <c r="E464" s="43">
        <v>91323</v>
      </c>
      <c r="F464" s="43">
        <v>87762</v>
      </c>
      <c r="G464" s="43">
        <v>395</v>
      </c>
      <c r="H464" s="43">
        <v>6</v>
      </c>
      <c r="I464" s="43">
        <v>1363</v>
      </c>
      <c r="J464" s="43">
        <v>174</v>
      </c>
      <c r="K464" s="43">
        <v>51</v>
      </c>
      <c r="L464" s="43">
        <v>232</v>
      </c>
      <c r="M464" s="43">
        <v>167</v>
      </c>
      <c r="N464" s="43">
        <v>245</v>
      </c>
      <c r="O464" s="43">
        <v>54</v>
      </c>
      <c r="P464" s="43">
        <v>40</v>
      </c>
      <c r="Q464" s="43">
        <v>193</v>
      </c>
      <c r="R464" s="43">
        <v>368</v>
      </c>
      <c r="S464" s="43">
        <v>80</v>
      </c>
      <c r="T464" s="43">
        <v>45</v>
      </c>
      <c r="U464" s="43">
        <v>19</v>
      </c>
      <c r="V464" s="43">
        <v>69</v>
      </c>
      <c r="W464" s="43">
        <v>60</v>
      </c>
    </row>
    <row r="465" spans="1:23" x14ac:dyDescent="0.2">
      <c r="A465" s="44" t="s">
        <v>877</v>
      </c>
      <c r="B465" s="27"/>
      <c r="C465" s="27"/>
      <c r="D465" s="27" t="s">
        <v>878</v>
      </c>
      <c r="E465" s="45">
        <v>145736</v>
      </c>
      <c r="F465" s="45">
        <v>126756</v>
      </c>
      <c r="G465" s="45">
        <v>769</v>
      </c>
      <c r="H465" s="45">
        <v>84</v>
      </c>
      <c r="I465" s="45">
        <v>3416</v>
      </c>
      <c r="J465" s="45">
        <v>1318</v>
      </c>
      <c r="K465" s="45">
        <v>360</v>
      </c>
      <c r="L465" s="45">
        <v>669</v>
      </c>
      <c r="M465" s="45">
        <v>405</v>
      </c>
      <c r="N465" s="45">
        <v>1218</v>
      </c>
      <c r="O465" s="45">
        <v>3127</v>
      </c>
      <c r="P465" s="45">
        <v>1749</v>
      </c>
      <c r="Q465" s="45">
        <v>600</v>
      </c>
      <c r="R465" s="45">
        <v>1292</v>
      </c>
      <c r="S465" s="45">
        <v>1499</v>
      </c>
      <c r="T465" s="45">
        <v>782</v>
      </c>
      <c r="U465" s="45">
        <v>254</v>
      </c>
      <c r="V465" s="45">
        <v>926</v>
      </c>
      <c r="W465" s="45">
        <v>512</v>
      </c>
    </row>
    <row r="468" spans="1:23" x14ac:dyDescent="0.2">
      <c r="A468" s="46" t="s">
        <v>879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91"/>
  <sheetViews>
    <sheetView view="pageBreakPreview" zoomScale="140" zoomScaleNormal="100" zoomScalePageLayoutView="140" workbookViewId="0">
      <pane xSplit="2" ySplit="1" topLeftCell="C23" activePane="bottomRight" state="frozen"/>
      <selection pane="topRight" activeCell="Y1" sqref="Y1"/>
      <selection pane="bottomLeft" activeCell="A2" sqref="A2"/>
      <selection pane="bottomRight" activeCell="J8" sqref="J8"/>
    </sheetView>
  </sheetViews>
  <sheetFormatPr baseColWidth="10" defaultColWidth="9" defaultRowHeight="13" x14ac:dyDescent="0.15"/>
  <cols>
    <col min="1" max="1" width="6.59765625" style="47" customWidth="1"/>
    <col min="2" max="2" width="21.19921875" style="47" customWidth="1"/>
    <col min="3" max="3" width="8.59765625" style="48" customWidth="1"/>
    <col min="4" max="4" width="14.796875" style="47" customWidth="1"/>
    <col min="5" max="5" width="10" style="49" customWidth="1"/>
    <col min="6" max="6" width="14.796875" style="47" customWidth="1"/>
    <col min="7" max="7" width="11.19921875" style="47" customWidth="1"/>
    <col min="8" max="8" width="11" style="47" customWidth="1"/>
    <col min="9" max="9" width="9.19921875" style="47" customWidth="1"/>
    <col min="10" max="10" width="13.19921875" style="47" customWidth="1"/>
    <col min="11" max="256" width="9.19921875" style="47" customWidth="1"/>
    <col min="257" max="257" width="19.3984375" style="47" customWidth="1"/>
    <col min="258" max="258" width="37.19921875" style="47" customWidth="1"/>
    <col min="259" max="259" width="20.19921875" style="47" customWidth="1"/>
    <col min="260" max="260" width="33.3984375" style="47" customWidth="1"/>
    <col min="261" max="512" width="9.19921875" style="47" customWidth="1"/>
    <col min="513" max="513" width="19.3984375" style="47" customWidth="1"/>
    <col min="514" max="514" width="37.19921875" style="47" customWidth="1"/>
    <col min="515" max="515" width="20.19921875" style="47" customWidth="1"/>
    <col min="516" max="516" width="33.3984375" style="47" customWidth="1"/>
    <col min="517" max="768" width="9.19921875" style="47" customWidth="1"/>
    <col min="769" max="769" width="19.3984375" style="47" customWidth="1"/>
    <col min="770" max="770" width="37.19921875" style="47" customWidth="1"/>
    <col min="771" max="771" width="20.19921875" style="47" customWidth="1"/>
    <col min="772" max="772" width="33.3984375" style="47" customWidth="1"/>
    <col min="773" max="1025" width="9.19921875" style="47" customWidth="1"/>
  </cols>
  <sheetData>
    <row r="1" spans="1:31" ht="48" x14ac:dyDescent="0.15">
      <c r="A1" s="50" t="s">
        <v>880</v>
      </c>
      <c r="E1" s="51" t="s">
        <v>881</v>
      </c>
      <c r="F1" s="51" t="s">
        <v>882</v>
      </c>
      <c r="G1" s="51" t="s">
        <v>71</v>
      </c>
      <c r="H1" s="51" t="s">
        <v>72</v>
      </c>
      <c r="I1" s="51" t="s">
        <v>73</v>
      </c>
      <c r="J1" s="51" t="s">
        <v>883</v>
      </c>
      <c r="K1" s="51" t="s">
        <v>884</v>
      </c>
      <c r="L1" s="51" t="s">
        <v>885</v>
      </c>
      <c r="M1" s="51" t="s">
        <v>886</v>
      </c>
      <c r="N1" s="51" t="s">
        <v>78</v>
      </c>
      <c r="O1" s="51" t="s">
        <v>79</v>
      </c>
      <c r="P1" s="51" t="s">
        <v>80</v>
      </c>
      <c r="Q1" s="51" t="s">
        <v>81</v>
      </c>
      <c r="R1" s="51" t="s">
        <v>82</v>
      </c>
      <c r="S1" s="51" t="s">
        <v>887</v>
      </c>
      <c r="T1" s="51" t="s">
        <v>888</v>
      </c>
      <c r="U1" s="51" t="s">
        <v>889</v>
      </c>
      <c r="V1" s="51" t="s">
        <v>890</v>
      </c>
      <c r="W1" s="51" t="s">
        <v>891</v>
      </c>
      <c r="Y1"/>
      <c r="Z1" s="52" t="s">
        <v>892</v>
      </c>
      <c r="AA1" s="52" t="s">
        <v>893</v>
      </c>
      <c r="AB1" s="52" t="s">
        <v>894</v>
      </c>
      <c r="AC1" s="52" t="s">
        <v>895</v>
      </c>
      <c r="AD1" s="52" t="s">
        <v>896</v>
      </c>
      <c r="AE1" s="52" t="s">
        <v>897</v>
      </c>
    </row>
    <row r="2" spans="1:31" s="50" customFormat="1" ht="11" x14ac:dyDescent="0.15">
      <c r="A2" s="50" t="s">
        <v>898</v>
      </c>
      <c r="B2" s="50" t="s">
        <v>899</v>
      </c>
      <c r="C2" s="53" t="s">
        <v>900</v>
      </c>
      <c r="D2" s="50" t="s">
        <v>901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spans="1:31" x14ac:dyDescent="0.15">
      <c r="A3" s="47" t="s">
        <v>902</v>
      </c>
      <c r="B3" s="47" t="s">
        <v>563</v>
      </c>
      <c r="C3" s="48" t="s">
        <v>903</v>
      </c>
      <c r="D3" s="47" t="s">
        <v>904</v>
      </c>
      <c r="E3" s="55">
        <f>KS201EW_Numbers!E290</f>
        <v>185911</v>
      </c>
      <c r="F3" s="55">
        <f>KS201EW_Numbers!F290</f>
        <v>91949</v>
      </c>
      <c r="G3" s="55">
        <f>KS201EW_Numbers!G290</f>
        <v>1730</v>
      </c>
      <c r="H3" s="55">
        <f>KS201EW_Numbers!H290</f>
        <v>182</v>
      </c>
      <c r="I3" s="55">
        <f>KS201EW_Numbers!I290</f>
        <v>14525</v>
      </c>
      <c r="J3" s="55">
        <f>KS201EW_Numbers!J290</f>
        <v>2669</v>
      </c>
      <c r="K3" s="55">
        <f>KS201EW_Numbers!K290</f>
        <v>2128</v>
      </c>
      <c r="L3" s="55">
        <f>KS201EW_Numbers!L290</f>
        <v>1246</v>
      </c>
      <c r="M3" s="55">
        <f>KS201EW_Numbers!M290</f>
        <v>1835</v>
      </c>
      <c r="N3" s="55">
        <f>KS201EW_Numbers!N290</f>
        <v>7436</v>
      </c>
      <c r="O3" s="55">
        <f>KS201EW_Numbers!O290</f>
        <v>8007</v>
      </c>
      <c r="P3" s="55">
        <f>KS201EW_Numbers!P290</f>
        <v>7701</v>
      </c>
      <c r="Q3" s="55">
        <f>KS201EW_Numbers!Q290</f>
        <v>1315</v>
      </c>
      <c r="R3" s="55">
        <f>KS201EW_Numbers!R290</f>
        <v>5135</v>
      </c>
      <c r="S3" s="55">
        <f>KS201EW_Numbers!S290</f>
        <v>28685</v>
      </c>
      <c r="T3" s="55">
        <f>KS201EW_Numbers!T290</f>
        <v>5227</v>
      </c>
      <c r="U3" s="55">
        <f>KS201EW_Numbers!U290</f>
        <v>3228</v>
      </c>
      <c r="V3" s="55">
        <f>KS201EW_Numbers!V290</f>
        <v>973</v>
      </c>
      <c r="W3" s="55">
        <f>KS201EW_Numbers!W290</f>
        <v>1940</v>
      </c>
      <c r="X3" s="55">
        <f t="shared" ref="X3:X35" si="0">SUM(F3:W3)</f>
        <v>185911</v>
      </c>
      <c r="Y3" s="55">
        <f t="shared" ref="Y3:Y35" si="1">E3-X3</f>
        <v>0</v>
      </c>
      <c r="Z3" s="47">
        <f t="shared" ref="Z3:Z66" si="2">SUM(F3:I3)</f>
        <v>108386</v>
      </c>
      <c r="AA3" s="47">
        <f t="shared" ref="AA3:AA66" si="3">SUM(S3:U3)</f>
        <v>37140</v>
      </c>
      <c r="AB3" s="47">
        <f t="shared" ref="AB3:AB66" si="4">SUM(N3:R3)</f>
        <v>29594</v>
      </c>
      <c r="AC3" s="47">
        <f t="shared" ref="AC3:AC66" si="5">SUM(J3:M3)</f>
        <v>7878</v>
      </c>
      <c r="AD3" s="47">
        <f t="shared" ref="AD3:AD66" si="6">SUM(V3:W3)</f>
        <v>2913</v>
      </c>
      <c r="AE3" s="47">
        <f t="shared" ref="AE3:AE66" si="7">SUM(Z3:AD3)</f>
        <v>185911</v>
      </c>
    </row>
    <row r="4" spans="1:31" x14ac:dyDescent="0.15">
      <c r="A4" s="47" t="s">
        <v>905</v>
      </c>
      <c r="B4" s="47" t="s">
        <v>565</v>
      </c>
      <c r="C4" s="48" t="s">
        <v>903</v>
      </c>
      <c r="D4" s="47" t="s">
        <v>904</v>
      </c>
      <c r="E4" s="55">
        <f>KS201EW_Numbers!E291</f>
        <v>356386</v>
      </c>
      <c r="F4" s="55">
        <f>KS201EW_Numbers!F291</f>
        <v>162117</v>
      </c>
      <c r="G4" s="55">
        <f>KS201EW_Numbers!G291</f>
        <v>8685</v>
      </c>
      <c r="H4" s="55">
        <f>KS201EW_Numbers!H291</f>
        <v>151</v>
      </c>
      <c r="I4" s="55">
        <f>KS201EW_Numbers!I291</f>
        <v>57600</v>
      </c>
      <c r="J4" s="55">
        <f>KS201EW_Numbers!J291</f>
        <v>3097</v>
      </c>
      <c r="K4" s="55">
        <f>KS201EW_Numbers!K291</f>
        <v>3112</v>
      </c>
      <c r="L4" s="55">
        <f>KS201EW_Numbers!L291</f>
        <v>5882</v>
      </c>
      <c r="M4" s="55">
        <f>KS201EW_Numbers!M291</f>
        <v>5078</v>
      </c>
      <c r="N4" s="55">
        <f>KS201EW_Numbers!N291</f>
        <v>27920</v>
      </c>
      <c r="O4" s="55">
        <f>KS201EW_Numbers!O291</f>
        <v>5344</v>
      </c>
      <c r="P4" s="55">
        <f>KS201EW_Numbers!P291</f>
        <v>2215</v>
      </c>
      <c r="Q4" s="55">
        <f>KS201EW_Numbers!Q291</f>
        <v>8259</v>
      </c>
      <c r="R4" s="55">
        <f>KS201EW_Numbers!R291</f>
        <v>22180</v>
      </c>
      <c r="S4" s="55">
        <f>KS201EW_Numbers!S291</f>
        <v>19392</v>
      </c>
      <c r="T4" s="55">
        <f>KS201EW_Numbers!T291</f>
        <v>4468</v>
      </c>
      <c r="U4" s="55">
        <f>KS201EW_Numbers!U291</f>
        <v>3571</v>
      </c>
      <c r="V4" s="55">
        <f>KS201EW_Numbers!V291</f>
        <v>5210</v>
      </c>
      <c r="W4" s="55">
        <f>KS201EW_Numbers!W291</f>
        <v>12105</v>
      </c>
      <c r="X4" s="55">
        <f t="shared" si="0"/>
        <v>356386</v>
      </c>
      <c r="Y4" s="55">
        <f t="shared" si="1"/>
        <v>0</v>
      </c>
      <c r="Z4" s="47">
        <f t="shared" si="2"/>
        <v>228553</v>
      </c>
      <c r="AA4" s="47">
        <f t="shared" si="3"/>
        <v>27431</v>
      </c>
      <c r="AB4" s="47">
        <f t="shared" si="4"/>
        <v>65918</v>
      </c>
      <c r="AC4" s="47">
        <f t="shared" si="5"/>
        <v>17169</v>
      </c>
      <c r="AD4" s="47">
        <f t="shared" si="6"/>
        <v>17315</v>
      </c>
      <c r="AE4" s="47">
        <f t="shared" si="7"/>
        <v>356386</v>
      </c>
    </row>
    <row r="5" spans="1:31" x14ac:dyDescent="0.15">
      <c r="A5" s="47" t="s">
        <v>906</v>
      </c>
      <c r="B5" s="47" t="s">
        <v>567</v>
      </c>
      <c r="C5" s="48" t="s">
        <v>903</v>
      </c>
      <c r="D5" s="47" t="s">
        <v>904</v>
      </c>
      <c r="E5" s="55">
        <f>KS201EW_Numbers!E292</f>
        <v>231997</v>
      </c>
      <c r="F5" s="55">
        <f>KS201EW_Numbers!F292</f>
        <v>179250</v>
      </c>
      <c r="G5" s="55">
        <f>KS201EW_Numbers!G292</f>
        <v>2596</v>
      </c>
      <c r="H5" s="55">
        <f>KS201EW_Numbers!H292</f>
        <v>624</v>
      </c>
      <c r="I5" s="55">
        <f>KS201EW_Numbers!I292</f>
        <v>7492</v>
      </c>
      <c r="J5" s="55">
        <f>KS201EW_Numbers!J292</f>
        <v>1676</v>
      </c>
      <c r="K5" s="55">
        <f>KS201EW_Numbers!K292</f>
        <v>983</v>
      </c>
      <c r="L5" s="55">
        <f>KS201EW_Numbers!L292</f>
        <v>1369</v>
      </c>
      <c r="M5" s="55">
        <f>KS201EW_Numbers!M292</f>
        <v>1367</v>
      </c>
      <c r="N5" s="55">
        <f>KS201EW_Numbers!N292</f>
        <v>7047</v>
      </c>
      <c r="O5" s="55">
        <f>KS201EW_Numbers!O292</f>
        <v>730</v>
      </c>
      <c r="P5" s="55">
        <f>KS201EW_Numbers!P292</f>
        <v>777</v>
      </c>
      <c r="Q5" s="55">
        <f>KS201EW_Numbers!Q292</f>
        <v>2514</v>
      </c>
      <c r="R5" s="55">
        <f>KS201EW_Numbers!R292</f>
        <v>4175</v>
      </c>
      <c r="S5" s="55">
        <f>KS201EW_Numbers!S292</f>
        <v>15952</v>
      </c>
      <c r="T5" s="55">
        <f>KS201EW_Numbers!T292</f>
        <v>2381</v>
      </c>
      <c r="U5" s="55">
        <f>KS201EW_Numbers!U292</f>
        <v>1291</v>
      </c>
      <c r="V5" s="55">
        <f>KS201EW_Numbers!V292</f>
        <v>303</v>
      </c>
      <c r="W5" s="55">
        <f>KS201EW_Numbers!W292</f>
        <v>1470</v>
      </c>
      <c r="X5" s="55">
        <f t="shared" si="0"/>
        <v>231997</v>
      </c>
      <c r="Y5" s="55">
        <f t="shared" si="1"/>
        <v>0</v>
      </c>
      <c r="Z5" s="47">
        <f t="shared" si="2"/>
        <v>189962</v>
      </c>
      <c r="AA5" s="47">
        <f t="shared" si="3"/>
        <v>19624</v>
      </c>
      <c r="AB5" s="47">
        <f t="shared" si="4"/>
        <v>15243</v>
      </c>
      <c r="AC5" s="47">
        <f t="shared" si="5"/>
        <v>5395</v>
      </c>
      <c r="AD5" s="47">
        <f t="shared" si="6"/>
        <v>1773</v>
      </c>
      <c r="AE5" s="47">
        <f t="shared" si="7"/>
        <v>231997</v>
      </c>
    </row>
    <row r="6" spans="1:31" x14ac:dyDescent="0.15">
      <c r="A6" s="47" t="s">
        <v>907</v>
      </c>
      <c r="B6" s="47" t="s">
        <v>569</v>
      </c>
      <c r="C6" s="48" t="s">
        <v>903</v>
      </c>
      <c r="D6" s="47" t="s">
        <v>904</v>
      </c>
      <c r="E6" s="55">
        <f>KS201EW_Numbers!E293</f>
        <v>311215</v>
      </c>
      <c r="F6" s="55">
        <f>KS201EW_Numbers!F293</f>
        <v>55887</v>
      </c>
      <c r="G6" s="55">
        <f>KS201EW_Numbers!G293</f>
        <v>12320</v>
      </c>
      <c r="H6" s="55">
        <f>KS201EW_Numbers!H293</f>
        <v>320</v>
      </c>
      <c r="I6" s="55">
        <f>KS201EW_Numbers!I293</f>
        <v>44353</v>
      </c>
      <c r="J6" s="55">
        <f>KS201EW_Numbers!J293</f>
        <v>4291</v>
      </c>
      <c r="K6" s="55">
        <f>KS201EW_Numbers!K293</f>
        <v>2820</v>
      </c>
      <c r="L6" s="55">
        <f>KS201EW_Numbers!L293</f>
        <v>3642</v>
      </c>
      <c r="M6" s="55">
        <f>KS201EW_Numbers!M293</f>
        <v>5022</v>
      </c>
      <c r="N6" s="55">
        <f>KS201EW_Numbers!N293</f>
        <v>58017</v>
      </c>
      <c r="O6" s="55">
        <f>KS201EW_Numbers!O293</f>
        <v>14381</v>
      </c>
      <c r="P6" s="55">
        <f>KS201EW_Numbers!P293</f>
        <v>1749</v>
      </c>
      <c r="Q6" s="55">
        <f>KS201EW_Numbers!Q293</f>
        <v>3250</v>
      </c>
      <c r="R6" s="55">
        <f>KS201EW_Numbers!R293</f>
        <v>28589</v>
      </c>
      <c r="S6" s="55">
        <f>KS201EW_Numbers!S293</f>
        <v>24391</v>
      </c>
      <c r="T6" s="55">
        <f>KS201EW_Numbers!T293</f>
        <v>23723</v>
      </c>
      <c r="U6" s="55">
        <f>KS201EW_Numbers!U293</f>
        <v>10518</v>
      </c>
      <c r="V6" s="55">
        <f>KS201EW_Numbers!V293</f>
        <v>11430</v>
      </c>
      <c r="W6" s="55">
        <f>KS201EW_Numbers!W293</f>
        <v>6512</v>
      </c>
      <c r="X6" s="55">
        <f t="shared" si="0"/>
        <v>311215</v>
      </c>
      <c r="Y6" s="55">
        <f t="shared" si="1"/>
        <v>0</v>
      </c>
      <c r="Z6" s="47">
        <f t="shared" si="2"/>
        <v>112880</v>
      </c>
      <c r="AA6" s="47">
        <f t="shared" si="3"/>
        <v>58632</v>
      </c>
      <c r="AB6" s="47">
        <f t="shared" si="4"/>
        <v>105986</v>
      </c>
      <c r="AC6" s="47">
        <f t="shared" si="5"/>
        <v>15775</v>
      </c>
      <c r="AD6" s="47">
        <f t="shared" si="6"/>
        <v>17942</v>
      </c>
      <c r="AE6" s="47">
        <f t="shared" si="7"/>
        <v>311215</v>
      </c>
    </row>
    <row r="7" spans="1:31" x14ac:dyDescent="0.15">
      <c r="A7" s="47" t="s">
        <v>908</v>
      </c>
      <c r="B7" s="47" t="s">
        <v>571</v>
      </c>
      <c r="C7" s="48" t="s">
        <v>903</v>
      </c>
      <c r="D7" s="47" t="s">
        <v>904</v>
      </c>
      <c r="E7" s="55">
        <f>KS201EW_Numbers!E294</f>
        <v>309392</v>
      </c>
      <c r="F7" s="55">
        <f>KS201EW_Numbers!F294</f>
        <v>239478</v>
      </c>
      <c r="G7" s="55">
        <f>KS201EW_Numbers!G294</f>
        <v>4463</v>
      </c>
      <c r="H7" s="55">
        <f>KS201EW_Numbers!H294</f>
        <v>580</v>
      </c>
      <c r="I7" s="55">
        <f>KS201EW_Numbers!I294</f>
        <v>16349</v>
      </c>
      <c r="J7" s="55">
        <f>KS201EW_Numbers!J294</f>
        <v>3897</v>
      </c>
      <c r="K7" s="55">
        <f>KS201EW_Numbers!K294</f>
        <v>1335</v>
      </c>
      <c r="L7" s="55">
        <f>KS201EW_Numbers!L294</f>
        <v>3016</v>
      </c>
      <c r="M7" s="55">
        <f>KS201EW_Numbers!M294</f>
        <v>2649</v>
      </c>
      <c r="N7" s="55">
        <f>KS201EW_Numbers!N294</f>
        <v>6215</v>
      </c>
      <c r="O7" s="55">
        <f>KS201EW_Numbers!O294</f>
        <v>1014</v>
      </c>
      <c r="P7" s="55">
        <f>KS201EW_Numbers!P294</f>
        <v>1265</v>
      </c>
      <c r="Q7" s="55">
        <f>KS201EW_Numbers!Q294</f>
        <v>2768</v>
      </c>
      <c r="R7" s="55">
        <f>KS201EW_Numbers!R294</f>
        <v>4805</v>
      </c>
      <c r="S7" s="55">
        <f>KS201EW_Numbers!S294</f>
        <v>9819</v>
      </c>
      <c r="T7" s="55">
        <f>KS201EW_Numbers!T294</f>
        <v>6609</v>
      </c>
      <c r="U7" s="55">
        <f>KS201EW_Numbers!U294</f>
        <v>2258</v>
      </c>
      <c r="V7" s="55">
        <f>KS201EW_Numbers!V294</f>
        <v>870</v>
      </c>
      <c r="W7" s="55">
        <f>KS201EW_Numbers!W294</f>
        <v>2002</v>
      </c>
      <c r="X7" s="55">
        <f t="shared" si="0"/>
        <v>309392</v>
      </c>
      <c r="Y7" s="55">
        <f t="shared" si="1"/>
        <v>0</v>
      </c>
      <c r="Z7" s="47">
        <f t="shared" si="2"/>
        <v>260870</v>
      </c>
      <c r="AA7" s="47">
        <f t="shared" si="3"/>
        <v>18686</v>
      </c>
      <c r="AB7" s="47">
        <f t="shared" si="4"/>
        <v>16067</v>
      </c>
      <c r="AC7" s="47">
        <f t="shared" si="5"/>
        <v>10897</v>
      </c>
      <c r="AD7" s="47">
        <f t="shared" si="6"/>
        <v>2872</v>
      </c>
      <c r="AE7" s="47">
        <f t="shared" si="7"/>
        <v>309392</v>
      </c>
    </row>
    <row r="8" spans="1:31" x14ac:dyDescent="0.15">
      <c r="A8" s="47" t="s">
        <v>909</v>
      </c>
      <c r="B8" s="47" t="s">
        <v>533</v>
      </c>
      <c r="C8" s="48" t="s">
        <v>903</v>
      </c>
      <c r="D8" s="47" t="s">
        <v>904</v>
      </c>
      <c r="E8" s="55">
        <f>KS201EW_Numbers!E274</f>
        <v>220338</v>
      </c>
      <c r="F8" s="55">
        <f>KS201EW_Numbers!F274</f>
        <v>96937</v>
      </c>
      <c r="G8" s="55">
        <f>KS201EW_Numbers!G274</f>
        <v>7053</v>
      </c>
      <c r="H8" s="55">
        <f>KS201EW_Numbers!H274</f>
        <v>167</v>
      </c>
      <c r="I8" s="55">
        <f>KS201EW_Numbers!I274</f>
        <v>41898</v>
      </c>
      <c r="J8" s="55">
        <f>KS201EW_Numbers!J274</f>
        <v>2494</v>
      </c>
      <c r="K8" s="55">
        <f>KS201EW_Numbers!K274</f>
        <v>1800</v>
      </c>
      <c r="L8" s="55">
        <f>KS201EW_Numbers!L274</f>
        <v>3880</v>
      </c>
      <c r="M8" s="55">
        <f>KS201EW_Numbers!M274</f>
        <v>4148</v>
      </c>
      <c r="N8" s="55">
        <f>KS201EW_Numbers!N274</f>
        <v>6083</v>
      </c>
      <c r="O8" s="55">
        <f>KS201EW_Numbers!O274</f>
        <v>1489</v>
      </c>
      <c r="P8" s="55">
        <f>KS201EW_Numbers!P274</f>
        <v>12503</v>
      </c>
      <c r="Q8" s="55">
        <f>KS201EW_Numbers!Q274</f>
        <v>6493</v>
      </c>
      <c r="R8" s="55">
        <f>KS201EW_Numbers!R274</f>
        <v>8878</v>
      </c>
      <c r="S8" s="55">
        <f>KS201EW_Numbers!S274</f>
        <v>10802</v>
      </c>
      <c r="T8" s="55">
        <f>KS201EW_Numbers!T274</f>
        <v>3496</v>
      </c>
      <c r="U8" s="55">
        <f>KS201EW_Numbers!U274</f>
        <v>3762</v>
      </c>
      <c r="V8" s="55">
        <f>KS201EW_Numbers!V274</f>
        <v>3432</v>
      </c>
      <c r="W8" s="55">
        <f>KS201EW_Numbers!W274</f>
        <v>5023</v>
      </c>
      <c r="X8" s="55">
        <f t="shared" si="0"/>
        <v>220338</v>
      </c>
      <c r="Y8" s="55">
        <f t="shared" si="1"/>
        <v>0</v>
      </c>
      <c r="Z8" s="47">
        <f t="shared" si="2"/>
        <v>146055</v>
      </c>
      <c r="AA8" s="47">
        <f t="shared" si="3"/>
        <v>18060</v>
      </c>
      <c r="AB8" s="47">
        <f t="shared" si="4"/>
        <v>35446</v>
      </c>
      <c r="AC8" s="47">
        <f t="shared" si="5"/>
        <v>12322</v>
      </c>
      <c r="AD8" s="47">
        <f t="shared" si="6"/>
        <v>8455</v>
      </c>
      <c r="AE8" s="47">
        <f t="shared" si="7"/>
        <v>220338</v>
      </c>
    </row>
    <row r="9" spans="1:31" x14ac:dyDescent="0.15">
      <c r="A9" s="47" t="s">
        <v>910</v>
      </c>
      <c r="B9" s="47" t="s">
        <v>573</v>
      </c>
      <c r="C9" s="48" t="s">
        <v>903</v>
      </c>
      <c r="D9" s="47" t="s">
        <v>904</v>
      </c>
      <c r="E9" s="55">
        <f>KS201EW_Numbers!E295</f>
        <v>363378</v>
      </c>
      <c r="F9" s="55">
        <f>KS201EW_Numbers!F295</f>
        <v>171740</v>
      </c>
      <c r="G9" s="55">
        <f>KS201EW_Numbers!G295</f>
        <v>5369</v>
      </c>
      <c r="H9" s="55">
        <f>KS201EW_Numbers!H295</f>
        <v>234</v>
      </c>
      <c r="I9" s="55">
        <f>KS201EW_Numbers!I295</f>
        <v>22852</v>
      </c>
      <c r="J9" s="55">
        <f>KS201EW_Numbers!J295</f>
        <v>9650</v>
      </c>
      <c r="K9" s="55">
        <f>KS201EW_Numbers!K295</f>
        <v>3279</v>
      </c>
      <c r="L9" s="55">
        <f>KS201EW_Numbers!L295</f>
        <v>5140</v>
      </c>
      <c r="M9" s="55">
        <f>KS201EW_Numbers!M295</f>
        <v>5826</v>
      </c>
      <c r="N9" s="55">
        <f>KS201EW_Numbers!N295</f>
        <v>24660</v>
      </c>
      <c r="O9" s="55">
        <f>KS201EW_Numbers!O295</f>
        <v>10865</v>
      </c>
      <c r="P9" s="55">
        <f>KS201EW_Numbers!P295</f>
        <v>2570</v>
      </c>
      <c r="Q9" s="55">
        <f>KS201EW_Numbers!Q295</f>
        <v>3925</v>
      </c>
      <c r="R9" s="55">
        <f>KS201EW_Numbers!R295</f>
        <v>17607</v>
      </c>
      <c r="S9" s="55">
        <f>KS201EW_Numbers!S295</f>
        <v>28981</v>
      </c>
      <c r="T9" s="55">
        <f>KS201EW_Numbers!T295</f>
        <v>31320</v>
      </c>
      <c r="U9" s="55">
        <f>KS201EW_Numbers!U295</f>
        <v>12955</v>
      </c>
      <c r="V9" s="55">
        <f>KS201EW_Numbers!V295</f>
        <v>1701</v>
      </c>
      <c r="W9" s="55">
        <f>KS201EW_Numbers!W295</f>
        <v>4704</v>
      </c>
      <c r="X9" s="55">
        <f t="shared" si="0"/>
        <v>363378</v>
      </c>
      <c r="Y9" s="55">
        <f t="shared" si="1"/>
        <v>0</v>
      </c>
      <c r="Z9" s="47">
        <f t="shared" si="2"/>
        <v>200195</v>
      </c>
      <c r="AA9" s="47">
        <f t="shared" si="3"/>
        <v>73256</v>
      </c>
      <c r="AB9" s="47">
        <f t="shared" si="4"/>
        <v>59627</v>
      </c>
      <c r="AC9" s="47">
        <f t="shared" si="5"/>
        <v>23895</v>
      </c>
      <c r="AD9" s="47">
        <f t="shared" si="6"/>
        <v>6405</v>
      </c>
      <c r="AE9" s="47">
        <f t="shared" si="7"/>
        <v>363378</v>
      </c>
    </row>
    <row r="10" spans="1:31" x14ac:dyDescent="0.15">
      <c r="A10" s="47" t="s">
        <v>911</v>
      </c>
      <c r="B10" s="47" t="s">
        <v>575</v>
      </c>
      <c r="C10" s="48" t="s">
        <v>903</v>
      </c>
      <c r="D10" s="47" t="s">
        <v>904</v>
      </c>
      <c r="E10" s="55">
        <f>KS201EW_Numbers!E296</f>
        <v>338449</v>
      </c>
      <c r="F10" s="55">
        <f>KS201EW_Numbers!F296</f>
        <v>103035</v>
      </c>
      <c r="G10" s="55">
        <f>KS201EW_Numbers!G296</f>
        <v>10428</v>
      </c>
      <c r="H10" s="55">
        <f>KS201EW_Numbers!H296</f>
        <v>300</v>
      </c>
      <c r="I10" s="55">
        <f>KS201EW_Numbers!I296</f>
        <v>52055</v>
      </c>
      <c r="J10" s="55">
        <f>KS201EW_Numbers!J296</f>
        <v>3939</v>
      </c>
      <c r="K10" s="55">
        <f>KS201EW_Numbers!K296</f>
        <v>1989</v>
      </c>
      <c r="L10" s="55">
        <f>KS201EW_Numbers!L296</f>
        <v>4653</v>
      </c>
      <c r="M10" s="55">
        <f>KS201EW_Numbers!M296</f>
        <v>4485</v>
      </c>
      <c r="N10" s="55">
        <f>KS201EW_Numbers!N296</f>
        <v>48240</v>
      </c>
      <c r="O10" s="55">
        <f>KS201EW_Numbers!O296</f>
        <v>14711</v>
      </c>
      <c r="P10" s="55">
        <f>KS201EW_Numbers!P296</f>
        <v>1786</v>
      </c>
      <c r="Q10" s="55">
        <f>KS201EW_Numbers!Q296</f>
        <v>4132</v>
      </c>
      <c r="R10" s="55">
        <f>KS201EW_Numbers!R296</f>
        <v>31570</v>
      </c>
      <c r="S10" s="55">
        <f>KS201EW_Numbers!S296</f>
        <v>17299</v>
      </c>
      <c r="T10" s="55">
        <f>KS201EW_Numbers!T296</f>
        <v>13192</v>
      </c>
      <c r="U10" s="55">
        <f>KS201EW_Numbers!U296</f>
        <v>6369</v>
      </c>
      <c r="V10" s="55">
        <f>KS201EW_Numbers!V296</f>
        <v>9804</v>
      </c>
      <c r="W10" s="55">
        <f>KS201EW_Numbers!W296</f>
        <v>10462</v>
      </c>
      <c r="X10" s="55">
        <f t="shared" si="0"/>
        <v>338449</v>
      </c>
      <c r="Y10" s="55">
        <f t="shared" si="1"/>
        <v>0</v>
      </c>
      <c r="Z10" s="47">
        <f t="shared" si="2"/>
        <v>165818</v>
      </c>
      <c r="AA10" s="47">
        <f t="shared" si="3"/>
        <v>36860</v>
      </c>
      <c r="AB10" s="47">
        <f t="shared" si="4"/>
        <v>100439</v>
      </c>
      <c r="AC10" s="47">
        <f t="shared" si="5"/>
        <v>15066</v>
      </c>
      <c r="AD10" s="47">
        <f t="shared" si="6"/>
        <v>20266</v>
      </c>
      <c r="AE10" s="47">
        <f t="shared" si="7"/>
        <v>338449</v>
      </c>
    </row>
    <row r="11" spans="1:31" x14ac:dyDescent="0.15">
      <c r="A11" s="47" t="s">
        <v>912</v>
      </c>
      <c r="B11" s="47" t="s">
        <v>577</v>
      </c>
      <c r="C11" s="48" t="s">
        <v>903</v>
      </c>
      <c r="D11" s="47" t="s">
        <v>904</v>
      </c>
      <c r="E11" s="55">
        <f>KS201EW_Numbers!E297</f>
        <v>312466</v>
      </c>
      <c r="F11" s="55">
        <f>KS201EW_Numbers!F297</f>
        <v>126450</v>
      </c>
      <c r="G11" s="55">
        <f>KS201EW_Numbers!G297</f>
        <v>6899</v>
      </c>
      <c r="H11" s="55">
        <f>KS201EW_Numbers!H297</f>
        <v>344</v>
      </c>
      <c r="I11" s="55">
        <f>KS201EW_Numbers!I297</f>
        <v>56947</v>
      </c>
      <c r="J11" s="55">
        <f>KS201EW_Numbers!J297</f>
        <v>4852</v>
      </c>
      <c r="K11" s="55">
        <f>KS201EW_Numbers!K297</f>
        <v>2384</v>
      </c>
      <c r="L11" s="55">
        <f>KS201EW_Numbers!L297</f>
        <v>4189</v>
      </c>
      <c r="M11" s="55">
        <f>KS201EW_Numbers!M297</f>
        <v>5758</v>
      </c>
      <c r="N11" s="55">
        <f>KS201EW_Numbers!N297</f>
        <v>11648</v>
      </c>
      <c r="O11" s="55">
        <f>KS201EW_Numbers!O297</f>
        <v>2594</v>
      </c>
      <c r="P11" s="55">
        <f>KS201EW_Numbers!P297</f>
        <v>5599</v>
      </c>
      <c r="Q11" s="55">
        <f>KS201EW_Numbers!Q297</f>
        <v>2588</v>
      </c>
      <c r="R11" s="55">
        <f>KS201EW_Numbers!R297</f>
        <v>12464</v>
      </c>
      <c r="S11" s="55">
        <f>KS201EW_Numbers!S297</f>
        <v>28222</v>
      </c>
      <c r="T11" s="55">
        <f>KS201EW_Numbers!T297</f>
        <v>17334</v>
      </c>
      <c r="U11" s="55">
        <f>KS201EW_Numbers!U297</f>
        <v>8131</v>
      </c>
      <c r="V11" s="55">
        <f>KS201EW_Numbers!V297</f>
        <v>1930</v>
      </c>
      <c r="W11" s="55">
        <f>KS201EW_Numbers!W297</f>
        <v>14133</v>
      </c>
      <c r="X11" s="55">
        <f t="shared" si="0"/>
        <v>312466</v>
      </c>
      <c r="Y11" s="55">
        <f t="shared" si="1"/>
        <v>0</v>
      </c>
      <c r="Z11" s="47">
        <f t="shared" si="2"/>
        <v>190640</v>
      </c>
      <c r="AA11" s="47">
        <f t="shared" si="3"/>
        <v>53687</v>
      </c>
      <c r="AB11" s="47">
        <f t="shared" si="4"/>
        <v>34893</v>
      </c>
      <c r="AC11" s="47">
        <f t="shared" si="5"/>
        <v>17183</v>
      </c>
      <c r="AD11" s="47">
        <f t="shared" si="6"/>
        <v>16063</v>
      </c>
      <c r="AE11" s="47">
        <f t="shared" si="7"/>
        <v>312466</v>
      </c>
    </row>
    <row r="12" spans="1:31" x14ac:dyDescent="0.15">
      <c r="A12" s="47" t="s">
        <v>913</v>
      </c>
      <c r="B12" s="47" t="s">
        <v>579</v>
      </c>
      <c r="C12" s="48" t="s">
        <v>903</v>
      </c>
      <c r="D12" s="47" t="s">
        <v>904</v>
      </c>
      <c r="E12" s="55">
        <f>KS201EW_Numbers!E298</f>
        <v>254557</v>
      </c>
      <c r="F12" s="55">
        <f>KS201EW_Numbers!F298</f>
        <v>133130</v>
      </c>
      <c r="G12" s="55">
        <f>KS201EW_Numbers!G298</f>
        <v>4291</v>
      </c>
      <c r="H12" s="55">
        <f>KS201EW_Numbers!H298</f>
        <v>430</v>
      </c>
      <c r="I12" s="55">
        <f>KS201EW_Numbers!I298</f>
        <v>21151</v>
      </c>
      <c r="J12" s="55">
        <f>KS201EW_Numbers!J298</f>
        <v>4011</v>
      </c>
      <c r="K12" s="55">
        <f>KS201EW_Numbers!K298</f>
        <v>2699</v>
      </c>
      <c r="L12" s="55">
        <f>KS201EW_Numbers!L298</f>
        <v>2361</v>
      </c>
      <c r="M12" s="55">
        <f>KS201EW_Numbers!M298</f>
        <v>3203</v>
      </c>
      <c r="N12" s="55">
        <f>KS201EW_Numbers!N298</f>
        <v>7836</v>
      </c>
      <c r="O12" s="55">
        <f>KS201EW_Numbers!O298</f>
        <v>2594</v>
      </c>
      <c r="P12" s="55">
        <f>KS201EW_Numbers!P298</f>
        <v>1645</v>
      </c>
      <c r="Q12" s="55">
        <f>KS201EW_Numbers!Q298</f>
        <v>5061</v>
      </c>
      <c r="R12" s="55">
        <f>KS201EW_Numbers!R298</f>
        <v>12758</v>
      </c>
      <c r="S12" s="55">
        <f>KS201EW_Numbers!S298</f>
        <v>35164</v>
      </c>
      <c r="T12" s="55">
        <f>KS201EW_Numbers!T298</f>
        <v>8051</v>
      </c>
      <c r="U12" s="55">
        <f>KS201EW_Numbers!U298</f>
        <v>5440</v>
      </c>
      <c r="V12" s="55">
        <f>KS201EW_Numbers!V298</f>
        <v>1069</v>
      </c>
      <c r="W12" s="55">
        <f>KS201EW_Numbers!W298</f>
        <v>3663</v>
      </c>
      <c r="X12" s="55">
        <f t="shared" si="0"/>
        <v>254557</v>
      </c>
      <c r="Y12" s="55">
        <f t="shared" si="1"/>
        <v>0</v>
      </c>
      <c r="Z12" s="47">
        <f t="shared" si="2"/>
        <v>159002</v>
      </c>
      <c r="AA12" s="47">
        <f t="shared" si="3"/>
        <v>48655</v>
      </c>
      <c r="AB12" s="47">
        <f t="shared" si="4"/>
        <v>29894</v>
      </c>
      <c r="AC12" s="47">
        <f t="shared" si="5"/>
        <v>12274</v>
      </c>
      <c r="AD12" s="47">
        <f t="shared" si="6"/>
        <v>4732</v>
      </c>
      <c r="AE12" s="47">
        <f t="shared" si="7"/>
        <v>254557</v>
      </c>
    </row>
    <row r="13" spans="1:31" x14ac:dyDescent="0.15">
      <c r="A13" s="47" t="s">
        <v>914</v>
      </c>
      <c r="B13" s="47" t="s">
        <v>537</v>
      </c>
      <c r="C13" s="48" t="s">
        <v>903</v>
      </c>
      <c r="D13" s="47" t="s">
        <v>904</v>
      </c>
      <c r="E13" s="55">
        <f>KS201EW_Numbers!E276</f>
        <v>246270</v>
      </c>
      <c r="F13" s="55">
        <f>KS201EW_Numbers!F276</f>
        <v>89030</v>
      </c>
      <c r="G13" s="55">
        <f>KS201EW_Numbers!G276</f>
        <v>5216</v>
      </c>
      <c r="H13" s="55">
        <f>KS201EW_Numbers!H276</f>
        <v>474</v>
      </c>
      <c r="I13" s="55">
        <f>KS201EW_Numbers!I276</f>
        <v>39897</v>
      </c>
      <c r="J13" s="55">
        <f>KS201EW_Numbers!J276</f>
        <v>4989</v>
      </c>
      <c r="K13" s="55">
        <f>KS201EW_Numbers!K276</f>
        <v>2866</v>
      </c>
      <c r="L13" s="55">
        <f>KS201EW_Numbers!L276</f>
        <v>3020</v>
      </c>
      <c r="M13" s="55">
        <f>KS201EW_Numbers!M276</f>
        <v>4994</v>
      </c>
      <c r="N13" s="55">
        <f>KS201EW_Numbers!N276</f>
        <v>7599</v>
      </c>
      <c r="O13" s="55">
        <f>KS201EW_Numbers!O276</f>
        <v>1905</v>
      </c>
      <c r="P13" s="55">
        <f>KS201EW_Numbers!P276</f>
        <v>6180</v>
      </c>
      <c r="Q13" s="55">
        <f>KS201EW_Numbers!Q276</f>
        <v>3436</v>
      </c>
      <c r="R13" s="55">
        <f>KS201EW_Numbers!R276</f>
        <v>6747</v>
      </c>
      <c r="S13" s="55">
        <f>KS201EW_Numbers!S276</f>
        <v>27976</v>
      </c>
      <c r="T13" s="55">
        <f>KS201EW_Numbers!T276</f>
        <v>19168</v>
      </c>
      <c r="U13" s="55">
        <f>KS201EW_Numbers!U276</f>
        <v>9714</v>
      </c>
      <c r="V13" s="55">
        <f>KS201EW_Numbers!V276</f>
        <v>1721</v>
      </c>
      <c r="W13" s="55">
        <f>KS201EW_Numbers!W276</f>
        <v>11338</v>
      </c>
      <c r="X13" s="55">
        <f t="shared" si="0"/>
        <v>246270</v>
      </c>
      <c r="Y13" s="55">
        <f t="shared" si="1"/>
        <v>0</v>
      </c>
      <c r="Z13" s="47">
        <f t="shared" si="2"/>
        <v>134617</v>
      </c>
      <c r="AA13" s="47">
        <f t="shared" si="3"/>
        <v>56858</v>
      </c>
      <c r="AB13" s="47">
        <f t="shared" si="4"/>
        <v>25867</v>
      </c>
      <c r="AC13" s="47">
        <f t="shared" si="5"/>
        <v>15869</v>
      </c>
      <c r="AD13" s="47">
        <f t="shared" si="6"/>
        <v>13059</v>
      </c>
      <c r="AE13" s="47">
        <f t="shared" si="7"/>
        <v>246270</v>
      </c>
    </row>
    <row r="14" spans="1:31" x14ac:dyDescent="0.15">
      <c r="A14" s="47" t="s">
        <v>915</v>
      </c>
      <c r="B14" s="47" t="s">
        <v>539</v>
      </c>
      <c r="C14" s="48" t="s">
        <v>903</v>
      </c>
      <c r="D14" s="47" t="s">
        <v>904</v>
      </c>
      <c r="E14" s="55">
        <f>KS201EW_Numbers!E277</f>
        <v>182493</v>
      </c>
      <c r="F14" s="55">
        <f>KS201EW_Numbers!F277</f>
        <v>81989</v>
      </c>
      <c r="G14" s="55">
        <f>KS201EW_Numbers!G277</f>
        <v>6321</v>
      </c>
      <c r="H14" s="55">
        <f>KS201EW_Numbers!H277</f>
        <v>217</v>
      </c>
      <c r="I14" s="55">
        <f>KS201EW_Numbers!I277</f>
        <v>35695</v>
      </c>
      <c r="J14" s="55">
        <f>KS201EW_Numbers!J277</f>
        <v>2769</v>
      </c>
      <c r="K14" s="55">
        <f>KS201EW_Numbers!K277</f>
        <v>1495</v>
      </c>
      <c r="L14" s="55">
        <f>KS201EW_Numbers!L277</f>
        <v>2649</v>
      </c>
      <c r="M14" s="55">
        <f>KS201EW_Numbers!M277</f>
        <v>3131</v>
      </c>
      <c r="N14" s="55">
        <f>KS201EW_Numbers!N277</f>
        <v>3451</v>
      </c>
      <c r="O14" s="55">
        <f>KS201EW_Numbers!O277</f>
        <v>1612</v>
      </c>
      <c r="P14" s="55">
        <f>KS201EW_Numbers!P277</f>
        <v>1056</v>
      </c>
      <c r="Q14" s="55">
        <f>KS201EW_Numbers!Q277</f>
        <v>3140</v>
      </c>
      <c r="R14" s="55">
        <f>KS201EW_Numbers!R277</f>
        <v>7376</v>
      </c>
      <c r="S14" s="55">
        <f>KS201EW_Numbers!S277</f>
        <v>10552</v>
      </c>
      <c r="T14" s="55">
        <f>KS201EW_Numbers!T277</f>
        <v>7111</v>
      </c>
      <c r="U14" s="55">
        <f>KS201EW_Numbers!U277</f>
        <v>3842</v>
      </c>
      <c r="V14" s="55">
        <f>KS201EW_Numbers!V277</f>
        <v>5228</v>
      </c>
      <c r="W14" s="55">
        <f>KS201EW_Numbers!W277</f>
        <v>4859</v>
      </c>
      <c r="X14" s="55">
        <f t="shared" si="0"/>
        <v>182493</v>
      </c>
      <c r="Y14" s="55">
        <f t="shared" si="1"/>
        <v>0</v>
      </c>
      <c r="Z14" s="47">
        <f t="shared" si="2"/>
        <v>124222</v>
      </c>
      <c r="AA14" s="47">
        <f t="shared" si="3"/>
        <v>21505</v>
      </c>
      <c r="AB14" s="47">
        <f t="shared" si="4"/>
        <v>16635</v>
      </c>
      <c r="AC14" s="47">
        <f t="shared" si="5"/>
        <v>10044</v>
      </c>
      <c r="AD14" s="47">
        <f t="shared" si="6"/>
        <v>10087</v>
      </c>
      <c r="AE14" s="47">
        <f t="shared" si="7"/>
        <v>182493</v>
      </c>
    </row>
    <row r="15" spans="1:31" x14ac:dyDescent="0.15">
      <c r="A15" s="47" t="s">
        <v>916</v>
      </c>
      <c r="B15" s="47" t="s">
        <v>541</v>
      </c>
      <c r="C15" s="48" t="s">
        <v>903</v>
      </c>
      <c r="D15" s="47" t="s">
        <v>904</v>
      </c>
      <c r="E15" s="55">
        <f>KS201EW_Numbers!E278</f>
        <v>254926</v>
      </c>
      <c r="F15" s="55">
        <f>KS201EW_Numbers!F278</f>
        <v>88424</v>
      </c>
      <c r="G15" s="55">
        <f>KS201EW_Numbers!G278</f>
        <v>6997</v>
      </c>
      <c r="H15" s="55">
        <f>KS201EW_Numbers!H278</f>
        <v>370</v>
      </c>
      <c r="I15" s="55">
        <f>KS201EW_Numbers!I278</f>
        <v>58552</v>
      </c>
      <c r="J15" s="55">
        <f>KS201EW_Numbers!J278</f>
        <v>4856</v>
      </c>
      <c r="K15" s="55">
        <f>KS201EW_Numbers!K278</f>
        <v>2609</v>
      </c>
      <c r="L15" s="55">
        <f>KS201EW_Numbers!L278</f>
        <v>3738</v>
      </c>
      <c r="M15" s="55">
        <f>KS201EW_Numbers!M278</f>
        <v>5345</v>
      </c>
      <c r="N15" s="55">
        <f>KS201EW_Numbers!N278</f>
        <v>5945</v>
      </c>
      <c r="O15" s="55">
        <f>KS201EW_Numbers!O278</f>
        <v>1920</v>
      </c>
      <c r="P15" s="55">
        <f>KS201EW_Numbers!P278</f>
        <v>4417</v>
      </c>
      <c r="Q15" s="55">
        <f>KS201EW_Numbers!Q278</f>
        <v>3744</v>
      </c>
      <c r="R15" s="55">
        <f>KS201EW_Numbers!R278</f>
        <v>8124</v>
      </c>
      <c r="S15" s="55">
        <f>KS201EW_Numbers!S278</f>
        <v>23037</v>
      </c>
      <c r="T15" s="55">
        <f>KS201EW_Numbers!T278</f>
        <v>18087</v>
      </c>
      <c r="U15" s="55">
        <f>KS201EW_Numbers!U278</f>
        <v>6706</v>
      </c>
      <c r="V15" s="55">
        <f>KS201EW_Numbers!V278</f>
        <v>2229</v>
      </c>
      <c r="W15" s="55">
        <f>KS201EW_Numbers!W278</f>
        <v>9826</v>
      </c>
      <c r="X15" s="55">
        <f t="shared" si="0"/>
        <v>254926</v>
      </c>
      <c r="Y15" s="55">
        <f t="shared" si="1"/>
        <v>0</v>
      </c>
      <c r="Z15" s="47">
        <f t="shared" si="2"/>
        <v>154343</v>
      </c>
      <c r="AA15" s="47">
        <f t="shared" si="3"/>
        <v>47830</v>
      </c>
      <c r="AB15" s="47">
        <f t="shared" si="4"/>
        <v>24150</v>
      </c>
      <c r="AC15" s="47">
        <f t="shared" si="5"/>
        <v>16548</v>
      </c>
      <c r="AD15" s="47">
        <f t="shared" si="6"/>
        <v>12055</v>
      </c>
      <c r="AE15" s="47">
        <f t="shared" si="7"/>
        <v>254926</v>
      </c>
    </row>
    <row r="16" spans="1:31" x14ac:dyDescent="0.15">
      <c r="A16" s="47" t="s">
        <v>917</v>
      </c>
      <c r="B16" s="47" t="s">
        <v>581</v>
      </c>
      <c r="C16" s="48" t="s">
        <v>903</v>
      </c>
      <c r="D16" s="47" t="s">
        <v>904</v>
      </c>
      <c r="E16" s="55">
        <f>KS201EW_Numbers!E299</f>
        <v>239056</v>
      </c>
      <c r="F16" s="55">
        <f>KS201EW_Numbers!F299</f>
        <v>73826</v>
      </c>
      <c r="G16" s="55">
        <f>KS201EW_Numbers!G299</f>
        <v>7336</v>
      </c>
      <c r="H16" s="55">
        <f>KS201EW_Numbers!H299</f>
        <v>181</v>
      </c>
      <c r="I16" s="55">
        <f>KS201EW_Numbers!I299</f>
        <v>19648</v>
      </c>
      <c r="J16" s="55">
        <f>KS201EW_Numbers!J299</f>
        <v>2344</v>
      </c>
      <c r="K16" s="55">
        <f>KS201EW_Numbers!K299</f>
        <v>1053</v>
      </c>
      <c r="L16" s="55">
        <f>KS201EW_Numbers!L299</f>
        <v>3417</v>
      </c>
      <c r="M16" s="55">
        <f>KS201EW_Numbers!M299</f>
        <v>2685</v>
      </c>
      <c r="N16" s="55">
        <f>KS201EW_Numbers!N299</f>
        <v>63051</v>
      </c>
      <c r="O16" s="55">
        <f>KS201EW_Numbers!O299</f>
        <v>7797</v>
      </c>
      <c r="P16" s="55">
        <f>KS201EW_Numbers!P299</f>
        <v>1378</v>
      </c>
      <c r="Q16" s="55">
        <f>KS201EW_Numbers!Q299</f>
        <v>2629</v>
      </c>
      <c r="R16" s="55">
        <f>KS201EW_Numbers!R299</f>
        <v>26953</v>
      </c>
      <c r="S16" s="55">
        <f>KS201EW_Numbers!S299</f>
        <v>8526</v>
      </c>
      <c r="T16" s="55">
        <f>KS201EW_Numbers!T299</f>
        <v>6812</v>
      </c>
      <c r="U16" s="55">
        <f>KS201EW_Numbers!U299</f>
        <v>4370</v>
      </c>
      <c r="V16" s="55">
        <f>KS201EW_Numbers!V299</f>
        <v>3708</v>
      </c>
      <c r="W16" s="55">
        <f>KS201EW_Numbers!W299</f>
        <v>3342</v>
      </c>
      <c r="X16" s="55">
        <f t="shared" si="0"/>
        <v>239056</v>
      </c>
      <c r="Y16" s="55">
        <f t="shared" si="1"/>
        <v>0</v>
      </c>
      <c r="Z16" s="47">
        <f t="shared" si="2"/>
        <v>100991</v>
      </c>
      <c r="AA16" s="47">
        <f t="shared" si="3"/>
        <v>19708</v>
      </c>
      <c r="AB16" s="47">
        <f t="shared" si="4"/>
        <v>101808</v>
      </c>
      <c r="AC16" s="47">
        <f t="shared" si="5"/>
        <v>9499</v>
      </c>
      <c r="AD16" s="47">
        <f t="shared" si="6"/>
        <v>7050</v>
      </c>
      <c r="AE16" s="47">
        <f t="shared" si="7"/>
        <v>239056</v>
      </c>
    </row>
    <row r="17" spans="1:31" x14ac:dyDescent="0.15">
      <c r="A17" s="47" t="s">
        <v>918</v>
      </c>
      <c r="B17" s="47" t="s">
        <v>583</v>
      </c>
      <c r="C17" s="48" t="s">
        <v>903</v>
      </c>
      <c r="D17" s="47" t="s">
        <v>904</v>
      </c>
      <c r="E17" s="55">
        <f>KS201EW_Numbers!E300</f>
        <v>237232</v>
      </c>
      <c r="F17" s="55">
        <f>KS201EW_Numbers!F300</f>
        <v>197615</v>
      </c>
      <c r="G17" s="55">
        <f>KS201EW_Numbers!G300</f>
        <v>2989</v>
      </c>
      <c r="H17" s="55">
        <f>KS201EW_Numbers!H300</f>
        <v>160</v>
      </c>
      <c r="I17" s="55">
        <f>KS201EW_Numbers!I300</f>
        <v>7185</v>
      </c>
      <c r="J17" s="55">
        <f>KS201EW_Numbers!J300</f>
        <v>1970</v>
      </c>
      <c r="K17" s="55">
        <f>KS201EW_Numbers!K300</f>
        <v>712</v>
      </c>
      <c r="L17" s="55">
        <f>KS201EW_Numbers!L300</f>
        <v>1154</v>
      </c>
      <c r="M17" s="55">
        <f>KS201EW_Numbers!M300</f>
        <v>1097</v>
      </c>
      <c r="N17" s="55">
        <f>KS201EW_Numbers!N300</f>
        <v>5017</v>
      </c>
      <c r="O17" s="55">
        <f>KS201EW_Numbers!O300</f>
        <v>1492</v>
      </c>
      <c r="P17" s="55">
        <f>KS201EW_Numbers!P300</f>
        <v>975</v>
      </c>
      <c r="Q17" s="55">
        <f>KS201EW_Numbers!Q300</f>
        <v>1459</v>
      </c>
      <c r="R17" s="55">
        <f>KS201EW_Numbers!R300</f>
        <v>2602</v>
      </c>
      <c r="S17" s="55">
        <f>KS201EW_Numbers!S300</f>
        <v>7581</v>
      </c>
      <c r="T17" s="55">
        <f>KS201EW_Numbers!T300</f>
        <v>2885</v>
      </c>
      <c r="U17" s="55">
        <f>KS201EW_Numbers!U300</f>
        <v>1015</v>
      </c>
      <c r="V17" s="55">
        <f>KS201EW_Numbers!V300</f>
        <v>311</v>
      </c>
      <c r="W17" s="55">
        <f>KS201EW_Numbers!W300</f>
        <v>1013</v>
      </c>
      <c r="X17" s="55">
        <f t="shared" si="0"/>
        <v>237232</v>
      </c>
      <c r="Y17" s="55">
        <f t="shared" si="1"/>
        <v>0</v>
      </c>
      <c r="Z17" s="47">
        <f t="shared" si="2"/>
        <v>207949</v>
      </c>
      <c r="AA17" s="47">
        <f t="shared" si="3"/>
        <v>11481</v>
      </c>
      <c r="AB17" s="47">
        <f t="shared" si="4"/>
        <v>11545</v>
      </c>
      <c r="AC17" s="47">
        <f t="shared" si="5"/>
        <v>4933</v>
      </c>
      <c r="AD17" s="47">
        <f t="shared" si="6"/>
        <v>1324</v>
      </c>
      <c r="AE17" s="47">
        <f t="shared" si="7"/>
        <v>237232</v>
      </c>
    </row>
    <row r="18" spans="1:31" x14ac:dyDescent="0.15">
      <c r="A18" s="47" t="s">
        <v>919</v>
      </c>
      <c r="B18" s="47" t="s">
        <v>585</v>
      </c>
      <c r="C18" s="48" t="s">
        <v>903</v>
      </c>
      <c r="D18" s="47" t="s">
        <v>904</v>
      </c>
      <c r="E18" s="55">
        <f>KS201EW_Numbers!E301</f>
        <v>273936</v>
      </c>
      <c r="F18" s="55">
        <f>KS201EW_Numbers!F301</f>
        <v>142916</v>
      </c>
      <c r="G18" s="55">
        <f>KS201EW_Numbers!G301</f>
        <v>5949</v>
      </c>
      <c r="H18" s="55">
        <f>KS201EW_Numbers!H301</f>
        <v>344</v>
      </c>
      <c r="I18" s="55">
        <f>KS201EW_Numbers!I301</f>
        <v>16822</v>
      </c>
      <c r="J18" s="55">
        <f>KS201EW_Numbers!J301</f>
        <v>2719</v>
      </c>
      <c r="K18" s="55">
        <f>KS201EW_Numbers!K301</f>
        <v>1409</v>
      </c>
      <c r="L18" s="55">
        <f>KS201EW_Numbers!L301</f>
        <v>3602</v>
      </c>
      <c r="M18" s="55">
        <f>KS201EW_Numbers!M301</f>
        <v>2749</v>
      </c>
      <c r="N18" s="55">
        <f>KS201EW_Numbers!N301</f>
        <v>36795</v>
      </c>
      <c r="O18" s="55">
        <f>KS201EW_Numbers!O301</f>
        <v>9200</v>
      </c>
      <c r="P18" s="55">
        <f>KS201EW_Numbers!P301</f>
        <v>2639</v>
      </c>
      <c r="Q18" s="55">
        <f>KS201EW_Numbers!Q301</f>
        <v>2889</v>
      </c>
      <c r="R18" s="55">
        <f>KS201EW_Numbers!R301</f>
        <v>17730</v>
      </c>
      <c r="S18" s="55">
        <f>KS201EW_Numbers!S301</f>
        <v>11275</v>
      </c>
      <c r="T18" s="55">
        <f>KS201EW_Numbers!T301</f>
        <v>4615</v>
      </c>
      <c r="U18" s="55">
        <f>KS201EW_Numbers!U301</f>
        <v>4192</v>
      </c>
      <c r="V18" s="55">
        <f>KS201EW_Numbers!V301</f>
        <v>2925</v>
      </c>
      <c r="W18" s="55">
        <f>KS201EW_Numbers!W301</f>
        <v>5166</v>
      </c>
      <c r="X18" s="55">
        <f t="shared" si="0"/>
        <v>273936</v>
      </c>
      <c r="Y18" s="55">
        <f t="shared" si="1"/>
        <v>0</v>
      </c>
      <c r="Z18" s="47">
        <f t="shared" si="2"/>
        <v>166031</v>
      </c>
      <c r="AA18" s="47">
        <f t="shared" si="3"/>
        <v>20082</v>
      </c>
      <c r="AB18" s="47">
        <f t="shared" si="4"/>
        <v>69253</v>
      </c>
      <c r="AC18" s="47">
        <f t="shared" si="5"/>
        <v>10479</v>
      </c>
      <c r="AD18" s="47">
        <f t="shared" si="6"/>
        <v>8091</v>
      </c>
      <c r="AE18" s="47">
        <f t="shared" si="7"/>
        <v>273936</v>
      </c>
    </row>
    <row r="19" spans="1:31" x14ac:dyDescent="0.15">
      <c r="A19" s="47" t="s">
        <v>920</v>
      </c>
      <c r="B19" s="47" t="s">
        <v>587</v>
      </c>
      <c r="C19" s="48" t="s">
        <v>903</v>
      </c>
      <c r="D19" s="47" t="s">
        <v>904</v>
      </c>
      <c r="E19" s="55">
        <f>KS201EW_Numbers!E302</f>
        <v>253957</v>
      </c>
      <c r="F19" s="55">
        <f>KS201EW_Numbers!F302</f>
        <v>96264</v>
      </c>
      <c r="G19" s="55">
        <f>KS201EW_Numbers!G302</f>
        <v>4775</v>
      </c>
      <c r="H19" s="55">
        <f>KS201EW_Numbers!H302</f>
        <v>183</v>
      </c>
      <c r="I19" s="55">
        <f>KS201EW_Numbers!I302</f>
        <v>29283</v>
      </c>
      <c r="J19" s="55">
        <f>KS201EW_Numbers!J302</f>
        <v>2273</v>
      </c>
      <c r="K19" s="55">
        <f>KS201EW_Numbers!K302</f>
        <v>1730</v>
      </c>
      <c r="L19" s="55">
        <f>KS201EW_Numbers!L302</f>
        <v>3390</v>
      </c>
      <c r="M19" s="55">
        <f>KS201EW_Numbers!M302</f>
        <v>2956</v>
      </c>
      <c r="N19" s="55">
        <f>KS201EW_Numbers!N302</f>
        <v>48161</v>
      </c>
      <c r="O19" s="55">
        <f>KS201EW_Numbers!O302</f>
        <v>13676</v>
      </c>
      <c r="P19" s="55">
        <f>KS201EW_Numbers!P302</f>
        <v>2189</v>
      </c>
      <c r="Q19" s="55">
        <f>KS201EW_Numbers!Q302</f>
        <v>2405</v>
      </c>
      <c r="R19" s="55">
        <f>KS201EW_Numbers!R302</f>
        <v>20826</v>
      </c>
      <c r="S19" s="55">
        <f>KS201EW_Numbers!S302</f>
        <v>10787</v>
      </c>
      <c r="T19" s="55">
        <f>KS201EW_Numbers!T302</f>
        <v>3381</v>
      </c>
      <c r="U19" s="55">
        <f>KS201EW_Numbers!U302</f>
        <v>2645</v>
      </c>
      <c r="V19" s="55">
        <f>KS201EW_Numbers!V302</f>
        <v>3638</v>
      </c>
      <c r="W19" s="55">
        <f>KS201EW_Numbers!W302</f>
        <v>5395</v>
      </c>
      <c r="X19" s="55">
        <f t="shared" si="0"/>
        <v>253957</v>
      </c>
      <c r="Y19" s="55">
        <f t="shared" si="1"/>
        <v>0</v>
      </c>
      <c r="Z19" s="47">
        <f t="shared" si="2"/>
        <v>130505</v>
      </c>
      <c r="AA19" s="47">
        <f t="shared" si="3"/>
        <v>16813</v>
      </c>
      <c r="AB19" s="47">
        <f t="shared" si="4"/>
        <v>87257</v>
      </c>
      <c r="AC19" s="47">
        <f t="shared" si="5"/>
        <v>10349</v>
      </c>
      <c r="AD19" s="47">
        <f t="shared" si="6"/>
        <v>9033</v>
      </c>
      <c r="AE19" s="47">
        <f t="shared" si="7"/>
        <v>253957</v>
      </c>
    </row>
    <row r="20" spans="1:31" x14ac:dyDescent="0.15">
      <c r="A20" s="47" t="s">
        <v>921</v>
      </c>
      <c r="B20" s="47" t="s">
        <v>543</v>
      </c>
      <c r="C20" s="48" t="s">
        <v>903</v>
      </c>
      <c r="D20" s="47" t="s">
        <v>904</v>
      </c>
      <c r="E20" s="55">
        <f>KS201EW_Numbers!E279</f>
        <v>206125</v>
      </c>
      <c r="F20" s="55">
        <f>KS201EW_Numbers!F279</f>
        <v>98322</v>
      </c>
      <c r="G20" s="55">
        <f>KS201EW_Numbers!G279</f>
        <v>8140</v>
      </c>
      <c r="H20" s="55">
        <f>KS201EW_Numbers!H279</f>
        <v>163</v>
      </c>
      <c r="I20" s="55">
        <f>KS201EW_Numbers!I279</f>
        <v>33890</v>
      </c>
      <c r="J20" s="55">
        <f>KS201EW_Numbers!J279</f>
        <v>4236</v>
      </c>
      <c r="K20" s="55">
        <f>KS201EW_Numbers!K279</f>
        <v>1912</v>
      </c>
      <c r="L20" s="55">
        <f>KS201EW_Numbers!L279</f>
        <v>2964</v>
      </c>
      <c r="M20" s="55">
        <f>KS201EW_Numbers!M279</f>
        <v>4227</v>
      </c>
      <c r="N20" s="55">
        <f>KS201EW_Numbers!N279</f>
        <v>3534</v>
      </c>
      <c r="O20" s="55">
        <f>KS201EW_Numbers!O279</f>
        <v>951</v>
      </c>
      <c r="P20" s="55">
        <f>KS201EW_Numbers!P279</f>
        <v>4662</v>
      </c>
      <c r="Q20" s="55">
        <f>KS201EW_Numbers!Q279</f>
        <v>4457</v>
      </c>
      <c r="R20" s="55">
        <f>KS201EW_Numbers!R279</f>
        <v>5430</v>
      </c>
      <c r="S20" s="55">
        <f>KS201EW_Numbers!S279</f>
        <v>12622</v>
      </c>
      <c r="T20" s="55">
        <f>KS201EW_Numbers!T279</f>
        <v>7943</v>
      </c>
      <c r="U20" s="55">
        <f>KS201EW_Numbers!U279</f>
        <v>5729</v>
      </c>
      <c r="V20" s="55">
        <f>KS201EW_Numbers!V279</f>
        <v>1893</v>
      </c>
      <c r="W20" s="55">
        <f>KS201EW_Numbers!W279</f>
        <v>5050</v>
      </c>
      <c r="X20" s="55">
        <f t="shared" si="0"/>
        <v>206125</v>
      </c>
      <c r="Y20" s="55">
        <f t="shared" si="1"/>
        <v>0</v>
      </c>
      <c r="Z20" s="47">
        <f t="shared" si="2"/>
        <v>140515</v>
      </c>
      <c r="AA20" s="47">
        <f t="shared" si="3"/>
        <v>26294</v>
      </c>
      <c r="AB20" s="47">
        <f t="shared" si="4"/>
        <v>19034</v>
      </c>
      <c r="AC20" s="47">
        <f t="shared" si="5"/>
        <v>13339</v>
      </c>
      <c r="AD20" s="47">
        <f t="shared" si="6"/>
        <v>6943</v>
      </c>
      <c r="AE20" s="47">
        <f t="shared" si="7"/>
        <v>206125</v>
      </c>
    </row>
    <row r="21" spans="1:31" x14ac:dyDescent="0.15">
      <c r="A21" s="47" t="s">
        <v>922</v>
      </c>
      <c r="B21" s="47" t="s">
        <v>545</v>
      </c>
      <c r="C21" s="48" t="s">
        <v>903</v>
      </c>
      <c r="D21" s="47" t="s">
        <v>904</v>
      </c>
      <c r="E21" s="55">
        <f>KS201EW_Numbers!E280</f>
        <v>158649</v>
      </c>
      <c r="F21" s="55">
        <f>KS201EW_Numbers!F280</f>
        <v>62271</v>
      </c>
      <c r="G21" s="55">
        <f>KS201EW_Numbers!G280</f>
        <v>3715</v>
      </c>
      <c r="H21" s="55">
        <f>KS201EW_Numbers!H280</f>
        <v>119</v>
      </c>
      <c r="I21" s="55">
        <f>KS201EW_Numbers!I280</f>
        <v>45912</v>
      </c>
      <c r="J21" s="55">
        <f>KS201EW_Numbers!J280</f>
        <v>1695</v>
      </c>
      <c r="K21" s="55">
        <f>KS201EW_Numbers!K280</f>
        <v>1148</v>
      </c>
      <c r="L21" s="55">
        <f>KS201EW_Numbers!L280</f>
        <v>3021</v>
      </c>
      <c r="M21" s="55">
        <f>KS201EW_Numbers!M280</f>
        <v>3122</v>
      </c>
      <c r="N21" s="55">
        <f>KS201EW_Numbers!N280</f>
        <v>2577</v>
      </c>
      <c r="O21" s="55">
        <f>KS201EW_Numbers!O280</f>
        <v>911</v>
      </c>
      <c r="P21" s="55">
        <f>KS201EW_Numbers!P280</f>
        <v>836</v>
      </c>
      <c r="Q21" s="55">
        <f>KS201EW_Numbers!Q280</f>
        <v>3968</v>
      </c>
      <c r="R21" s="55">
        <f>KS201EW_Numbers!R280</f>
        <v>7569</v>
      </c>
      <c r="S21" s="55">
        <f>KS201EW_Numbers!S280</f>
        <v>5536</v>
      </c>
      <c r="T21" s="55">
        <f>KS201EW_Numbers!T280</f>
        <v>3257</v>
      </c>
      <c r="U21" s="55">
        <f>KS201EW_Numbers!U280</f>
        <v>1540</v>
      </c>
      <c r="V21" s="55">
        <f>KS201EW_Numbers!V280</f>
        <v>6455</v>
      </c>
      <c r="W21" s="55">
        <f>KS201EW_Numbers!W280</f>
        <v>4997</v>
      </c>
      <c r="X21" s="55">
        <f t="shared" si="0"/>
        <v>158649</v>
      </c>
      <c r="Y21" s="55">
        <f t="shared" si="1"/>
        <v>0</v>
      </c>
      <c r="Z21" s="47">
        <f t="shared" si="2"/>
        <v>112017</v>
      </c>
      <c r="AA21" s="47">
        <f t="shared" si="3"/>
        <v>10333</v>
      </c>
      <c r="AB21" s="47">
        <f t="shared" si="4"/>
        <v>15861</v>
      </c>
      <c r="AC21" s="47">
        <f t="shared" si="5"/>
        <v>8986</v>
      </c>
      <c r="AD21" s="47">
        <f t="shared" si="6"/>
        <v>11452</v>
      </c>
      <c r="AE21" s="47">
        <f t="shared" si="7"/>
        <v>158649</v>
      </c>
    </row>
    <row r="22" spans="1:31" x14ac:dyDescent="0.15">
      <c r="A22" s="47" t="s">
        <v>923</v>
      </c>
      <c r="B22" s="47" t="s">
        <v>589</v>
      </c>
      <c r="C22" s="48" t="s">
        <v>903</v>
      </c>
      <c r="D22" s="47" t="s">
        <v>904</v>
      </c>
      <c r="E22" s="55">
        <f>KS201EW_Numbers!E303</f>
        <v>160060</v>
      </c>
      <c r="F22" s="55">
        <f>KS201EW_Numbers!F303</f>
        <v>101015</v>
      </c>
      <c r="G22" s="55">
        <f>KS201EW_Numbers!G303</f>
        <v>2718</v>
      </c>
      <c r="H22" s="55">
        <f>KS201EW_Numbers!H303</f>
        <v>95</v>
      </c>
      <c r="I22" s="55">
        <f>KS201EW_Numbers!I303</f>
        <v>15391</v>
      </c>
      <c r="J22" s="55">
        <f>KS201EW_Numbers!J303</f>
        <v>1238</v>
      </c>
      <c r="K22" s="55">
        <f>KS201EW_Numbers!K303</f>
        <v>700</v>
      </c>
      <c r="L22" s="55">
        <f>KS201EW_Numbers!L303</f>
        <v>2500</v>
      </c>
      <c r="M22" s="55">
        <f>KS201EW_Numbers!M303</f>
        <v>1831</v>
      </c>
      <c r="N22" s="55">
        <f>KS201EW_Numbers!N303</f>
        <v>6325</v>
      </c>
      <c r="O22" s="55">
        <f>KS201EW_Numbers!O303</f>
        <v>3009</v>
      </c>
      <c r="P22" s="55">
        <f>KS201EW_Numbers!P303</f>
        <v>892</v>
      </c>
      <c r="Q22" s="55">
        <f>KS201EW_Numbers!Q303</f>
        <v>2883</v>
      </c>
      <c r="R22" s="55">
        <f>KS201EW_Numbers!R303</f>
        <v>13043</v>
      </c>
      <c r="S22" s="55">
        <f>KS201EW_Numbers!S303</f>
        <v>2616</v>
      </c>
      <c r="T22" s="55">
        <f>KS201EW_Numbers!T303</f>
        <v>1027</v>
      </c>
      <c r="U22" s="55">
        <f>KS201EW_Numbers!U303</f>
        <v>378</v>
      </c>
      <c r="V22" s="55">
        <f>KS201EW_Numbers!V303</f>
        <v>2439</v>
      </c>
      <c r="W22" s="55">
        <f>KS201EW_Numbers!W303</f>
        <v>1960</v>
      </c>
      <c r="X22" s="55">
        <f t="shared" si="0"/>
        <v>160060</v>
      </c>
      <c r="Y22" s="55">
        <f t="shared" si="1"/>
        <v>0</v>
      </c>
      <c r="Z22" s="47">
        <f t="shared" si="2"/>
        <v>119219</v>
      </c>
      <c r="AA22" s="47">
        <f t="shared" si="3"/>
        <v>4021</v>
      </c>
      <c r="AB22" s="47">
        <f t="shared" si="4"/>
        <v>26152</v>
      </c>
      <c r="AC22" s="47">
        <f t="shared" si="5"/>
        <v>6269</v>
      </c>
      <c r="AD22" s="47">
        <f t="shared" si="6"/>
        <v>4399</v>
      </c>
      <c r="AE22" s="47">
        <f t="shared" si="7"/>
        <v>160060</v>
      </c>
    </row>
    <row r="23" spans="1:31" x14ac:dyDescent="0.15">
      <c r="A23" s="47" t="s">
        <v>924</v>
      </c>
      <c r="B23" s="47" t="s">
        <v>547</v>
      </c>
      <c r="C23" s="48" t="s">
        <v>903</v>
      </c>
      <c r="D23" s="47" t="s">
        <v>904</v>
      </c>
      <c r="E23" s="55">
        <f>KS201EW_Numbers!E281</f>
        <v>303086</v>
      </c>
      <c r="F23" s="55">
        <f>KS201EW_Numbers!F281</f>
        <v>118250</v>
      </c>
      <c r="G23" s="55">
        <f>KS201EW_Numbers!G281</f>
        <v>7456</v>
      </c>
      <c r="H23" s="55">
        <f>KS201EW_Numbers!H281</f>
        <v>195</v>
      </c>
      <c r="I23" s="55">
        <f>KS201EW_Numbers!I281</f>
        <v>47124</v>
      </c>
      <c r="J23" s="55">
        <f>KS201EW_Numbers!J281</f>
        <v>8302</v>
      </c>
      <c r="K23" s="55">
        <f>KS201EW_Numbers!K281</f>
        <v>4301</v>
      </c>
      <c r="L23" s="55">
        <f>KS201EW_Numbers!L281</f>
        <v>3574</v>
      </c>
      <c r="M23" s="55">
        <f>KS201EW_Numbers!M281</f>
        <v>6983</v>
      </c>
      <c r="N23" s="55">
        <f>KS201EW_Numbers!N281</f>
        <v>4983</v>
      </c>
      <c r="O23" s="55">
        <f>KS201EW_Numbers!O281</f>
        <v>3072</v>
      </c>
      <c r="P23" s="55">
        <f>KS201EW_Numbers!P281</f>
        <v>2221</v>
      </c>
      <c r="Q23" s="55">
        <f>KS201EW_Numbers!Q281</f>
        <v>4573</v>
      </c>
      <c r="R23" s="55">
        <f>KS201EW_Numbers!R281</f>
        <v>6089</v>
      </c>
      <c r="S23" s="55">
        <f>KS201EW_Numbers!S281</f>
        <v>35187</v>
      </c>
      <c r="T23" s="55">
        <f>KS201EW_Numbers!T281</f>
        <v>28886</v>
      </c>
      <c r="U23" s="55">
        <f>KS201EW_Numbers!U281</f>
        <v>14469</v>
      </c>
      <c r="V23" s="55">
        <f>KS201EW_Numbers!V281</f>
        <v>1728</v>
      </c>
      <c r="W23" s="55">
        <f>KS201EW_Numbers!W281</f>
        <v>5693</v>
      </c>
      <c r="X23" s="55">
        <f t="shared" si="0"/>
        <v>303086</v>
      </c>
      <c r="Y23" s="55">
        <f t="shared" si="1"/>
        <v>0</v>
      </c>
      <c r="Z23" s="47">
        <f t="shared" si="2"/>
        <v>173025</v>
      </c>
      <c r="AA23" s="47">
        <f t="shared" si="3"/>
        <v>78542</v>
      </c>
      <c r="AB23" s="47">
        <f t="shared" si="4"/>
        <v>20938</v>
      </c>
      <c r="AC23" s="47">
        <f t="shared" si="5"/>
        <v>23160</v>
      </c>
      <c r="AD23" s="47">
        <f t="shared" si="6"/>
        <v>7421</v>
      </c>
      <c r="AE23" s="47">
        <f t="shared" si="7"/>
        <v>303086</v>
      </c>
    </row>
    <row r="24" spans="1:31" x14ac:dyDescent="0.15">
      <c r="A24" s="47" t="s">
        <v>925</v>
      </c>
      <c r="B24" s="47" t="s">
        <v>549</v>
      </c>
      <c r="C24" s="48" t="s">
        <v>903</v>
      </c>
      <c r="D24" s="47" t="s">
        <v>904</v>
      </c>
      <c r="E24" s="55">
        <f>KS201EW_Numbers!E282</f>
        <v>275885</v>
      </c>
      <c r="F24" s="55">
        <f>KS201EW_Numbers!F282</f>
        <v>114446</v>
      </c>
      <c r="G24" s="55">
        <f>KS201EW_Numbers!G282</f>
        <v>5206</v>
      </c>
      <c r="H24" s="55">
        <f>KS201EW_Numbers!H282</f>
        <v>208</v>
      </c>
      <c r="I24" s="55">
        <f>KS201EW_Numbers!I282</f>
        <v>27826</v>
      </c>
      <c r="J24" s="55">
        <f>KS201EW_Numbers!J282</f>
        <v>8539</v>
      </c>
      <c r="K24" s="55">
        <f>KS201EW_Numbers!K282</f>
        <v>3559</v>
      </c>
      <c r="L24" s="55">
        <f>KS201EW_Numbers!L282</f>
        <v>3045</v>
      </c>
      <c r="M24" s="55">
        <f>KS201EW_Numbers!M282</f>
        <v>5329</v>
      </c>
      <c r="N24" s="55">
        <f>KS201EW_Numbers!N282</f>
        <v>4600</v>
      </c>
      <c r="O24" s="55">
        <f>KS201EW_Numbers!O282</f>
        <v>1596</v>
      </c>
      <c r="P24" s="55">
        <f>KS201EW_Numbers!P282</f>
        <v>1388</v>
      </c>
      <c r="Q24" s="55">
        <f>KS201EW_Numbers!Q282</f>
        <v>6164</v>
      </c>
      <c r="R24" s="55">
        <f>KS201EW_Numbers!R282</f>
        <v>11786</v>
      </c>
      <c r="S24" s="55">
        <f>KS201EW_Numbers!S282</f>
        <v>32025</v>
      </c>
      <c r="T24" s="55">
        <f>KS201EW_Numbers!T282</f>
        <v>30854</v>
      </c>
      <c r="U24" s="55">
        <f>KS201EW_Numbers!U282</f>
        <v>12063</v>
      </c>
      <c r="V24" s="55">
        <f>KS201EW_Numbers!V282</f>
        <v>1456</v>
      </c>
      <c r="W24" s="55">
        <f>KS201EW_Numbers!W282</f>
        <v>5795</v>
      </c>
      <c r="X24" s="55">
        <f t="shared" si="0"/>
        <v>275885</v>
      </c>
      <c r="Y24" s="55">
        <f t="shared" si="1"/>
        <v>0</v>
      </c>
      <c r="Z24" s="47">
        <f t="shared" si="2"/>
        <v>147686</v>
      </c>
      <c r="AA24" s="47">
        <f t="shared" si="3"/>
        <v>74942</v>
      </c>
      <c r="AB24" s="47">
        <f t="shared" si="4"/>
        <v>25534</v>
      </c>
      <c r="AC24" s="47">
        <f t="shared" si="5"/>
        <v>20472</v>
      </c>
      <c r="AD24" s="47">
        <f t="shared" si="6"/>
        <v>7251</v>
      </c>
      <c r="AE24" s="47">
        <f t="shared" si="7"/>
        <v>275885</v>
      </c>
    </row>
    <row r="25" spans="1:31" x14ac:dyDescent="0.15">
      <c r="A25" s="47" t="s">
        <v>926</v>
      </c>
      <c r="B25" s="47" t="s">
        <v>591</v>
      </c>
      <c r="C25" s="48" t="s">
        <v>903</v>
      </c>
      <c r="D25" s="47" t="s">
        <v>904</v>
      </c>
      <c r="E25" s="55">
        <f>KS201EW_Numbers!E304</f>
        <v>199693</v>
      </c>
      <c r="F25" s="55">
        <f>KS201EW_Numbers!F304</f>
        <v>96658</v>
      </c>
      <c r="G25" s="55">
        <f>KS201EW_Numbers!G304</f>
        <v>4417</v>
      </c>
      <c r="H25" s="55">
        <f>KS201EW_Numbers!H304</f>
        <v>216</v>
      </c>
      <c r="I25" s="55">
        <f>KS201EW_Numbers!I304</f>
        <v>28315</v>
      </c>
      <c r="J25" s="55">
        <f>KS201EW_Numbers!J304</f>
        <v>2579</v>
      </c>
      <c r="K25" s="55">
        <f>KS201EW_Numbers!K304</f>
        <v>1279</v>
      </c>
      <c r="L25" s="55">
        <f>KS201EW_Numbers!L304</f>
        <v>2829</v>
      </c>
      <c r="M25" s="55">
        <f>KS201EW_Numbers!M304</f>
        <v>2647</v>
      </c>
      <c r="N25" s="55">
        <f>KS201EW_Numbers!N304</f>
        <v>8106</v>
      </c>
      <c r="O25" s="55">
        <f>KS201EW_Numbers!O304</f>
        <v>7337</v>
      </c>
      <c r="P25" s="55">
        <f>KS201EW_Numbers!P304</f>
        <v>2216</v>
      </c>
      <c r="Q25" s="55">
        <f>KS201EW_Numbers!Q304</f>
        <v>2618</v>
      </c>
      <c r="R25" s="55">
        <f>KS201EW_Numbers!R304</f>
        <v>15866</v>
      </c>
      <c r="S25" s="55">
        <f>KS201EW_Numbers!S304</f>
        <v>10442</v>
      </c>
      <c r="T25" s="55">
        <f>KS201EW_Numbers!T304</f>
        <v>8126</v>
      </c>
      <c r="U25" s="55">
        <f>KS201EW_Numbers!U304</f>
        <v>2243</v>
      </c>
      <c r="V25" s="55">
        <f>KS201EW_Numbers!V304</f>
        <v>1413</v>
      </c>
      <c r="W25" s="55">
        <f>KS201EW_Numbers!W304</f>
        <v>2386</v>
      </c>
      <c r="X25" s="55">
        <f t="shared" si="0"/>
        <v>199693</v>
      </c>
      <c r="Y25" s="55">
        <f t="shared" si="1"/>
        <v>0</v>
      </c>
      <c r="Z25" s="47">
        <f t="shared" si="2"/>
        <v>129606</v>
      </c>
      <c r="AA25" s="47">
        <f t="shared" si="3"/>
        <v>20811</v>
      </c>
      <c r="AB25" s="47">
        <f t="shared" si="4"/>
        <v>36143</v>
      </c>
      <c r="AC25" s="47">
        <f t="shared" si="5"/>
        <v>9334</v>
      </c>
      <c r="AD25" s="47">
        <f t="shared" si="6"/>
        <v>3799</v>
      </c>
      <c r="AE25" s="47">
        <f t="shared" si="7"/>
        <v>199693</v>
      </c>
    </row>
    <row r="26" spans="1:31" x14ac:dyDescent="0.15">
      <c r="A26" s="47" t="s">
        <v>927</v>
      </c>
      <c r="B26" s="47" t="s">
        <v>551</v>
      </c>
      <c r="C26" s="48" t="s">
        <v>903</v>
      </c>
      <c r="D26" s="47" t="s">
        <v>904</v>
      </c>
      <c r="E26" s="55">
        <f>KS201EW_Numbers!E283</f>
        <v>307984</v>
      </c>
      <c r="F26" s="55">
        <f>KS201EW_Numbers!F283</f>
        <v>51516</v>
      </c>
      <c r="G26" s="55">
        <f>KS201EW_Numbers!G283</f>
        <v>2172</v>
      </c>
      <c r="H26" s="55">
        <f>KS201EW_Numbers!H283</f>
        <v>462</v>
      </c>
      <c r="I26" s="55">
        <f>KS201EW_Numbers!I283</f>
        <v>35066</v>
      </c>
      <c r="J26" s="55">
        <f>KS201EW_Numbers!J283</f>
        <v>3957</v>
      </c>
      <c r="K26" s="55">
        <f>KS201EW_Numbers!K283</f>
        <v>3319</v>
      </c>
      <c r="L26" s="55">
        <f>KS201EW_Numbers!L283</f>
        <v>2677</v>
      </c>
      <c r="M26" s="55">
        <f>KS201EW_Numbers!M283</f>
        <v>3992</v>
      </c>
      <c r="N26" s="55">
        <f>KS201EW_Numbers!N283</f>
        <v>42484</v>
      </c>
      <c r="O26" s="55">
        <f>KS201EW_Numbers!O283</f>
        <v>30307</v>
      </c>
      <c r="P26" s="55">
        <f>KS201EW_Numbers!P283</f>
        <v>37262</v>
      </c>
      <c r="Q26" s="55">
        <f>KS201EW_Numbers!Q283</f>
        <v>3930</v>
      </c>
      <c r="R26" s="55">
        <f>KS201EW_Numbers!R283</f>
        <v>19912</v>
      </c>
      <c r="S26" s="55">
        <f>KS201EW_Numbers!S283</f>
        <v>37811</v>
      </c>
      <c r="T26" s="55">
        <f>KS201EW_Numbers!T283</f>
        <v>15050</v>
      </c>
      <c r="U26" s="55">
        <f>KS201EW_Numbers!U283</f>
        <v>7395</v>
      </c>
      <c r="V26" s="55">
        <f>KS201EW_Numbers!V283</f>
        <v>3523</v>
      </c>
      <c r="W26" s="55">
        <f>KS201EW_Numbers!W283</f>
        <v>7149</v>
      </c>
      <c r="X26" s="55">
        <f t="shared" si="0"/>
        <v>307984</v>
      </c>
      <c r="Y26" s="55">
        <f t="shared" si="1"/>
        <v>0</v>
      </c>
      <c r="Z26" s="47">
        <f t="shared" si="2"/>
        <v>89216</v>
      </c>
      <c r="AA26" s="47">
        <f t="shared" si="3"/>
        <v>60256</v>
      </c>
      <c r="AB26" s="47">
        <f t="shared" si="4"/>
        <v>133895</v>
      </c>
      <c r="AC26" s="47">
        <f t="shared" si="5"/>
        <v>13945</v>
      </c>
      <c r="AD26" s="47">
        <f t="shared" si="6"/>
        <v>10672</v>
      </c>
      <c r="AE26" s="47">
        <f t="shared" si="7"/>
        <v>307984</v>
      </c>
    </row>
    <row r="27" spans="1:31" x14ac:dyDescent="0.15">
      <c r="A27" s="47" t="s">
        <v>928</v>
      </c>
      <c r="B27" s="47" t="s">
        <v>593</v>
      </c>
      <c r="C27" s="48" t="s">
        <v>903</v>
      </c>
      <c r="D27" s="47" t="s">
        <v>904</v>
      </c>
      <c r="E27" s="55">
        <f>KS201EW_Numbers!E305</f>
        <v>278970</v>
      </c>
      <c r="F27" s="55">
        <f>KS201EW_Numbers!F305</f>
        <v>96253</v>
      </c>
      <c r="G27" s="55">
        <f>KS201EW_Numbers!G305</f>
        <v>3900</v>
      </c>
      <c r="H27" s="55">
        <f>KS201EW_Numbers!H305</f>
        <v>140</v>
      </c>
      <c r="I27" s="55">
        <f>KS201EW_Numbers!I305</f>
        <v>18353</v>
      </c>
      <c r="J27" s="55">
        <f>KS201EW_Numbers!J305</f>
        <v>3204</v>
      </c>
      <c r="K27" s="55">
        <f>KS201EW_Numbers!K305</f>
        <v>1692</v>
      </c>
      <c r="L27" s="55">
        <f>KS201EW_Numbers!L305</f>
        <v>3251</v>
      </c>
      <c r="M27" s="55">
        <f>KS201EW_Numbers!M305</f>
        <v>3309</v>
      </c>
      <c r="N27" s="55">
        <f>KS201EW_Numbers!N305</f>
        <v>45660</v>
      </c>
      <c r="O27" s="55">
        <f>KS201EW_Numbers!O305</f>
        <v>31051</v>
      </c>
      <c r="P27" s="55">
        <f>KS201EW_Numbers!P305</f>
        <v>16011</v>
      </c>
      <c r="Q27" s="55">
        <f>KS201EW_Numbers!Q305</f>
        <v>3000</v>
      </c>
      <c r="R27" s="55">
        <f>KS201EW_Numbers!R305</f>
        <v>20781</v>
      </c>
      <c r="S27" s="55">
        <f>KS201EW_Numbers!S305</f>
        <v>12357</v>
      </c>
      <c r="T27" s="55">
        <f>KS201EW_Numbers!T305</f>
        <v>9064</v>
      </c>
      <c r="U27" s="55">
        <f>KS201EW_Numbers!U305</f>
        <v>3424</v>
      </c>
      <c r="V27" s="55">
        <f>KS201EW_Numbers!V305</f>
        <v>1551</v>
      </c>
      <c r="W27" s="55">
        <f>KS201EW_Numbers!W305</f>
        <v>5969</v>
      </c>
      <c r="X27" s="55">
        <f t="shared" si="0"/>
        <v>278970</v>
      </c>
      <c r="Y27" s="55">
        <f t="shared" si="1"/>
        <v>0</v>
      </c>
      <c r="Z27" s="47">
        <f t="shared" si="2"/>
        <v>118646</v>
      </c>
      <c r="AA27" s="47">
        <f t="shared" si="3"/>
        <v>24845</v>
      </c>
      <c r="AB27" s="47">
        <f t="shared" si="4"/>
        <v>116503</v>
      </c>
      <c r="AC27" s="47">
        <f t="shared" si="5"/>
        <v>11456</v>
      </c>
      <c r="AD27" s="47">
        <f t="shared" si="6"/>
        <v>7520</v>
      </c>
      <c r="AE27" s="47">
        <f t="shared" si="7"/>
        <v>278970</v>
      </c>
    </row>
    <row r="28" spans="1:31" x14ac:dyDescent="0.15">
      <c r="A28" s="47" t="s">
        <v>929</v>
      </c>
      <c r="B28" s="47" t="s">
        <v>595</v>
      </c>
      <c r="C28" s="48" t="s">
        <v>903</v>
      </c>
      <c r="D28" s="47" t="s">
        <v>904</v>
      </c>
      <c r="E28" s="55">
        <f>KS201EW_Numbers!E306</f>
        <v>186990</v>
      </c>
      <c r="F28" s="55">
        <f>KS201EW_Numbers!F306</f>
        <v>133582</v>
      </c>
      <c r="G28" s="55">
        <f>KS201EW_Numbers!G306</f>
        <v>4766</v>
      </c>
      <c r="H28" s="55">
        <f>KS201EW_Numbers!H306</f>
        <v>95</v>
      </c>
      <c r="I28" s="55">
        <f>KS201EW_Numbers!I306</f>
        <v>22282</v>
      </c>
      <c r="J28" s="55">
        <f>KS201EW_Numbers!J306</f>
        <v>1250</v>
      </c>
      <c r="K28" s="55">
        <f>KS201EW_Numbers!K306</f>
        <v>731</v>
      </c>
      <c r="L28" s="55">
        <f>KS201EW_Numbers!L306</f>
        <v>2857</v>
      </c>
      <c r="M28" s="55">
        <f>KS201EW_Numbers!M306</f>
        <v>1942</v>
      </c>
      <c r="N28" s="55">
        <f>KS201EW_Numbers!N306</f>
        <v>5202</v>
      </c>
      <c r="O28" s="55">
        <f>KS201EW_Numbers!O306</f>
        <v>1163</v>
      </c>
      <c r="P28" s="55">
        <f>KS201EW_Numbers!P306</f>
        <v>867</v>
      </c>
      <c r="Q28" s="55">
        <f>KS201EW_Numbers!Q306</f>
        <v>1753</v>
      </c>
      <c r="R28" s="55">
        <f>KS201EW_Numbers!R306</f>
        <v>4622</v>
      </c>
      <c r="S28" s="55">
        <f>KS201EW_Numbers!S306</f>
        <v>1643</v>
      </c>
      <c r="T28" s="55">
        <f>KS201EW_Numbers!T306</f>
        <v>840</v>
      </c>
      <c r="U28" s="55">
        <f>KS201EW_Numbers!U306</f>
        <v>333</v>
      </c>
      <c r="V28" s="55">
        <f>KS201EW_Numbers!V306</f>
        <v>1172</v>
      </c>
      <c r="W28" s="55">
        <f>KS201EW_Numbers!W306</f>
        <v>1890</v>
      </c>
      <c r="X28" s="55">
        <f t="shared" si="0"/>
        <v>186990</v>
      </c>
      <c r="Y28" s="55">
        <f t="shared" si="1"/>
        <v>0</v>
      </c>
      <c r="Z28" s="47">
        <f t="shared" si="2"/>
        <v>160725</v>
      </c>
      <c r="AA28" s="47">
        <f t="shared" si="3"/>
        <v>2816</v>
      </c>
      <c r="AB28" s="47">
        <f t="shared" si="4"/>
        <v>13607</v>
      </c>
      <c r="AC28" s="47">
        <f t="shared" si="5"/>
        <v>6780</v>
      </c>
      <c r="AD28" s="47">
        <f t="shared" si="6"/>
        <v>3062</v>
      </c>
      <c r="AE28" s="47">
        <f t="shared" si="7"/>
        <v>186990</v>
      </c>
    </row>
    <row r="29" spans="1:31" x14ac:dyDescent="0.15">
      <c r="A29" s="47" t="s">
        <v>930</v>
      </c>
      <c r="B29" s="47" t="s">
        <v>553</v>
      </c>
      <c r="C29" s="48" t="s">
        <v>903</v>
      </c>
      <c r="D29" s="47" t="s">
        <v>904</v>
      </c>
      <c r="E29" s="55">
        <f>KS201EW_Numbers!E284</f>
        <v>288283</v>
      </c>
      <c r="F29" s="55">
        <f>KS201EW_Numbers!F284</f>
        <v>114534</v>
      </c>
      <c r="G29" s="55">
        <f>KS201EW_Numbers!G284</f>
        <v>6222</v>
      </c>
      <c r="H29" s="55">
        <f>KS201EW_Numbers!H284</f>
        <v>263</v>
      </c>
      <c r="I29" s="55">
        <f>KS201EW_Numbers!I284</f>
        <v>35330</v>
      </c>
      <c r="J29" s="55">
        <f>KS201EW_Numbers!J284</f>
        <v>5677</v>
      </c>
      <c r="K29" s="55">
        <f>KS201EW_Numbers!K284</f>
        <v>3687</v>
      </c>
      <c r="L29" s="55">
        <f>KS201EW_Numbers!L284</f>
        <v>3003</v>
      </c>
      <c r="M29" s="55">
        <f>KS201EW_Numbers!M284</f>
        <v>5411</v>
      </c>
      <c r="N29" s="55">
        <f>KS201EW_Numbers!N284</f>
        <v>5819</v>
      </c>
      <c r="O29" s="55">
        <f>KS201EW_Numbers!O284</f>
        <v>1623</v>
      </c>
      <c r="P29" s="55">
        <f>KS201EW_Numbers!P284</f>
        <v>3912</v>
      </c>
      <c r="Q29" s="55">
        <f>KS201EW_Numbers!Q284</f>
        <v>8074</v>
      </c>
      <c r="R29" s="55">
        <f>KS201EW_Numbers!R284</f>
        <v>7764</v>
      </c>
      <c r="S29" s="55">
        <f>KS201EW_Numbers!S284</f>
        <v>47413</v>
      </c>
      <c r="T29" s="55">
        <f>KS201EW_Numbers!T284</f>
        <v>17974</v>
      </c>
      <c r="U29" s="55">
        <f>KS201EW_Numbers!U284</f>
        <v>12124</v>
      </c>
      <c r="V29" s="55">
        <f>KS201EW_Numbers!V284</f>
        <v>2440</v>
      </c>
      <c r="W29" s="55">
        <f>KS201EW_Numbers!W284</f>
        <v>7013</v>
      </c>
      <c r="X29" s="55">
        <f t="shared" si="0"/>
        <v>288283</v>
      </c>
      <c r="Y29" s="55">
        <f t="shared" si="1"/>
        <v>0</v>
      </c>
      <c r="Z29" s="47">
        <f t="shared" si="2"/>
        <v>156349</v>
      </c>
      <c r="AA29" s="47">
        <f t="shared" si="3"/>
        <v>77511</v>
      </c>
      <c r="AB29" s="47">
        <f t="shared" si="4"/>
        <v>27192</v>
      </c>
      <c r="AC29" s="47">
        <f t="shared" si="5"/>
        <v>17778</v>
      </c>
      <c r="AD29" s="47">
        <f t="shared" si="6"/>
        <v>9453</v>
      </c>
      <c r="AE29" s="47">
        <f t="shared" si="7"/>
        <v>288283</v>
      </c>
    </row>
    <row r="30" spans="1:31" x14ac:dyDescent="0.15">
      <c r="A30" s="47" t="s">
        <v>931</v>
      </c>
      <c r="B30" s="47" t="s">
        <v>597</v>
      </c>
      <c r="C30" s="48" t="s">
        <v>903</v>
      </c>
      <c r="D30" s="47" t="s">
        <v>904</v>
      </c>
      <c r="E30" s="55">
        <f>KS201EW_Numbers!E307</f>
        <v>190146</v>
      </c>
      <c r="F30" s="55">
        <f>KS201EW_Numbers!F307</f>
        <v>134854</v>
      </c>
      <c r="G30" s="55">
        <f>KS201EW_Numbers!G307</f>
        <v>3219</v>
      </c>
      <c r="H30" s="55">
        <f>KS201EW_Numbers!H307</f>
        <v>193</v>
      </c>
      <c r="I30" s="55">
        <f>KS201EW_Numbers!I307</f>
        <v>11183</v>
      </c>
      <c r="J30" s="55">
        <f>KS201EW_Numbers!J307</f>
        <v>2298</v>
      </c>
      <c r="K30" s="55">
        <f>KS201EW_Numbers!K307</f>
        <v>838</v>
      </c>
      <c r="L30" s="55">
        <f>KS201EW_Numbers!L307</f>
        <v>2286</v>
      </c>
      <c r="M30" s="55">
        <f>KS201EW_Numbers!M307</f>
        <v>1712</v>
      </c>
      <c r="N30" s="55">
        <f>KS201EW_Numbers!N307</f>
        <v>6454</v>
      </c>
      <c r="O30" s="55">
        <f>KS201EW_Numbers!O307</f>
        <v>2595</v>
      </c>
      <c r="P30" s="55">
        <f>KS201EW_Numbers!P307</f>
        <v>1183</v>
      </c>
      <c r="Q30" s="55">
        <f>KS201EW_Numbers!Q307</f>
        <v>2240</v>
      </c>
      <c r="R30" s="55">
        <f>KS201EW_Numbers!R307</f>
        <v>9563</v>
      </c>
      <c r="S30" s="55">
        <f>KS201EW_Numbers!S307</f>
        <v>5471</v>
      </c>
      <c r="T30" s="55">
        <f>KS201EW_Numbers!T307</f>
        <v>2742</v>
      </c>
      <c r="U30" s="55">
        <f>KS201EW_Numbers!U307</f>
        <v>907</v>
      </c>
      <c r="V30" s="55">
        <f>KS201EW_Numbers!V307</f>
        <v>976</v>
      </c>
      <c r="W30" s="55">
        <f>KS201EW_Numbers!W307</f>
        <v>1432</v>
      </c>
      <c r="X30" s="55">
        <f t="shared" si="0"/>
        <v>190146</v>
      </c>
      <c r="Y30" s="55">
        <f t="shared" si="1"/>
        <v>0</v>
      </c>
      <c r="Z30" s="47">
        <f t="shared" si="2"/>
        <v>149449</v>
      </c>
      <c r="AA30" s="47">
        <f t="shared" si="3"/>
        <v>9120</v>
      </c>
      <c r="AB30" s="47">
        <f t="shared" si="4"/>
        <v>22035</v>
      </c>
      <c r="AC30" s="47">
        <f t="shared" si="5"/>
        <v>7134</v>
      </c>
      <c r="AD30" s="47">
        <f t="shared" si="6"/>
        <v>2408</v>
      </c>
      <c r="AE30" s="47">
        <f t="shared" si="7"/>
        <v>190146</v>
      </c>
    </row>
    <row r="31" spans="1:31" x14ac:dyDescent="0.15">
      <c r="A31" s="47" t="s">
        <v>932</v>
      </c>
      <c r="B31" s="47" t="s">
        <v>555</v>
      </c>
      <c r="C31" s="48" t="s">
        <v>903</v>
      </c>
      <c r="D31" s="47" t="s">
        <v>904</v>
      </c>
      <c r="E31" s="55">
        <f>KS201EW_Numbers!E285</f>
        <v>254096</v>
      </c>
      <c r="F31" s="55">
        <f>KS201EW_Numbers!F285</f>
        <v>79231</v>
      </c>
      <c r="G31" s="55">
        <f>KS201EW_Numbers!G285</f>
        <v>3863</v>
      </c>
      <c r="H31" s="55">
        <f>KS201EW_Numbers!H285</f>
        <v>175</v>
      </c>
      <c r="I31" s="55">
        <f>KS201EW_Numbers!I285</f>
        <v>31550</v>
      </c>
      <c r="J31" s="55">
        <f>KS201EW_Numbers!J285</f>
        <v>2837</v>
      </c>
      <c r="K31" s="55">
        <f>KS201EW_Numbers!K285</f>
        <v>1509</v>
      </c>
      <c r="L31" s="55">
        <f>KS201EW_Numbers!L285</f>
        <v>2961</v>
      </c>
      <c r="M31" s="55">
        <f>KS201EW_Numbers!M285</f>
        <v>3053</v>
      </c>
      <c r="N31" s="55">
        <f>KS201EW_Numbers!N285</f>
        <v>6787</v>
      </c>
      <c r="O31" s="55">
        <f>KS201EW_Numbers!O285</f>
        <v>2442</v>
      </c>
      <c r="P31" s="55">
        <f>KS201EW_Numbers!P285</f>
        <v>81377</v>
      </c>
      <c r="Q31" s="55">
        <f>KS201EW_Numbers!Q285</f>
        <v>8109</v>
      </c>
      <c r="R31" s="55">
        <f>KS201EW_Numbers!R285</f>
        <v>5786</v>
      </c>
      <c r="S31" s="55">
        <f>KS201EW_Numbers!S285</f>
        <v>9495</v>
      </c>
      <c r="T31" s="55">
        <f>KS201EW_Numbers!T285</f>
        <v>5341</v>
      </c>
      <c r="U31" s="55">
        <f>KS201EW_Numbers!U285</f>
        <v>3793</v>
      </c>
      <c r="V31" s="55">
        <f>KS201EW_Numbers!V285</f>
        <v>2573</v>
      </c>
      <c r="W31" s="55">
        <f>KS201EW_Numbers!W285</f>
        <v>3214</v>
      </c>
      <c r="X31" s="55">
        <f t="shared" si="0"/>
        <v>254096</v>
      </c>
      <c r="Y31" s="55">
        <f t="shared" si="1"/>
        <v>0</v>
      </c>
      <c r="Z31" s="47">
        <f t="shared" si="2"/>
        <v>114819</v>
      </c>
      <c r="AA31" s="47">
        <f t="shared" si="3"/>
        <v>18629</v>
      </c>
      <c r="AB31" s="47">
        <f t="shared" si="4"/>
        <v>104501</v>
      </c>
      <c r="AC31" s="47">
        <f t="shared" si="5"/>
        <v>10360</v>
      </c>
      <c r="AD31" s="47">
        <f t="shared" si="6"/>
        <v>5787</v>
      </c>
      <c r="AE31" s="47">
        <f t="shared" si="7"/>
        <v>254096</v>
      </c>
    </row>
    <row r="32" spans="1:31" x14ac:dyDescent="0.15">
      <c r="A32" s="47" t="s">
        <v>933</v>
      </c>
      <c r="B32" s="47" t="s">
        <v>599</v>
      </c>
      <c r="C32" s="48" t="s">
        <v>903</v>
      </c>
      <c r="D32" s="47" t="s">
        <v>904</v>
      </c>
      <c r="E32" s="55">
        <f>KS201EW_Numbers!E308</f>
        <v>258249</v>
      </c>
      <c r="F32" s="55">
        <f>KS201EW_Numbers!F308</f>
        <v>92999</v>
      </c>
      <c r="G32" s="55">
        <f>KS201EW_Numbers!G308</f>
        <v>3959</v>
      </c>
      <c r="H32" s="55">
        <f>KS201EW_Numbers!H308</f>
        <v>369</v>
      </c>
      <c r="I32" s="55">
        <f>KS201EW_Numbers!I308</f>
        <v>37472</v>
      </c>
      <c r="J32" s="55">
        <f>KS201EW_Numbers!J308</f>
        <v>4568</v>
      </c>
      <c r="K32" s="55">
        <f>KS201EW_Numbers!K308</f>
        <v>2403</v>
      </c>
      <c r="L32" s="55">
        <f>KS201EW_Numbers!L308</f>
        <v>2602</v>
      </c>
      <c r="M32" s="55">
        <f>KS201EW_Numbers!M308</f>
        <v>4193</v>
      </c>
      <c r="N32" s="55">
        <f>KS201EW_Numbers!N308</f>
        <v>9134</v>
      </c>
      <c r="O32" s="55">
        <f>KS201EW_Numbers!O308</f>
        <v>26347</v>
      </c>
      <c r="P32" s="55">
        <f>KS201EW_Numbers!P308</f>
        <v>4632</v>
      </c>
      <c r="Q32" s="55">
        <f>KS201EW_Numbers!Q308</f>
        <v>2579</v>
      </c>
      <c r="R32" s="55">
        <f>KS201EW_Numbers!R308</f>
        <v>11697</v>
      </c>
      <c r="S32" s="55">
        <f>KS201EW_Numbers!S308</f>
        <v>18815</v>
      </c>
      <c r="T32" s="55">
        <f>KS201EW_Numbers!T308</f>
        <v>18841</v>
      </c>
      <c r="U32" s="55">
        <f>KS201EW_Numbers!U308</f>
        <v>7135</v>
      </c>
      <c r="V32" s="55">
        <f>KS201EW_Numbers!V308</f>
        <v>3776</v>
      </c>
      <c r="W32" s="55">
        <f>KS201EW_Numbers!W308</f>
        <v>6728</v>
      </c>
      <c r="X32" s="55">
        <f t="shared" si="0"/>
        <v>258249</v>
      </c>
      <c r="Y32" s="55">
        <f t="shared" si="1"/>
        <v>0</v>
      </c>
      <c r="Z32" s="47">
        <f t="shared" si="2"/>
        <v>134799</v>
      </c>
      <c r="AA32" s="47">
        <f t="shared" si="3"/>
        <v>44791</v>
      </c>
      <c r="AB32" s="47">
        <f t="shared" si="4"/>
        <v>54389</v>
      </c>
      <c r="AC32" s="47">
        <f t="shared" si="5"/>
        <v>13766</v>
      </c>
      <c r="AD32" s="47">
        <f t="shared" si="6"/>
        <v>10504</v>
      </c>
      <c r="AE32" s="47">
        <f t="shared" si="7"/>
        <v>258249</v>
      </c>
    </row>
    <row r="33" spans="1:31" x14ac:dyDescent="0.15">
      <c r="A33" s="47" t="s">
        <v>934</v>
      </c>
      <c r="B33" s="47" t="s">
        <v>557</v>
      </c>
      <c r="C33" s="48" t="s">
        <v>903</v>
      </c>
      <c r="D33" s="47" t="s">
        <v>904</v>
      </c>
      <c r="E33" s="55">
        <f>KS201EW_Numbers!E286</f>
        <v>306995</v>
      </c>
      <c r="F33" s="55">
        <f>KS201EW_Numbers!F286</f>
        <v>163739</v>
      </c>
      <c r="G33" s="55">
        <f>KS201EW_Numbers!G286</f>
        <v>7664</v>
      </c>
      <c r="H33" s="55">
        <f>KS201EW_Numbers!H286</f>
        <v>163</v>
      </c>
      <c r="I33" s="55">
        <f>KS201EW_Numbers!I286</f>
        <v>47650</v>
      </c>
      <c r="J33" s="55">
        <f>KS201EW_Numbers!J286</f>
        <v>4642</v>
      </c>
      <c r="K33" s="55">
        <f>KS201EW_Numbers!K286</f>
        <v>2034</v>
      </c>
      <c r="L33" s="55">
        <f>KS201EW_Numbers!L286</f>
        <v>3887</v>
      </c>
      <c r="M33" s="55">
        <f>KS201EW_Numbers!M286</f>
        <v>4678</v>
      </c>
      <c r="N33" s="55">
        <f>KS201EW_Numbers!N286</f>
        <v>8642</v>
      </c>
      <c r="O33" s="55">
        <f>KS201EW_Numbers!O286</f>
        <v>9718</v>
      </c>
      <c r="P33" s="55">
        <f>KS201EW_Numbers!P286</f>
        <v>1493</v>
      </c>
      <c r="Q33" s="55">
        <f>KS201EW_Numbers!Q286</f>
        <v>3715</v>
      </c>
      <c r="R33" s="55">
        <f>KS201EW_Numbers!R286</f>
        <v>9770</v>
      </c>
      <c r="S33" s="55">
        <f>KS201EW_Numbers!S286</f>
        <v>14818</v>
      </c>
      <c r="T33" s="55">
        <f>KS201EW_Numbers!T286</f>
        <v>12297</v>
      </c>
      <c r="U33" s="55">
        <f>KS201EW_Numbers!U286</f>
        <v>5641</v>
      </c>
      <c r="V33" s="55">
        <f>KS201EW_Numbers!V286</f>
        <v>2350</v>
      </c>
      <c r="W33" s="55">
        <f>KS201EW_Numbers!W286</f>
        <v>4094</v>
      </c>
      <c r="X33" s="55">
        <f t="shared" si="0"/>
        <v>306995</v>
      </c>
      <c r="Y33" s="55">
        <f t="shared" si="1"/>
        <v>0</v>
      </c>
      <c r="Z33" s="47">
        <f t="shared" si="2"/>
        <v>219216</v>
      </c>
      <c r="AA33" s="47">
        <f t="shared" si="3"/>
        <v>32756</v>
      </c>
      <c r="AB33" s="47">
        <f t="shared" si="4"/>
        <v>33338</v>
      </c>
      <c r="AC33" s="47">
        <f t="shared" si="5"/>
        <v>15241</v>
      </c>
      <c r="AD33" s="47">
        <f t="shared" si="6"/>
        <v>6444</v>
      </c>
      <c r="AE33" s="47">
        <f t="shared" si="7"/>
        <v>306995</v>
      </c>
    </row>
    <row r="34" spans="1:31" x14ac:dyDescent="0.15">
      <c r="A34" s="47" t="s">
        <v>935</v>
      </c>
      <c r="B34" s="47" t="s">
        <v>559</v>
      </c>
      <c r="C34" s="48" t="s">
        <v>903</v>
      </c>
      <c r="D34" s="47" t="s">
        <v>904</v>
      </c>
      <c r="E34" s="55">
        <f>KS201EW_Numbers!E287</f>
        <v>219396</v>
      </c>
      <c r="F34" s="55">
        <f>KS201EW_Numbers!F287</f>
        <v>77334</v>
      </c>
      <c r="G34" s="55">
        <f>KS201EW_Numbers!G287</f>
        <v>4960</v>
      </c>
      <c r="H34" s="55">
        <f>KS201EW_Numbers!H287</f>
        <v>76</v>
      </c>
      <c r="I34" s="55">
        <f>KS201EW_Numbers!I287</f>
        <v>52960</v>
      </c>
      <c r="J34" s="55">
        <f>KS201EW_Numbers!J287</f>
        <v>1869</v>
      </c>
      <c r="K34" s="55">
        <f>KS201EW_Numbers!K287</f>
        <v>1927</v>
      </c>
      <c r="L34" s="55">
        <f>KS201EW_Numbers!L287</f>
        <v>3584</v>
      </c>
      <c r="M34" s="55">
        <f>KS201EW_Numbers!M287</f>
        <v>4015</v>
      </c>
      <c r="N34" s="55">
        <f>KS201EW_Numbers!N287</f>
        <v>7213</v>
      </c>
      <c r="O34" s="55">
        <f>KS201EW_Numbers!O287</f>
        <v>2328</v>
      </c>
      <c r="P34" s="55">
        <f>KS201EW_Numbers!P287</f>
        <v>6299</v>
      </c>
      <c r="Q34" s="55">
        <f>KS201EW_Numbers!Q287</f>
        <v>5917</v>
      </c>
      <c r="R34" s="55">
        <f>KS201EW_Numbers!R287</f>
        <v>10105</v>
      </c>
      <c r="S34" s="55">
        <f>KS201EW_Numbers!S287</f>
        <v>9141</v>
      </c>
      <c r="T34" s="55">
        <f>KS201EW_Numbers!T287</f>
        <v>4449</v>
      </c>
      <c r="U34" s="55">
        <f>KS201EW_Numbers!U287</f>
        <v>2882</v>
      </c>
      <c r="V34" s="55">
        <f>KS201EW_Numbers!V287</f>
        <v>15724</v>
      </c>
      <c r="W34" s="55">
        <f>KS201EW_Numbers!W287</f>
        <v>8613</v>
      </c>
      <c r="X34" s="55">
        <f t="shared" si="0"/>
        <v>219396</v>
      </c>
      <c r="Y34" s="55">
        <f t="shared" si="1"/>
        <v>0</v>
      </c>
      <c r="Z34" s="47">
        <f t="shared" si="2"/>
        <v>135330</v>
      </c>
      <c r="AA34" s="47">
        <f t="shared" si="3"/>
        <v>16472</v>
      </c>
      <c r="AB34" s="47">
        <f t="shared" si="4"/>
        <v>31862</v>
      </c>
      <c r="AC34" s="47">
        <f t="shared" si="5"/>
        <v>11395</v>
      </c>
      <c r="AD34" s="47">
        <f t="shared" si="6"/>
        <v>24337</v>
      </c>
      <c r="AE34" s="47">
        <f t="shared" si="7"/>
        <v>219396</v>
      </c>
    </row>
    <row r="35" spans="1:31" x14ac:dyDescent="0.15">
      <c r="D35" s="50" t="s">
        <v>936</v>
      </c>
      <c r="E35" s="56">
        <f t="shared" ref="E35:W35" si="8">SUM(E3:E34)</f>
        <v>8166566</v>
      </c>
      <c r="F35" s="56">
        <f t="shared" si="8"/>
        <v>3665041</v>
      </c>
      <c r="G35" s="56">
        <f t="shared" si="8"/>
        <v>175794</v>
      </c>
      <c r="H35" s="56">
        <f t="shared" si="8"/>
        <v>8193</v>
      </c>
      <c r="I35" s="56">
        <f t="shared" si="8"/>
        <v>1032608</v>
      </c>
      <c r="J35" s="56">
        <f t="shared" si="8"/>
        <v>119387</v>
      </c>
      <c r="K35" s="56">
        <f t="shared" si="8"/>
        <v>65442</v>
      </c>
      <c r="L35" s="56">
        <f t="shared" si="8"/>
        <v>101389</v>
      </c>
      <c r="M35" s="56">
        <f t="shared" si="8"/>
        <v>118772</v>
      </c>
      <c r="N35" s="56">
        <f t="shared" si="8"/>
        <v>542641</v>
      </c>
      <c r="O35" s="56">
        <f t="shared" si="8"/>
        <v>223781</v>
      </c>
      <c r="P35" s="56">
        <f t="shared" si="8"/>
        <v>221895</v>
      </c>
      <c r="Q35" s="56">
        <f t="shared" si="8"/>
        <v>123987</v>
      </c>
      <c r="R35" s="56">
        <f t="shared" si="8"/>
        <v>398302</v>
      </c>
      <c r="S35" s="56">
        <f t="shared" si="8"/>
        <v>573833</v>
      </c>
      <c r="T35" s="56">
        <f t="shared" si="8"/>
        <v>344551</v>
      </c>
      <c r="U35" s="56">
        <f t="shared" si="8"/>
        <v>170063</v>
      </c>
      <c r="V35" s="56">
        <f t="shared" si="8"/>
        <v>105951</v>
      </c>
      <c r="W35" s="56">
        <f t="shared" si="8"/>
        <v>174936</v>
      </c>
      <c r="X35" s="55">
        <f t="shared" si="0"/>
        <v>8166566</v>
      </c>
      <c r="Y35" s="55">
        <f t="shared" si="1"/>
        <v>0</v>
      </c>
      <c r="Z35" s="47">
        <f t="shared" si="2"/>
        <v>4881636</v>
      </c>
      <c r="AA35" s="47">
        <f t="shared" si="3"/>
        <v>1088447</v>
      </c>
      <c r="AB35" s="47">
        <f t="shared" si="4"/>
        <v>1510606</v>
      </c>
      <c r="AC35" s="47">
        <f t="shared" si="5"/>
        <v>404990</v>
      </c>
      <c r="AD35" s="47">
        <f t="shared" si="6"/>
        <v>280887</v>
      </c>
      <c r="AE35" s="47">
        <f t="shared" si="7"/>
        <v>8166566</v>
      </c>
    </row>
    <row r="36" spans="1:31" x14ac:dyDescent="0.15">
      <c r="D36" s="50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Z36" s="47">
        <f t="shared" si="2"/>
        <v>0</v>
      </c>
      <c r="AA36" s="47">
        <f t="shared" si="3"/>
        <v>0</v>
      </c>
      <c r="AB36" s="47">
        <f t="shared" si="4"/>
        <v>0</v>
      </c>
      <c r="AC36" s="47">
        <f t="shared" si="5"/>
        <v>0</v>
      </c>
      <c r="AD36" s="47">
        <f t="shared" si="6"/>
        <v>0</v>
      </c>
      <c r="AE36" s="47">
        <f t="shared" si="7"/>
        <v>0</v>
      </c>
    </row>
    <row r="37" spans="1:31" x14ac:dyDescent="0.15">
      <c r="A37" s="47" t="s">
        <v>937</v>
      </c>
      <c r="B37" s="47" t="s">
        <v>139</v>
      </c>
      <c r="C37" s="48" t="s">
        <v>938</v>
      </c>
      <c r="D37" s="47" t="s">
        <v>939</v>
      </c>
      <c r="E37" s="55">
        <f>KS201EW_Numbers!E47</f>
        <v>96422</v>
      </c>
      <c r="F37" s="55">
        <f>KS201EW_Numbers!F47</f>
        <v>94085</v>
      </c>
      <c r="G37" s="55">
        <f>KS201EW_Numbers!G47</f>
        <v>241</v>
      </c>
      <c r="H37" s="55">
        <f>KS201EW_Numbers!H47</f>
        <v>14</v>
      </c>
      <c r="I37" s="55">
        <f>KS201EW_Numbers!I47</f>
        <v>1045</v>
      </c>
      <c r="J37" s="55">
        <f>KS201EW_Numbers!J47</f>
        <v>134</v>
      </c>
      <c r="K37" s="55">
        <f>KS201EW_Numbers!K47</f>
        <v>39</v>
      </c>
      <c r="L37" s="55">
        <f>KS201EW_Numbers!L47</f>
        <v>179</v>
      </c>
      <c r="M37" s="55">
        <f>KS201EW_Numbers!M47</f>
        <v>74</v>
      </c>
      <c r="N37" s="55">
        <f>KS201EW_Numbers!N47</f>
        <v>81</v>
      </c>
      <c r="O37" s="55">
        <f>KS201EW_Numbers!O47</f>
        <v>34</v>
      </c>
      <c r="P37" s="55">
        <f>KS201EW_Numbers!P47</f>
        <v>91</v>
      </c>
      <c r="Q37" s="55">
        <f>KS201EW_Numbers!Q47</f>
        <v>123</v>
      </c>
      <c r="R37" s="55">
        <f>KS201EW_Numbers!R47</f>
        <v>148</v>
      </c>
      <c r="S37" s="55">
        <f>KS201EW_Numbers!S47</f>
        <v>43</v>
      </c>
      <c r="T37" s="55">
        <f>KS201EW_Numbers!T47</f>
        <v>20</v>
      </c>
      <c r="U37" s="55">
        <f>KS201EW_Numbers!U47</f>
        <v>10</v>
      </c>
      <c r="V37" s="55">
        <f>KS201EW_Numbers!V47</f>
        <v>2</v>
      </c>
      <c r="W37" s="55">
        <f>KS201EW_Numbers!W47</f>
        <v>59</v>
      </c>
      <c r="X37" s="55">
        <f t="shared" ref="X37:X43" si="9">SUM(F37:W37)</f>
        <v>96422</v>
      </c>
      <c r="Y37" s="55">
        <f t="shared" ref="Y37:Y43" si="10">E37-X37</f>
        <v>0</v>
      </c>
      <c r="Z37" s="47">
        <f t="shared" si="2"/>
        <v>95385</v>
      </c>
      <c r="AA37" s="47">
        <f t="shared" si="3"/>
        <v>73</v>
      </c>
      <c r="AB37" s="47">
        <f t="shared" si="4"/>
        <v>477</v>
      </c>
      <c r="AC37" s="47">
        <f t="shared" si="5"/>
        <v>426</v>
      </c>
      <c r="AD37" s="47">
        <f t="shared" si="6"/>
        <v>61</v>
      </c>
      <c r="AE37" s="47">
        <f t="shared" si="7"/>
        <v>96422</v>
      </c>
    </row>
    <row r="38" spans="1:31" x14ac:dyDescent="0.15">
      <c r="A38" s="47" t="s">
        <v>940</v>
      </c>
      <c r="B38" s="47" t="s">
        <v>141</v>
      </c>
      <c r="C38" s="48" t="s">
        <v>938</v>
      </c>
      <c r="D38" s="47" t="s">
        <v>939</v>
      </c>
      <c r="E38" s="55">
        <f>KS201EW_Numbers!E48</f>
        <v>69087</v>
      </c>
      <c r="F38" s="55">
        <f>KS201EW_Numbers!F48</f>
        <v>67073</v>
      </c>
      <c r="G38" s="55">
        <f>KS201EW_Numbers!G48</f>
        <v>222</v>
      </c>
      <c r="H38" s="55">
        <f>KS201EW_Numbers!H48</f>
        <v>39</v>
      </c>
      <c r="I38" s="55">
        <f>KS201EW_Numbers!I48</f>
        <v>606</v>
      </c>
      <c r="J38" s="55">
        <f>KS201EW_Numbers!J48</f>
        <v>117</v>
      </c>
      <c r="K38" s="55">
        <f>KS201EW_Numbers!K48</f>
        <v>45</v>
      </c>
      <c r="L38" s="55">
        <f>KS201EW_Numbers!L48</f>
        <v>109</v>
      </c>
      <c r="M38" s="55">
        <f>KS201EW_Numbers!M48</f>
        <v>89</v>
      </c>
      <c r="N38" s="55">
        <f>KS201EW_Numbers!N48</f>
        <v>137</v>
      </c>
      <c r="O38" s="55">
        <f>KS201EW_Numbers!O48</f>
        <v>47</v>
      </c>
      <c r="P38" s="55">
        <f>KS201EW_Numbers!P48</f>
        <v>43</v>
      </c>
      <c r="Q38" s="55">
        <f>KS201EW_Numbers!Q48</f>
        <v>183</v>
      </c>
      <c r="R38" s="55">
        <f>KS201EW_Numbers!R48</f>
        <v>223</v>
      </c>
      <c r="S38" s="55">
        <f>KS201EW_Numbers!S48</f>
        <v>56</v>
      </c>
      <c r="T38" s="55">
        <f>KS201EW_Numbers!T48</f>
        <v>7</v>
      </c>
      <c r="U38" s="55">
        <f>KS201EW_Numbers!U48</f>
        <v>7</v>
      </c>
      <c r="V38" s="55">
        <f>KS201EW_Numbers!V48</f>
        <v>35</v>
      </c>
      <c r="W38" s="55">
        <f>KS201EW_Numbers!W48</f>
        <v>49</v>
      </c>
      <c r="X38" s="55">
        <f t="shared" si="9"/>
        <v>69087</v>
      </c>
      <c r="Y38" s="55">
        <f t="shared" si="10"/>
        <v>0</v>
      </c>
      <c r="Z38" s="47">
        <f t="shared" si="2"/>
        <v>67940</v>
      </c>
      <c r="AA38" s="47">
        <f t="shared" si="3"/>
        <v>70</v>
      </c>
      <c r="AB38" s="47">
        <f t="shared" si="4"/>
        <v>633</v>
      </c>
      <c r="AC38" s="47">
        <f t="shared" si="5"/>
        <v>360</v>
      </c>
      <c r="AD38" s="47">
        <f t="shared" si="6"/>
        <v>84</v>
      </c>
      <c r="AE38" s="47">
        <f t="shared" si="7"/>
        <v>69087</v>
      </c>
    </row>
    <row r="39" spans="1:31" x14ac:dyDescent="0.15">
      <c r="A39" s="47" t="s">
        <v>941</v>
      </c>
      <c r="B39" s="47" t="s">
        <v>143</v>
      </c>
      <c r="C39" s="48" t="s">
        <v>938</v>
      </c>
      <c r="D39" s="47" t="s">
        <v>939</v>
      </c>
      <c r="E39" s="55">
        <f>KS201EW_Numbers!E49</f>
        <v>107524</v>
      </c>
      <c r="F39" s="55">
        <f>KS201EW_Numbers!F49</f>
        <v>102189</v>
      </c>
      <c r="G39" s="55">
        <f>KS201EW_Numbers!G49</f>
        <v>405</v>
      </c>
      <c r="H39" s="55">
        <f>KS201EW_Numbers!H49</f>
        <v>196</v>
      </c>
      <c r="I39" s="55">
        <f>KS201EW_Numbers!I49</f>
        <v>2690</v>
      </c>
      <c r="J39" s="55">
        <f>KS201EW_Numbers!J49</f>
        <v>152</v>
      </c>
      <c r="K39" s="55">
        <f>KS201EW_Numbers!K49</f>
        <v>91</v>
      </c>
      <c r="L39" s="55">
        <f>KS201EW_Numbers!L49</f>
        <v>162</v>
      </c>
      <c r="M39" s="55">
        <f>KS201EW_Numbers!M49</f>
        <v>130</v>
      </c>
      <c r="N39" s="55">
        <f>KS201EW_Numbers!N49</f>
        <v>273</v>
      </c>
      <c r="O39" s="55">
        <f>KS201EW_Numbers!O49</f>
        <v>109</v>
      </c>
      <c r="P39" s="55">
        <f>KS201EW_Numbers!P49</f>
        <v>180</v>
      </c>
      <c r="Q39" s="55">
        <f>KS201EW_Numbers!Q49</f>
        <v>337</v>
      </c>
      <c r="R39" s="55">
        <f>KS201EW_Numbers!R49</f>
        <v>349</v>
      </c>
      <c r="S39" s="55">
        <f>KS201EW_Numbers!S49</f>
        <v>107</v>
      </c>
      <c r="T39" s="55">
        <f>KS201EW_Numbers!T49</f>
        <v>19</v>
      </c>
      <c r="U39" s="55">
        <f>KS201EW_Numbers!U49</f>
        <v>21</v>
      </c>
      <c r="V39" s="55">
        <f>KS201EW_Numbers!V49</f>
        <v>52</v>
      </c>
      <c r="W39" s="55">
        <f>KS201EW_Numbers!W49</f>
        <v>62</v>
      </c>
      <c r="X39" s="55">
        <f t="shared" si="9"/>
        <v>107524</v>
      </c>
      <c r="Y39" s="55">
        <f t="shared" si="10"/>
        <v>0</v>
      </c>
      <c r="Z39" s="47">
        <f t="shared" si="2"/>
        <v>105480</v>
      </c>
      <c r="AA39" s="47">
        <f t="shared" si="3"/>
        <v>147</v>
      </c>
      <c r="AB39" s="47">
        <f t="shared" si="4"/>
        <v>1248</v>
      </c>
      <c r="AC39" s="47">
        <f t="shared" si="5"/>
        <v>535</v>
      </c>
      <c r="AD39" s="47">
        <f t="shared" si="6"/>
        <v>114</v>
      </c>
      <c r="AE39" s="47">
        <f t="shared" si="7"/>
        <v>107524</v>
      </c>
    </row>
    <row r="40" spans="1:31" x14ac:dyDescent="0.15">
      <c r="A40" s="47" t="s">
        <v>942</v>
      </c>
      <c r="B40" s="47" t="s">
        <v>145</v>
      </c>
      <c r="C40" s="48" t="s">
        <v>938</v>
      </c>
      <c r="D40" s="47" t="s">
        <v>939</v>
      </c>
      <c r="E40" s="55">
        <f>KS201EW_Numbers!E50</f>
        <v>70603</v>
      </c>
      <c r="F40" s="55">
        <f>KS201EW_Numbers!F50</f>
        <v>68679</v>
      </c>
      <c r="G40" s="55">
        <f>KS201EW_Numbers!G50</f>
        <v>190</v>
      </c>
      <c r="H40" s="55">
        <f>KS201EW_Numbers!H50</f>
        <v>15</v>
      </c>
      <c r="I40" s="55">
        <f>KS201EW_Numbers!I50</f>
        <v>607</v>
      </c>
      <c r="J40" s="55">
        <f>KS201EW_Numbers!J50</f>
        <v>117</v>
      </c>
      <c r="K40" s="55">
        <f>KS201EW_Numbers!K50</f>
        <v>37</v>
      </c>
      <c r="L40" s="55">
        <f>KS201EW_Numbers!L50</f>
        <v>109</v>
      </c>
      <c r="M40" s="55">
        <f>KS201EW_Numbers!M50</f>
        <v>76</v>
      </c>
      <c r="N40" s="55">
        <f>KS201EW_Numbers!N50</f>
        <v>137</v>
      </c>
      <c r="O40" s="55">
        <f>KS201EW_Numbers!O50</f>
        <v>79</v>
      </c>
      <c r="P40" s="55">
        <f>KS201EW_Numbers!P50</f>
        <v>70</v>
      </c>
      <c r="Q40" s="55">
        <f>KS201EW_Numbers!Q50</f>
        <v>164</v>
      </c>
      <c r="R40" s="55">
        <f>KS201EW_Numbers!R50</f>
        <v>179</v>
      </c>
      <c r="S40" s="55">
        <f>KS201EW_Numbers!S50</f>
        <v>52</v>
      </c>
      <c r="T40" s="55">
        <f>KS201EW_Numbers!T50</f>
        <v>21</v>
      </c>
      <c r="U40" s="55">
        <f>KS201EW_Numbers!U50</f>
        <v>11</v>
      </c>
      <c r="V40" s="55">
        <f>KS201EW_Numbers!V50</f>
        <v>12</v>
      </c>
      <c r="W40" s="55">
        <f>KS201EW_Numbers!W50</f>
        <v>48</v>
      </c>
      <c r="X40" s="55">
        <f t="shared" si="9"/>
        <v>70603</v>
      </c>
      <c r="Y40" s="55">
        <f t="shared" si="10"/>
        <v>0</v>
      </c>
      <c r="Z40" s="47">
        <f t="shared" si="2"/>
        <v>69491</v>
      </c>
      <c r="AA40" s="47">
        <f t="shared" si="3"/>
        <v>84</v>
      </c>
      <c r="AB40" s="47">
        <f t="shared" si="4"/>
        <v>629</v>
      </c>
      <c r="AC40" s="47">
        <f t="shared" si="5"/>
        <v>339</v>
      </c>
      <c r="AD40" s="47">
        <f t="shared" si="6"/>
        <v>60</v>
      </c>
      <c r="AE40" s="47">
        <f t="shared" si="7"/>
        <v>70603</v>
      </c>
    </row>
    <row r="41" spans="1:31" x14ac:dyDescent="0.15">
      <c r="A41" s="47" t="s">
        <v>943</v>
      </c>
      <c r="B41" s="47" t="s">
        <v>147</v>
      </c>
      <c r="C41" s="48" t="s">
        <v>938</v>
      </c>
      <c r="D41" s="47" t="s">
        <v>939</v>
      </c>
      <c r="E41" s="55">
        <f>KS201EW_Numbers!E51</f>
        <v>52564</v>
      </c>
      <c r="F41" s="55">
        <f>KS201EW_Numbers!F51</f>
        <v>51009</v>
      </c>
      <c r="G41" s="55">
        <f>KS201EW_Numbers!G51</f>
        <v>139</v>
      </c>
      <c r="H41" s="55">
        <f>KS201EW_Numbers!H51</f>
        <v>15</v>
      </c>
      <c r="I41" s="55">
        <f>KS201EW_Numbers!I51</f>
        <v>836</v>
      </c>
      <c r="J41" s="55">
        <f>KS201EW_Numbers!J51</f>
        <v>66</v>
      </c>
      <c r="K41" s="55">
        <f>KS201EW_Numbers!K51</f>
        <v>11</v>
      </c>
      <c r="L41" s="55">
        <f>KS201EW_Numbers!L51</f>
        <v>89</v>
      </c>
      <c r="M41" s="55">
        <f>KS201EW_Numbers!M51</f>
        <v>45</v>
      </c>
      <c r="N41" s="55">
        <f>KS201EW_Numbers!N51</f>
        <v>77</v>
      </c>
      <c r="O41" s="55">
        <f>KS201EW_Numbers!O51</f>
        <v>7</v>
      </c>
      <c r="P41" s="55">
        <f>KS201EW_Numbers!P51</f>
        <v>49</v>
      </c>
      <c r="Q41" s="55">
        <f>KS201EW_Numbers!Q51</f>
        <v>79</v>
      </c>
      <c r="R41" s="55">
        <f>KS201EW_Numbers!R51</f>
        <v>80</v>
      </c>
      <c r="S41" s="55">
        <f>KS201EW_Numbers!S51</f>
        <v>9</v>
      </c>
      <c r="T41" s="55">
        <f>KS201EW_Numbers!T51</f>
        <v>7</v>
      </c>
      <c r="U41" s="55">
        <f>KS201EW_Numbers!U51</f>
        <v>6</v>
      </c>
      <c r="V41" s="55">
        <f>KS201EW_Numbers!V51</f>
        <v>17</v>
      </c>
      <c r="W41" s="55">
        <f>KS201EW_Numbers!W51</f>
        <v>23</v>
      </c>
      <c r="X41" s="55">
        <f t="shared" si="9"/>
        <v>52564</v>
      </c>
      <c r="Y41" s="55">
        <f t="shared" si="10"/>
        <v>0</v>
      </c>
      <c r="Z41" s="47">
        <f t="shared" si="2"/>
        <v>51999</v>
      </c>
      <c r="AA41" s="47">
        <f t="shared" si="3"/>
        <v>22</v>
      </c>
      <c r="AB41" s="47">
        <f t="shared" si="4"/>
        <v>292</v>
      </c>
      <c r="AC41" s="47">
        <f t="shared" si="5"/>
        <v>211</v>
      </c>
      <c r="AD41" s="47">
        <f t="shared" si="6"/>
        <v>40</v>
      </c>
      <c r="AE41" s="47">
        <f t="shared" si="7"/>
        <v>52564</v>
      </c>
    </row>
    <row r="42" spans="1:31" x14ac:dyDescent="0.15">
      <c r="A42" s="47" t="s">
        <v>944</v>
      </c>
      <c r="B42" s="47" t="s">
        <v>149</v>
      </c>
      <c r="C42" s="48" t="s">
        <v>938</v>
      </c>
      <c r="D42" s="47" t="s">
        <v>939</v>
      </c>
      <c r="E42" s="55">
        <f>KS201EW_Numbers!E52</f>
        <v>103658</v>
      </c>
      <c r="F42" s="55">
        <f>KS201EW_Numbers!F52</f>
        <v>99089</v>
      </c>
      <c r="G42" s="55">
        <f>KS201EW_Numbers!G52</f>
        <v>355</v>
      </c>
      <c r="H42" s="55">
        <f>KS201EW_Numbers!H52</f>
        <v>36</v>
      </c>
      <c r="I42" s="55">
        <f>KS201EW_Numbers!I52</f>
        <v>2482</v>
      </c>
      <c r="J42" s="55">
        <f>KS201EW_Numbers!J52</f>
        <v>165</v>
      </c>
      <c r="K42" s="55">
        <f>KS201EW_Numbers!K52</f>
        <v>91</v>
      </c>
      <c r="L42" s="55">
        <f>KS201EW_Numbers!L52</f>
        <v>233</v>
      </c>
      <c r="M42" s="55">
        <f>KS201EW_Numbers!M52</f>
        <v>144</v>
      </c>
      <c r="N42" s="55">
        <f>KS201EW_Numbers!N52</f>
        <v>187</v>
      </c>
      <c r="O42" s="55">
        <f>KS201EW_Numbers!O52</f>
        <v>40</v>
      </c>
      <c r="P42" s="55">
        <f>KS201EW_Numbers!P52</f>
        <v>53</v>
      </c>
      <c r="Q42" s="55">
        <f>KS201EW_Numbers!Q52</f>
        <v>267</v>
      </c>
      <c r="R42" s="55">
        <f>KS201EW_Numbers!R52</f>
        <v>240</v>
      </c>
      <c r="S42" s="55">
        <f>KS201EW_Numbers!S52</f>
        <v>106</v>
      </c>
      <c r="T42" s="55">
        <f>KS201EW_Numbers!T52</f>
        <v>67</v>
      </c>
      <c r="U42" s="55">
        <f>KS201EW_Numbers!U52</f>
        <v>10</v>
      </c>
      <c r="V42" s="55">
        <f>KS201EW_Numbers!V52</f>
        <v>35</v>
      </c>
      <c r="W42" s="55">
        <f>KS201EW_Numbers!W52</f>
        <v>58</v>
      </c>
      <c r="X42" s="55">
        <f t="shared" si="9"/>
        <v>103658</v>
      </c>
      <c r="Y42" s="55">
        <f t="shared" si="10"/>
        <v>0</v>
      </c>
      <c r="Z42" s="47">
        <f t="shared" si="2"/>
        <v>101962</v>
      </c>
      <c r="AA42" s="47">
        <f t="shared" si="3"/>
        <v>183</v>
      </c>
      <c r="AB42" s="47">
        <f t="shared" si="4"/>
        <v>787</v>
      </c>
      <c r="AC42" s="47">
        <f t="shared" si="5"/>
        <v>633</v>
      </c>
      <c r="AD42" s="47">
        <f t="shared" si="6"/>
        <v>93</v>
      </c>
      <c r="AE42" s="47">
        <f t="shared" si="7"/>
        <v>103658</v>
      </c>
    </row>
    <row r="43" spans="1:31" x14ac:dyDescent="0.15">
      <c r="D43" s="50" t="s">
        <v>936</v>
      </c>
      <c r="E43" s="56">
        <f t="shared" ref="E43:W43" si="11">SUM(E37:E42)</f>
        <v>499858</v>
      </c>
      <c r="F43" s="56">
        <f t="shared" si="11"/>
        <v>482124</v>
      </c>
      <c r="G43" s="56">
        <f t="shared" si="11"/>
        <v>1552</v>
      </c>
      <c r="H43" s="56">
        <f t="shared" si="11"/>
        <v>315</v>
      </c>
      <c r="I43" s="56">
        <f t="shared" si="11"/>
        <v>8266</v>
      </c>
      <c r="J43" s="56">
        <f t="shared" si="11"/>
        <v>751</v>
      </c>
      <c r="K43" s="56">
        <f t="shared" si="11"/>
        <v>314</v>
      </c>
      <c r="L43" s="56">
        <f t="shared" si="11"/>
        <v>881</v>
      </c>
      <c r="M43" s="56">
        <f t="shared" si="11"/>
        <v>558</v>
      </c>
      <c r="N43" s="56">
        <f t="shared" si="11"/>
        <v>892</v>
      </c>
      <c r="O43" s="56">
        <f t="shared" si="11"/>
        <v>316</v>
      </c>
      <c r="P43" s="56">
        <f t="shared" si="11"/>
        <v>486</v>
      </c>
      <c r="Q43" s="56">
        <f t="shared" si="11"/>
        <v>1153</v>
      </c>
      <c r="R43" s="56">
        <f t="shared" si="11"/>
        <v>1219</v>
      </c>
      <c r="S43" s="56">
        <f t="shared" si="11"/>
        <v>373</v>
      </c>
      <c r="T43" s="56">
        <f t="shared" si="11"/>
        <v>141</v>
      </c>
      <c r="U43" s="56">
        <f t="shared" si="11"/>
        <v>65</v>
      </c>
      <c r="V43" s="56">
        <f t="shared" si="11"/>
        <v>153</v>
      </c>
      <c r="W43" s="56">
        <f t="shared" si="11"/>
        <v>299</v>
      </c>
      <c r="X43" s="55">
        <f t="shared" si="9"/>
        <v>499858</v>
      </c>
      <c r="Y43" s="55">
        <f t="shared" si="10"/>
        <v>0</v>
      </c>
      <c r="Z43" s="47">
        <f t="shared" si="2"/>
        <v>492257</v>
      </c>
      <c r="AA43" s="47">
        <f t="shared" si="3"/>
        <v>579</v>
      </c>
      <c r="AB43" s="47">
        <f t="shared" si="4"/>
        <v>4066</v>
      </c>
      <c r="AC43" s="47">
        <f t="shared" si="5"/>
        <v>2504</v>
      </c>
      <c r="AD43" s="47">
        <f t="shared" si="6"/>
        <v>452</v>
      </c>
      <c r="AE43" s="47">
        <f t="shared" si="7"/>
        <v>499858</v>
      </c>
    </row>
    <row r="44" spans="1:31" x14ac:dyDescent="0.15"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Z44" s="47">
        <f t="shared" si="2"/>
        <v>0</v>
      </c>
      <c r="AA44" s="47">
        <f t="shared" si="3"/>
        <v>0</v>
      </c>
      <c r="AB44" s="47">
        <f t="shared" si="4"/>
        <v>0</v>
      </c>
      <c r="AC44" s="47">
        <f t="shared" si="5"/>
        <v>0</v>
      </c>
      <c r="AD44" s="47">
        <f t="shared" si="6"/>
        <v>0</v>
      </c>
      <c r="AE44" s="47">
        <f t="shared" si="7"/>
        <v>0</v>
      </c>
    </row>
    <row r="45" spans="1:31" x14ac:dyDescent="0.15">
      <c r="A45" s="47" t="s">
        <v>945</v>
      </c>
      <c r="B45" s="47" t="s">
        <v>946</v>
      </c>
      <c r="C45" s="48" t="s">
        <v>947</v>
      </c>
      <c r="D45" s="47" t="s">
        <v>948</v>
      </c>
      <c r="E45" s="55">
        <f>KS201EW_Numbers!E39</f>
        <v>147489</v>
      </c>
      <c r="F45" s="55">
        <f>KS201EW_Numbers!F39</f>
        <v>98144</v>
      </c>
      <c r="G45" s="55">
        <f>KS201EW_Numbers!G39</f>
        <v>794</v>
      </c>
      <c r="H45" s="55">
        <f>KS201EW_Numbers!H39</f>
        <v>161</v>
      </c>
      <c r="I45" s="55">
        <f>KS201EW_Numbers!I39</f>
        <v>2910</v>
      </c>
      <c r="J45" s="55">
        <f>KS201EW_Numbers!J39</f>
        <v>315</v>
      </c>
      <c r="K45" s="55">
        <f>KS201EW_Numbers!K39</f>
        <v>162</v>
      </c>
      <c r="L45" s="55">
        <f>KS201EW_Numbers!L39</f>
        <v>989</v>
      </c>
      <c r="M45" s="55">
        <f>KS201EW_Numbers!M39</f>
        <v>357</v>
      </c>
      <c r="N45" s="55">
        <f>KS201EW_Numbers!N39</f>
        <v>19791</v>
      </c>
      <c r="O45" s="55">
        <f>KS201EW_Numbers!O39</f>
        <v>17801</v>
      </c>
      <c r="P45" s="55">
        <f>KS201EW_Numbers!P39</f>
        <v>1525</v>
      </c>
      <c r="Q45" s="55">
        <f>KS201EW_Numbers!Q39</f>
        <v>721</v>
      </c>
      <c r="R45" s="55">
        <f>KS201EW_Numbers!R39</f>
        <v>1656</v>
      </c>
      <c r="S45" s="55">
        <f>KS201EW_Numbers!S39</f>
        <v>614</v>
      </c>
      <c r="T45" s="55">
        <f>KS201EW_Numbers!T39</f>
        <v>202</v>
      </c>
      <c r="U45" s="55">
        <f>KS201EW_Numbers!U39</f>
        <v>117</v>
      </c>
      <c r="V45" s="55">
        <f>KS201EW_Numbers!V39</f>
        <v>585</v>
      </c>
      <c r="W45" s="55">
        <f>KS201EW_Numbers!W39</f>
        <v>645</v>
      </c>
      <c r="X45" s="55">
        <f t="shared" ref="X45:X59" si="12">SUM(F45:W45)</f>
        <v>147489</v>
      </c>
      <c r="Y45" s="55">
        <f t="shared" ref="Y45:Y59" si="13">E45-X45</f>
        <v>0</v>
      </c>
      <c r="Z45" s="47">
        <f t="shared" si="2"/>
        <v>102009</v>
      </c>
      <c r="AA45" s="47">
        <f t="shared" si="3"/>
        <v>933</v>
      </c>
      <c r="AB45" s="47">
        <f t="shared" si="4"/>
        <v>41494</v>
      </c>
      <c r="AC45" s="47">
        <f t="shared" si="5"/>
        <v>1823</v>
      </c>
      <c r="AD45" s="47">
        <f t="shared" si="6"/>
        <v>1230</v>
      </c>
      <c r="AE45" s="47">
        <f t="shared" si="7"/>
        <v>147489</v>
      </c>
    </row>
    <row r="46" spans="1:31" x14ac:dyDescent="0.15">
      <c r="A46" s="47" t="s">
        <v>949</v>
      </c>
      <c r="B46" s="47" t="s">
        <v>950</v>
      </c>
      <c r="C46" s="48" t="s">
        <v>947</v>
      </c>
      <c r="D46" s="47" t="s">
        <v>948</v>
      </c>
      <c r="E46" s="55">
        <f>KS201EW_Numbers!E40</f>
        <v>142065</v>
      </c>
      <c r="F46" s="55">
        <f>KS201EW_Numbers!F40</f>
        <v>133042</v>
      </c>
      <c r="G46" s="55">
        <f>KS201EW_Numbers!G40</f>
        <v>1029</v>
      </c>
      <c r="H46" s="55">
        <f>KS201EW_Numbers!H40</f>
        <v>237</v>
      </c>
      <c r="I46" s="55">
        <f>KS201EW_Numbers!I40</f>
        <v>3031</v>
      </c>
      <c r="J46" s="55">
        <f>KS201EW_Numbers!J40</f>
        <v>690</v>
      </c>
      <c r="K46" s="55">
        <f>KS201EW_Numbers!K40</f>
        <v>264</v>
      </c>
      <c r="L46" s="55">
        <f>KS201EW_Numbers!L40</f>
        <v>448</v>
      </c>
      <c r="M46" s="55">
        <f>KS201EW_Numbers!M40</f>
        <v>351</v>
      </c>
      <c r="N46" s="55">
        <f>KS201EW_Numbers!N40</f>
        <v>627</v>
      </c>
      <c r="O46" s="55">
        <f>KS201EW_Numbers!O40</f>
        <v>223</v>
      </c>
      <c r="P46" s="55">
        <f>KS201EW_Numbers!P40</f>
        <v>231</v>
      </c>
      <c r="Q46" s="55">
        <f>KS201EW_Numbers!Q40</f>
        <v>514</v>
      </c>
      <c r="R46" s="55">
        <f>KS201EW_Numbers!R40</f>
        <v>687</v>
      </c>
      <c r="S46" s="55">
        <f>KS201EW_Numbers!S40</f>
        <v>183</v>
      </c>
      <c r="T46" s="55">
        <f>KS201EW_Numbers!T40</f>
        <v>111</v>
      </c>
      <c r="U46" s="55">
        <f>KS201EW_Numbers!U40</f>
        <v>52</v>
      </c>
      <c r="V46" s="55">
        <f>KS201EW_Numbers!V40</f>
        <v>170</v>
      </c>
      <c r="W46" s="55">
        <f>KS201EW_Numbers!W40</f>
        <v>175</v>
      </c>
      <c r="X46" s="55">
        <f t="shared" si="12"/>
        <v>142065</v>
      </c>
      <c r="Y46" s="55">
        <f t="shared" si="13"/>
        <v>0</v>
      </c>
      <c r="Z46" s="47">
        <f t="shared" si="2"/>
        <v>137339</v>
      </c>
      <c r="AA46" s="47">
        <f t="shared" si="3"/>
        <v>346</v>
      </c>
      <c r="AB46" s="47">
        <f t="shared" si="4"/>
        <v>2282</v>
      </c>
      <c r="AC46" s="47">
        <f t="shared" si="5"/>
        <v>1753</v>
      </c>
      <c r="AD46" s="47">
        <f t="shared" si="6"/>
        <v>345</v>
      </c>
      <c r="AE46" s="47">
        <f t="shared" si="7"/>
        <v>142065</v>
      </c>
    </row>
    <row r="47" spans="1:31" x14ac:dyDescent="0.15">
      <c r="A47" s="47" t="s">
        <v>951</v>
      </c>
      <c r="B47" s="47" t="s">
        <v>175</v>
      </c>
      <c r="C47" s="48" t="s">
        <v>947</v>
      </c>
      <c r="D47" s="47" t="s">
        <v>948</v>
      </c>
      <c r="E47" s="55">
        <f>KS201EW_Numbers!E67</f>
        <v>87059</v>
      </c>
      <c r="F47" s="55">
        <f>KS201EW_Numbers!F67</f>
        <v>74464</v>
      </c>
      <c r="G47" s="55">
        <f>KS201EW_Numbers!G67</f>
        <v>527</v>
      </c>
      <c r="H47" s="55">
        <f>KS201EW_Numbers!H67</f>
        <v>10</v>
      </c>
      <c r="I47" s="55">
        <f>KS201EW_Numbers!I67</f>
        <v>1053</v>
      </c>
      <c r="J47" s="55">
        <f>KS201EW_Numbers!J67</f>
        <v>228</v>
      </c>
      <c r="K47" s="55">
        <f>KS201EW_Numbers!K67</f>
        <v>90</v>
      </c>
      <c r="L47" s="55">
        <f>KS201EW_Numbers!L67</f>
        <v>476</v>
      </c>
      <c r="M47" s="55">
        <f>KS201EW_Numbers!M67</f>
        <v>182</v>
      </c>
      <c r="N47" s="55">
        <f>KS201EW_Numbers!N67</f>
        <v>321</v>
      </c>
      <c r="O47" s="55">
        <f>KS201EW_Numbers!O67</f>
        <v>5924</v>
      </c>
      <c r="P47" s="55">
        <f>KS201EW_Numbers!P67</f>
        <v>2425</v>
      </c>
      <c r="Q47" s="55">
        <f>KS201EW_Numbers!Q67</f>
        <v>222</v>
      </c>
      <c r="R47" s="55">
        <f>KS201EW_Numbers!R67</f>
        <v>686</v>
      </c>
      <c r="S47" s="55">
        <f>KS201EW_Numbers!S67</f>
        <v>76</v>
      </c>
      <c r="T47" s="55">
        <f>KS201EW_Numbers!T67</f>
        <v>120</v>
      </c>
      <c r="U47" s="55">
        <f>KS201EW_Numbers!U67</f>
        <v>15</v>
      </c>
      <c r="V47" s="55">
        <f>KS201EW_Numbers!V67</f>
        <v>55</v>
      </c>
      <c r="W47" s="55">
        <f>KS201EW_Numbers!W67</f>
        <v>185</v>
      </c>
      <c r="X47" s="55">
        <f t="shared" si="12"/>
        <v>87059</v>
      </c>
      <c r="Y47" s="55">
        <f t="shared" si="13"/>
        <v>0</v>
      </c>
      <c r="Z47" s="47">
        <f t="shared" si="2"/>
        <v>76054</v>
      </c>
      <c r="AA47" s="47">
        <f t="shared" si="3"/>
        <v>211</v>
      </c>
      <c r="AB47" s="47">
        <f t="shared" si="4"/>
        <v>9578</v>
      </c>
      <c r="AC47" s="47">
        <f t="shared" si="5"/>
        <v>976</v>
      </c>
      <c r="AD47" s="47">
        <f t="shared" si="6"/>
        <v>240</v>
      </c>
      <c r="AE47" s="47">
        <f t="shared" si="7"/>
        <v>87059</v>
      </c>
    </row>
    <row r="48" spans="1:31" x14ac:dyDescent="0.15">
      <c r="A48" s="47" t="s">
        <v>952</v>
      </c>
      <c r="B48" s="47" t="s">
        <v>177</v>
      </c>
      <c r="C48" s="48" t="s">
        <v>947</v>
      </c>
      <c r="D48" s="47" t="s">
        <v>948</v>
      </c>
      <c r="E48" s="55">
        <f>KS201EW_Numbers!E68</f>
        <v>107155</v>
      </c>
      <c r="F48" s="55">
        <f>KS201EW_Numbers!F68</f>
        <v>101892</v>
      </c>
      <c r="G48" s="55">
        <f>KS201EW_Numbers!G68</f>
        <v>567</v>
      </c>
      <c r="H48" s="55">
        <f>KS201EW_Numbers!H68</f>
        <v>57</v>
      </c>
      <c r="I48" s="55">
        <f>KS201EW_Numbers!I68</f>
        <v>1317</v>
      </c>
      <c r="J48" s="55">
        <f>KS201EW_Numbers!J68</f>
        <v>463</v>
      </c>
      <c r="K48" s="55">
        <f>KS201EW_Numbers!K68</f>
        <v>104</v>
      </c>
      <c r="L48" s="55">
        <f>KS201EW_Numbers!L68</f>
        <v>273</v>
      </c>
      <c r="M48" s="55">
        <f>KS201EW_Numbers!M68</f>
        <v>176</v>
      </c>
      <c r="N48" s="55">
        <f>KS201EW_Numbers!N68</f>
        <v>612</v>
      </c>
      <c r="O48" s="55">
        <f>KS201EW_Numbers!O68</f>
        <v>525</v>
      </c>
      <c r="P48" s="55">
        <f>KS201EW_Numbers!P68</f>
        <v>105</v>
      </c>
      <c r="Q48" s="55">
        <f>KS201EW_Numbers!Q68</f>
        <v>236</v>
      </c>
      <c r="R48" s="55">
        <f>KS201EW_Numbers!R68</f>
        <v>232</v>
      </c>
      <c r="S48" s="55">
        <f>KS201EW_Numbers!S68</f>
        <v>115</v>
      </c>
      <c r="T48" s="55">
        <f>KS201EW_Numbers!T68</f>
        <v>240</v>
      </c>
      <c r="U48" s="55">
        <f>KS201EW_Numbers!U68</f>
        <v>46</v>
      </c>
      <c r="V48" s="55">
        <f>KS201EW_Numbers!V68</f>
        <v>113</v>
      </c>
      <c r="W48" s="55">
        <f>KS201EW_Numbers!W68</f>
        <v>82</v>
      </c>
      <c r="X48" s="55">
        <f t="shared" si="12"/>
        <v>107155</v>
      </c>
      <c r="Y48" s="55">
        <f t="shared" si="13"/>
        <v>0</v>
      </c>
      <c r="Z48" s="47">
        <f t="shared" si="2"/>
        <v>103833</v>
      </c>
      <c r="AA48" s="47">
        <f t="shared" si="3"/>
        <v>401</v>
      </c>
      <c r="AB48" s="47">
        <f t="shared" si="4"/>
        <v>1710</v>
      </c>
      <c r="AC48" s="47">
        <f t="shared" si="5"/>
        <v>1016</v>
      </c>
      <c r="AD48" s="47">
        <f t="shared" si="6"/>
        <v>195</v>
      </c>
      <c r="AE48" s="47">
        <f t="shared" si="7"/>
        <v>107155</v>
      </c>
    </row>
    <row r="49" spans="1:31" x14ac:dyDescent="0.15">
      <c r="A49" s="47" t="s">
        <v>953</v>
      </c>
      <c r="B49" s="47" t="s">
        <v>179</v>
      </c>
      <c r="C49" s="48" t="s">
        <v>947</v>
      </c>
      <c r="D49" s="47" t="s">
        <v>948</v>
      </c>
      <c r="E49" s="55">
        <f>KS201EW_Numbers!E69</f>
        <v>75757</v>
      </c>
      <c r="F49" s="55">
        <f>KS201EW_Numbers!F69</f>
        <v>72021</v>
      </c>
      <c r="G49" s="55">
        <f>KS201EW_Numbers!G69</f>
        <v>488</v>
      </c>
      <c r="H49" s="55">
        <f>KS201EW_Numbers!H69</f>
        <v>15</v>
      </c>
      <c r="I49" s="55">
        <f>KS201EW_Numbers!I69</f>
        <v>1320</v>
      </c>
      <c r="J49" s="55">
        <f>KS201EW_Numbers!J69</f>
        <v>251</v>
      </c>
      <c r="K49" s="55">
        <f>KS201EW_Numbers!K69</f>
        <v>87</v>
      </c>
      <c r="L49" s="55">
        <f>KS201EW_Numbers!L69</f>
        <v>233</v>
      </c>
      <c r="M49" s="55">
        <f>KS201EW_Numbers!M69</f>
        <v>171</v>
      </c>
      <c r="N49" s="55">
        <f>KS201EW_Numbers!N69</f>
        <v>297</v>
      </c>
      <c r="O49" s="55">
        <f>KS201EW_Numbers!O69</f>
        <v>118</v>
      </c>
      <c r="P49" s="55">
        <f>KS201EW_Numbers!P69</f>
        <v>25</v>
      </c>
      <c r="Q49" s="55">
        <f>KS201EW_Numbers!Q69</f>
        <v>209</v>
      </c>
      <c r="R49" s="55">
        <f>KS201EW_Numbers!R69</f>
        <v>196</v>
      </c>
      <c r="S49" s="55">
        <f>KS201EW_Numbers!S69</f>
        <v>63</v>
      </c>
      <c r="T49" s="55">
        <f>KS201EW_Numbers!T69</f>
        <v>54</v>
      </c>
      <c r="U49" s="55">
        <f>KS201EW_Numbers!U69</f>
        <v>46</v>
      </c>
      <c r="V49" s="55">
        <f>KS201EW_Numbers!V69</f>
        <v>67</v>
      </c>
      <c r="W49" s="55">
        <f>KS201EW_Numbers!W69</f>
        <v>96</v>
      </c>
      <c r="X49" s="55">
        <f t="shared" si="12"/>
        <v>75757</v>
      </c>
      <c r="Y49" s="55">
        <f t="shared" si="13"/>
        <v>0</v>
      </c>
      <c r="Z49" s="47">
        <f t="shared" si="2"/>
        <v>73844</v>
      </c>
      <c r="AA49" s="47">
        <f t="shared" si="3"/>
        <v>163</v>
      </c>
      <c r="AB49" s="47">
        <f t="shared" si="4"/>
        <v>845</v>
      </c>
      <c r="AC49" s="47">
        <f t="shared" si="5"/>
        <v>742</v>
      </c>
      <c r="AD49" s="47">
        <f t="shared" si="6"/>
        <v>163</v>
      </c>
      <c r="AE49" s="47">
        <f t="shared" si="7"/>
        <v>75757</v>
      </c>
    </row>
    <row r="50" spans="1:31" x14ac:dyDescent="0.15">
      <c r="A50" s="47" t="s">
        <v>954</v>
      </c>
      <c r="B50" s="47" t="s">
        <v>181</v>
      </c>
      <c r="C50" s="48" t="s">
        <v>947</v>
      </c>
      <c r="D50" s="47" t="s">
        <v>948</v>
      </c>
      <c r="E50" s="55">
        <f>KS201EW_Numbers!E70</f>
        <v>80734</v>
      </c>
      <c r="F50" s="55">
        <f>KS201EW_Numbers!F70</f>
        <v>68834</v>
      </c>
      <c r="G50" s="55">
        <f>KS201EW_Numbers!G70</f>
        <v>436</v>
      </c>
      <c r="H50" s="55">
        <f>KS201EW_Numbers!H70</f>
        <v>97</v>
      </c>
      <c r="I50" s="55">
        <f>KS201EW_Numbers!I70</f>
        <v>1411</v>
      </c>
      <c r="J50" s="55">
        <f>KS201EW_Numbers!J70</f>
        <v>186</v>
      </c>
      <c r="K50" s="55">
        <f>KS201EW_Numbers!K70</f>
        <v>39</v>
      </c>
      <c r="L50" s="55">
        <f>KS201EW_Numbers!L70</f>
        <v>336</v>
      </c>
      <c r="M50" s="55">
        <f>KS201EW_Numbers!M70</f>
        <v>135</v>
      </c>
      <c r="N50" s="55">
        <f>KS201EW_Numbers!N70</f>
        <v>279</v>
      </c>
      <c r="O50" s="55">
        <f>KS201EW_Numbers!O70</f>
        <v>7548</v>
      </c>
      <c r="P50" s="55">
        <f>KS201EW_Numbers!P70</f>
        <v>402</v>
      </c>
      <c r="Q50" s="55">
        <f>KS201EW_Numbers!Q70</f>
        <v>268</v>
      </c>
      <c r="R50" s="55">
        <f>KS201EW_Numbers!R70</f>
        <v>510</v>
      </c>
      <c r="S50" s="55">
        <f>KS201EW_Numbers!S70</f>
        <v>52</v>
      </c>
      <c r="T50" s="55">
        <f>KS201EW_Numbers!T70</f>
        <v>45</v>
      </c>
      <c r="U50" s="55">
        <f>KS201EW_Numbers!U70</f>
        <v>9</v>
      </c>
      <c r="V50" s="55">
        <f>KS201EW_Numbers!V70</f>
        <v>91</v>
      </c>
      <c r="W50" s="55">
        <f>KS201EW_Numbers!W70</f>
        <v>56</v>
      </c>
      <c r="X50" s="55">
        <f t="shared" si="12"/>
        <v>80734</v>
      </c>
      <c r="Y50" s="55">
        <f t="shared" si="13"/>
        <v>0</v>
      </c>
      <c r="Z50" s="47">
        <f t="shared" si="2"/>
        <v>70778</v>
      </c>
      <c r="AA50" s="47">
        <f t="shared" si="3"/>
        <v>106</v>
      </c>
      <c r="AB50" s="47">
        <f t="shared" si="4"/>
        <v>9007</v>
      </c>
      <c r="AC50" s="47">
        <f t="shared" si="5"/>
        <v>696</v>
      </c>
      <c r="AD50" s="47">
        <f t="shared" si="6"/>
        <v>147</v>
      </c>
      <c r="AE50" s="47">
        <f t="shared" si="7"/>
        <v>80734</v>
      </c>
    </row>
    <row r="51" spans="1:31" x14ac:dyDescent="0.15">
      <c r="A51" s="47" t="s">
        <v>955</v>
      </c>
      <c r="B51" s="47" t="s">
        <v>183</v>
      </c>
      <c r="C51" s="48" t="s">
        <v>947</v>
      </c>
      <c r="D51" s="47" t="s">
        <v>948</v>
      </c>
      <c r="E51" s="55">
        <f>KS201EW_Numbers!E71</f>
        <v>138375</v>
      </c>
      <c r="F51" s="55">
        <f>KS201EW_Numbers!F71</f>
        <v>126624</v>
      </c>
      <c r="G51" s="55">
        <f>KS201EW_Numbers!G71</f>
        <v>840</v>
      </c>
      <c r="H51" s="55">
        <f>KS201EW_Numbers!H71</f>
        <v>331</v>
      </c>
      <c r="I51" s="55">
        <f>KS201EW_Numbers!I71</f>
        <v>4547</v>
      </c>
      <c r="J51" s="55">
        <f>KS201EW_Numbers!J71</f>
        <v>373</v>
      </c>
      <c r="K51" s="55">
        <f>KS201EW_Numbers!K71</f>
        <v>179</v>
      </c>
      <c r="L51" s="55">
        <f>KS201EW_Numbers!L71</f>
        <v>480</v>
      </c>
      <c r="M51" s="55">
        <f>KS201EW_Numbers!M71</f>
        <v>324</v>
      </c>
      <c r="N51" s="55">
        <f>KS201EW_Numbers!N71</f>
        <v>1212</v>
      </c>
      <c r="O51" s="55">
        <f>KS201EW_Numbers!O71</f>
        <v>413</v>
      </c>
      <c r="P51" s="55">
        <f>KS201EW_Numbers!P71</f>
        <v>309</v>
      </c>
      <c r="Q51" s="55">
        <f>KS201EW_Numbers!Q71</f>
        <v>1231</v>
      </c>
      <c r="R51" s="55">
        <f>KS201EW_Numbers!R71</f>
        <v>567</v>
      </c>
      <c r="S51" s="55">
        <f>KS201EW_Numbers!S71</f>
        <v>472</v>
      </c>
      <c r="T51" s="55">
        <f>KS201EW_Numbers!T71</f>
        <v>109</v>
      </c>
      <c r="U51" s="55">
        <f>KS201EW_Numbers!U71</f>
        <v>47</v>
      </c>
      <c r="V51" s="55">
        <f>KS201EW_Numbers!V71</f>
        <v>164</v>
      </c>
      <c r="W51" s="55">
        <f>KS201EW_Numbers!W71</f>
        <v>153</v>
      </c>
      <c r="X51" s="55">
        <f t="shared" si="12"/>
        <v>138375</v>
      </c>
      <c r="Y51" s="55">
        <f t="shared" si="13"/>
        <v>0</v>
      </c>
      <c r="Z51" s="47">
        <f t="shared" si="2"/>
        <v>132342</v>
      </c>
      <c r="AA51" s="47">
        <f t="shared" si="3"/>
        <v>628</v>
      </c>
      <c r="AB51" s="47">
        <f t="shared" si="4"/>
        <v>3732</v>
      </c>
      <c r="AC51" s="47">
        <f t="shared" si="5"/>
        <v>1356</v>
      </c>
      <c r="AD51" s="47">
        <f t="shared" si="6"/>
        <v>317</v>
      </c>
      <c r="AE51" s="47">
        <f t="shared" si="7"/>
        <v>138375</v>
      </c>
    </row>
    <row r="52" spans="1:31" x14ac:dyDescent="0.15">
      <c r="A52" s="47" t="s">
        <v>956</v>
      </c>
      <c r="B52" s="47" t="s">
        <v>185</v>
      </c>
      <c r="C52" s="48" t="s">
        <v>947</v>
      </c>
      <c r="D52" s="47" t="s">
        <v>948</v>
      </c>
      <c r="E52" s="55">
        <f>KS201EW_Numbers!E72</f>
        <v>89452</v>
      </c>
      <c r="F52" s="55">
        <f>KS201EW_Numbers!F72</f>
        <v>69074</v>
      </c>
      <c r="G52" s="55">
        <f>KS201EW_Numbers!G72</f>
        <v>462</v>
      </c>
      <c r="H52" s="55">
        <f>KS201EW_Numbers!H72</f>
        <v>26</v>
      </c>
      <c r="I52" s="55">
        <f>KS201EW_Numbers!I72</f>
        <v>1875</v>
      </c>
      <c r="J52" s="55">
        <f>KS201EW_Numbers!J72</f>
        <v>139</v>
      </c>
      <c r="K52" s="55">
        <f>KS201EW_Numbers!K72</f>
        <v>65</v>
      </c>
      <c r="L52" s="55">
        <f>KS201EW_Numbers!L72</f>
        <v>599</v>
      </c>
      <c r="M52" s="55">
        <f>KS201EW_Numbers!M72</f>
        <v>143</v>
      </c>
      <c r="N52" s="55">
        <f>KS201EW_Numbers!N72</f>
        <v>236</v>
      </c>
      <c r="O52" s="55">
        <f>KS201EW_Numbers!O72</f>
        <v>15320</v>
      </c>
      <c r="P52" s="55">
        <f>KS201EW_Numbers!P72</f>
        <v>383</v>
      </c>
      <c r="Q52" s="55">
        <f>KS201EW_Numbers!Q72</f>
        <v>281</v>
      </c>
      <c r="R52" s="55">
        <f>KS201EW_Numbers!R72</f>
        <v>587</v>
      </c>
      <c r="S52" s="55">
        <f>KS201EW_Numbers!S72</f>
        <v>67</v>
      </c>
      <c r="T52" s="55">
        <f>KS201EW_Numbers!T72</f>
        <v>51</v>
      </c>
      <c r="U52" s="55">
        <f>KS201EW_Numbers!U72</f>
        <v>8</v>
      </c>
      <c r="V52" s="55">
        <f>KS201EW_Numbers!V72</f>
        <v>52</v>
      </c>
      <c r="W52" s="55">
        <f>KS201EW_Numbers!W72</f>
        <v>84</v>
      </c>
      <c r="X52" s="55">
        <f t="shared" si="12"/>
        <v>89452</v>
      </c>
      <c r="Y52" s="55">
        <f t="shared" si="13"/>
        <v>0</v>
      </c>
      <c r="Z52" s="47">
        <f t="shared" si="2"/>
        <v>71437</v>
      </c>
      <c r="AA52" s="47">
        <f t="shared" si="3"/>
        <v>126</v>
      </c>
      <c r="AB52" s="47">
        <f t="shared" si="4"/>
        <v>16807</v>
      </c>
      <c r="AC52" s="47">
        <f t="shared" si="5"/>
        <v>946</v>
      </c>
      <c r="AD52" s="47">
        <f t="shared" si="6"/>
        <v>136</v>
      </c>
      <c r="AE52" s="47">
        <f t="shared" si="7"/>
        <v>89452</v>
      </c>
    </row>
    <row r="53" spans="1:31" x14ac:dyDescent="0.15">
      <c r="A53" s="47" t="s">
        <v>957</v>
      </c>
      <c r="B53" s="47" t="s">
        <v>187</v>
      </c>
      <c r="C53" s="48" t="s">
        <v>947</v>
      </c>
      <c r="D53" s="47" t="s">
        <v>948</v>
      </c>
      <c r="E53" s="55">
        <f>KS201EW_Numbers!E73</f>
        <v>140202</v>
      </c>
      <c r="F53" s="55">
        <f>KS201EW_Numbers!F73</f>
        <v>106242</v>
      </c>
      <c r="G53" s="55">
        <f>KS201EW_Numbers!G73</f>
        <v>1178</v>
      </c>
      <c r="H53" s="55">
        <f>KS201EW_Numbers!H73</f>
        <v>111</v>
      </c>
      <c r="I53" s="55">
        <f>KS201EW_Numbers!I73</f>
        <v>4884</v>
      </c>
      <c r="J53" s="55">
        <f>KS201EW_Numbers!J73</f>
        <v>1627</v>
      </c>
      <c r="K53" s="55">
        <f>KS201EW_Numbers!K73</f>
        <v>300</v>
      </c>
      <c r="L53" s="55">
        <f>KS201EW_Numbers!L73</f>
        <v>931</v>
      </c>
      <c r="M53" s="55">
        <f>KS201EW_Numbers!M73</f>
        <v>468</v>
      </c>
      <c r="N53" s="55">
        <f>KS201EW_Numbers!N73</f>
        <v>14421</v>
      </c>
      <c r="O53" s="55">
        <f>KS201EW_Numbers!O73</f>
        <v>4425</v>
      </c>
      <c r="P53" s="55">
        <f>KS201EW_Numbers!P73</f>
        <v>375</v>
      </c>
      <c r="Q53" s="55">
        <f>KS201EW_Numbers!Q73</f>
        <v>1235</v>
      </c>
      <c r="R53" s="55">
        <f>KS201EW_Numbers!R73</f>
        <v>1276</v>
      </c>
      <c r="S53" s="55">
        <f>KS201EW_Numbers!S73</f>
        <v>661</v>
      </c>
      <c r="T53" s="55">
        <f>KS201EW_Numbers!T73</f>
        <v>865</v>
      </c>
      <c r="U53" s="55">
        <f>KS201EW_Numbers!U73</f>
        <v>150</v>
      </c>
      <c r="V53" s="55">
        <f>KS201EW_Numbers!V73</f>
        <v>626</v>
      </c>
      <c r="W53" s="55">
        <f>KS201EW_Numbers!W73</f>
        <v>427</v>
      </c>
      <c r="X53" s="55">
        <f t="shared" si="12"/>
        <v>140202</v>
      </c>
      <c r="Y53" s="55">
        <f t="shared" si="13"/>
        <v>0</v>
      </c>
      <c r="Z53" s="47">
        <f t="shared" si="2"/>
        <v>112415</v>
      </c>
      <c r="AA53" s="47">
        <f t="shared" si="3"/>
        <v>1676</v>
      </c>
      <c r="AB53" s="47">
        <f t="shared" si="4"/>
        <v>21732</v>
      </c>
      <c r="AC53" s="47">
        <f t="shared" si="5"/>
        <v>3326</v>
      </c>
      <c r="AD53" s="47">
        <f t="shared" si="6"/>
        <v>1053</v>
      </c>
      <c r="AE53" s="47">
        <f t="shared" si="7"/>
        <v>140202</v>
      </c>
    </row>
    <row r="54" spans="1:31" x14ac:dyDescent="0.15">
      <c r="A54" s="47" t="s">
        <v>958</v>
      </c>
      <c r="B54" s="47" t="s">
        <v>189</v>
      </c>
      <c r="C54" s="48" t="s">
        <v>947</v>
      </c>
      <c r="D54" s="47" t="s">
        <v>948</v>
      </c>
      <c r="E54" s="55">
        <f>KS201EW_Numbers!E74</f>
        <v>57132</v>
      </c>
      <c r="F54" s="55">
        <f>KS201EW_Numbers!F74</f>
        <v>54757</v>
      </c>
      <c r="G54" s="55">
        <f>KS201EW_Numbers!G74</f>
        <v>332</v>
      </c>
      <c r="H54" s="55">
        <f>KS201EW_Numbers!H74</f>
        <v>6</v>
      </c>
      <c r="I54" s="55">
        <f>KS201EW_Numbers!I74</f>
        <v>809</v>
      </c>
      <c r="J54" s="55">
        <f>KS201EW_Numbers!J74</f>
        <v>93</v>
      </c>
      <c r="K54" s="55">
        <f>KS201EW_Numbers!K74</f>
        <v>33</v>
      </c>
      <c r="L54" s="55">
        <f>KS201EW_Numbers!L74</f>
        <v>163</v>
      </c>
      <c r="M54" s="55">
        <f>KS201EW_Numbers!M74</f>
        <v>71</v>
      </c>
      <c r="N54" s="55">
        <f>KS201EW_Numbers!N74</f>
        <v>204</v>
      </c>
      <c r="O54" s="55">
        <f>KS201EW_Numbers!O74</f>
        <v>295</v>
      </c>
      <c r="P54" s="55">
        <f>KS201EW_Numbers!P74</f>
        <v>32</v>
      </c>
      <c r="Q54" s="55">
        <f>KS201EW_Numbers!Q74</f>
        <v>109</v>
      </c>
      <c r="R54" s="55">
        <f>KS201EW_Numbers!R74</f>
        <v>89</v>
      </c>
      <c r="S54" s="55">
        <f>KS201EW_Numbers!S74</f>
        <v>65</v>
      </c>
      <c r="T54" s="55">
        <f>KS201EW_Numbers!T74</f>
        <v>12</v>
      </c>
      <c r="U54" s="55">
        <f>KS201EW_Numbers!U74</f>
        <v>15</v>
      </c>
      <c r="V54" s="55">
        <f>KS201EW_Numbers!V74</f>
        <v>9</v>
      </c>
      <c r="W54" s="55">
        <f>KS201EW_Numbers!W74</f>
        <v>38</v>
      </c>
      <c r="X54" s="55">
        <f t="shared" si="12"/>
        <v>57132</v>
      </c>
      <c r="Y54" s="55">
        <f t="shared" si="13"/>
        <v>0</v>
      </c>
      <c r="Z54" s="47">
        <f t="shared" si="2"/>
        <v>55904</v>
      </c>
      <c r="AA54" s="47">
        <f t="shared" si="3"/>
        <v>92</v>
      </c>
      <c r="AB54" s="47">
        <f t="shared" si="4"/>
        <v>729</v>
      </c>
      <c r="AC54" s="47">
        <f t="shared" si="5"/>
        <v>360</v>
      </c>
      <c r="AD54" s="47">
        <f t="shared" si="6"/>
        <v>47</v>
      </c>
      <c r="AE54" s="47">
        <f t="shared" si="7"/>
        <v>57132</v>
      </c>
    </row>
    <row r="55" spans="1:31" x14ac:dyDescent="0.15">
      <c r="A55" s="47" t="s">
        <v>959</v>
      </c>
      <c r="B55" s="47" t="s">
        <v>191</v>
      </c>
      <c r="C55" s="48" t="s">
        <v>947</v>
      </c>
      <c r="D55" s="47" t="s">
        <v>948</v>
      </c>
      <c r="E55" s="55">
        <f>KS201EW_Numbers!E75</f>
        <v>67982</v>
      </c>
      <c r="F55" s="55">
        <f>KS201EW_Numbers!F75</f>
        <v>62516</v>
      </c>
      <c r="G55" s="55">
        <f>KS201EW_Numbers!G75</f>
        <v>541</v>
      </c>
      <c r="H55" s="55">
        <f>KS201EW_Numbers!H75</f>
        <v>47</v>
      </c>
      <c r="I55" s="55">
        <f>KS201EW_Numbers!I75</f>
        <v>674</v>
      </c>
      <c r="J55" s="55">
        <f>KS201EW_Numbers!J75</f>
        <v>199</v>
      </c>
      <c r="K55" s="55">
        <f>KS201EW_Numbers!K75</f>
        <v>64</v>
      </c>
      <c r="L55" s="55">
        <f>KS201EW_Numbers!L75</f>
        <v>218</v>
      </c>
      <c r="M55" s="55">
        <f>KS201EW_Numbers!M75</f>
        <v>121</v>
      </c>
      <c r="N55" s="55">
        <f>KS201EW_Numbers!N75</f>
        <v>186</v>
      </c>
      <c r="O55" s="55">
        <f>KS201EW_Numbers!O75</f>
        <v>1139</v>
      </c>
      <c r="P55" s="55">
        <f>KS201EW_Numbers!P75</f>
        <v>1638</v>
      </c>
      <c r="Q55" s="55">
        <f>KS201EW_Numbers!Q75</f>
        <v>233</v>
      </c>
      <c r="R55" s="55">
        <f>KS201EW_Numbers!R75</f>
        <v>200</v>
      </c>
      <c r="S55" s="55">
        <f>KS201EW_Numbers!S75</f>
        <v>49</v>
      </c>
      <c r="T55" s="55">
        <f>KS201EW_Numbers!T75</f>
        <v>63</v>
      </c>
      <c r="U55" s="55">
        <f>KS201EW_Numbers!U75</f>
        <v>11</v>
      </c>
      <c r="V55" s="55">
        <f>KS201EW_Numbers!V75</f>
        <v>37</v>
      </c>
      <c r="W55" s="55">
        <f>KS201EW_Numbers!W75</f>
        <v>46</v>
      </c>
      <c r="X55" s="55">
        <f t="shared" si="12"/>
        <v>67982</v>
      </c>
      <c r="Y55" s="55">
        <f t="shared" si="13"/>
        <v>0</v>
      </c>
      <c r="Z55" s="47">
        <f t="shared" si="2"/>
        <v>63778</v>
      </c>
      <c r="AA55" s="47">
        <f t="shared" si="3"/>
        <v>123</v>
      </c>
      <c r="AB55" s="47">
        <f t="shared" si="4"/>
        <v>3396</v>
      </c>
      <c r="AC55" s="47">
        <f t="shared" si="5"/>
        <v>602</v>
      </c>
      <c r="AD55" s="47">
        <f t="shared" si="6"/>
        <v>83</v>
      </c>
      <c r="AE55" s="47">
        <f t="shared" si="7"/>
        <v>67982</v>
      </c>
    </row>
    <row r="56" spans="1:31" x14ac:dyDescent="0.15">
      <c r="A56" s="47" t="s">
        <v>960</v>
      </c>
      <c r="B56" s="47" t="s">
        <v>193</v>
      </c>
      <c r="C56" s="48" t="s">
        <v>947</v>
      </c>
      <c r="D56" s="47" t="s">
        <v>948</v>
      </c>
      <c r="E56" s="55">
        <f>KS201EW_Numbers!E76</f>
        <v>109057</v>
      </c>
      <c r="F56" s="55">
        <f>KS201EW_Numbers!F76</f>
        <v>103890</v>
      </c>
      <c r="G56" s="55">
        <f>KS201EW_Numbers!G76</f>
        <v>680</v>
      </c>
      <c r="H56" s="55">
        <f>KS201EW_Numbers!H76</f>
        <v>17</v>
      </c>
      <c r="I56" s="55">
        <f>KS201EW_Numbers!I76</f>
        <v>1260</v>
      </c>
      <c r="J56" s="55">
        <f>KS201EW_Numbers!J76</f>
        <v>514</v>
      </c>
      <c r="K56" s="55">
        <f>KS201EW_Numbers!K76</f>
        <v>99</v>
      </c>
      <c r="L56" s="55">
        <f>KS201EW_Numbers!L76</f>
        <v>388</v>
      </c>
      <c r="M56" s="55">
        <f>KS201EW_Numbers!M76</f>
        <v>173</v>
      </c>
      <c r="N56" s="55">
        <f>KS201EW_Numbers!N76</f>
        <v>798</v>
      </c>
      <c r="O56" s="55">
        <f>KS201EW_Numbers!O76</f>
        <v>241</v>
      </c>
      <c r="P56" s="55">
        <f>KS201EW_Numbers!P76</f>
        <v>26</v>
      </c>
      <c r="Q56" s="55">
        <f>KS201EW_Numbers!Q76</f>
        <v>282</v>
      </c>
      <c r="R56" s="55">
        <f>KS201EW_Numbers!R76</f>
        <v>265</v>
      </c>
      <c r="S56" s="55">
        <f>KS201EW_Numbers!S76</f>
        <v>78</v>
      </c>
      <c r="T56" s="55">
        <f>KS201EW_Numbers!T76</f>
        <v>149</v>
      </c>
      <c r="U56" s="55">
        <f>KS201EW_Numbers!U76</f>
        <v>41</v>
      </c>
      <c r="V56" s="55">
        <f>KS201EW_Numbers!V76</f>
        <v>65</v>
      </c>
      <c r="W56" s="55">
        <f>KS201EW_Numbers!W76</f>
        <v>91</v>
      </c>
      <c r="X56" s="55">
        <f t="shared" si="12"/>
        <v>109057</v>
      </c>
      <c r="Y56" s="55">
        <f t="shared" si="13"/>
        <v>0</v>
      </c>
      <c r="Z56" s="47">
        <f t="shared" si="2"/>
        <v>105847</v>
      </c>
      <c r="AA56" s="47">
        <f t="shared" si="3"/>
        <v>268</v>
      </c>
      <c r="AB56" s="47">
        <f t="shared" si="4"/>
        <v>1612</v>
      </c>
      <c r="AC56" s="47">
        <f t="shared" si="5"/>
        <v>1174</v>
      </c>
      <c r="AD56" s="47">
        <f t="shared" si="6"/>
        <v>156</v>
      </c>
      <c r="AE56" s="47">
        <f t="shared" si="7"/>
        <v>109057</v>
      </c>
    </row>
    <row r="57" spans="1:31" x14ac:dyDescent="0.15">
      <c r="A57" s="47" t="s">
        <v>961</v>
      </c>
      <c r="B57" s="47" t="s">
        <v>195</v>
      </c>
      <c r="C57" s="48" t="s">
        <v>947</v>
      </c>
      <c r="D57" s="47" t="s">
        <v>948</v>
      </c>
      <c r="E57" s="55">
        <f>KS201EW_Numbers!E77</f>
        <v>110685</v>
      </c>
      <c r="F57" s="55">
        <f>KS201EW_Numbers!F77</f>
        <v>105775</v>
      </c>
      <c r="G57" s="55">
        <f>KS201EW_Numbers!G77</f>
        <v>584</v>
      </c>
      <c r="H57" s="55">
        <f>KS201EW_Numbers!H77</f>
        <v>8</v>
      </c>
      <c r="I57" s="55">
        <f>KS201EW_Numbers!I77</f>
        <v>2236</v>
      </c>
      <c r="J57" s="55">
        <f>KS201EW_Numbers!J77</f>
        <v>266</v>
      </c>
      <c r="K57" s="55">
        <f>KS201EW_Numbers!K77</f>
        <v>140</v>
      </c>
      <c r="L57" s="55">
        <f>KS201EW_Numbers!L77</f>
        <v>248</v>
      </c>
      <c r="M57" s="55">
        <f>KS201EW_Numbers!M77</f>
        <v>212</v>
      </c>
      <c r="N57" s="55">
        <f>KS201EW_Numbers!N77</f>
        <v>411</v>
      </c>
      <c r="O57" s="55">
        <f>KS201EW_Numbers!O77</f>
        <v>85</v>
      </c>
      <c r="P57" s="55">
        <f>KS201EW_Numbers!P77</f>
        <v>13</v>
      </c>
      <c r="Q57" s="55">
        <f>KS201EW_Numbers!Q77</f>
        <v>190</v>
      </c>
      <c r="R57" s="55">
        <f>KS201EW_Numbers!R77</f>
        <v>214</v>
      </c>
      <c r="S57" s="55">
        <f>KS201EW_Numbers!S77</f>
        <v>115</v>
      </c>
      <c r="T57" s="55">
        <f>KS201EW_Numbers!T77</f>
        <v>48</v>
      </c>
      <c r="U57" s="55">
        <f>KS201EW_Numbers!U77</f>
        <v>11</v>
      </c>
      <c r="V57" s="55">
        <f>KS201EW_Numbers!V77</f>
        <v>63</v>
      </c>
      <c r="W57" s="55">
        <f>KS201EW_Numbers!W77</f>
        <v>66</v>
      </c>
      <c r="X57" s="55">
        <f t="shared" si="12"/>
        <v>110685</v>
      </c>
      <c r="Y57" s="55">
        <f t="shared" si="13"/>
        <v>0</v>
      </c>
      <c r="Z57" s="47">
        <f t="shared" si="2"/>
        <v>108603</v>
      </c>
      <c r="AA57" s="47">
        <f t="shared" si="3"/>
        <v>174</v>
      </c>
      <c r="AB57" s="47">
        <f t="shared" si="4"/>
        <v>913</v>
      </c>
      <c r="AC57" s="47">
        <f t="shared" si="5"/>
        <v>866</v>
      </c>
      <c r="AD57" s="47">
        <f t="shared" si="6"/>
        <v>129</v>
      </c>
      <c r="AE57" s="47">
        <f t="shared" si="7"/>
        <v>110685</v>
      </c>
    </row>
    <row r="58" spans="1:31" x14ac:dyDescent="0.15">
      <c r="A58" s="47" t="s">
        <v>962</v>
      </c>
      <c r="B58" s="47" t="s">
        <v>197</v>
      </c>
      <c r="C58" s="48" t="s">
        <v>947</v>
      </c>
      <c r="D58" s="47" t="s">
        <v>948</v>
      </c>
      <c r="E58" s="55">
        <f>KS201EW_Numbers!E78</f>
        <v>107749</v>
      </c>
      <c r="F58" s="55">
        <f>KS201EW_Numbers!F78</f>
        <v>104251</v>
      </c>
      <c r="G58" s="55">
        <f>KS201EW_Numbers!G78</f>
        <v>490</v>
      </c>
      <c r="H58" s="55">
        <f>KS201EW_Numbers!H78</f>
        <v>96</v>
      </c>
      <c r="I58" s="55">
        <f>KS201EW_Numbers!I78</f>
        <v>1015</v>
      </c>
      <c r="J58" s="55">
        <f>KS201EW_Numbers!J78</f>
        <v>234</v>
      </c>
      <c r="K58" s="55">
        <f>KS201EW_Numbers!K78</f>
        <v>79</v>
      </c>
      <c r="L58" s="55">
        <f>KS201EW_Numbers!L78</f>
        <v>226</v>
      </c>
      <c r="M58" s="55">
        <f>KS201EW_Numbers!M78</f>
        <v>125</v>
      </c>
      <c r="N58" s="55">
        <f>KS201EW_Numbers!N78</f>
        <v>235</v>
      </c>
      <c r="O58" s="55">
        <f>KS201EW_Numbers!O78</f>
        <v>70</v>
      </c>
      <c r="P58" s="55">
        <f>KS201EW_Numbers!P78</f>
        <v>78</v>
      </c>
      <c r="Q58" s="55">
        <f>KS201EW_Numbers!Q78</f>
        <v>315</v>
      </c>
      <c r="R58" s="55">
        <f>KS201EW_Numbers!R78</f>
        <v>295</v>
      </c>
      <c r="S58" s="55">
        <f>KS201EW_Numbers!S78</f>
        <v>78</v>
      </c>
      <c r="T58" s="55">
        <f>KS201EW_Numbers!T78</f>
        <v>33</v>
      </c>
      <c r="U58" s="55">
        <f>KS201EW_Numbers!U78</f>
        <v>19</v>
      </c>
      <c r="V58" s="55">
        <f>KS201EW_Numbers!V78</f>
        <v>45</v>
      </c>
      <c r="W58" s="55">
        <f>KS201EW_Numbers!W78</f>
        <v>65</v>
      </c>
      <c r="X58" s="55">
        <f t="shared" si="12"/>
        <v>107749</v>
      </c>
      <c r="Y58" s="55">
        <f t="shared" si="13"/>
        <v>0</v>
      </c>
      <c r="Z58" s="47">
        <f t="shared" si="2"/>
        <v>105852</v>
      </c>
      <c r="AA58" s="47">
        <f t="shared" si="3"/>
        <v>130</v>
      </c>
      <c r="AB58" s="47">
        <f t="shared" si="4"/>
        <v>993</v>
      </c>
      <c r="AC58" s="47">
        <f t="shared" si="5"/>
        <v>664</v>
      </c>
      <c r="AD58" s="47">
        <f t="shared" si="6"/>
        <v>110</v>
      </c>
      <c r="AE58" s="47">
        <f t="shared" si="7"/>
        <v>107749</v>
      </c>
    </row>
    <row r="59" spans="1:31" x14ac:dyDescent="0.15">
      <c r="D59" s="50" t="s">
        <v>936</v>
      </c>
      <c r="E59" s="56">
        <f t="shared" ref="E59:W59" si="14">SUM(E45:E58)</f>
        <v>1460893</v>
      </c>
      <c r="F59" s="56">
        <f t="shared" si="14"/>
        <v>1281526</v>
      </c>
      <c r="G59" s="56">
        <f t="shared" si="14"/>
        <v>8948</v>
      </c>
      <c r="H59" s="56">
        <f t="shared" si="14"/>
        <v>1219</v>
      </c>
      <c r="I59" s="56">
        <f t="shared" si="14"/>
        <v>28342</v>
      </c>
      <c r="J59" s="56">
        <f t="shared" si="14"/>
        <v>5578</v>
      </c>
      <c r="K59" s="56">
        <f t="shared" si="14"/>
        <v>1705</v>
      </c>
      <c r="L59" s="56">
        <f t="shared" si="14"/>
        <v>6008</v>
      </c>
      <c r="M59" s="56">
        <f t="shared" si="14"/>
        <v>3009</v>
      </c>
      <c r="N59" s="56">
        <f t="shared" si="14"/>
        <v>39630</v>
      </c>
      <c r="O59" s="56">
        <f t="shared" si="14"/>
        <v>54127</v>
      </c>
      <c r="P59" s="56">
        <f t="shared" si="14"/>
        <v>7567</v>
      </c>
      <c r="Q59" s="56">
        <f t="shared" si="14"/>
        <v>6046</v>
      </c>
      <c r="R59" s="56">
        <f t="shared" si="14"/>
        <v>7460</v>
      </c>
      <c r="S59" s="56">
        <f t="shared" si="14"/>
        <v>2688</v>
      </c>
      <c r="T59" s="56">
        <f t="shared" si="14"/>
        <v>2102</v>
      </c>
      <c r="U59" s="56">
        <f t="shared" si="14"/>
        <v>587</v>
      </c>
      <c r="V59" s="56">
        <f t="shared" si="14"/>
        <v>2142</v>
      </c>
      <c r="W59" s="56">
        <f t="shared" si="14"/>
        <v>2209</v>
      </c>
      <c r="X59" s="55">
        <f t="shared" si="12"/>
        <v>1460893</v>
      </c>
      <c r="Y59" s="55">
        <f t="shared" si="13"/>
        <v>0</v>
      </c>
      <c r="Z59" s="47">
        <f t="shared" si="2"/>
        <v>1320035</v>
      </c>
      <c r="AA59" s="47">
        <f t="shared" si="3"/>
        <v>5377</v>
      </c>
      <c r="AB59" s="47">
        <f t="shared" si="4"/>
        <v>114830</v>
      </c>
      <c r="AC59" s="47">
        <f t="shared" si="5"/>
        <v>16300</v>
      </c>
      <c r="AD59" s="47">
        <f t="shared" si="6"/>
        <v>4351</v>
      </c>
      <c r="AE59" s="47">
        <f t="shared" si="7"/>
        <v>1460893</v>
      </c>
    </row>
    <row r="60" spans="1:31" x14ac:dyDescent="0.15">
      <c r="D60" s="50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Z60" s="47">
        <f t="shared" si="2"/>
        <v>0</v>
      </c>
      <c r="AA60" s="47">
        <f t="shared" si="3"/>
        <v>0</v>
      </c>
      <c r="AB60" s="47">
        <f t="shared" si="4"/>
        <v>0</v>
      </c>
      <c r="AC60" s="47">
        <f t="shared" si="5"/>
        <v>0</v>
      </c>
      <c r="AD60" s="47">
        <f t="shared" si="6"/>
        <v>0</v>
      </c>
      <c r="AE60" s="47">
        <f t="shared" si="7"/>
        <v>0</v>
      </c>
    </row>
    <row r="61" spans="1:31" x14ac:dyDescent="0.15">
      <c r="A61" s="47" t="s">
        <v>963</v>
      </c>
      <c r="B61" s="47" t="s">
        <v>964</v>
      </c>
      <c r="C61" s="48" t="s">
        <v>965</v>
      </c>
      <c r="D61" s="47" t="s">
        <v>966</v>
      </c>
      <c r="E61" s="55">
        <f>KS201EW_Numbers!E81</f>
        <v>145893</v>
      </c>
      <c r="F61" s="55">
        <f>KS201EW_Numbers!F81</f>
        <v>140135</v>
      </c>
      <c r="G61" s="55">
        <f>KS201EW_Numbers!G81</f>
        <v>747</v>
      </c>
      <c r="H61" s="55">
        <f>KS201EW_Numbers!H81</f>
        <v>6</v>
      </c>
      <c r="I61" s="55">
        <f>KS201EW_Numbers!I81</f>
        <v>970</v>
      </c>
      <c r="J61" s="55">
        <f>KS201EW_Numbers!J81</f>
        <v>683</v>
      </c>
      <c r="K61" s="55">
        <f>KS201EW_Numbers!K81</f>
        <v>517</v>
      </c>
      <c r="L61" s="55">
        <f>KS201EW_Numbers!L81</f>
        <v>375</v>
      </c>
      <c r="M61" s="55">
        <f>KS201EW_Numbers!M81</f>
        <v>338</v>
      </c>
      <c r="N61" s="55">
        <f>KS201EW_Numbers!N81</f>
        <v>467</v>
      </c>
      <c r="O61" s="55">
        <f>KS201EW_Numbers!O81</f>
        <v>81</v>
      </c>
      <c r="P61" s="55">
        <f>KS201EW_Numbers!P81</f>
        <v>10</v>
      </c>
      <c r="Q61" s="55">
        <f>KS201EW_Numbers!Q81</f>
        <v>446</v>
      </c>
      <c r="R61" s="55">
        <f>KS201EW_Numbers!R81</f>
        <v>399</v>
      </c>
      <c r="S61" s="55">
        <f>KS201EW_Numbers!S81</f>
        <v>297</v>
      </c>
      <c r="T61" s="55">
        <f>KS201EW_Numbers!T81</f>
        <v>127</v>
      </c>
      <c r="U61" s="55">
        <f>KS201EW_Numbers!U81</f>
        <v>81</v>
      </c>
      <c r="V61" s="55">
        <f>KS201EW_Numbers!V81</f>
        <v>98</v>
      </c>
      <c r="W61" s="55">
        <f>KS201EW_Numbers!W81</f>
        <v>116</v>
      </c>
      <c r="X61" s="55">
        <f t="shared" ref="X61:X66" si="15">SUM(F61:W61)</f>
        <v>145893</v>
      </c>
      <c r="Y61" s="55">
        <f t="shared" ref="Y61:Y66" si="16">E61-X61</f>
        <v>0</v>
      </c>
      <c r="Z61" s="47">
        <f t="shared" si="2"/>
        <v>141858</v>
      </c>
      <c r="AA61" s="47">
        <f t="shared" si="3"/>
        <v>505</v>
      </c>
      <c r="AB61" s="47">
        <f t="shared" si="4"/>
        <v>1403</v>
      </c>
      <c r="AC61" s="47">
        <f t="shared" si="5"/>
        <v>1913</v>
      </c>
      <c r="AD61" s="47">
        <f t="shared" si="6"/>
        <v>214</v>
      </c>
      <c r="AE61" s="47">
        <f t="shared" si="7"/>
        <v>145893</v>
      </c>
    </row>
    <row r="62" spans="1:31" x14ac:dyDescent="0.15">
      <c r="A62" s="47" t="s">
        <v>967</v>
      </c>
      <c r="B62" s="47" t="s">
        <v>203</v>
      </c>
      <c r="C62" s="48" t="s">
        <v>965</v>
      </c>
      <c r="D62" s="47" t="s">
        <v>966</v>
      </c>
      <c r="E62" s="55">
        <f>KS201EW_Numbers!E82</f>
        <v>466415</v>
      </c>
      <c r="F62" s="55">
        <f>KS201EW_Numbers!F82</f>
        <v>395485</v>
      </c>
      <c r="G62" s="55">
        <f>KS201EW_Numbers!G82</f>
        <v>6729</v>
      </c>
      <c r="H62" s="55">
        <f>KS201EW_Numbers!H82</f>
        <v>185</v>
      </c>
      <c r="I62" s="55">
        <f>KS201EW_Numbers!I82</f>
        <v>12272</v>
      </c>
      <c r="J62" s="55">
        <f>KS201EW_Numbers!J82</f>
        <v>3473</v>
      </c>
      <c r="K62" s="55">
        <f>KS201EW_Numbers!K82</f>
        <v>3164</v>
      </c>
      <c r="L62" s="55">
        <f>KS201EW_Numbers!L82</f>
        <v>2283</v>
      </c>
      <c r="M62" s="55">
        <f>KS201EW_Numbers!M82</f>
        <v>2836</v>
      </c>
      <c r="N62" s="55">
        <f>KS201EW_Numbers!N82</f>
        <v>4915</v>
      </c>
      <c r="O62" s="55">
        <f>KS201EW_Numbers!O82</f>
        <v>1999</v>
      </c>
      <c r="P62" s="55">
        <f>KS201EW_Numbers!P82</f>
        <v>1075</v>
      </c>
      <c r="Q62" s="55">
        <f>KS201EW_Numbers!Q82</f>
        <v>7978</v>
      </c>
      <c r="R62" s="55">
        <f>KS201EW_Numbers!R82</f>
        <v>3436</v>
      </c>
      <c r="S62" s="55">
        <f>KS201EW_Numbers!S82</f>
        <v>8490</v>
      </c>
      <c r="T62" s="55">
        <f>KS201EW_Numbers!T82</f>
        <v>1467</v>
      </c>
      <c r="U62" s="55">
        <f>KS201EW_Numbers!U82</f>
        <v>2351</v>
      </c>
      <c r="V62" s="55">
        <f>KS201EW_Numbers!V82</f>
        <v>5629</v>
      </c>
      <c r="W62" s="55">
        <f>KS201EW_Numbers!W82</f>
        <v>2648</v>
      </c>
      <c r="X62" s="55">
        <f t="shared" si="15"/>
        <v>466415</v>
      </c>
      <c r="Y62" s="55">
        <f t="shared" si="16"/>
        <v>0</v>
      </c>
      <c r="Z62" s="47">
        <f t="shared" si="2"/>
        <v>414671</v>
      </c>
      <c r="AA62" s="47">
        <f t="shared" si="3"/>
        <v>12308</v>
      </c>
      <c r="AB62" s="47">
        <f t="shared" si="4"/>
        <v>19403</v>
      </c>
      <c r="AC62" s="47">
        <f t="shared" si="5"/>
        <v>11756</v>
      </c>
      <c r="AD62" s="47">
        <f t="shared" si="6"/>
        <v>8277</v>
      </c>
      <c r="AE62" s="47">
        <f t="shared" si="7"/>
        <v>466415</v>
      </c>
    </row>
    <row r="63" spans="1:31" x14ac:dyDescent="0.15">
      <c r="A63" s="47" t="s">
        <v>968</v>
      </c>
      <c r="B63" s="47" t="s">
        <v>207</v>
      </c>
      <c r="C63" s="48" t="s">
        <v>965</v>
      </c>
      <c r="D63" s="47" t="s">
        <v>966</v>
      </c>
      <c r="E63" s="55">
        <f>KS201EW_Numbers!E84</f>
        <v>175308</v>
      </c>
      <c r="F63" s="55">
        <f>KS201EW_Numbers!F84</f>
        <v>169346</v>
      </c>
      <c r="G63" s="55">
        <f>KS201EW_Numbers!G84</f>
        <v>887</v>
      </c>
      <c r="H63" s="55">
        <f>KS201EW_Numbers!H84</f>
        <v>69</v>
      </c>
      <c r="I63" s="55">
        <f>KS201EW_Numbers!I84</f>
        <v>1575</v>
      </c>
      <c r="J63" s="55">
        <f>KS201EW_Numbers!J84</f>
        <v>445</v>
      </c>
      <c r="K63" s="55">
        <f>KS201EW_Numbers!K84</f>
        <v>167</v>
      </c>
      <c r="L63" s="55">
        <f>KS201EW_Numbers!L84</f>
        <v>271</v>
      </c>
      <c r="M63" s="55">
        <f>KS201EW_Numbers!M84</f>
        <v>296</v>
      </c>
      <c r="N63" s="55">
        <f>KS201EW_Numbers!N84</f>
        <v>504</v>
      </c>
      <c r="O63" s="55">
        <f>KS201EW_Numbers!O84</f>
        <v>133</v>
      </c>
      <c r="P63" s="55">
        <f>KS201EW_Numbers!P84</f>
        <v>122</v>
      </c>
      <c r="Q63" s="55">
        <f>KS201EW_Numbers!Q84</f>
        <v>512</v>
      </c>
      <c r="R63" s="55">
        <f>KS201EW_Numbers!R84</f>
        <v>493</v>
      </c>
      <c r="S63" s="55">
        <f>KS201EW_Numbers!S84</f>
        <v>152</v>
      </c>
      <c r="T63" s="55">
        <f>KS201EW_Numbers!T84</f>
        <v>60</v>
      </c>
      <c r="U63" s="55">
        <f>KS201EW_Numbers!U84</f>
        <v>36</v>
      </c>
      <c r="V63" s="55">
        <f>KS201EW_Numbers!V84</f>
        <v>117</v>
      </c>
      <c r="W63" s="55">
        <f>KS201EW_Numbers!W84</f>
        <v>123</v>
      </c>
      <c r="X63" s="55">
        <f t="shared" si="15"/>
        <v>175308</v>
      </c>
      <c r="Y63" s="55">
        <f t="shared" si="16"/>
        <v>0</v>
      </c>
      <c r="Z63" s="47">
        <f t="shared" si="2"/>
        <v>171877</v>
      </c>
      <c r="AA63" s="47">
        <f t="shared" si="3"/>
        <v>248</v>
      </c>
      <c r="AB63" s="47">
        <f t="shared" si="4"/>
        <v>1764</v>
      </c>
      <c r="AC63" s="47">
        <f t="shared" si="5"/>
        <v>1179</v>
      </c>
      <c r="AD63" s="47">
        <f t="shared" si="6"/>
        <v>240</v>
      </c>
      <c r="AE63" s="47">
        <f t="shared" si="7"/>
        <v>175308</v>
      </c>
    </row>
    <row r="64" spans="1:31" x14ac:dyDescent="0.15">
      <c r="A64" s="47" t="s">
        <v>969</v>
      </c>
      <c r="B64" s="47" t="s">
        <v>205</v>
      </c>
      <c r="C64" s="48" t="s">
        <v>965</v>
      </c>
      <c r="D64" s="47" t="s">
        <v>966</v>
      </c>
      <c r="E64" s="55">
        <f>KS201EW_Numbers!E83</f>
        <v>273790</v>
      </c>
      <c r="F64" s="55">
        <f>KS201EW_Numbers!F83</f>
        <v>259629</v>
      </c>
      <c r="G64" s="55">
        <f>KS201EW_Numbers!G83</f>
        <v>2312</v>
      </c>
      <c r="H64" s="55">
        <f>KS201EW_Numbers!H83</f>
        <v>120</v>
      </c>
      <c r="I64" s="55">
        <f>KS201EW_Numbers!I83</f>
        <v>4680</v>
      </c>
      <c r="J64" s="55">
        <f>KS201EW_Numbers!J83</f>
        <v>830</v>
      </c>
      <c r="K64" s="55">
        <f>KS201EW_Numbers!K83</f>
        <v>488</v>
      </c>
      <c r="L64" s="55">
        <f>KS201EW_Numbers!L83</f>
        <v>760</v>
      </c>
      <c r="M64" s="55">
        <f>KS201EW_Numbers!M83</f>
        <v>742</v>
      </c>
      <c r="N64" s="55">
        <f>KS201EW_Numbers!N83</f>
        <v>666</v>
      </c>
      <c r="O64" s="55">
        <f>KS201EW_Numbers!O83</f>
        <v>127</v>
      </c>
      <c r="P64" s="55">
        <f>KS201EW_Numbers!P83</f>
        <v>308</v>
      </c>
      <c r="Q64" s="55">
        <f>KS201EW_Numbers!Q83</f>
        <v>965</v>
      </c>
      <c r="R64" s="55">
        <f>KS201EW_Numbers!R83</f>
        <v>653</v>
      </c>
      <c r="S64" s="55">
        <f>KS201EW_Numbers!S83</f>
        <v>464</v>
      </c>
      <c r="T64" s="55">
        <f>KS201EW_Numbers!T83</f>
        <v>223</v>
      </c>
      <c r="U64" s="55">
        <f>KS201EW_Numbers!U83</f>
        <v>109</v>
      </c>
      <c r="V64" s="55">
        <f>KS201EW_Numbers!V83</f>
        <v>327</v>
      </c>
      <c r="W64" s="55">
        <f>KS201EW_Numbers!W83</f>
        <v>387</v>
      </c>
      <c r="X64" s="55">
        <f t="shared" si="15"/>
        <v>273790</v>
      </c>
      <c r="Y64" s="55">
        <f t="shared" si="16"/>
        <v>0</v>
      </c>
      <c r="Z64" s="47">
        <f t="shared" si="2"/>
        <v>266741</v>
      </c>
      <c r="AA64" s="47">
        <f t="shared" si="3"/>
        <v>796</v>
      </c>
      <c r="AB64" s="47">
        <f t="shared" si="4"/>
        <v>2719</v>
      </c>
      <c r="AC64" s="47">
        <f t="shared" si="5"/>
        <v>2820</v>
      </c>
      <c r="AD64" s="47">
        <f t="shared" si="6"/>
        <v>714</v>
      </c>
      <c r="AE64" s="47">
        <f t="shared" si="7"/>
        <v>273790</v>
      </c>
    </row>
    <row r="65" spans="1:31" x14ac:dyDescent="0.15">
      <c r="A65" s="47" t="s">
        <v>970</v>
      </c>
      <c r="B65" s="47" t="s">
        <v>209</v>
      </c>
      <c r="C65" s="48" t="s">
        <v>965</v>
      </c>
      <c r="D65" s="47" t="s">
        <v>966</v>
      </c>
      <c r="E65" s="55">
        <f>KS201EW_Numbers!E85</f>
        <v>319783</v>
      </c>
      <c r="F65" s="55">
        <f>KS201EW_Numbers!F85</f>
        <v>303682</v>
      </c>
      <c r="G65" s="55">
        <f>KS201EW_Numbers!G85</f>
        <v>2667</v>
      </c>
      <c r="H65" s="55">
        <f>KS201EW_Numbers!H85</f>
        <v>77</v>
      </c>
      <c r="I65" s="55">
        <f>KS201EW_Numbers!I85</f>
        <v>3730</v>
      </c>
      <c r="J65" s="55">
        <f>KS201EW_Numbers!J85</f>
        <v>964</v>
      </c>
      <c r="K65" s="55">
        <f>KS201EW_Numbers!K85</f>
        <v>558</v>
      </c>
      <c r="L65" s="55">
        <f>KS201EW_Numbers!L85</f>
        <v>949</v>
      </c>
      <c r="M65" s="55">
        <f>KS201EW_Numbers!M85</f>
        <v>815</v>
      </c>
      <c r="N65" s="55">
        <f>KS201EW_Numbers!N85</f>
        <v>1344</v>
      </c>
      <c r="O65" s="55">
        <f>KS201EW_Numbers!O85</f>
        <v>226</v>
      </c>
      <c r="P65" s="55">
        <f>KS201EW_Numbers!P85</f>
        <v>851</v>
      </c>
      <c r="Q65" s="55">
        <f>KS201EW_Numbers!Q85</f>
        <v>1653</v>
      </c>
      <c r="R65" s="55">
        <f>KS201EW_Numbers!R85</f>
        <v>1042</v>
      </c>
      <c r="S65" s="55">
        <f>KS201EW_Numbers!S85</f>
        <v>389</v>
      </c>
      <c r="T65" s="55">
        <f>KS201EW_Numbers!T85</f>
        <v>189</v>
      </c>
      <c r="U65" s="55">
        <f>KS201EW_Numbers!U85</f>
        <v>117</v>
      </c>
      <c r="V65" s="55">
        <f>KS201EW_Numbers!V85</f>
        <v>208</v>
      </c>
      <c r="W65" s="55">
        <f>KS201EW_Numbers!W85</f>
        <v>322</v>
      </c>
      <c r="X65" s="55">
        <f t="shared" si="15"/>
        <v>319783</v>
      </c>
      <c r="Y65" s="55">
        <f t="shared" si="16"/>
        <v>0</v>
      </c>
      <c r="Z65" s="47">
        <f t="shared" si="2"/>
        <v>310156</v>
      </c>
      <c r="AA65" s="47">
        <f t="shared" si="3"/>
        <v>695</v>
      </c>
      <c r="AB65" s="47">
        <f t="shared" si="4"/>
        <v>5116</v>
      </c>
      <c r="AC65" s="47">
        <f t="shared" si="5"/>
        <v>3286</v>
      </c>
      <c r="AD65" s="47">
        <f t="shared" si="6"/>
        <v>530</v>
      </c>
      <c r="AE65" s="47">
        <f t="shared" si="7"/>
        <v>319783</v>
      </c>
    </row>
    <row r="66" spans="1:31" x14ac:dyDescent="0.15">
      <c r="D66" s="50" t="s">
        <v>936</v>
      </c>
      <c r="E66" s="56">
        <f t="shared" ref="E66:W66" si="17">SUM(E61:E65)</f>
        <v>1381189</v>
      </c>
      <c r="F66" s="56">
        <f t="shared" si="17"/>
        <v>1268277</v>
      </c>
      <c r="G66" s="56">
        <f t="shared" si="17"/>
        <v>13342</v>
      </c>
      <c r="H66" s="56">
        <f t="shared" si="17"/>
        <v>457</v>
      </c>
      <c r="I66" s="56">
        <f t="shared" si="17"/>
        <v>23227</v>
      </c>
      <c r="J66" s="56">
        <f t="shared" si="17"/>
        <v>6395</v>
      </c>
      <c r="K66" s="56">
        <f t="shared" si="17"/>
        <v>4894</v>
      </c>
      <c r="L66" s="56">
        <f t="shared" si="17"/>
        <v>4638</v>
      </c>
      <c r="M66" s="56">
        <f t="shared" si="17"/>
        <v>5027</v>
      </c>
      <c r="N66" s="56">
        <f t="shared" si="17"/>
        <v>7896</v>
      </c>
      <c r="O66" s="56">
        <f t="shared" si="17"/>
        <v>2566</v>
      </c>
      <c r="P66" s="56">
        <f t="shared" si="17"/>
        <v>2366</v>
      </c>
      <c r="Q66" s="56">
        <f t="shared" si="17"/>
        <v>11554</v>
      </c>
      <c r="R66" s="56">
        <f t="shared" si="17"/>
        <v>6023</v>
      </c>
      <c r="S66" s="56">
        <f t="shared" si="17"/>
        <v>9792</v>
      </c>
      <c r="T66" s="56">
        <f t="shared" si="17"/>
        <v>2066</v>
      </c>
      <c r="U66" s="56">
        <f t="shared" si="17"/>
        <v>2694</v>
      </c>
      <c r="V66" s="56">
        <f t="shared" si="17"/>
        <v>6379</v>
      </c>
      <c r="W66" s="56">
        <f t="shared" si="17"/>
        <v>3596</v>
      </c>
      <c r="X66" s="55">
        <f t="shared" si="15"/>
        <v>1381189</v>
      </c>
      <c r="Y66" s="55">
        <f t="shared" si="16"/>
        <v>0</v>
      </c>
      <c r="Z66" s="47">
        <f t="shared" si="2"/>
        <v>1305303</v>
      </c>
      <c r="AA66" s="47">
        <f t="shared" si="3"/>
        <v>14552</v>
      </c>
      <c r="AB66" s="47">
        <f t="shared" si="4"/>
        <v>30405</v>
      </c>
      <c r="AC66" s="47">
        <f t="shared" si="5"/>
        <v>20954</v>
      </c>
      <c r="AD66" s="47">
        <f t="shared" si="6"/>
        <v>9975</v>
      </c>
      <c r="AE66" s="47">
        <f t="shared" si="7"/>
        <v>1381189</v>
      </c>
    </row>
    <row r="67" spans="1:31" x14ac:dyDescent="0.15">
      <c r="D67" s="50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Z67" s="47">
        <f t="shared" ref="Z67:Z130" si="18">SUM(F67:I67)</f>
        <v>0</v>
      </c>
      <c r="AA67" s="47">
        <f t="shared" ref="AA67:AA130" si="19">SUM(S67:U67)</f>
        <v>0</v>
      </c>
      <c r="AB67" s="47">
        <f t="shared" ref="AB67:AB130" si="20">SUM(N67:R67)</f>
        <v>0</v>
      </c>
      <c r="AC67" s="47">
        <f t="shared" ref="AC67:AC130" si="21">SUM(J67:M67)</f>
        <v>0</v>
      </c>
      <c r="AD67" s="47">
        <f t="shared" ref="AD67:AD130" si="22">SUM(V67:W67)</f>
        <v>0</v>
      </c>
      <c r="AE67" s="47">
        <f t="shared" ref="AE67:AE130" si="23">SUM(Z67:AD67)</f>
        <v>0</v>
      </c>
    </row>
    <row r="68" spans="1:31" x14ac:dyDescent="0.15">
      <c r="A68" s="47" t="s">
        <v>971</v>
      </c>
      <c r="B68" s="47" t="s">
        <v>153</v>
      </c>
      <c r="C68" s="48" t="s">
        <v>972</v>
      </c>
      <c r="D68" s="47" t="s">
        <v>973</v>
      </c>
      <c r="E68" s="55">
        <f>KS201EW_Numbers!E55</f>
        <v>276786</v>
      </c>
      <c r="F68" s="55">
        <f>KS201EW_Numbers!F55</f>
        <v>219794</v>
      </c>
      <c r="G68" s="55">
        <f>KS201EW_Numbers!G55</f>
        <v>1694</v>
      </c>
      <c r="H68" s="55">
        <f>KS201EW_Numbers!H55</f>
        <v>214</v>
      </c>
      <c r="I68" s="55">
        <f>KS201EW_Numbers!I55</f>
        <v>4943</v>
      </c>
      <c r="J68" s="55">
        <f>KS201EW_Numbers!J55</f>
        <v>1576</v>
      </c>
      <c r="K68" s="55">
        <f>KS201EW_Numbers!K55</f>
        <v>678</v>
      </c>
      <c r="L68" s="55">
        <f>KS201EW_Numbers!L55</f>
        <v>1826</v>
      </c>
      <c r="M68" s="55">
        <f>KS201EW_Numbers!M55</f>
        <v>812</v>
      </c>
      <c r="N68" s="55">
        <f>KS201EW_Numbers!N55</f>
        <v>21665</v>
      </c>
      <c r="O68" s="55">
        <f>KS201EW_Numbers!O55</f>
        <v>12026</v>
      </c>
      <c r="P68" s="55">
        <f>KS201EW_Numbers!P55</f>
        <v>614</v>
      </c>
      <c r="Q68" s="55">
        <f>KS201EW_Numbers!Q55</f>
        <v>1423</v>
      </c>
      <c r="R68" s="55">
        <f>KS201EW_Numbers!R55</f>
        <v>3021</v>
      </c>
      <c r="S68" s="55">
        <f>KS201EW_Numbers!S55</f>
        <v>3451</v>
      </c>
      <c r="T68" s="55">
        <f>KS201EW_Numbers!T55</f>
        <v>608</v>
      </c>
      <c r="U68" s="55">
        <f>KS201EW_Numbers!U55</f>
        <v>593</v>
      </c>
      <c r="V68" s="55">
        <f>KS201EW_Numbers!V55</f>
        <v>727</v>
      </c>
      <c r="W68" s="55">
        <f>KS201EW_Numbers!W55</f>
        <v>1121</v>
      </c>
      <c r="X68" s="55">
        <f t="shared" ref="X68:X78" si="24">SUM(F68:W68)</f>
        <v>276786</v>
      </c>
      <c r="Y68" s="55">
        <f t="shared" ref="Y68:Y78" si="25">E68-X68</f>
        <v>0</v>
      </c>
      <c r="Z68" s="47">
        <f t="shared" si="18"/>
        <v>226645</v>
      </c>
      <c r="AA68" s="47">
        <f t="shared" si="19"/>
        <v>4652</v>
      </c>
      <c r="AB68" s="47">
        <f t="shared" si="20"/>
        <v>38749</v>
      </c>
      <c r="AC68" s="47">
        <f t="shared" si="21"/>
        <v>4892</v>
      </c>
      <c r="AD68" s="47">
        <f t="shared" si="22"/>
        <v>1848</v>
      </c>
      <c r="AE68" s="47">
        <f t="shared" si="23"/>
        <v>276786</v>
      </c>
    </row>
    <row r="69" spans="1:31" x14ac:dyDescent="0.15">
      <c r="A69" s="47" t="s">
        <v>974</v>
      </c>
      <c r="B69" s="47" t="s">
        <v>155</v>
      </c>
      <c r="C69" s="48" t="s">
        <v>972</v>
      </c>
      <c r="D69" s="47" t="s">
        <v>973</v>
      </c>
      <c r="E69" s="55">
        <f>KS201EW_Numbers!E56</f>
        <v>185060</v>
      </c>
      <c r="F69" s="55">
        <f>KS201EW_Numbers!F56</f>
        <v>157897</v>
      </c>
      <c r="G69" s="55">
        <f>KS201EW_Numbers!G56</f>
        <v>2357</v>
      </c>
      <c r="H69" s="55">
        <f>KS201EW_Numbers!H56</f>
        <v>72</v>
      </c>
      <c r="I69" s="55">
        <f>KS201EW_Numbers!I56</f>
        <v>4706</v>
      </c>
      <c r="J69" s="55">
        <f>KS201EW_Numbers!J56</f>
        <v>1307</v>
      </c>
      <c r="K69" s="55">
        <f>KS201EW_Numbers!K56</f>
        <v>444</v>
      </c>
      <c r="L69" s="55">
        <f>KS201EW_Numbers!L56</f>
        <v>1005</v>
      </c>
      <c r="M69" s="55">
        <f>KS201EW_Numbers!M56</f>
        <v>609</v>
      </c>
      <c r="N69" s="55">
        <f>KS201EW_Numbers!N56</f>
        <v>1387</v>
      </c>
      <c r="O69" s="55">
        <f>KS201EW_Numbers!O56</f>
        <v>9002</v>
      </c>
      <c r="P69" s="55">
        <f>KS201EW_Numbers!P56</f>
        <v>311</v>
      </c>
      <c r="Q69" s="55">
        <f>KS201EW_Numbers!Q56</f>
        <v>1100</v>
      </c>
      <c r="R69" s="55">
        <f>KS201EW_Numbers!R56</f>
        <v>1607</v>
      </c>
      <c r="S69" s="55">
        <f>KS201EW_Numbers!S56</f>
        <v>1116</v>
      </c>
      <c r="T69" s="55">
        <f>KS201EW_Numbers!T56</f>
        <v>593</v>
      </c>
      <c r="U69" s="55">
        <f>KS201EW_Numbers!U56</f>
        <v>184</v>
      </c>
      <c r="V69" s="55">
        <f>KS201EW_Numbers!V56</f>
        <v>465</v>
      </c>
      <c r="W69" s="55">
        <f>KS201EW_Numbers!W56</f>
        <v>898</v>
      </c>
      <c r="X69" s="55">
        <f t="shared" si="24"/>
        <v>185060</v>
      </c>
      <c r="Y69" s="55">
        <f t="shared" si="25"/>
        <v>0</v>
      </c>
      <c r="Z69" s="47">
        <f t="shared" si="18"/>
        <v>165032</v>
      </c>
      <c r="AA69" s="47">
        <f t="shared" si="19"/>
        <v>1893</v>
      </c>
      <c r="AB69" s="47">
        <f t="shared" si="20"/>
        <v>13407</v>
      </c>
      <c r="AC69" s="47">
        <f t="shared" si="21"/>
        <v>3365</v>
      </c>
      <c r="AD69" s="47">
        <f t="shared" si="22"/>
        <v>1363</v>
      </c>
      <c r="AE69" s="47">
        <f t="shared" si="23"/>
        <v>185060</v>
      </c>
    </row>
    <row r="70" spans="1:31" x14ac:dyDescent="0.15">
      <c r="A70" s="47" t="s">
        <v>975</v>
      </c>
      <c r="B70" s="47" t="s">
        <v>157</v>
      </c>
      <c r="C70" s="48" t="s">
        <v>972</v>
      </c>
      <c r="D70" s="47" t="s">
        <v>973</v>
      </c>
      <c r="E70" s="55">
        <f>KS201EW_Numbers!E57</f>
        <v>503127</v>
      </c>
      <c r="F70" s="55">
        <f>KS201EW_Numbers!F57</f>
        <v>298237</v>
      </c>
      <c r="G70" s="55">
        <f>KS201EW_Numbers!G57</f>
        <v>11843</v>
      </c>
      <c r="H70" s="55">
        <f>KS201EW_Numbers!H57</f>
        <v>509</v>
      </c>
      <c r="I70" s="55">
        <f>KS201EW_Numbers!I57</f>
        <v>24520</v>
      </c>
      <c r="J70" s="55">
        <f>KS201EW_Numbers!J57</f>
        <v>8877</v>
      </c>
      <c r="K70" s="55">
        <f>KS201EW_Numbers!K57</f>
        <v>4397</v>
      </c>
      <c r="L70" s="55">
        <f>KS201EW_Numbers!L57</f>
        <v>4791</v>
      </c>
      <c r="M70" s="55">
        <f>KS201EW_Numbers!M57</f>
        <v>5096</v>
      </c>
      <c r="N70" s="55">
        <f>KS201EW_Numbers!N57</f>
        <v>11417</v>
      </c>
      <c r="O70" s="55">
        <f>KS201EW_Numbers!O57</f>
        <v>42904</v>
      </c>
      <c r="P70" s="55">
        <f>KS201EW_Numbers!P57</f>
        <v>6437</v>
      </c>
      <c r="Q70" s="55">
        <f>KS201EW_Numbers!Q57</f>
        <v>13539</v>
      </c>
      <c r="R70" s="55">
        <f>KS201EW_Numbers!R57</f>
        <v>11689</v>
      </c>
      <c r="S70" s="55">
        <f>KS201EW_Numbers!S57</f>
        <v>25718</v>
      </c>
      <c r="T70" s="55">
        <f>KS201EW_Numbers!T57</f>
        <v>9642</v>
      </c>
      <c r="U70" s="55">
        <f>KS201EW_Numbers!U57</f>
        <v>8124</v>
      </c>
      <c r="V70" s="55">
        <f>KS201EW_Numbers!V57</f>
        <v>9503</v>
      </c>
      <c r="W70" s="55">
        <f>KS201EW_Numbers!W57</f>
        <v>5884</v>
      </c>
      <c r="X70" s="55">
        <f t="shared" si="24"/>
        <v>503127</v>
      </c>
      <c r="Y70" s="55">
        <f t="shared" si="25"/>
        <v>0</v>
      </c>
      <c r="Z70" s="47">
        <f t="shared" si="18"/>
        <v>335109</v>
      </c>
      <c r="AA70" s="47">
        <f t="shared" si="19"/>
        <v>43484</v>
      </c>
      <c r="AB70" s="47">
        <f t="shared" si="20"/>
        <v>85986</v>
      </c>
      <c r="AC70" s="47">
        <f t="shared" si="21"/>
        <v>23161</v>
      </c>
      <c r="AD70" s="47">
        <f t="shared" si="22"/>
        <v>15387</v>
      </c>
      <c r="AE70" s="47">
        <f t="shared" si="23"/>
        <v>503127</v>
      </c>
    </row>
    <row r="71" spans="1:31" x14ac:dyDescent="0.15">
      <c r="A71" s="47" t="s">
        <v>976</v>
      </c>
      <c r="B71" s="47" t="s">
        <v>977</v>
      </c>
      <c r="C71" s="48" t="s">
        <v>972</v>
      </c>
      <c r="D71" s="47" t="s">
        <v>973</v>
      </c>
      <c r="E71" s="55">
        <f>KS201EW_Numbers!E58</f>
        <v>224897</v>
      </c>
      <c r="F71" s="55">
        <f>KS201EW_Numbers!F58</f>
        <v>169955</v>
      </c>
      <c r="G71" s="55">
        <f>KS201EW_Numbers!G58</f>
        <v>1484</v>
      </c>
      <c r="H71" s="55">
        <f>KS201EW_Numbers!H58</f>
        <v>62</v>
      </c>
      <c r="I71" s="55">
        <f>KS201EW_Numbers!I58</f>
        <v>2825</v>
      </c>
      <c r="J71" s="55">
        <f>KS201EW_Numbers!J58</f>
        <v>1950</v>
      </c>
      <c r="K71" s="55">
        <f>KS201EW_Numbers!K58</f>
        <v>440</v>
      </c>
      <c r="L71" s="55">
        <f>KS201EW_Numbers!L58</f>
        <v>1131</v>
      </c>
      <c r="M71" s="55">
        <f>KS201EW_Numbers!M58</f>
        <v>536</v>
      </c>
      <c r="N71" s="55">
        <f>KS201EW_Numbers!N58</f>
        <v>1555</v>
      </c>
      <c r="O71" s="55">
        <f>KS201EW_Numbers!O58</f>
        <v>22686</v>
      </c>
      <c r="P71" s="55">
        <f>KS201EW_Numbers!P58</f>
        <v>16310</v>
      </c>
      <c r="Q71" s="55">
        <f>KS201EW_Numbers!Q58</f>
        <v>726</v>
      </c>
      <c r="R71" s="55">
        <f>KS201EW_Numbers!R58</f>
        <v>1888</v>
      </c>
      <c r="S71" s="55">
        <f>KS201EW_Numbers!S58</f>
        <v>1640</v>
      </c>
      <c r="T71" s="55">
        <f>KS201EW_Numbers!T58</f>
        <v>839</v>
      </c>
      <c r="U71" s="55">
        <f>KS201EW_Numbers!U58</f>
        <v>318</v>
      </c>
      <c r="V71" s="55">
        <f>KS201EW_Numbers!V58</f>
        <v>154</v>
      </c>
      <c r="W71" s="55">
        <f>KS201EW_Numbers!W58</f>
        <v>398</v>
      </c>
      <c r="X71" s="55">
        <f t="shared" si="24"/>
        <v>224897</v>
      </c>
      <c r="Y71" s="55">
        <f t="shared" si="25"/>
        <v>0</v>
      </c>
      <c r="Z71" s="47">
        <f t="shared" si="18"/>
        <v>174326</v>
      </c>
      <c r="AA71" s="47">
        <f t="shared" si="19"/>
        <v>2797</v>
      </c>
      <c r="AB71" s="47">
        <f t="shared" si="20"/>
        <v>43165</v>
      </c>
      <c r="AC71" s="47">
        <f t="shared" si="21"/>
        <v>4057</v>
      </c>
      <c r="AD71" s="47">
        <f t="shared" si="22"/>
        <v>552</v>
      </c>
      <c r="AE71" s="47">
        <f t="shared" si="23"/>
        <v>224897</v>
      </c>
    </row>
    <row r="72" spans="1:31" x14ac:dyDescent="0.15">
      <c r="A72" s="47" t="s">
        <v>978</v>
      </c>
      <c r="B72" s="47" t="s">
        <v>161</v>
      </c>
      <c r="C72" s="48" t="s">
        <v>972</v>
      </c>
      <c r="D72" s="47" t="s">
        <v>973</v>
      </c>
      <c r="E72" s="55">
        <f>KS201EW_Numbers!E59</f>
        <v>211699</v>
      </c>
      <c r="F72" s="55">
        <f>KS201EW_Numbers!F59</f>
        <v>166481</v>
      </c>
      <c r="G72" s="55">
        <f>KS201EW_Numbers!G59</f>
        <v>2131</v>
      </c>
      <c r="H72" s="55">
        <f>KS201EW_Numbers!H59</f>
        <v>186</v>
      </c>
      <c r="I72" s="55">
        <f>KS201EW_Numbers!I59</f>
        <v>4076</v>
      </c>
      <c r="J72" s="55">
        <f>KS201EW_Numbers!J59</f>
        <v>1057</v>
      </c>
      <c r="K72" s="55">
        <f>KS201EW_Numbers!K59</f>
        <v>601</v>
      </c>
      <c r="L72" s="55">
        <f>KS201EW_Numbers!L59</f>
        <v>1348</v>
      </c>
      <c r="M72" s="55">
        <f>KS201EW_Numbers!M59</f>
        <v>563</v>
      </c>
      <c r="N72" s="55">
        <f>KS201EW_Numbers!N59</f>
        <v>1105</v>
      </c>
      <c r="O72" s="55">
        <f>KS201EW_Numbers!O59</f>
        <v>22265</v>
      </c>
      <c r="P72" s="55">
        <f>KS201EW_Numbers!P59</f>
        <v>4342</v>
      </c>
      <c r="Q72" s="55">
        <f>KS201EW_Numbers!Q59</f>
        <v>948</v>
      </c>
      <c r="R72" s="55">
        <f>KS201EW_Numbers!R59</f>
        <v>2970</v>
      </c>
      <c r="S72" s="55">
        <f>KS201EW_Numbers!S59</f>
        <v>2131</v>
      </c>
      <c r="T72" s="55">
        <f>KS201EW_Numbers!T59</f>
        <v>285</v>
      </c>
      <c r="U72" s="55">
        <f>KS201EW_Numbers!U59</f>
        <v>354</v>
      </c>
      <c r="V72" s="55">
        <f>KS201EW_Numbers!V59</f>
        <v>308</v>
      </c>
      <c r="W72" s="55">
        <f>KS201EW_Numbers!W59</f>
        <v>548</v>
      </c>
      <c r="X72" s="55">
        <f t="shared" si="24"/>
        <v>211699</v>
      </c>
      <c r="Y72" s="55">
        <f t="shared" si="25"/>
        <v>0</v>
      </c>
      <c r="Z72" s="47">
        <f t="shared" si="18"/>
        <v>172874</v>
      </c>
      <c r="AA72" s="47">
        <f t="shared" si="19"/>
        <v>2770</v>
      </c>
      <c r="AB72" s="47">
        <f t="shared" si="20"/>
        <v>31630</v>
      </c>
      <c r="AC72" s="47">
        <f t="shared" si="21"/>
        <v>3569</v>
      </c>
      <c r="AD72" s="47">
        <f t="shared" si="22"/>
        <v>856</v>
      </c>
      <c r="AE72" s="47">
        <f t="shared" si="23"/>
        <v>211699</v>
      </c>
    </row>
    <row r="73" spans="1:31" x14ac:dyDescent="0.15">
      <c r="A73" s="47" t="s">
        <v>979</v>
      </c>
      <c r="B73" s="47" t="s">
        <v>163</v>
      </c>
      <c r="C73" s="48" t="s">
        <v>972</v>
      </c>
      <c r="D73" s="47" t="s">
        <v>973</v>
      </c>
      <c r="E73" s="55">
        <f>KS201EW_Numbers!E60</f>
        <v>233933</v>
      </c>
      <c r="F73" s="55">
        <f>KS201EW_Numbers!F60</f>
        <v>197445</v>
      </c>
      <c r="G73" s="55">
        <f>KS201EW_Numbers!G60</f>
        <v>2882</v>
      </c>
      <c r="H73" s="55">
        <f>KS201EW_Numbers!H60</f>
        <v>193</v>
      </c>
      <c r="I73" s="55">
        <f>KS201EW_Numbers!I60</f>
        <v>10342</v>
      </c>
      <c r="J73" s="55">
        <f>KS201EW_Numbers!J60</f>
        <v>1647</v>
      </c>
      <c r="K73" s="55">
        <f>KS201EW_Numbers!K60</f>
        <v>1058</v>
      </c>
      <c r="L73" s="55">
        <f>KS201EW_Numbers!L60</f>
        <v>929</v>
      </c>
      <c r="M73" s="55">
        <f>KS201EW_Numbers!M60</f>
        <v>982</v>
      </c>
      <c r="N73" s="55">
        <f>KS201EW_Numbers!N60</f>
        <v>2553</v>
      </c>
      <c r="O73" s="55">
        <f>KS201EW_Numbers!O60</f>
        <v>1843</v>
      </c>
      <c r="P73" s="55">
        <f>KS201EW_Numbers!P60</f>
        <v>605</v>
      </c>
      <c r="Q73" s="55">
        <f>KS201EW_Numbers!Q60</f>
        <v>2547</v>
      </c>
      <c r="R73" s="55">
        <f>KS201EW_Numbers!R60</f>
        <v>1881</v>
      </c>
      <c r="S73" s="55">
        <f>KS201EW_Numbers!S60</f>
        <v>5354</v>
      </c>
      <c r="T73" s="55">
        <f>KS201EW_Numbers!T60</f>
        <v>666</v>
      </c>
      <c r="U73" s="55">
        <f>KS201EW_Numbers!U60</f>
        <v>521</v>
      </c>
      <c r="V73" s="55">
        <f>KS201EW_Numbers!V60</f>
        <v>1425</v>
      </c>
      <c r="W73" s="55">
        <f>KS201EW_Numbers!W60</f>
        <v>1060</v>
      </c>
      <c r="X73" s="55">
        <f t="shared" si="24"/>
        <v>233933</v>
      </c>
      <c r="Y73" s="55">
        <f t="shared" si="25"/>
        <v>0</v>
      </c>
      <c r="Z73" s="47">
        <f t="shared" si="18"/>
        <v>210862</v>
      </c>
      <c r="AA73" s="47">
        <f t="shared" si="19"/>
        <v>6541</v>
      </c>
      <c r="AB73" s="47">
        <f t="shared" si="20"/>
        <v>9429</v>
      </c>
      <c r="AC73" s="47">
        <f t="shared" si="21"/>
        <v>4616</v>
      </c>
      <c r="AD73" s="47">
        <f t="shared" si="22"/>
        <v>2485</v>
      </c>
      <c r="AE73" s="47">
        <f t="shared" si="23"/>
        <v>233933</v>
      </c>
    </row>
    <row r="74" spans="1:31" x14ac:dyDescent="0.15">
      <c r="A74" s="47" t="s">
        <v>980</v>
      </c>
      <c r="B74" s="47" t="s">
        <v>165</v>
      </c>
      <c r="C74" s="48" t="s">
        <v>972</v>
      </c>
      <c r="D74" s="47" t="s">
        <v>973</v>
      </c>
      <c r="E74" s="55">
        <f>KS201EW_Numbers!E61</f>
        <v>283275</v>
      </c>
      <c r="F74" s="55">
        <f>KS201EW_Numbers!F61</f>
        <v>252044</v>
      </c>
      <c r="G74" s="55">
        <f>KS201EW_Numbers!G61</f>
        <v>3938</v>
      </c>
      <c r="H74" s="55">
        <f>KS201EW_Numbers!H61</f>
        <v>58</v>
      </c>
      <c r="I74" s="55">
        <f>KS201EW_Numbers!I61</f>
        <v>4779</v>
      </c>
      <c r="J74" s="55">
        <f>KS201EW_Numbers!J61</f>
        <v>1734</v>
      </c>
      <c r="K74" s="55">
        <f>KS201EW_Numbers!K61</f>
        <v>775</v>
      </c>
      <c r="L74" s="55">
        <f>KS201EW_Numbers!L61</f>
        <v>1460</v>
      </c>
      <c r="M74" s="55">
        <f>KS201EW_Numbers!M61</f>
        <v>1135</v>
      </c>
      <c r="N74" s="55">
        <f>KS201EW_Numbers!N61</f>
        <v>2786</v>
      </c>
      <c r="O74" s="55">
        <f>KS201EW_Numbers!O61</f>
        <v>6673</v>
      </c>
      <c r="P74" s="55">
        <f>KS201EW_Numbers!P61</f>
        <v>705</v>
      </c>
      <c r="Q74" s="55">
        <f>KS201EW_Numbers!Q61</f>
        <v>1722</v>
      </c>
      <c r="R74" s="55">
        <f>KS201EW_Numbers!R61</f>
        <v>1876</v>
      </c>
      <c r="S74" s="55">
        <f>KS201EW_Numbers!S61</f>
        <v>976</v>
      </c>
      <c r="T74" s="55">
        <f>KS201EW_Numbers!T61</f>
        <v>745</v>
      </c>
      <c r="U74" s="55">
        <f>KS201EW_Numbers!U61</f>
        <v>237</v>
      </c>
      <c r="V74" s="55">
        <f>KS201EW_Numbers!V61</f>
        <v>727</v>
      </c>
      <c r="W74" s="55">
        <f>KS201EW_Numbers!W61</f>
        <v>905</v>
      </c>
      <c r="X74" s="55">
        <f t="shared" si="24"/>
        <v>283275</v>
      </c>
      <c r="Y74" s="55">
        <f t="shared" si="25"/>
        <v>0</v>
      </c>
      <c r="Z74" s="47">
        <f t="shared" si="18"/>
        <v>260819</v>
      </c>
      <c r="AA74" s="47">
        <f t="shared" si="19"/>
        <v>1958</v>
      </c>
      <c r="AB74" s="47">
        <f t="shared" si="20"/>
        <v>13762</v>
      </c>
      <c r="AC74" s="47">
        <f t="shared" si="21"/>
        <v>5104</v>
      </c>
      <c r="AD74" s="47">
        <f t="shared" si="22"/>
        <v>1632</v>
      </c>
      <c r="AE74" s="47">
        <f t="shared" si="23"/>
        <v>283275</v>
      </c>
    </row>
    <row r="75" spans="1:31" x14ac:dyDescent="0.15">
      <c r="A75" s="47" t="s">
        <v>981</v>
      </c>
      <c r="B75" s="47" t="s">
        <v>167</v>
      </c>
      <c r="C75" s="48" t="s">
        <v>972</v>
      </c>
      <c r="D75" s="47" t="s">
        <v>973</v>
      </c>
      <c r="E75" s="55">
        <f>KS201EW_Numbers!E62</f>
        <v>219324</v>
      </c>
      <c r="F75" s="55">
        <f>KS201EW_Numbers!F62</f>
        <v>194115</v>
      </c>
      <c r="G75" s="55">
        <f>KS201EW_Numbers!G62</f>
        <v>1613</v>
      </c>
      <c r="H75" s="55">
        <f>KS201EW_Numbers!H62</f>
        <v>38</v>
      </c>
      <c r="I75" s="55">
        <f>KS201EW_Numbers!I62</f>
        <v>3663</v>
      </c>
      <c r="J75" s="55">
        <f>KS201EW_Numbers!J62</f>
        <v>1310</v>
      </c>
      <c r="K75" s="55">
        <f>KS201EW_Numbers!K62</f>
        <v>506</v>
      </c>
      <c r="L75" s="55">
        <f>KS201EW_Numbers!L62</f>
        <v>849</v>
      </c>
      <c r="M75" s="55">
        <f>KS201EW_Numbers!M62</f>
        <v>494</v>
      </c>
      <c r="N75" s="55">
        <f>KS201EW_Numbers!N62</f>
        <v>3668</v>
      </c>
      <c r="O75" s="55">
        <f>KS201EW_Numbers!O62</f>
        <v>4910</v>
      </c>
      <c r="P75" s="55">
        <f>KS201EW_Numbers!P62</f>
        <v>4296</v>
      </c>
      <c r="Q75" s="55">
        <f>KS201EW_Numbers!Q62</f>
        <v>951</v>
      </c>
      <c r="R75" s="55">
        <f>KS201EW_Numbers!R62</f>
        <v>728</v>
      </c>
      <c r="S75" s="55">
        <f>KS201EW_Numbers!S62</f>
        <v>1188</v>
      </c>
      <c r="T75" s="55">
        <f>KS201EW_Numbers!T62</f>
        <v>371</v>
      </c>
      <c r="U75" s="55">
        <f>KS201EW_Numbers!U62</f>
        <v>225</v>
      </c>
      <c r="V75" s="55">
        <f>KS201EW_Numbers!V62</f>
        <v>154</v>
      </c>
      <c r="W75" s="55">
        <f>KS201EW_Numbers!W62</f>
        <v>245</v>
      </c>
      <c r="X75" s="55">
        <f t="shared" si="24"/>
        <v>219324</v>
      </c>
      <c r="Y75" s="55">
        <f t="shared" si="25"/>
        <v>0</v>
      </c>
      <c r="Z75" s="47">
        <f t="shared" si="18"/>
        <v>199429</v>
      </c>
      <c r="AA75" s="47">
        <f t="shared" si="19"/>
        <v>1784</v>
      </c>
      <c r="AB75" s="47">
        <f t="shared" si="20"/>
        <v>14553</v>
      </c>
      <c r="AC75" s="47">
        <f t="shared" si="21"/>
        <v>3159</v>
      </c>
      <c r="AD75" s="47">
        <f t="shared" si="22"/>
        <v>399</v>
      </c>
      <c r="AE75" s="47">
        <f t="shared" si="23"/>
        <v>219324</v>
      </c>
    </row>
    <row r="76" spans="1:31" x14ac:dyDescent="0.15">
      <c r="A76" s="47" t="s">
        <v>982</v>
      </c>
      <c r="B76" s="47" t="s">
        <v>169</v>
      </c>
      <c r="C76" s="48" t="s">
        <v>972</v>
      </c>
      <c r="D76" s="47" t="s">
        <v>973</v>
      </c>
      <c r="E76" s="55">
        <f>KS201EW_Numbers!E63</f>
        <v>226578</v>
      </c>
      <c r="F76" s="55">
        <f>KS201EW_Numbers!F63</f>
        <v>182200</v>
      </c>
      <c r="G76" s="55">
        <f>KS201EW_Numbers!G63</f>
        <v>5098</v>
      </c>
      <c r="H76" s="55">
        <f>KS201EW_Numbers!H63</f>
        <v>40</v>
      </c>
      <c r="I76" s="55">
        <f>KS201EW_Numbers!I63</f>
        <v>6496</v>
      </c>
      <c r="J76" s="55">
        <f>KS201EW_Numbers!J63</f>
        <v>2658</v>
      </c>
      <c r="K76" s="55">
        <f>KS201EW_Numbers!K63</f>
        <v>669</v>
      </c>
      <c r="L76" s="55">
        <f>KS201EW_Numbers!L63</f>
        <v>1535</v>
      </c>
      <c r="M76" s="55">
        <f>KS201EW_Numbers!M63</f>
        <v>1169</v>
      </c>
      <c r="N76" s="55">
        <f>KS201EW_Numbers!N63</f>
        <v>6306</v>
      </c>
      <c r="O76" s="55">
        <f>KS201EW_Numbers!O63</f>
        <v>7027</v>
      </c>
      <c r="P76" s="55">
        <f>KS201EW_Numbers!P63</f>
        <v>457</v>
      </c>
      <c r="Q76" s="55">
        <f>KS201EW_Numbers!Q63</f>
        <v>2232</v>
      </c>
      <c r="R76" s="55">
        <f>KS201EW_Numbers!R63</f>
        <v>1951</v>
      </c>
      <c r="S76" s="55">
        <f>KS201EW_Numbers!S63</f>
        <v>1807</v>
      </c>
      <c r="T76" s="55">
        <f>KS201EW_Numbers!T63</f>
        <v>3802</v>
      </c>
      <c r="U76" s="55">
        <f>KS201EW_Numbers!U63</f>
        <v>931</v>
      </c>
      <c r="V76" s="55">
        <f>KS201EW_Numbers!V63</f>
        <v>1259</v>
      </c>
      <c r="W76" s="55">
        <f>KS201EW_Numbers!W63</f>
        <v>941</v>
      </c>
      <c r="X76" s="55">
        <f t="shared" si="24"/>
        <v>226578</v>
      </c>
      <c r="Y76" s="55">
        <f t="shared" si="25"/>
        <v>0</v>
      </c>
      <c r="Z76" s="47">
        <f t="shared" si="18"/>
        <v>193834</v>
      </c>
      <c r="AA76" s="47">
        <f t="shared" si="19"/>
        <v>6540</v>
      </c>
      <c r="AB76" s="47">
        <f t="shared" si="20"/>
        <v>17973</v>
      </c>
      <c r="AC76" s="47">
        <f t="shared" si="21"/>
        <v>6031</v>
      </c>
      <c r="AD76" s="47">
        <f t="shared" si="22"/>
        <v>2200</v>
      </c>
      <c r="AE76" s="47">
        <f t="shared" si="23"/>
        <v>226578</v>
      </c>
    </row>
    <row r="77" spans="1:31" x14ac:dyDescent="0.15">
      <c r="A77" s="47" t="s">
        <v>983</v>
      </c>
      <c r="B77" s="47" t="s">
        <v>171</v>
      </c>
      <c r="C77" s="48" t="s">
        <v>972</v>
      </c>
      <c r="D77" s="47" t="s">
        <v>973</v>
      </c>
      <c r="E77" s="55">
        <f>KS201EW_Numbers!E64</f>
        <v>317849</v>
      </c>
      <c r="F77" s="55">
        <f>KS201EW_Numbers!F64</f>
        <v>303519</v>
      </c>
      <c r="G77" s="55">
        <f>KS201EW_Numbers!G64</f>
        <v>1459</v>
      </c>
      <c r="H77" s="55">
        <f>KS201EW_Numbers!H64</f>
        <v>151</v>
      </c>
      <c r="I77" s="55">
        <f>KS201EW_Numbers!I64</f>
        <v>4064</v>
      </c>
      <c r="J77" s="55">
        <f>KS201EW_Numbers!J64</f>
        <v>1015</v>
      </c>
      <c r="K77" s="55">
        <f>KS201EW_Numbers!K64</f>
        <v>429</v>
      </c>
      <c r="L77" s="55">
        <f>KS201EW_Numbers!L64</f>
        <v>783</v>
      </c>
      <c r="M77" s="55">
        <f>KS201EW_Numbers!M64</f>
        <v>529</v>
      </c>
      <c r="N77" s="55">
        <f>KS201EW_Numbers!N64</f>
        <v>1019</v>
      </c>
      <c r="O77" s="55">
        <f>KS201EW_Numbers!O64</f>
        <v>676</v>
      </c>
      <c r="P77" s="55">
        <f>KS201EW_Numbers!P64</f>
        <v>109</v>
      </c>
      <c r="Q77" s="55">
        <f>KS201EW_Numbers!Q64</f>
        <v>891</v>
      </c>
      <c r="R77" s="55">
        <f>KS201EW_Numbers!R64</f>
        <v>824</v>
      </c>
      <c r="S77" s="55">
        <f>KS201EW_Numbers!S64</f>
        <v>1310</v>
      </c>
      <c r="T77" s="55">
        <f>KS201EW_Numbers!T64</f>
        <v>216</v>
      </c>
      <c r="U77" s="55">
        <f>KS201EW_Numbers!U64</f>
        <v>152</v>
      </c>
      <c r="V77" s="55">
        <f>KS201EW_Numbers!V64</f>
        <v>304</v>
      </c>
      <c r="W77" s="55">
        <f>KS201EW_Numbers!W64</f>
        <v>399</v>
      </c>
      <c r="X77" s="55">
        <f t="shared" si="24"/>
        <v>317849</v>
      </c>
      <c r="Y77" s="55">
        <f t="shared" si="25"/>
        <v>0</v>
      </c>
      <c r="Z77" s="47">
        <f t="shared" si="18"/>
        <v>309193</v>
      </c>
      <c r="AA77" s="47">
        <f t="shared" si="19"/>
        <v>1678</v>
      </c>
      <c r="AB77" s="47">
        <f t="shared" si="20"/>
        <v>3519</v>
      </c>
      <c r="AC77" s="47">
        <f t="shared" si="21"/>
        <v>2756</v>
      </c>
      <c r="AD77" s="47">
        <f t="shared" si="22"/>
        <v>703</v>
      </c>
      <c r="AE77" s="47">
        <f t="shared" si="23"/>
        <v>317849</v>
      </c>
    </row>
    <row r="78" spans="1:31" x14ac:dyDescent="0.15">
      <c r="D78" s="50" t="s">
        <v>936</v>
      </c>
      <c r="E78" s="56">
        <f t="shared" ref="E78:W78" si="26">SUM(E68:E77)</f>
        <v>2682528</v>
      </c>
      <c r="F78" s="56">
        <f t="shared" si="26"/>
        <v>2141687</v>
      </c>
      <c r="G78" s="56">
        <f t="shared" si="26"/>
        <v>34499</v>
      </c>
      <c r="H78" s="56">
        <f t="shared" si="26"/>
        <v>1523</v>
      </c>
      <c r="I78" s="56">
        <f t="shared" si="26"/>
        <v>70414</v>
      </c>
      <c r="J78" s="56">
        <f t="shared" si="26"/>
        <v>23131</v>
      </c>
      <c r="K78" s="56">
        <f t="shared" si="26"/>
        <v>9997</v>
      </c>
      <c r="L78" s="56">
        <f t="shared" si="26"/>
        <v>15657</v>
      </c>
      <c r="M78" s="56">
        <f t="shared" si="26"/>
        <v>11925</v>
      </c>
      <c r="N78" s="56">
        <f t="shared" si="26"/>
        <v>53461</v>
      </c>
      <c r="O78" s="56">
        <f t="shared" si="26"/>
        <v>130012</v>
      </c>
      <c r="P78" s="56">
        <f t="shared" si="26"/>
        <v>34186</v>
      </c>
      <c r="Q78" s="56">
        <f t="shared" si="26"/>
        <v>26079</v>
      </c>
      <c r="R78" s="56">
        <f t="shared" si="26"/>
        <v>28435</v>
      </c>
      <c r="S78" s="56">
        <f t="shared" si="26"/>
        <v>44691</v>
      </c>
      <c r="T78" s="56">
        <f t="shared" si="26"/>
        <v>17767</v>
      </c>
      <c r="U78" s="56">
        <f t="shared" si="26"/>
        <v>11639</v>
      </c>
      <c r="V78" s="56">
        <f t="shared" si="26"/>
        <v>15026</v>
      </c>
      <c r="W78" s="56">
        <f t="shared" si="26"/>
        <v>12399</v>
      </c>
      <c r="X78" s="55">
        <f t="shared" si="24"/>
        <v>2682528</v>
      </c>
      <c r="Y78" s="55">
        <f t="shared" si="25"/>
        <v>0</v>
      </c>
      <c r="Z78" s="47">
        <f t="shared" si="18"/>
        <v>2248123</v>
      </c>
      <c r="AA78" s="47">
        <f t="shared" si="19"/>
        <v>74097</v>
      </c>
      <c r="AB78" s="47">
        <f t="shared" si="20"/>
        <v>272173</v>
      </c>
      <c r="AC78" s="47">
        <f t="shared" si="21"/>
        <v>60710</v>
      </c>
      <c r="AD78" s="47">
        <f t="shared" si="22"/>
        <v>27425</v>
      </c>
      <c r="AE78" s="47">
        <f t="shared" si="23"/>
        <v>2682528</v>
      </c>
    </row>
    <row r="79" spans="1:31" x14ac:dyDescent="0.15"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Z79" s="47">
        <f t="shared" si="18"/>
        <v>0</v>
      </c>
      <c r="AA79" s="47">
        <f t="shared" si="19"/>
        <v>0</v>
      </c>
      <c r="AB79" s="47">
        <f t="shared" si="20"/>
        <v>0</v>
      </c>
      <c r="AC79" s="47">
        <f t="shared" si="21"/>
        <v>0</v>
      </c>
      <c r="AD79" s="47">
        <f t="shared" si="22"/>
        <v>0</v>
      </c>
      <c r="AE79" s="47">
        <f t="shared" si="23"/>
        <v>0</v>
      </c>
    </row>
    <row r="80" spans="1:31" x14ac:dyDescent="0.15">
      <c r="A80" s="47" t="s">
        <v>984</v>
      </c>
      <c r="B80" s="47" t="s">
        <v>985</v>
      </c>
      <c r="C80" s="48" t="s">
        <v>986</v>
      </c>
      <c r="D80" s="47" t="s">
        <v>987</v>
      </c>
      <c r="E80" s="55">
        <f>KS201EW_Numbers!E43</f>
        <v>125746</v>
      </c>
      <c r="F80" s="55">
        <f>KS201EW_Numbers!F43</f>
        <v>121210</v>
      </c>
      <c r="G80" s="55">
        <f>KS201EW_Numbers!G43</f>
        <v>654</v>
      </c>
      <c r="H80" s="55">
        <f>KS201EW_Numbers!H43</f>
        <v>41</v>
      </c>
      <c r="I80" s="55">
        <f>KS201EW_Numbers!I43</f>
        <v>1136</v>
      </c>
      <c r="J80" s="55">
        <f>KS201EW_Numbers!J43</f>
        <v>465</v>
      </c>
      <c r="K80" s="55">
        <f>KS201EW_Numbers!K43</f>
        <v>253</v>
      </c>
      <c r="L80" s="55">
        <f>KS201EW_Numbers!L43</f>
        <v>330</v>
      </c>
      <c r="M80" s="55">
        <f>KS201EW_Numbers!M43</f>
        <v>308</v>
      </c>
      <c r="N80" s="55">
        <f>KS201EW_Numbers!N43</f>
        <v>282</v>
      </c>
      <c r="O80" s="55">
        <f>KS201EW_Numbers!O43</f>
        <v>44</v>
      </c>
      <c r="P80" s="55">
        <f>KS201EW_Numbers!P43</f>
        <v>60</v>
      </c>
      <c r="Q80" s="55">
        <f>KS201EW_Numbers!Q43</f>
        <v>308</v>
      </c>
      <c r="R80" s="55">
        <f>KS201EW_Numbers!R43</f>
        <v>249</v>
      </c>
      <c r="S80" s="55">
        <f>KS201EW_Numbers!S43</f>
        <v>95</v>
      </c>
      <c r="T80" s="55">
        <f>KS201EW_Numbers!T43</f>
        <v>134</v>
      </c>
      <c r="U80" s="55">
        <f>KS201EW_Numbers!U43</f>
        <v>31</v>
      </c>
      <c r="V80" s="55">
        <f>KS201EW_Numbers!V43</f>
        <v>54</v>
      </c>
      <c r="W80" s="55">
        <f>KS201EW_Numbers!W43</f>
        <v>92</v>
      </c>
      <c r="X80" s="55">
        <f>SUM(F80:W80)</f>
        <v>125746</v>
      </c>
      <c r="Y80" s="55">
        <f>E80-X80</f>
        <v>0</v>
      </c>
      <c r="Z80" s="47">
        <f t="shared" si="18"/>
        <v>123041</v>
      </c>
      <c r="AA80" s="47">
        <f t="shared" si="19"/>
        <v>260</v>
      </c>
      <c r="AB80" s="47">
        <f t="shared" si="20"/>
        <v>943</v>
      </c>
      <c r="AC80" s="47">
        <f t="shared" si="21"/>
        <v>1356</v>
      </c>
      <c r="AD80" s="47">
        <f t="shared" si="22"/>
        <v>146</v>
      </c>
      <c r="AE80" s="47">
        <f t="shared" si="23"/>
        <v>125746</v>
      </c>
    </row>
    <row r="81" spans="1:31" x14ac:dyDescent="0.15">
      <c r="A81" s="47" t="s">
        <v>988</v>
      </c>
      <c r="B81" s="47" t="s">
        <v>989</v>
      </c>
      <c r="C81" s="48" t="s">
        <v>986</v>
      </c>
      <c r="D81" s="47" t="s">
        <v>987</v>
      </c>
      <c r="E81" s="55">
        <f>KS201EW_Numbers!E44</f>
        <v>202228</v>
      </c>
      <c r="F81" s="55">
        <f>KS201EW_Numbers!F44</f>
        <v>187968</v>
      </c>
      <c r="G81" s="55">
        <f>KS201EW_Numbers!G44</f>
        <v>1357</v>
      </c>
      <c r="H81" s="55">
        <f>KS201EW_Numbers!H44</f>
        <v>66</v>
      </c>
      <c r="I81" s="55">
        <f>KS201EW_Numbers!I44</f>
        <v>4601</v>
      </c>
      <c r="J81" s="55">
        <f>KS201EW_Numbers!J44</f>
        <v>654</v>
      </c>
      <c r="K81" s="55">
        <f>KS201EW_Numbers!K44</f>
        <v>357</v>
      </c>
      <c r="L81" s="55">
        <f>KS201EW_Numbers!L44</f>
        <v>663</v>
      </c>
      <c r="M81" s="55">
        <f>KS201EW_Numbers!M44</f>
        <v>470</v>
      </c>
      <c r="N81" s="55">
        <f>KS201EW_Numbers!N44</f>
        <v>1803</v>
      </c>
      <c r="O81" s="55">
        <f>KS201EW_Numbers!O44</f>
        <v>1179</v>
      </c>
      <c r="P81" s="55">
        <f>KS201EW_Numbers!P44</f>
        <v>152</v>
      </c>
      <c r="Q81" s="55">
        <f>KS201EW_Numbers!Q44</f>
        <v>849</v>
      </c>
      <c r="R81" s="55">
        <f>KS201EW_Numbers!R44</f>
        <v>928</v>
      </c>
      <c r="S81" s="55">
        <f>KS201EW_Numbers!S44</f>
        <v>389</v>
      </c>
      <c r="T81" s="55">
        <f>KS201EW_Numbers!T44</f>
        <v>214</v>
      </c>
      <c r="U81" s="55">
        <f>KS201EW_Numbers!U44</f>
        <v>91</v>
      </c>
      <c r="V81" s="55">
        <f>KS201EW_Numbers!V44</f>
        <v>237</v>
      </c>
      <c r="W81" s="55">
        <f>KS201EW_Numbers!W44</f>
        <v>250</v>
      </c>
      <c r="X81" s="55">
        <f>SUM(F81:W81)</f>
        <v>202228</v>
      </c>
      <c r="Y81" s="55">
        <f>E81-X81</f>
        <v>0</v>
      </c>
      <c r="Z81" s="47">
        <f t="shared" si="18"/>
        <v>193992</v>
      </c>
      <c r="AA81" s="47">
        <f t="shared" si="19"/>
        <v>694</v>
      </c>
      <c r="AB81" s="47">
        <f t="shared" si="20"/>
        <v>4911</v>
      </c>
      <c r="AC81" s="47">
        <f t="shared" si="21"/>
        <v>2144</v>
      </c>
      <c r="AD81" s="47">
        <f t="shared" si="22"/>
        <v>487</v>
      </c>
      <c r="AE81" s="47">
        <f t="shared" si="23"/>
        <v>202228</v>
      </c>
    </row>
    <row r="82" spans="1:31" x14ac:dyDescent="0.15">
      <c r="A82" s="47" t="s">
        <v>990</v>
      </c>
      <c r="B82" s="47" t="s">
        <v>991</v>
      </c>
      <c r="C82" s="48" t="s">
        <v>986</v>
      </c>
      <c r="D82" s="47" t="s">
        <v>987</v>
      </c>
      <c r="E82" s="55">
        <f>KS201EW_Numbers!E41</f>
        <v>370127</v>
      </c>
      <c r="F82" s="55">
        <f>KS201EW_Numbers!F41</f>
        <v>346264</v>
      </c>
      <c r="G82" s="55">
        <f>KS201EW_Numbers!G41</f>
        <v>2241</v>
      </c>
      <c r="H82" s="55">
        <f>KS201EW_Numbers!H41</f>
        <v>313</v>
      </c>
      <c r="I82" s="55">
        <f>KS201EW_Numbers!I41</f>
        <v>9122</v>
      </c>
      <c r="J82" s="55">
        <f>KS201EW_Numbers!J41</f>
        <v>1341</v>
      </c>
      <c r="K82" s="55">
        <f>KS201EW_Numbers!K41</f>
        <v>461</v>
      </c>
      <c r="L82" s="55">
        <f>KS201EW_Numbers!L41</f>
        <v>1293</v>
      </c>
      <c r="M82" s="55">
        <f>KS201EW_Numbers!M41</f>
        <v>778</v>
      </c>
      <c r="N82" s="55">
        <f>KS201EW_Numbers!N41</f>
        <v>2147</v>
      </c>
      <c r="O82" s="55">
        <f>KS201EW_Numbers!O41</f>
        <v>856</v>
      </c>
      <c r="P82" s="55">
        <f>KS201EW_Numbers!P41</f>
        <v>504</v>
      </c>
      <c r="Q82" s="55">
        <f>KS201EW_Numbers!Q41</f>
        <v>1125</v>
      </c>
      <c r="R82" s="55">
        <f>KS201EW_Numbers!R41</f>
        <v>1428</v>
      </c>
      <c r="S82" s="55">
        <f>KS201EW_Numbers!S41</f>
        <v>664</v>
      </c>
      <c r="T82" s="55">
        <f>KS201EW_Numbers!T41</f>
        <v>511</v>
      </c>
      <c r="U82" s="55">
        <f>KS201EW_Numbers!U41</f>
        <v>227</v>
      </c>
      <c r="V82" s="55">
        <f>KS201EW_Numbers!V41</f>
        <v>338</v>
      </c>
      <c r="W82" s="55">
        <f>KS201EW_Numbers!W41</f>
        <v>514</v>
      </c>
      <c r="X82" s="55">
        <f>SUM(F82:W82)</f>
        <v>370127</v>
      </c>
      <c r="Y82" s="55">
        <f>E82-X82</f>
        <v>0</v>
      </c>
      <c r="Z82" s="47">
        <f t="shared" si="18"/>
        <v>357940</v>
      </c>
      <c r="AA82" s="47">
        <f t="shared" si="19"/>
        <v>1402</v>
      </c>
      <c r="AB82" s="47">
        <f t="shared" si="20"/>
        <v>6060</v>
      </c>
      <c r="AC82" s="47">
        <f t="shared" si="21"/>
        <v>3873</v>
      </c>
      <c r="AD82" s="47">
        <f t="shared" si="22"/>
        <v>852</v>
      </c>
      <c r="AE82" s="47">
        <f t="shared" si="23"/>
        <v>370127</v>
      </c>
    </row>
    <row r="83" spans="1:31" x14ac:dyDescent="0.15">
      <c r="A83" s="47" t="s">
        <v>992</v>
      </c>
      <c r="B83" s="47" t="s">
        <v>993</v>
      </c>
      <c r="C83" s="48" t="s">
        <v>986</v>
      </c>
      <c r="D83" s="47" t="s">
        <v>987</v>
      </c>
      <c r="E83" s="55">
        <f>KS201EW_Numbers!E42</f>
        <v>329608</v>
      </c>
      <c r="F83" s="55">
        <f>KS201EW_Numbers!F42</f>
        <v>312013</v>
      </c>
      <c r="G83" s="55">
        <f>KS201EW_Numbers!G42</f>
        <v>2337</v>
      </c>
      <c r="H83" s="55">
        <f>KS201EW_Numbers!H42</f>
        <v>213</v>
      </c>
      <c r="I83" s="55">
        <f>KS201EW_Numbers!I42</f>
        <v>6462</v>
      </c>
      <c r="J83" s="55">
        <f>KS201EW_Numbers!J42</f>
        <v>889</v>
      </c>
      <c r="K83" s="55">
        <f>KS201EW_Numbers!K42</f>
        <v>411</v>
      </c>
      <c r="L83" s="55">
        <f>KS201EW_Numbers!L42</f>
        <v>1059</v>
      </c>
      <c r="M83" s="55">
        <f>KS201EW_Numbers!M42</f>
        <v>691</v>
      </c>
      <c r="N83" s="55">
        <f>KS201EW_Numbers!N42</f>
        <v>1242</v>
      </c>
      <c r="O83" s="55">
        <f>KS201EW_Numbers!O42</f>
        <v>336</v>
      </c>
      <c r="P83" s="55">
        <f>KS201EW_Numbers!P42</f>
        <v>576</v>
      </c>
      <c r="Q83" s="55">
        <f>KS201EW_Numbers!Q42</f>
        <v>935</v>
      </c>
      <c r="R83" s="55">
        <f>KS201EW_Numbers!R42</f>
        <v>1008</v>
      </c>
      <c r="S83" s="55">
        <f>KS201EW_Numbers!S42</f>
        <v>586</v>
      </c>
      <c r="T83" s="55">
        <f>KS201EW_Numbers!T42</f>
        <v>196</v>
      </c>
      <c r="U83" s="55">
        <f>KS201EW_Numbers!U42</f>
        <v>126</v>
      </c>
      <c r="V83" s="55">
        <f>KS201EW_Numbers!V42</f>
        <v>199</v>
      </c>
      <c r="W83" s="55">
        <f>KS201EW_Numbers!W42</f>
        <v>329</v>
      </c>
      <c r="X83" s="55">
        <f>SUM(F83:W83)</f>
        <v>329608</v>
      </c>
      <c r="Y83" s="55">
        <f>E83-X83</f>
        <v>0</v>
      </c>
      <c r="Z83" s="47">
        <f t="shared" si="18"/>
        <v>321025</v>
      </c>
      <c r="AA83" s="47">
        <f t="shared" si="19"/>
        <v>908</v>
      </c>
      <c r="AB83" s="47">
        <f t="shared" si="20"/>
        <v>4097</v>
      </c>
      <c r="AC83" s="47">
        <f t="shared" si="21"/>
        <v>3050</v>
      </c>
      <c r="AD83" s="47">
        <f t="shared" si="22"/>
        <v>528</v>
      </c>
      <c r="AE83" s="47">
        <f t="shared" si="23"/>
        <v>329608</v>
      </c>
    </row>
    <row r="84" spans="1:31" x14ac:dyDescent="0.15">
      <c r="D84" s="50" t="s">
        <v>936</v>
      </c>
      <c r="E84" s="56">
        <f t="shared" ref="E84:W84" si="27">SUM(E80:E83)</f>
        <v>1027709</v>
      </c>
      <c r="F84" s="56">
        <f t="shared" si="27"/>
        <v>967455</v>
      </c>
      <c r="G84" s="56">
        <f t="shared" si="27"/>
        <v>6589</v>
      </c>
      <c r="H84" s="56">
        <f t="shared" si="27"/>
        <v>633</v>
      </c>
      <c r="I84" s="56">
        <f t="shared" si="27"/>
        <v>21321</v>
      </c>
      <c r="J84" s="56">
        <f t="shared" si="27"/>
        <v>3349</v>
      </c>
      <c r="K84" s="56">
        <f t="shared" si="27"/>
        <v>1482</v>
      </c>
      <c r="L84" s="56">
        <f t="shared" si="27"/>
        <v>3345</v>
      </c>
      <c r="M84" s="56">
        <f t="shared" si="27"/>
        <v>2247</v>
      </c>
      <c r="N84" s="56">
        <f t="shared" si="27"/>
        <v>5474</v>
      </c>
      <c r="O84" s="56">
        <f t="shared" si="27"/>
        <v>2415</v>
      </c>
      <c r="P84" s="56">
        <f t="shared" si="27"/>
        <v>1292</v>
      </c>
      <c r="Q84" s="56">
        <f t="shared" si="27"/>
        <v>3217</v>
      </c>
      <c r="R84" s="56">
        <f t="shared" si="27"/>
        <v>3613</v>
      </c>
      <c r="S84" s="56">
        <f t="shared" si="27"/>
        <v>1734</v>
      </c>
      <c r="T84" s="56">
        <f t="shared" si="27"/>
        <v>1055</v>
      </c>
      <c r="U84" s="56">
        <f t="shared" si="27"/>
        <v>475</v>
      </c>
      <c r="V84" s="56">
        <f t="shared" si="27"/>
        <v>828</v>
      </c>
      <c r="W84" s="56">
        <f t="shared" si="27"/>
        <v>1185</v>
      </c>
      <c r="X84" s="55">
        <f>SUM(F84:W84)</f>
        <v>1027709</v>
      </c>
      <c r="Y84" s="55">
        <f>E84-X84</f>
        <v>0</v>
      </c>
      <c r="Z84" s="47">
        <f t="shared" si="18"/>
        <v>995998</v>
      </c>
      <c r="AA84" s="47">
        <f t="shared" si="19"/>
        <v>3264</v>
      </c>
      <c r="AB84" s="47">
        <f t="shared" si="20"/>
        <v>16011</v>
      </c>
      <c r="AC84" s="47">
        <f t="shared" si="21"/>
        <v>10423</v>
      </c>
      <c r="AD84" s="47">
        <f t="shared" si="22"/>
        <v>2013</v>
      </c>
      <c r="AE84" s="47">
        <f t="shared" si="23"/>
        <v>1027709</v>
      </c>
    </row>
    <row r="85" spans="1:31" x14ac:dyDescent="0.15">
      <c r="D85" s="50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Z85" s="47">
        <f t="shared" si="18"/>
        <v>0</v>
      </c>
      <c r="AA85" s="47">
        <f t="shared" si="19"/>
        <v>0</v>
      </c>
      <c r="AB85" s="47">
        <f t="shared" si="20"/>
        <v>0</v>
      </c>
      <c r="AC85" s="47">
        <f t="shared" si="21"/>
        <v>0</v>
      </c>
      <c r="AD85" s="47">
        <f t="shared" si="22"/>
        <v>0</v>
      </c>
      <c r="AE85" s="47">
        <f t="shared" si="23"/>
        <v>0</v>
      </c>
    </row>
    <row r="86" spans="1:31" x14ac:dyDescent="0.15">
      <c r="A86" s="47" t="s">
        <v>994</v>
      </c>
      <c r="B86" s="47" t="s">
        <v>113</v>
      </c>
      <c r="C86" s="48" t="s">
        <v>995</v>
      </c>
      <c r="D86" s="47" t="s">
        <v>996</v>
      </c>
      <c r="E86" s="55">
        <f>KS201EW_Numbers!E31</f>
        <v>200214</v>
      </c>
      <c r="F86" s="55">
        <f>KS201EW_Numbers!F31</f>
        <v>188355</v>
      </c>
      <c r="G86" s="55">
        <f>KS201EW_Numbers!G31</f>
        <v>592</v>
      </c>
      <c r="H86" s="55">
        <f>KS201EW_Numbers!H31</f>
        <v>87</v>
      </c>
      <c r="I86" s="55">
        <f>KS201EW_Numbers!I31</f>
        <v>3708</v>
      </c>
      <c r="J86" s="55">
        <f>KS201EW_Numbers!J31</f>
        <v>412</v>
      </c>
      <c r="K86" s="55">
        <f>KS201EW_Numbers!K31</f>
        <v>260</v>
      </c>
      <c r="L86" s="55">
        <f>KS201EW_Numbers!L31</f>
        <v>523</v>
      </c>
      <c r="M86" s="55">
        <f>KS201EW_Numbers!M31</f>
        <v>363</v>
      </c>
      <c r="N86" s="55">
        <f>KS201EW_Numbers!N31</f>
        <v>916</v>
      </c>
      <c r="O86" s="55">
        <f>KS201EW_Numbers!O31</f>
        <v>617</v>
      </c>
      <c r="P86" s="55">
        <f>KS201EW_Numbers!P31</f>
        <v>242</v>
      </c>
      <c r="Q86" s="55">
        <f>KS201EW_Numbers!Q31</f>
        <v>1054</v>
      </c>
      <c r="R86" s="55">
        <f>KS201EW_Numbers!R31</f>
        <v>909</v>
      </c>
      <c r="S86" s="55">
        <f>KS201EW_Numbers!S31</f>
        <v>903</v>
      </c>
      <c r="T86" s="55">
        <f>KS201EW_Numbers!T31</f>
        <v>90</v>
      </c>
      <c r="U86" s="55">
        <f>KS201EW_Numbers!U31</f>
        <v>88</v>
      </c>
      <c r="V86" s="55">
        <f>KS201EW_Numbers!V31</f>
        <v>289</v>
      </c>
      <c r="W86" s="55">
        <f>KS201EW_Numbers!W31</f>
        <v>806</v>
      </c>
      <c r="X86" s="55">
        <f t="shared" ref="X86:X92" si="28">SUM(F86:W86)</f>
        <v>200214</v>
      </c>
      <c r="Y86" s="55">
        <f t="shared" ref="Y86:Y92" si="29">E86-X86</f>
        <v>0</v>
      </c>
      <c r="Z86" s="47">
        <f t="shared" si="18"/>
        <v>192742</v>
      </c>
      <c r="AA86" s="47">
        <f t="shared" si="19"/>
        <v>1081</v>
      </c>
      <c r="AB86" s="47">
        <f t="shared" si="20"/>
        <v>3738</v>
      </c>
      <c r="AC86" s="47">
        <f t="shared" si="21"/>
        <v>1558</v>
      </c>
      <c r="AD86" s="47">
        <f t="shared" si="22"/>
        <v>1095</v>
      </c>
      <c r="AE86" s="47">
        <f t="shared" si="23"/>
        <v>200214</v>
      </c>
    </row>
    <row r="87" spans="1:31" x14ac:dyDescent="0.15">
      <c r="A87" s="47" t="s">
        <v>997</v>
      </c>
      <c r="B87" s="47" t="s">
        <v>115</v>
      </c>
      <c r="C87" s="48" t="s">
        <v>995</v>
      </c>
      <c r="D87" s="47" t="s">
        <v>996</v>
      </c>
      <c r="E87" s="55">
        <f>KS201EW_Numbers!E32</f>
        <v>280177</v>
      </c>
      <c r="F87" s="55">
        <f>KS201EW_Numbers!F32</f>
        <v>229520</v>
      </c>
      <c r="G87" s="55">
        <f>KS201EW_Numbers!G32</f>
        <v>1826</v>
      </c>
      <c r="H87" s="55">
        <f>KS201EW_Numbers!H32</f>
        <v>163</v>
      </c>
      <c r="I87" s="55">
        <f>KS201EW_Numbers!I32</f>
        <v>8024</v>
      </c>
      <c r="J87" s="55">
        <f>KS201EW_Numbers!J32</f>
        <v>830</v>
      </c>
      <c r="K87" s="55">
        <f>KS201EW_Numbers!K32</f>
        <v>859</v>
      </c>
      <c r="L87" s="55">
        <f>KS201EW_Numbers!L32</f>
        <v>1609</v>
      </c>
      <c r="M87" s="55">
        <f>KS201EW_Numbers!M32</f>
        <v>981</v>
      </c>
      <c r="N87" s="55">
        <f>KS201EW_Numbers!N32</f>
        <v>5072</v>
      </c>
      <c r="O87" s="55">
        <f>KS201EW_Numbers!O32</f>
        <v>6364</v>
      </c>
      <c r="P87" s="55">
        <f>KS201EW_Numbers!P32</f>
        <v>4692</v>
      </c>
      <c r="Q87" s="55">
        <f>KS201EW_Numbers!Q32</f>
        <v>6037</v>
      </c>
      <c r="R87" s="55">
        <f>KS201EW_Numbers!R32</f>
        <v>4942</v>
      </c>
      <c r="S87" s="55">
        <f>KS201EW_Numbers!S32</f>
        <v>4664</v>
      </c>
      <c r="T87" s="55">
        <f>KS201EW_Numbers!T32</f>
        <v>217</v>
      </c>
      <c r="U87" s="55">
        <f>KS201EW_Numbers!U32</f>
        <v>279</v>
      </c>
      <c r="V87" s="55">
        <f>KS201EW_Numbers!V32</f>
        <v>2602</v>
      </c>
      <c r="W87" s="55">
        <f>KS201EW_Numbers!W32</f>
        <v>1496</v>
      </c>
      <c r="X87" s="55">
        <f t="shared" si="28"/>
        <v>280177</v>
      </c>
      <c r="Y87" s="55">
        <f t="shared" si="29"/>
        <v>0</v>
      </c>
      <c r="Z87" s="47">
        <f t="shared" si="18"/>
        <v>239533</v>
      </c>
      <c r="AA87" s="47">
        <f t="shared" si="19"/>
        <v>5160</v>
      </c>
      <c r="AB87" s="47">
        <f t="shared" si="20"/>
        <v>27107</v>
      </c>
      <c r="AC87" s="47">
        <f t="shared" si="21"/>
        <v>4279</v>
      </c>
      <c r="AD87" s="47">
        <f t="shared" si="22"/>
        <v>4098</v>
      </c>
      <c r="AE87" s="47">
        <f t="shared" si="23"/>
        <v>280177</v>
      </c>
    </row>
    <row r="88" spans="1:31" x14ac:dyDescent="0.15">
      <c r="A88" s="47" t="s">
        <v>998</v>
      </c>
      <c r="B88" s="47" t="s">
        <v>117</v>
      </c>
      <c r="C88" s="48" t="s">
        <v>995</v>
      </c>
      <c r="D88" s="47" t="s">
        <v>996</v>
      </c>
      <c r="E88" s="55">
        <f>KS201EW_Numbers!E33</f>
        <v>200801</v>
      </c>
      <c r="F88" s="55">
        <f>KS201EW_Numbers!F33</f>
        <v>190936</v>
      </c>
      <c r="G88" s="55">
        <f>KS201EW_Numbers!G33</f>
        <v>596</v>
      </c>
      <c r="H88" s="55">
        <f>KS201EW_Numbers!H33</f>
        <v>29</v>
      </c>
      <c r="I88" s="55">
        <f>KS201EW_Numbers!I33</f>
        <v>2464</v>
      </c>
      <c r="J88" s="55">
        <f>KS201EW_Numbers!J33</f>
        <v>448</v>
      </c>
      <c r="K88" s="55">
        <f>KS201EW_Numbers!K33</f>
        <v>385</v>
      </c>
      <c r="L88" s="55">
        <f>KS201EW_Numbers!L33</f>
        <v>602</v>
      </c>
      <c r="M88" s="55">
        <f>KS201EW_Numbers!M33</f>
        <v>380</v>
      </c>
      <c r="N88" s="55">
        <f>KS201EW_Numbers!N33</f>
        <v>1095</v>
      </c>
      <c r="O88" s="55">
        <f>KS201EW_Numbers!O33</f>
        <v>319</v>
      </c>
      <c r="P88" s="55">
        <f>KS201EW_Numbers!P33</f>
        <v>686</v>
      </c>
      <c r="Q88" s="55">
        <f>KS201EW_Numbers!Q33</f>
        <v>869</v>
      </c>
      <c r="R88" s="55">
        <f>KS201EW_Numbers!R33</f>
        <v>846</v>
      </c>
      <c r="S88" s="55">
        <f>KS201EW_Numbers!S33</f>
        <v>576</v>
      </c>
      <c r="T88" s="55">
        <f>KS201EW_Numbers!T33</f>
        <v>91</v>
      </c>
      <c r="U88" s="55">
        <f>KS201EW_Numbers!U33</f>
        <v>67</v>
      </c>
      <c r="V88" s="55">
        <f>KS201EW_Numbers!V33</f>
        <v>177</v>
      </c>
      <c r="W88" s="55">
        <f>KS201EW_Numbers!W33</f>
        <v>235</v>
      </c>
      <c r="X88" s="55">
        <f t="shared" si="28"/>
        <v>200801</v>
      </c>
      <c r="Y88" s="55">
        <f t="shared" si="29"/>
        <v>0</v>
      </c>
      <c r="Z88" s="47">
        <f t="shared" si="18"/>
        <v>194025</v>
      </c>
      <c r="AA88" s="47">
        <f t="shared" si="19"/>
        <v>734</v>
      </c>
      <c r="AB88" s="47">
        <f t="shared" si="20"/>
        <v>3815</v>
      </c>
      <c r="AC88" s="47">
        <f t="shared" si="21"/>
        <v>1815</v>
      </c>
      <c r="AD88" s="47">
        <f t="shared" si="22"/>
        <v>412</v>
      </c>
      <c r="AE88" s="47">
        <f t="shared" si="23"/>
        <v>200801</v>
      </c>
    </row>
    <row r="89" spans="1:31" x14ac:dyDescent="0.15">
      <c r="A89" s="47" t="s">
        <v>999</v>
      </c>
      <c r="B89" s="47" t="s">
        <v>119</v>
      </c>
      <c r="C89" s="48" t="s">
        <v>995</v>
      </c>
      <c r="D89" s="47" t="s">
        <v>996</v>
      </c>
      <c r="E89" s="55">
        <f>KS201EW_Numbers!E34</f>
        <v>148127</v>
      </c>
      <c r="F89" s="55">
        <f>KS201EW_Numbers!F34</f>
        <v>140821</v>
      </c>
      <c r="G89" s="55">
        <f>KS201EW_Numbers!G34</f>
        <v>305</v>
      </c>
      <c r="H89" s="55">
        <f>KS201EW_Numbers!H34</f>
        <v>9</v>
      </c>
      <c r="I89" s="55">
        <f>KS201EW_Numbers!I34</f>
        <v>964</v>
      </c>
      <c r="J89" s="55">
        <f>KS201EW_Numbers!J34</f>
        <v>324</v>
      </c>
      <c r="K89" s="55">
        <f>KS201EW_Numbers!K34</f>
        <v>229</v>
      </c>
      <c r="L89" s="55">
        <f>KS201EW_Numbers!L34</f>
        <v>440</v>
      </c>
      <c r="M89" s="55">
        <f>KS201EW_Numbers!M34</f>
        <v>332</v>
      </c>
      <c r="N89" s="55">
        <f>KS201EW_Numbers!N34</f>
        <v>643</v>
      </c>
      <c r="O89" s="55">
        <f>KS201EW_Numbers!O34</f>
        <v>434</v>
      </c>
      <c r="P89" s="55">
        <f>KS201EW_Numbers!P34</f>
        <v>1534</v>
      </c>
      <c r="Q89" s="55">
        <f>KS201EW_Numbers!Q34</f>
        <v>235</v>
      </c>
      <c r="R89" s="55">
        <f>KS201EW_Numbers!R34</f>
        <v>465</v>
      </c>
      <c r="S89" s="55">
        <f>KS201EW_Numbers!S34</f>
        <v>316</v>
      </c>
      <c r="T89" s="55">
        <f>KS201EW_Numbers!T34</f>
        <v>61</v>
      </c>
      <c r="U89" s="55">
        <f>KS201EW_Numbers!U34</f>
        <v>43</v>
      </c>
      <c r="V89" s="55">
        <f>KS201EW_Numbers!V34</f>
        <v>566</v>
      </c>
      <c r="W89" s="55">
        <f>KS201EW_Numbers!W34</f>
        <v>406</v>
      </c>
      <c r="X89" s="55">
        <f t="shared" si="28"/>
        <v>148127</v>
      </c>
      <c r="Y89" s="55">
        <f t="shared" si="29"/>
        <v>0</v>
      </c>
      <c r="Z89" s="47">
        <f t="shared" si="18"/>
        <v>142099</v>
      </c>
      <c r="AA89" s="47">
        <f t="shared" si="19"/>
        <v>420</v>
      </c>
      <c r="AB89" s="47">
        <f t="shared" si="20"/>
        <v>3311</v>
      </c>
      <c r="AC89" s="47">
        <f t="shared" si="21"/>
        <v>1325</v>
      </c>
      <c r="AD89" s="47">
        <f t="shared" si="22"/>
        <v>972</v>
      </c>
      <c r="AE89" s="47">
        <f t="shared" si="23"/>
        <v>148127</v>
      </c>
    </row>
    <row r="90" spans="1:31" x14ac:dyDescent="0.15">
      <c r="A90" s="47" t="s">
        <v>1000</v>
      </c>
      <c r="B90" s="47" t="s">
        <v>121</v>
      </c>
      <c r="C90" s="48" t="s">
        <v>995</v>
      </c>
      <c r="D90" s="47" t="s">
        <v>996</v>
      </c>
      <c r="E90" s="55">
        <f>KS201EW_Numbers!E35</f>
        <v>275506</v>
      </c>
      <c r="F90" s="55">
        <f>KS201EW_Numbers!F35</f>
        <v>261209</v>
      </c>
      <c r="G90" s="55">
        <f>KS201EW_Numbers!G35</f>
        <v>608</v>
      </c>
      <c r="H90" s="55">
        <f>KS201EW_Numbers!H35</f>
        <v>70</v>
      </c>
      <c r="I90" s="55">
        <f>KS201EW_Numbers!I35</f>
        <v>2395</v>
      </c>
      <c r="J90" s="55">
        <f>KS201EW_Numbers!J35</f>
        <v>539</v>
      </c>
      <c r="K90" s="55">
        <f>KS201EW_Numbers!K35</f>
        <v>239</v>
      </c>
      <c r="L90" s="55">
        <f>KS201EW_Numbers!L35</f>
        <v>608</v>
      </c>
      <c r="M90" s="55">
        <f>KS201EW_Numbers!M35</f>
        <v>392</v>
      </c>
      <c r="N90" s="55">
        <f>KS201EW_Numbers!N35</f>
        <v>1736</v>
      </c>
      <c r="O90" s="55">
        <f>KS201EW_Numbers!O35</f>
        <v>669</v>
      </c>
      <c r="P90" s="55">
        <f>KS201EW_Numbers!P35</f>
        <v>2075</v>
      </c>
      <c r="Q90" s="55">
        <f>KS201EW_Numbers!Q35</f>
        <v>1536</v>
      </c>
      <c r="R90" s="55">
        <f>KS201EW_Numbers!R35</f>
        <v>1320</v>
      </c>
      <c r="S90" s="55">
        <f>KS201EW_Numbers!S35</f>
        <v>1062</v>
      </c>
      <c r="T90" s="55">
        <f>KS201EW_Numbers!T35</f>
        <v>111</v>
      </c>
      <c r="U90" s="55">
        <f>KS201EW_Numbers!U35</f>
        <v>100</v>
      </c>
      <c r="V90" s="55">
        <f>KS201EW_Numbers!V35</f>
        <v>292</v>
      </c>
      <c r="W90" s="55">
        <f>KS201EW_Numbers!W35</f>
        <v>545</v>
      </c>
      <c r="X90" s="55">
        <f t="shared" si="28"/>
        <v>275506</v>
      </c>
      <c r="Y90" s="55">
        <f t="shared" si="29"/>
        <v>0</v>
      </c>
      <c r="Z90" s="47">
        <f t="shared" si="18"/>
        <v>264282</v>
      </c>
      <c r="AA90" s="47">
        <f t="shared" si="19"/>
        <v>1273</v>
      </c>
      <c r="AB90" s="47">
        <f t="shared" si="20"/>
        <v>7336</v>
      </c>
      <c r="AC90" s="47">
        <f t="shared" si="21"/>
        <v>1778</v>
      </c>
      <c r="AD90" s="47">
        <f t="shared" si="22"/>
        <v>837</v>
      </c>
      <c r="AE90" s="47">
        <f t="shared" si="23"/>
        <v>275506</v>
      </c>
    </row>
    <row r="91" spans="1:31" x14ac:dyDescent="0.15">
      <c r="A91" s="47" t="s">
        <v>1001</v>
      </c>
      <c r="B91" s="47" t="s">
        <v>1002</v>
      </c>
      <c r="C91" s="48" t="s">
        <v>995</v>
      </c>
      <c r="D91" s="47" t="s">
        <v>996</v>
      </c>
      <c r="E91" s="55">
        <f>KS201EW_Numbers!E26</f>
        <v>316028</v>
      </c>
      <c r="F91" s="55">
        <f>KS201EW_Numbers!F26</f>
        <v>307097</v>
      </c>
      <c r="G91" s="55">
        <f>KS201EW_Numbers!G26</f>
        <v>833</v>
      </c>
      <c r="H91" s="55">
        <f>KS201EW_Numbers!H26</f>
        <v>156</v>
      </c>
      <c r="I91" s="55">
        <f>KS201EW_Numbers!I26</f>
        <v>2980</v>
      </c>
      <c r="J91" s="55">
        <f>KS201EW_Numbers!J26</f>
        <v>515</v>
      </c>
      <c r="K91" s="55">
        <f>KS201EW_Numbers!K26</f>
        <v>230</v>
      </c>
      <c r="L91" s="55">
        <f>KS201EW_Numbers!L26</f>
        <v>624</v>
      </c>
      <c r="M91" s="55">
        <f>KS201EW_Numbers!M26</f>
        <v>323</v>
      </c>
      <c r="N91" s="55">
        <f>KS201EW_Numbers!N26</f>
        <v>939</v>
      </c>
      <c r="O91" s="55">
        <f>KS201EW_Numbers!O26</f>
        <v>351</v>
      </c>
      <c r="P91" s="55">
        <f>KS201EW_Numbers!P26</f>
        <v>295</v>
      </c>
      <c r="Q91" s="55">
        <f>KS201EW_Numbers!Q26</f>
        <v>452</v>
      </c>
      <c r="R91" s="55">
        <f>KS201EW_Numbers!R26</f>
        <v>621</v>
      </c>
      <c r="S91" s="55">
        <f>KS201EW_Numbers!S26</f>
        <v>193</v>
      </c>
      <c r="T91" s="55">
        <f>KS201EW_Numbers!T26</f>
        <v>114</v>
      </c>
      <c r="U91" s="55">
        <f>KS201EW_Numbers!U26</f>
        <v>31</v>
      </c>
      <c r="V91" s="55">
        <f>KS201EW_Numbers!V26</f>
        <v>73</v>
      </c>
      <c r="W91" s="55">
        <f>KS201EW_Numbers!W26</f>
        <v>201</v>
      </c>
      <c r="X91" s="55">
        <f t="shared" si="28"/>
        <v>316028</v>
      </c>
      <c r="Y91" s="55">
        <f t="shared" si="29"/>
        <v>0</v>
      </c>
      <c r="Z91" s="47">
        <f t="shared" si="18"/>
        <v>311066</v>
      </c>
      <c r="AA91" s="47">
        <f t="shared" si="19"/>
        <v>338</v>
      </c>
      <c r="AB91" s="47">
        <f t="shared" si="20"/>
        <v>2658</v>
      </c>
      <c r="AC91" s="47">
        <f t="shared" si="21"/>
        <v>1692</v>
      </c>
      <c r="AD91" s="47">
        <f t="shared" si="22"/>
        <v>274</v>
      </c>
      <c r="AE91" s="47">
        <f t="shared" si="23"/>
        <v>316028</v>
      </c>
    </row>
    <row r="92" spans="1:31" x14ac:dyDescent="0.15">
      <c r="D92" s="50" t="s">
        <v>936</v>
      </c>
      <c r="E92" s="56">
        <f t="shared" ref="E92:W92" si="30">SUM(E86:E91)</f>
        <v>1420853</v>
      </c>
      <c r="F92" s="56">
        <f t="shared" si="30"/>
        <v>1317938</v>
      </c>
      <c r="G92" s="56">
        <f t="shared" si="30"/>
        <v>4760</v>
      </c>
      <c r="H92" s="56">
        <f t="shared" si="30"/>
        <v>514</v>
      </c>
      <c r="I92" s="56">
        <f t="shared" si="30"/>
        <v>20535</v>
      </c>
      <c r="J92" s="56">
        <f t="shared" si="30"/>
        <v>3068</v>
      </c>
      <c r="K92" s="56">
        <f t="shared" si="30"/>
        <v>2202</v>
      </c>
      <c r="L92" s="56">
        <f t="shared" si="30"/>
        <v>4406</v>
      </c>
      <c r="M92" s="56">
        <f t="shared" si="30"/>
        <v>2771</v>
      </c>
      <c r="N92" s="56">
        <f t="shared" si="30"/>
        <v>10401</v>
      </c>
      <c r="O92" s="56">
        <f t="shared" si="30"/>
        <v>8754</v>
      </c>
      <c r="P92" s="56">
        <f t="shared" si="30"/>
        <v>9524</v>
      </c>
      <c r="Q92" s="56">
        <f t="shared" si="30"/>
        <v>10183</v>
      </c>
      <c r="R92" s="56">
        <f t="shared" si="30"/>
        <v>9103</v>
      </c>
      <c r="S92" s="56">
        <f t="shared" si="30"/>
        <v>7714</v>
      </c>
      <c r="T92" s="56">
        <f t="shared" si="30"/>
        <v>684</v>
      </c>
      <c r="U92" s="56">
        <f t="shared" si="30"/>
        <v>608</v>
      </c>
      <c r="V92" s="56">
        <f t="shared" si="30"/>
        <v>3999</v>
      </c>
      <c r="W92" s="56">
        <f t="shared" si="30"/>
        <v>3689</v>
      </c>
      <c r="X92" s="55">
        <f t="shared" si="28"/>
        <v>1420853</v>
      </c>
      <c r="Y92" s="55">
        <f t="shared" si="29"/>
        <v>0</v>
      </c>
      <c r="Z92" s="47">
        <f t="shared" si="18"/>
        <v>1343747</v>
      </c>
      <c r="AA92" s="47">
        <f t="shared" si="19"/>
        <v>9006</v>
      </c>
      <c r="AB92" s="47">
        <f t="shared" si="20"/>
        <v>47965</v>
      </c>
      <c r="AC92" s="47">
        <f t="shared" si="21"/>
        <v>12447</v>
      </c>
      <c r="AD92" s="47">
        <f t="shared" si="22"/>
        <v>7688</v>
      </c>
      <c r="AE92" s="47">
        <f t="shared" si="23"/>
        <v>1420853</v>
      </c>
    </row>
    <row r="93" spans="1:31" x14ac:dyDescent="0.15"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Z93" s="47">
        <f t="shared" si="18"/>
        <v>0</v>
      </c>
      <c r="AA93" s="47">
        <f t="shared" si="19"/>
        <v>0</v>
      </c>
      <c r="AB93" s="47">
        <f t="shared" si="20"/>
        <v>0</v>
      </c>
      <c r="AC93" s="47">
        <f t="shared" si="21"/>
        <v>0</v>
      </c>
      <c r="AD93" s="47">
        <f t="shared" si="22"/>
        <v>0</v>
      </c>
      <c r="AE93" s="47">
        <f t="shared" si="23"/>
        <v>0</v>
      </c>
    </row>
    <row r="94" spans="1:31" x14ac:dyDescent="0.15">
      <c r="A94" s="47" t="s">
        <v>1003</v>
      </c>
      <c r="B94" s="47" t="s">
        <v>1004</v>
      </c>
      <c r="C94" s="48" t="s">
        <v>1005</v>
      </c>
      <c r="D94" s="47" t="s">
        <v>1006</v>
      </c>
      <c r="E94" s="55">
        <f>KS201EW_Numbers!E23</f>
        <v>105564</v>
      </c>
      <c r="F94" s="55">
        <f>KS201EW_Numbers!F23</f>
        <v>98898</v>
      </c>
      <c r="G94" s="55">
        <f>KS201EW_Numbers!G23</f>
        <v>328</v>
      </c>
      <c r="H94" s="55">
        <f>KS201EW_Numbers!H23</f>
        <v>350</v>
      </c>
      <c r="I94" s="55">
        <f>KS201EW_Numbers!I23</f>
        <v>2019</v>
      </c>
      <c r="J94" s="55">
        <f>KS201EW_Numbers!J23</f>
        <v>463</v>
      </c>
      <c r="K94" s="55">
        <f>KS201EW_Numbers!K23</f>
        <v>97</v>
      </c>
      <c r="L94" s="55">
        <f>KS201EW_Numbers!L23</f>
        <v>350</v>
      </c>
      <c r="M94" s="55">
        <f>KS201EW_Numbers!M23</f>
        <v>236</v>
      </c>
      <c r="N94" s="55">
        <f>KS201EW_Numbers!N23</f>
        <v>726</v>
      </c>
      <c r="O94" s="55">
        <f>KS201EW_Numbers!O23</f>
        <v>145</v>
      </c>
      <c r="P94" s="55">
        <f>KS201EW_Numbers!P23</f>
        <v>523</v>
      </c>
      <c r="Q94" s="55">
        <f>KS201EW_Numbers!Q23</f>
        <v>349</v>
      </c>
      <c r="R94" s="55">
        <f>KS201EW_Numbers!R23</f>
        <v>462</v>
      </c>
      <c r="S94" s="55">
        <f>KS201EW_Numbers!S23</f>
        <v>206</v>
      </c>
      <c r="T94" s="55">
        <f>KS201EW_Numbers!T23</f>
        <v>105</v>
      </c>
      <c r="U94" s="55">
        <f>KS201EW_Numbers!U23</f>
        <v>46</v>
      </c>
      <c r="V94" s="55">
        <f>KS201EW_Numbers!V23</f>
        <v>112</v>
      </c>
      <c r="W94" s="55">
        <f>KS201EW_Numbers!W23</f>
        <v>149</v>
      </c>
      <c r="X94" s="55">
        <f>SUM(F94:W94)</f>
        <v>105564</v>
      </c>
      <c r="Y94" s="55">
        <f>E94-X94</f>
        <v>0</v>
      </c>
      <c r="Z94" s="47">
        <f t="shared" si="18"/>
        <v>101595</v>
      </c>
      <c r="AA94" s="47">
        <f t="shared" si="19"/>
        <v>357</v>
      </c>
      <c r="AB94" s="47">
        <f t="shared" si="20"/>
        <v>2205</v>
      </c>
      <c r="AC94" s="47">
        <f t="shared" si="21"/>
        <v>1146</v>
      </c>
      <c r="AD94" s="47">
        <f t="shared" si="22"/>
        <v>261</v>
      </c>
      <c r="AE94" s="47">
        <f t="shared" si="23"/>
        <v>105564</v>
      </c>
    </row>
    <row r="95" spans="1:31" x14ac:dyDescent="0.15">
      <c r="A95" s="47" t="s">
        <v>1007</v>
      </c>
      <c r="B95" s="47" t="s">
        <v>1008</v>
      </c>
      <c r="C95" s="48" t="s">
        <v>1005</v>
      </c>
      <c r="D95" s="47" t="s">
        <v>1006</v>
      </c>
      <c r="E95" s="55">
        <f>KS201EW_Numbers!E22</f>
        <v>513242</v>
      </c>
      <c r="F95" s="55">
        <f>KS201EW_Numbers!F22</f>
        <v>495664</v>
      </c>
      <c r="G95" s="55">
        <f>KS201EW_Numbers!G22</f>
        <v>1229</v>
      </c>
      <c r="H95" s="55">
        <f>KS201EW_Numbers!H22</f>
        <v>467</v>
      </c>
      <c r="I95" s="55">
        <f>KS201EW_Numbers!I22</f>
        <v>6409</v>
      </c>
      <c r="J95" s="55">
        <f>KS201EW_Numbers!J22</f>
        <v>969</v>
      </c>
      <c r="K95" s="55">
        <f>KS201EW_Numbers!K22</f>
        <v>321</v>
      </c>
      <c r="L95" s="55">
        <f>KS201EW_Numbers!L22</f>
        <v>1093</v>
      </c>
      <c r="M95" s="55">
        <f>KS201EW_Numbers!M22</f>
        <v>711</v>
      </c>
      <c r="N95" s="55">
        <f>KS201EW_Numbers!N22</f>
        <v>1368</v>
      </c>
      <c r="O95" s="55">
        <f>KS201EW_Numbers!O22</f>
        <v>463</v>
      </c>
      <c r="P95" s="55">
        <f>KS201EW_Numbers!P22</f>
        <v>241</v>
      </c>
      <c r="Q95" s="55">
        <f>KS201EW_Numbers!Q22</f>
        <v>1598</v>
      </c>
      <c r="R95" s="55">
        <f>KS201EW_Numbers!R22</f>
        <v>1186</v>
      </c>
      <c r="S95" s="55">
        <f>KS201EW_Numbers!S22</f>
        <v>447</v>
      </c>
      <c r="T95" s="55">
        <f>KS201EW_Numbers!T22</f>
        <v>158</v>
      </c>
      <c r="U95" s="55">
        <f>KS201EW_Numbers!U22</f>
        <v>96</v>
      </c>
      <c r="V95" s="55">
        <f>KS201EW_Numbers!V22</f>
        <v>459</v>
      </c>
      <c r="W95" s="55">
        <f>KS201EW_Numbers!W22</f>
        <v>363</v>
      </c>
      <c r="X95" s="55">
        <f>SUM(F95:W95)</f>
        <v>513242</v>
      </c>
      <c r="Y95" s="55">
        <f>E95-X95</f>
        <v>0</v>
      </c>
      <c r="Z95" s="47">
        <f t="shared" si="18"/>
        <v>503769</v>
      </c>
      <c r="AA95" s="47">
        <f t="shared" si="19"/>
        <v>701</v>
      </c>
      <c r="AB95" s="47">
        <f t="shared" si="20"/>
        <v>4856</v>
      </c>
      <c r="AC95" s="47">
        <f t="shared" si="21"/>
        <v>3094</v>
      </c>
      <c r="AD95" s="47">
        <f t="shared" si="22"/>
        <v>822</v>
      </c>
      <c r="AE95" s="47">
        <f t="shared" si="23"/>
        <v>513242</v>
      </c>
    </row>
    <row r="96" spans="1:31" x14ac:dyDescent="0.15">
      <c r="D96" s="50" t="s">
        <v>936</v>
      </c>
      <c r="E96" s="56">
        <f t="shared" ref="E96:W96" si="31">SUM(E94:E95)</f>
        <v>618806</v>
      </c>
      <c r="F96" s="56">
        <f t="shared" si="31"/>
        <v>594562</v>
      </c>
      <c r="G96" s="56">
        <f t="shared" si="31"/>
        <v>1557</v>
      </c>
      <c r="H96" s="56">
        <f t="shared" si="31"/>
        <v>817</v>
      </c>
      <c r="I96" s="56">
        <f t="shared" si="31"/>
        <v>8428</v>
      </c>
      <c r="J96" s="56">
        <f t="shared" si="31"/>
        <v>1432</v>
      </c>
      <c r="K96" s="56">
        <f t="shared" si="31"/>
        <v>418</v>
      </c>
      <c r="L96" s="56">
        <f t="shared" si="31"/>
        <v>1443</v>
      </c>
      <c r="M96" s="56">
        <f t="shared" si="31"/>
        <v>947</v>
      </c>
      <c r="N96" s="56">
        <f t="shared" si="31"/>
        <v>2094</v>
      </c>
      <c r="O96" s="56">
        <f t="shared" si="31"/>
        <v>608</v>
      </c>
      <c r="P96" s="56">
        <f t="shared" si="31"/>
        <v>764</v>
      </c>
      <c r="Q96" s="56">
        <f t="shared" si="31"/>
        <v>1947</v>
      </c>
      <c r="R96" s="56">
        <f t="shared" si="31"/>
        <v>1648</v>
      </c>
      <c r="S96" s="56">
        <f t="shared" si="31"/>
        <v>653</v>
      </c>
      <c r="T96" s="56">
        <f t="shared" si="31"/>
        <v>263</v>
      </c>
      <c r="U96" s="56">
        <f t="shared" si="31"/>
        <v>142</v>
      </c>
      <c r="V96" s="56">
        <f t="shared" si="31"/>
        <v>571</v>
      </c>
      <c r="W96" s="56">
        <f t="shared" si="31"/>
        <v>512</v>
      </c>
      <c r="X96" s="55">
        <f>SUM(F96:W96)</f>
        <v>618806</v>
      </c>
      <c r="Y96" s="55">
        <f>E96-X96</f>
        <v>0</v>
      </c>
      <c r="Z96" s="47">
        <f t="shared" si="18"/>
        <v>605364</v>
      </c>
      <c r="AA96" s="47">
        <f t="shared" si="19"/>
        <v>1058</v>
      </c>
      <c r="AB96" s="47">
        <f t="shared" si="20"/>
        <v>7061</v>
      </c>
      <c r="AC96" s="47">
        <f t="shared" si="21"/>
        <v>4240</v>
      </c>
      <c r="AD96" s="47">
        <f t="shared" si="22"/>
        <v>1083</v>
      </c>
      <c r="AE96" s="47">
        <f t="shared" si="23"/>
        <v>618806</v>
      </c>
    </row>
    <row r="97" spans="1:31" x14ac:dyDescent="0.15">
      <c r="D97" s="50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Z97" s="47">
        <f t="shared" si="18"/>
        <v>0</v>
      </c>
      <c r="AA97" s="47">
        <f t="shared" si="19"/>
        <v>0</v>
      </c>
      <c r="AB97" s="47">
        <f t="shared" si="20"/>
        <v>0</v>
      </c>
      <c r="AC97" s="47">
        <f t="shared" si="21"/>
        <v>0</v>
      </c>
      <c r="AD97" s="47">
        <f t="shared" si="22"/>
        <v>0</v>
      </c>
      <c r="AE97" s="47">
        <f t="shared" si="23"/>
        <v>0</v>
      </c>
    </row>
    <row r="98" spans="1:31" x14ac:dyDescent="0.15">
      <c r="A98" s="47" t="s">
        <v>1009</v>
      </c>
      <c r="B98" s="47" t="s">
        <v>1010</v>
      </c>
      <c r="C98" s="48" t="s">
        <v>1011</v>
      </c>
      <c r="D98" s="47" t="s">
        <v>1012</v>
      </c>
      <c r="E98" s="55">
        <f>KS201EW_Numbers!E93</f>
        <v>198051</v>
      </c>
      <c r="F98" s="55">
        <f>KS201EW_Numbers!F93</f>
        <v>178613</v>
      </c>
      <c r="G98" s="55">
        <f>KS201EW_Numbers!G93</f>
        <v>1103</v>
      </c>
      <c r="H98" s="55">
        <f>KS201EW_Numbers!H93</f>
        <v>269</v>
      </c>
      <c r="I98" s="55">
        <f>KS201EW_Numbers!I93</f>
        <v>6746</v>
      </c>
      <c r="J98" s="55">
        <f>KS201EW_Numbers!J93</f>
        <v>529</v>
      </c>
      <c r="K98" s="55">
        <f>KS201EW_Numbers!K93</f>
        <v>305</v>
      </c>
      <c r="L98" s="55">
        <f>KS201EW_Numbers!L93</f>
        <v>873</v>
      </c>
      <c r="M98" s="55">
        <f>KS201EW_Numbers!M93</f>
        <v>706</v>
      </c>
      <c r="N98" s="55">
        <f>KS201EW_Numbers!N93</f>
        <v>1531</v>
      </c>
      <c r="O98" s="55">
        <f>KS201EW_Numbers!O93</f>
        <v>417</v>
      </c>
      <c r="P98" s="55">
        <f>KS201EW_Numbers!P93</f>
        <v>370</v>
      </c>
      <c r="Q98" s="55">
        <f>KS201EW_Numbers!Q93</f>
        <v>2449</v>
      </c>
      <c r="R98" s="55">
        <f>KS201EW_Numbers!R93</f>
        <v>1973</v>
      </c>
      <c r="S98" s="55">
        <f>KS201EW_Numbers!S93</f>
        <v>903</v>
      </c>
      <c r="T98" s="55">
        <f>KS201EW_Numbers!T93</f>
        <v>205</v>
      </c>
      <c r="U98" s="55">
        <f>KS201EW_Numbers!U93</f>
        <v>86</v>
      </c>
      <c r="V98" s="55">
        <f>KS201EW_Numbers!V93</f>
        <v>498</v>
      </c>
      <c r="W98" s="55">
        <f>KS201EW_Numbers!W93</f>
        <v>475</v>
      </c>
      <c r="X98" s="55">
        <f t="shared" ref="X98:X106" si="32">SUM(F98:W98)</f>
        <v>198051</v>
      </c>
      <c r="Y98" s="55">
        <f t="shared" ref="Y98:Y106" si="33">E98-X98</f>
        <v>0</v>
      </c>
      <c r="Z98" s="47">
        <f t="shared" si="18"/>
        <v>186731</v>
      </c>
      <c r="AA98" s="47">
        <f t="shared" si="19"/>
        <v>1194</v>
      </c>
      <c r="AB98" s="47">
        <f t="shared" si="20"/>
        <v>6740</v>
      </c>
      <c r="AC98" s="47">
        <f t="shared" si="21"/>
        <v>2413</v>
      </c>
      <c r="AD98" s="47">
        <f t="shared" si="22"/>
        <v>973</v>
      </c>
      <c r="AE98" s="47">
        <f t="shared" si="23"/>
        <v>198051</v>
      </c>
    </row>
    <row r="99" spans="1:31" x14ac:dyDescent="0.15">
      <c r="A99" s="47" t="s">
        <v>1013</v>
      </c>
      <c r="B99" s="47" t="s">
        <v>225</v>
      </c>
      <c r="C99" s="48" t="s">
        <v>1011</v>
      </c>
      <c r="D99" s="47" t="s">
        <v>1012</v>
      </c>
      <c r="E99" s="55">
        <f>KS201EW_Numbers!E96</f>
        <v>55409</v>
      </c>
      <c r="F99" s="55">
        <f>KS201EW_Numbers!F96</f>
        <v>52842</v>
      </c>
      <c r="G99" s="55">
        <f>KS201EW_Numbers!G96</f>
        <v>215</v>
      </c>
      <c r="H99" s="55">
        <f>KS201EW_Numbers!H96</f>
        <v>54</v>
      </c>
      <c r="I99" s="55">
        <f>KS201EW_Numbers!I96</f>
        <v>853</v>
      </c>
      <c r="J99" s="55">
        <f>KS201EW_Numbers!J96</f>
        <v>94</v>
      </c>
      <c r="K99" s="55">
        <f>KS201EW_Numbers!K96</f>
        <v>59</v>
      </c>
      <c r="L99" s="55">
        <f>KS201EW_Numbers!L96</f>
        <v>141</v>
      </c>
      <c r="M99" s="55">
        <f>KS201EW_Numbers!M96</f>
        <v>81</v>
      </c>
      <c r="N99" s="55">
        <f>KS201EW_Numbers!N96</f>
        <v>156</v>
      </c>
      <c r="O99" s="55">
        <f>KS201EW_Numbers!O96</f>
        <v>474</v>
      </c>
      <c r="P99" s="55">
        <f>KS201EW_Numbers!P96</f>
        <v>39</v>
      </c>
      <c r="Q99" s="55">
        <f>KS201EW_Numbers!Q96</f>
        <v>118</v>
      </c>
      <c r="R99" s="55">
        <f>KS201EW_Numbers!R96</f>
        <v>183</v>
      </c>
      <c r="S99" s="55">
        <f>KS201EW_Numbers!S96</f>
        <v>48</v>
      </c>
      <c r="T99" s="55">
        <f>KS201EW_Numbers!T96</f>
        <v>8</v>
      </c>
      <c r="U99" s="55">
        <f>KS201EW_Numbers!U96</f>
        <v>5</v>
      </c>
      <c r="V99" s="55">
        <f>KS201EW_Numbers!V96</f>
        <v>25</v>
      </c>
      <c r="W99" s="55">
        <f>KS201EW_Numbers!W96</f>
        <v>14</v>
      </c>
      <c r="X99" s="55">
        <f t="shared" si="32"/>
        <v>55409</v>
      </c>
      <c r="Y99" s="55">
        <f t="shared" si="33"/>
        <v>0</v>
      </c>
      <c r="Z99" s="47">
        <f t="shared" si="18"/>
        <v>53964</v>
      </c>
      <c r="AA99" s="47">
        <f t="shared" si="19"/>
        <v>61</v>
      </c>
      <c r="AB99" s="47">
        <f t="shared" si="20"/>
        <v>970</v>
      </c>
      <c r="AC99" s="47">
        <f t="shared" si="21"/>
        <v>375</v>
      </c>
      <c r="AD99" s="47">
        <f t="shared" si="22"/>
        <v>39</v>
      </c>
      <c r="AE99" s="47">
        <f t="shared" si="23"/>
        <v>55409</v>
      </c>
    </row>
    <row r="100" spans="1:31" x14ac:dyDescent="0.15">
      <c r="A100" s="47" t="s">
        <v>1014</v>
      </c>
      <c r="B100" s="47" t="s">
        <v>227</v>
      </c>
      <c r="C100" s="48" t="s">
        <v>1011</v>
      </c>
      <c r="D100" s="47" t="s">
        <v>1012</v>
      </c>
      <c r="E100" s="55">
        <f>KS201EW_Numbers!E97</f>
        <v>89140</v>
      </c>
      <c r="F100" s="55">
        <f>KS201EW_Numbers!F97</f>
        <v>85867</v>
      </c>
      <c r="G100" s="55">
        <f>KS201EW_Numbers!G97</f>
        <v>306</v>
      </c>
      <c r="H100" s="55">
        <f>KS201EW_Numbers!H97</f>
        <v>132</v>
      </c>
      <c r="I100" s="55">
        <f>KS201EW_Numbers!I97</f>
        <v>1330</v>
      </c>
      <c r="J100" s="55">
        <f>KS201EW_Numbers!J97</f>
        <v>157</v>
      </c>
      <c r="K100" s="55">
        <f>KS201EW_Numbers!K97</f>
        <v>59</v>
      </c>
      <c r="L100" s="55">
        <f>KS201EW_Numbers!L97</f>
        <v>246</v>
      </c>
      <c r="M100" s="55">
        <f>KS201EW_Numbers!M97</f>
        <v>131</v>
      </c>
      <c r="N100" s="55">
        <f>KS201EW_Numbers!N97</f>
        <v>220</v>
      </c>
      <c r="O100" s="55">
        <f>KS201EW_Numbers!O97</f>
        <v>84</v>
      </c>
      <c r="P100" s="55">
        <f>KS201EW_Numbers!P97</f>
        <v>30</v>
      </c>
      <c r="Q100" s="55">
        <f>KS201EW_Numbers!Q97</f>
        <v>126</v>
      </c>
      <c r="R100" s="55">
        <f>KS201EW_Numbers!R97</f>
        <v>140</v>
      </c>
      <c r="S100" s="55">
        <f>KS201EW_Numbers!S97</f>
        <v>98</v>
      </c>
      <c r="T100" s="55">
        <f>KS201EW_Numbers!T97</f>
        <v>44</v>
      </c>
      <c r="U100" s="55">
        <f>KS201EW_Numbers!U97</f>
        <v>46</v>
      </c>
      <c r="V100" s="55">
        <f>KS201EW_Numbers!V97</f>
        <v>46</v>
      </c>
      <c r="W100" s="55">
        <f>KS201EW_Numbers!W97</f>
        <v>78</v>
      </c>
      <c r="X100" s="55">
        <f t="shared" si="32"/>
        <v>89140</v>
      </c>
      <c r="Y100" s="55">
        <f t="shared" si="33"/>
        <v>0</v>
      </c>
      <c r="Z100" s="47">
        <f t="shared" si="18"/>
        <v>87635</v>
      </c>
      <c r="AA100" s="47">
        <f t="shared" si="19"/>
        <v>188</v>
      </c>
      <c r="AB100" s="47">
        <f t="shared" si="20"/>
        <v>600</v>
      </c>
      <c r="AC100" s="47">
        <f t="shared" si="21"/>
        <v>593</v>
      </c>
      <c r="AD100" s="47">
        <f t="shared" si="22"/>
        <v>124</v>
      </c>
      <c r="AE100" s="47">
        <f t="shared" si="23"/>
        <v>89140</v>
      </c>
    </row>
    <row r="101" spans="1:31" x14ac:dyDescent="0.15">
      <c r="A101" s="47" t="s">
        <v>1015</v>
      </c>
      <c r="B101" s="47" t="s">
        <v>229</v>
      </c>
      <c r="C101" s="48" t="s">
        <v>1011</v>
      </c>
      <c r="D101" s="47" t="s">
        <v>1012</v>
      </c>
      <c r="E101" s="55">
        <f>KS201EW_Numbers!E98</f>
        <v>157869</v>
      </c>
      <c r="F101" s="55">
        <f>KS201EW_Numbers!F98</f>
        <v>144717</v>
      </c>
      <c r="G101" s="55">
        <f>KS201EW_Numbers!G98</f>
        <v>771</v>
      </c>
      <c r="H101" s="55">
        <f>KS201EW_Numbers!H98</f>
        <v>107</v>
      </c>
      <c r="I101" s="55">
        <f>KS201EW_Numbers!I98</f>
        <v>6480</v>
      </c>
      <c r="J101" s="55">
        <f>KS201EW_Numbers!J98</f>
        <v>411</v>
      </c>
      <c r="K101" s="55">
        <f>KS201EW_Numbers!K98</f>
        <v>265</v>
      </c>
      <c r="L101" s="55">
        <f>KS201EW_Numbers!L98</f>
        <v>626</v>
      </c>
      <c r="M101" s="55">
        <f>KS201EW_Numbers!M98</f>
        <v>474</v>
      </c>
      <c r="N101" s="55">
        <f>KS201EW_Numbers!N98</f>
        <v>587</v>
      </c>
      <c r="O101" s="55">
        <f>KS201EW_Numbers!O98</f>
        <v>118</v>
      </c>
      <c r="P101" s="55">
        <f>KS201EW_Numbers!P98</f>
        <v>68</v>
      </c>
      <c r="Q101" s="55">
        <f>KS201EW_Numbers!Q98</f>
        <v>869</v>
      </c>
      <c r="R101" s="55">
        <f>KS201EW_Numbers!R98</f>
        <v>767</v>
      </c>
      <c r="S101" s="55">
        <f>KS201EW_Numbers!S98</f>
        <v>624</v>
      </c>
      <c r="T101" s="55">
        <f>KS201EW_Numbers!T98</f>
        <v>148</v>
      </c>
      <c r="U101" s="55">
        <f>KS201EW_Numbers!U98</f>
        <v>375</v>
      </c>
      <c r="V101" s="55">
        <f>KS201EW_Numbers!V98</f>
        <v>129</v>
      </c>
      <c r="W101" s="55">
        <f>KS201EW_Numbers!W98</f>
        <v>333</v>
      </c>
      <c r="X101" s="55">
        <f t="shared" si="32"/>
        <v>157869</v>
      </c>
      <c r="Y101" s="55">
        <f t="shared" si="33"/>
        <v>0</v>
      </c>
      <c r="Z101" s="47">
        <f t="shared" si="18"/>
        <v>152075</v>
      </c>
      <c r="AA101" s="47">
        <f t="shared" si="19"/>
        <v>1147</v>
      </c>
      <c r="AB101" s="47">
        <f t="shared" si="20"/>
        <v>2409</v>
      </c>
      <c r="AC101" s="47">
        <f t="shared" si="21"/>
        <v>1776</v>
      </c>
      <c r="AD101" s="47">
        <f t="shared" si="22"/>
        <v>462</v>
      </c>
      <c r="AE101" s="47">
        <f t="shared" si="23"/>
        <v>157869</v>
      </c>
    </row>
    <row r="102" spans="1:31" x14ac:dyDescent="0.15">
      <c r="A102" s="47" t="s">
        <v>1016</v>
      </c>
      <c r="B102" s="47" t="s">
        <v>231</v>
      </c>
      <c r="C102" s="48" t="s">
        <v>1011</v>
      </c>
      <c r="D102" s="47" t="s">
        <v>1012</v>
      </c>
      <c r="E102" s="55">
        <f>KS201EW_Numbers!E99</f>
        <v>51965</v>
      </c>
      <c r="F102" s="55">
        <f>KS201EW_Numbers!F99</f>
        <v>48516</v>
      </c>
      <c r="G102" s="55">
        <f>KS201EW_Numbers!G99</f>
        <v>200</v>
      </c>
      <c r="H102" s="55">
        <f>KS201EW_Numbers!H99</f>
        <v>19</v>
      </c>
      <c r="I102" s="55">
        <f>KS201EW_Numbers!I99</f>
        <v>821</v>
      </c>
      <c r="J102" s="55">
        <f>KS201EW_Numbers!J99</f>
        <v>155</v>
      </c>
      <c r="K102" s="55">
        <f>KS201EW_Numbers!K99</f>
        <v>74</v>
      </c>
      <c r="L102" s="55">
        <f>KS201EW_Numbers!L99</f>
        <v>108</v>
      </c>
      <c r="M102" s="55">
        <f>KS201EW_Numbers!M99</f>
        <v>165</v>
      </c>
      <c r="N102" s="55">
        <f>KS201EW_Numbers!N99</f>
        <v>75</v>
      </c>
      <c r="O102" s="55">
        <f>KS201EW_Numbers!O99</f>
        <v>27</v>
      </c>
      <c r="P102" s="55">
        <f>KS201EW_Numbers!P99</f>
        <v>20</v>
      </c>
      <c r="Q102" s="55">
        <f>KS201EW_Numbers!Q99</f>
        <v>78</v>
      </c>
      <c r="R102" s="55">
        <f>KS201EW_Numbers!R99</f>
        <v>1047</v>
      </c>
      <c r="S102" s="55">
        <f>KS201EW_Numbers!S99</f>
        <v>245</v>
      </c>
      <c r="T102" s="55">
        <f>KS201EW_Numbers!T99</f>
        <v>80</v>
      </c>
      <c r="U102" s="55">
        <f>KS201EW_Numbers!U99</f>
        <v>171</v>
      </c>
      <c r="V102" s="55">
        <f>KS201EW_Numbers!V99</f>
        <v>15</v>
      </c>
      <c r="W102" s="55">
        <f>KS201EW_Numbers!W99</f>
        <v>149</v>
      </c>
      <c r="X102" s="55">
        <f t="shared" si="32"/>
        <v>51965</v>
      </c>
      <c r="Y102" s="55">
        <f t="shared" si="33"/>
        <v>0</v>
      </c>
      <c r="Z102" s="47">
        <f t="shared" si="18"/>
        <v>49556</v>
      </c>
      <c r="AA102" s="47">
        <f t="shared" si="19"/>
        <v>496</v>
      </c>
      <c r="AB102" s="47">
        <f t="shared" si="20"/>
        <v>1247</v>
      </c>
      <c r="AC102" s="47">
        <f t="shared" si="21"/>
        <v>502</v>
      </c>
      <c r="AD102" s="47">
        <f t="shared" si="22"/>
        <v>164</v>
      </c>
      <c r="AE102" s="47">
        <f t="shared" si="23"/>
        <v>51965</v>
      </c>
    </row>
    <row r="103" spans="1:31" x14ac:dyDescent="0.15">
      <c r="A103" s="47" t="s">
        <v>1017</v>
      </c>
      <c r="B103" s="47" t="s">
        <v>233</v>
      </c>
      <c r="C103" s="48" t="s">
        <v>1011</v>
      </c>
      <c r="D103" s="47" t="s">
        <v>1012</v>
      </c>
      <c r="E103" s="55">
        <f>KS201EW_Numbers!E100</f>
        <v>51751</v>
      </c>
      <c r="F103" s="55">
        <f>KS201EW_Numbers!F100</f>
        <v>49802</v>
      </c>
      <c r="G103" s="55">
        <f>KS201EW_Numbers!G100</f>
        <v>262</v>
      </c>
      <c r="H103" s="55">
        <f>KS201EW_Numbers!H100</f>
        <v>81</v>
      </c>
      <c r="I103" s="55">
        <f>KS201EW_Numbers!I100</f>
        <v>919</v>
      </c>
      <c r="J103" s="55">
        <f>KS201EW_Numbers!J100</f>
        <v>80</v>
      </c>
      <c r="K103" s="55">
        <f>KS201EW_Numbers!K100</f>
        <v>46</v>
      </c>
      <c r="L103" s="55">
        <f>KS201EW_Numbers!L100</f>
        <v>105</v>
      </c>
      <c r="M103" s="55">
        <f>KS201EW_Numbers!M100</f>
        <v>71</v>
      </c>
      <c r="N103" s="55">
        <f>KS201EW_Numbers!N100</f>
        <v>35</v>
      </c>
      <c r="O103" s="55">
        <f>KS201EW_Numbers!O100</f>
        <v>5</v>
      </c>
      <c r="P103" s="55">
        <f>KS201EW_Numbers!P100</f>
        <v>7</v>
      </c>
      <c r="Q103" s="55">
        <f>KS201EW_Numbers!Q100</f>
        <v>85</v>
      </c>
      <c r="R103" s="55">
        <f>KS201EW_Numbers!R100</f>
        <v>141</v>
      </c>
      <c r="S103" s="55">
        <f>KS201EW_Numbers!S100</f>
        <v>67</v>
      </c>
      <c r="T103" s="55">
        <f>KS201EW_Numbers!T100</f>
        <v>8</v>
      </c>
      <c r="U103" s="55">
        <f>KS201EW_Numbers!U100</f>
        <v>5</v>
      </c>
      <c r="V103" s="55">
        <f>KS201EW_Numbers!V100</f>
        <v>10</v>
      </c>
      <c r="W103" s="55">
        <f>KS201EW_Numbers!W100</f>
        <v>22</v>
      </c>
      <c r="X103" s="55">
        <f t="shared" si="32"/>
        <v>51751</v>
      </c>
      <c r="Y103" s="55">
        <f t="shared" si="33"/>
        <v>0</v>
      </c>
      <c r="Z103" s="47">
        <f t="shared" si="18"/>
        <v>51064</v>
      </c>
      <c r="AA103" s="47">
        <f t="shared" si="19"/>
        <v>80</v>
      </c>
      <c r="AB103" s="47">
        <f t="shared" si="20"/>
        <v>273</v>
      </c>
      <c r="AC103" s="47">
        <f t="shared" si="21"/>
        <v>302</v>
      </c>
      <c r="AD103" s="47">
        <f t="shared" si="22"/>
        <v>32</v>
      </c>
      <c r="AE103" s="47">
        <f t="shared" si="23"/>
        <v>51751</v>
      </c>
    </row>
    <row r="104" spans="1:31" x14ac:dyDescent="0.15">
      <c r="A104" s="47" t="s">
        <v>1018</v>
      </c>
      <c r="B104" s="47" t="s">
        <v>235</v>
      </c>
      <c r="C104" s="48" t="s">
        <v>1011</v>
      </c>
      <c r="D104" s="47" t="s">
        <v>1012</v>
      </c>
      <c r="E104" s="55">
        <f>KS201EW_Numbers!E101</f>
        <v>108793</v>
      </c>
      <c r="F104" s="55">
        <f>KS201EW_Numbers!F101</f>
        <v>103625</v>
      </c>
      <c r="G104" s="55">
        <f>KS201EW_Numbers!G101</f>
        <v>301</v>
      </c>
      <c r="H104" s="55">
        <f>KS201EW_Numbers!H101</f>
        <v>37</v>
      </c>
      <c r="I104" s="55">
        <f>KS201EW_Numbers!I101</f>
        <v>2141</v>
      </c>
      <c r="J104" s="55">
        <f>KS201EW_Numbers!J101</f>
        <v>228</v>
      </c>
      <c r="K104" s="55">
        <f>KS201EW_Numbers!K101</f>
        <v>109</v>
      </c>
      <c r="L104" s="55">
        <f>KS201EW_Numbers!L101</f>
        <v>324</v>
      </c>
      <c r="M104" s="55">
        <f>KS201EW_Numbers!M101</f>
        <v>208</v>
      </c>
      <c r="N104" s="55">
        <f>KS201EW_Numbers!N101</f>
        <v>383</v>
      </c>
      <c r="O104" s="55">
        <f>KS201EW_Numbers!O101</f>
        <v>169</v>
      </c>
      <c r="P104" s="55">
        <f>KS201EW_Numbers!P101</f>
        <v>109</v>
      </c>
      <c r="Q104" s="55">
        <f>KS201EW_Numbers!Q101</f>
        <v>287</v>
      </c>
      <c r="R104" s="55">
        <f>KS201EW_Numbers!R101</f>
        <v>416</v>
      </c>
      <c r="S104" s="55">
        <f>KS201EW_Numbers!S101</f>
        <v>176</v>
      </c>
      <c r="T104" s="55">
        <f>KS201EW_Numbers!T101</f>
        <v>51</v>
      </c>
      <c r="U104" s="55">
        <f>KS201EW_Numbers!U101</f>
        <v>13</v>
      </c>
      <c r="V104" s="55">
        <f>KS201EW_Numbers!V101</f>
        <v>123</v>
      </c>
      <c r="W104" s="55">
        <f>KS201EW_Numbers!W101</f>
        <v>93</v>
      </c>
      <c r="X104" s="55">
        <f t="shared" si="32"/>
        <v>108793</v>
      </c>
      <c r="Y104" s="55">
        <f t="shared" si="33"/>
        <v>0</v>
      </c>
      <c r="Z104" s="47">
        <f t="shared" si="18"/>
        <v>106104</v>
      </c>
      <c r="AA104" s="47">
        <f t="shared" si="19"/>
        <v>240</v>
      </c>
      <c r="AB104" s="47">
        <f t="shared" si="20"/>
        <v>1364</v>
      </c>
      <c r="AC104" s="47">
        <f t="shared" si="21"/>
        <v>869</v>
      </c>
      <c r="AD104" s="47">
        <f t="shared" si="22"/>
        <v>216</v>
      </c>
      <c r="AE104" s="47">
        <f t="shared" si="23"/>
        <v>108793</v>
      </c>
    </row>
    <row r="105" spans="1:31" x14ac:dyDescent="0.15">
      <c r="A105" s="47" t="s">
        <v>1019</v>
      </c>
      <c r="B105" s="47" t="s">
        <v>237</v>
      </c>
      <c r="C105" s="48" t="s">
        <v>1011</v>
      </c>
      <c r="D105" s="47" t="s">
        <v>1012</v>
      </c>
      <c r="E105" s="55">
        <f>KS201EW_Numbers!E102</f>
        <v>83449</v>
      </c>
      <c r="F105" s="55">
        <f>KS201EW_Numbers!F102</f>
        <v>79686</v>
      </c>
      <c r="G105" s="55">
        <f>KS201EW_Numbers!G102</f>
        <v>326</v>
      </c>
      <c r="H105" s="55">
        <f>KS201EW_Numbers!H102</f>
        <v>158</v>
      </c>
      <c r="I105" s="55">
        <f>KS201EW_Numbers!I102</f>
        <v>1907</v>
      </c>
      <c r="J105" s="55">
        <f>KS201EW_Numbers!J102</f>
        <v>190</v>
      </c>
      <c r="K105" s="55">
        <f>KS201EW_Numbers!K102</f>
        <v>50</v>
      </c>
      <c r="L105" s="55">
        <f>KS201EW_Numbers!L102</f>
        <v>271</v>
      </c>
      <c r="M105" s="55">
        <f>KS201EW_Numbers!M102</f>
        <v>115</v>
      </c>
      <c r="N105" s="55">
        <f>KS201EW_Numbers!N102</f>
        <v>175</v>
      </c>
      <c r="O105" s="55">
        <f>KS201EW_Numbers!O102</f>
        <v>17</v>
      </c>
      <c r="P105" s="55">
        <f>KS201EW_Numbers!P102</f>
        <v>2</v>
      </c>
      <c r="Q105" s="55">
        <f>KS201EW_Numbers!Q102</f>
        <v>170</v>
      </c>
      <c r="R105" s="55">
        <f>KS201EW_Numbers!R102</f>
        <v>129</v>
      </c>
      <c r="S105" s="55">
        <f>KS201EW_Numbers!S102</f>
        <v>170</v>
      </c>
      <c r="T105" s="55">
        <f>KS201EW_Numbers!T102</f>
        <v>33</v>
      </c>
      <c r="U105" s="55">
        <f>KS201EW_Numbers!U102</f>
        <v>9</v>
      </c>
      <c r="V105" s="55">
        <f>KS201EW_Numbers!V102</f>
        <v>9</v>
      </c>
      <c r="W105" s="55">
        <f>KS201EW_Numbers!W102</f>
        <v>32</v>
      </c>
      <c r="X105" s="55">
        <f t="shared" si="32"/>
        <v>83449</v>
      </c>
      <c r="Y105" s="55">
        <f t="shared" si="33"/>
        <v>0</v>
      </c>
      <c r="Z105" s="47">
        <f t="shared" si="18"/>
        <v>82077</v>
      </c>
      <c r="AA105" s="47">
        <f t="shared" si="19"/>
        <v>212</v>
      </c>
      <c r="AB105" s="47">
        <f t="shared" si="20"/>
        <v>493</v>
      </c>
      <c r="AC105" s="47">
        <f t="shared" si="21"/>
        <v>626</v>
      </c>
      <c r="AD105" s="47">
        <f t="shared" si="22"/>
        <v>41</v>
      </c>
      <c r="AE105" s="47">
        <f t="shared" si="23"/>
        <v>83449</v>
      </c>
    </row>
    <row r="106" spans="1:31" x14ac:dyDescent="0.15">
      <c r="D106" s="50" t="s">
        <v>936</v>
      </c>
      <c r="E106" s="56">
        <f t="shared" ref="E106:W106" si="34">SUM(E98:E105)</f>
        <v>796427</v>
      </c>
      <c r="F106" s="56">
        <f t="shared" si="34"/>
        <v>743668</v>
      </c>
      <c r="G106" s="56">
        <f t="shared" si="34"/>
        <v>3484</v>
      </c>
      <c r="H106" s="56">
        <f t="shared" si="34"/>
        <v>857</v>
      </c>
      <c r="I106" s="56">
        <f t="shared" si="34"/>
        <v>21197</v>
      </c>
      <c r="J106" s="56">
        <f t="shared" si="34"/>
        <v>1844</v>
      </c>
      <c r="K106" s="56">
        <f t="shared" si="34"/>
        <v>967</v>
      </c>
      <c r="L106" s="56">
        <f t="shared" si="34"/>
        <v>2694</v>
      </c>
      <c r="M106" s="56">
        <f t="shared" si="34"/>
        <v>1951</v>
      </c>
      <c r="N106" s="56">
        <f t="shared" si="34"/>
        <v>3162</v>
      </c>
      <c r="O106" s="56">
        <f t="shared" si="34"/>
        <v>1311</v>
      </c>
      <c r="P106" s="56">
        <f t="shared" si="34"/>
        <v>645</v>
      </c>
      <c r="Q106" s="56">
        <f t="shared" si="34"/>
        <v>4182</v>
      </c>
      <c r="R106" s="56">
        <f t="shared" si="34"/>
        <v>4796</v>
      </c>
      <c r="S106" s="56">
        <f t="shared" si="34"/>
        <v>2331</v>
      </c>
      <c r="T106" s="56">
        <f t="shared" si="34"/>
        <v>577</v>
      </c>
      <c r="U106" s="56">
        <f t="shared" si="34"/>
        <v>710</v>
      </c>
      <c r="V106" s="56">
        <f t="shared" si="34"/>
        <v>855</v>
      </c>
      <c r="W106" s="56">
        <f t="shared" si="34"/>
        <v>1196</v>
      </c>
      <c r="X106" s="55">
        <f t="shared" si="32"/>
        <v>796427</v>
      </c>
      <c r="Y106" s="55">
        <f t="shared" si="33"/>
        <v>0</v>
      </c>
      <c r="Z106" s="47">
        <f t="shared" si="18"/>
        <v>769206</v>
      </c>
      <c r="AA106" s="47">
        <f t="shared" si="19"/>
        <v>3618</v>
      </c>
      <c r="AB106" s="47">
        <f t="shared" si="20"/>
        <v>14096</v>
      </c>
      <c r="AC106" s="47">
        <f t="shared" si="21"/>
        <v>7456</v>
      </c>
      <c r="AD106" s="47">
        <f t="shared" si="22"/>
        <v>2051</v>
      </c>
      <c r="AE106" s="47">
        <f t="shared" si="23"/>
        <v>796427</v>
      </c>
    </row>
    <row r="107" spans="1:31" x14ac:dyDescent="0.15">
      <c r="D107" s="50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Z107" s="47">
        <f t="shared" si="18"/>
        <v>0</v>
      </c>
      <c r="AA107" s="47">
        <f t="shared" si="19"/>
        <v>0</v>
      </c>
      <c r="AB107" s="47">
        <f t="shared" si="20"/>
        <v>0</v>
      </c>
      <c r="AC107" s="47">
        <f t="shared" si="21"/>
        <v>0</v>
      </c>
      <c r="AD107" s="47">
        <f t="shared" si="22"/>
        <v>0</v>
      </c>
      <c r="AE107" s="47">
        <f t="shared" si="23"/>
        <v>0</v>
      </c>
    </row>
    <row r="108" spans="1:31" x14ac:dyDescent="0.15">
      <c r="A108" s="47" t="s">
        <v>1020</v>
      </c>
      <c r="B108" s="47" t="s">
        <v>251</v>
      </c>
      <c r="C108" s="48" t="s">
        <v>1021</v>
      </c>
      <c r="D108" s="47" t="s">
        <v>1022</v>
      </c>
      <c r="E108" s="55">
        <f>KS201EW_Numbers!E111</f>
        <v>522452</v>
      </c>
      <c r="F108" s="55">
        <f>KS201EW_Numbers!F111</f>
        <v>333628</v>
      </c>
      <c r="G108" s="55">
        <f>KS201EW_Numbers!G111</f>
        <v>2541</v>
      </c>
      <c r="H108" s="55">
        <f>KS201EW_Numbers!H111</f>
        <v>433</v>
      </c>
      <c r="I108" s="55">
        <f>KS201EW_Numbers!I111</f>
        <v>15715</v>
      </c>
      <c r="J108" s="55">
        <f>KS201EW_Numbers!J111</f>
        <v>4663</v>
      </c>
      <c r="K108" s="55">
        <f>KS201EW_Numbers!K111</f>
        <v>875</v>
      </c>
      <c r="L108" s="55">
        <f>KS201EW_Numbers!L111</f>
        <v>5677</v>
      </c>
      <c r="M108" s="55">
        <f>KS201EW_Numbers!M111</f>
        <v>1764</v>
      </c>
      <c r="N108" s="55">
        <f>KS201EW_Numbers!N111</f>
        <v>13555</v>
      </c>
      <c r="O108" s="55">
        <f>KS201EW_Numbers!O111</f>
        <v>106614</v>
      </c>
      <c r="P108" s="55">
        <f>KS201EW_Numbers!P111</f>
        <v>9863</v>
      </c>
      <c r="Q108" s="55">
        <f>KS201EW_Numbers!Q111</f>
        <v>2086</v>
      </c>
      <c r="R108" s="55">
        <f>KS201EW_Numbers!R111</f>
        <v>8031</v>
      </c>
      <c r="S108" s="55">
        <f>KS201EW_Numbers!S111</f>
        <v>4993</v>
      </c>
      <c r="T108" s="55">
        <f>KS201EW_Numbers!T111</f>
        <v>3581</v>
      </c>
      <c r="U108" s="55">
        <f>KS201EW_Numbers!U111</f>
        <v>693</v>
      </c>
      <c r="V108" s="55">
        <f>KS201EW_Numbers!V111</f>
        <v>3714</v>
      </c>
      <c r="W108" s="55">
        <f>KS201EW_Numbers!W111</f>
        <v>4026</v>
      </c>
      <c r="X108" s="55">
        <f t="shared" ref="X108:X113" si="35">SUM(F108:W108)</f>
        <v>522452</v>
      </c>
      <c r="Y108" s="55">
        <f t="shared" ref="Y108:Y113" si="36">E108-X108</f>
        <v>0</v>
      </c>
      <c r="Z108" s="47">
        <f t="shared" si="18"/>
        <v>352317</v>
      </c>
      <c r="AA108" s="47">
        <f t="shared" si="19"/>
        <v>9267</v>
      </c>
      <c r="AB108" s="47">
        <f t="shared" si="20"/>
        <v>140149</v>
      </c>
      <c r="AC108" s="47">
        <f t="shared" si="21"/>
        <v>12979</v>
      </c>
      <c r="AD108" s="47">
        <f t="shared" si="22"/>
        <v>7740</v>
      </c>
      <c r="AE108" s="47">
        <f t="shared" si="23"/>
        <v>522452</v>
      </c>
    </row>
    <row r="109" spans="1:31" x14ac:dyDescent="0.15">
      <c r="A109" s="47" t="s">
        <v>1023</v>
      </c>
      <c r="B109" s="47" t="s">
        <v>253</v>
      </c>
      <c r="C109" s="48" t="s">
        <v>1021</v>
      </c>
      <c r="D109" s="47" t="s">
        <v>1022</v>
      </c>
      <c r="E109" s="55">
        <f>KS201EW_Numbers!E112</f>
        <v>203826</v>
      </c>
      <c r="F109" s="55">
        <f>KS201EW_Numbers!F112</f>
        <v>176732</v>
      </c>
      <c r="G109" s="55">
        <f>KS201EW_Numbers!G112</f>
        <v>1795</v>
      </c>
      <c r="H109" s="55">
        <f>KS201EW_Numbers!H112</f>
        <v>80</v>
      </c>
      <c r="I109" s="55">
        <f>KS201EW_Numbers!I112</f>
        <v>4180</v>
      </c>
      <c r="J109" s="55">
        <f>KS201EW_Numbers!J112</f>
        <v>1097</v>
      </c>
      <c r="K109" s="55">
        <f>KS201EW_Numbers!K112</f>
        <v>247</v>
      </c>
      <c r="L109" s="55">
        <f>KS201EW_Numbers!L112</f>
        <v>907</v>
      </c>
      <c r="M109" s="55">
        <f>KS201EW_Numbers!M112</f>
        <v>546</v>
      </c>
      <c r="N109" s="55">
        <f>KS201EW_Numbers!N112</f>
        <v>1130</v>
      </c>
      <c r="O109" s="55">
        <f>KS201EW_Numbers!O112</f>
        <v>13904</v>
      </c>
      <c r="P109" s="55">
        <f>KS201EW_Numbers!P112</f>
        <v>574</v>
      </c>
      <c r="Q109" s="55">
        <f>KS201EW_Numbers!Q112</f>
        <v>459</v>
      </c>
      <c r="R109" s="55">
        <f>KS201EW_Numbers!R112</f>
        <v>808</v>
      </c>
      <c r="S109" s="55">
        <f>KS201EW_Numbers!S112</f>
        <v>479</v>
      </c>
      <c r="T109" s="55">
        <f>KS201EW_Numbers!T112</f>
        <v>320</v>
      </c>
      <c r="U109" s="55">
        <f>KS201EW_Numbers!U112</f>
        <v>100</v>
      </c>
      <c r="V109" s="55">
        <f>KS201EW_Numbers!V112</f>
        <v>111</v>
      </c>
      <c r="W109" s="55">
        <f>KS201EW_Numbers!W112</f>
        <v>357</v>
      </c>
      <c r="X109" s="55">
        <f t="shared" si="35"/>
        <v>203826</v>
      </c>
      <c r="Y109" s="55">
        <f t="shared" si="36"/>
        <v>0</v>
      </c>
      <c r="Z109" s="47">
        <f t="shared" si="18"/>
        <v>182787</v>
      </c>
      <c r="AA109" s="47">
        <f t="shared" si="19"/>
        <v>899</v>
      </c>
      <c r="AB109" s="47">
        <f t="shared" si="20"/>
        <v>16875</v>
      </c>
      <c r="AC109" s="47">
        <f t="shared" si="21"/>
        <v>2797</v>
      </c>
      <c r="AD109" s="47">
        <f t="shared" si="22"/>
        <v>468</v>
      </c>
      <c r="AE109" s="47">
        <f t="shared" si="23"/>
        <v>203826</v>
      </c>
    </row>
    <row r="110" spans="1:31" x14ac:dyDescent="0.15">
      <c r="A110" s="47" t="s">
        <v>1024</v>
      </c>
      <c r="B110" s="47" t="s">
        <v>1025</v>
      </c>
      <c r="C110" s="48" t="s">
        <v>1021</v>
      </c>
      <c r="D110" s="47" t="s">
        <v>1022</v>
      </c>
      <c r="E110" s="55">
        <f>KS201EW_Numbers!E113</f>
        <v>422458</v>
      </c>
      <c r="F110" s="55">
        <f>KS201EW_Numbers!F113</f>
        <v>323890</v>
      </c>
      <c r="G110" s="55">
        <f>KS201EW_Numbers!G113</f>
        <v>2635</v>
      </c>
      <c r="H110" s="55">
        <f>KS201EW_Numbers!H113</f>
        <v>158</v>
      </c>
      <c r="I110" s="55">
        <f>KS201EW_Numbers!I113</f>
        <v>7587</v>
      </c>
      <c r="J110" s="55">
        <f>KS201EW_Numbers!J113</f>
        <v>5167</v>
      </c>
      <c r="K110" s="55">
        <f>KS201EW_Numbers!K113</f>
        <v>641</v>
      </c>
      <c r="L110" s="55">
        <f>KS201EW_Numbers!L113</f>
        <v>2714</v>
      </c>
      <c r="M110" s="55">
        <f>KS201EW_Numbers!M113</f>
        <v>1268</v>
      </c>
      <c r="N110" s="55">
        <f>KS201EW_Numbers!N113</f>
        <v>20797</v>
      </c>
      <c r="O110" s="55">
        <f>KS201EW_Numbers!O113</f>
        <v>41802</v>
      </c>
      <c r="P110" s="55">
        <f>KS201EW_Numbers!P113</f>
        <v>731</v>
      </c>
      <c r="Q110" s="55">
        <f>KS201EW_Numbers!Q113</f>
        <v>1452</v>
      </c>
      <c r="R110" s="55">
        <f>KS201EW_Numbers!R113</f>
        <v>3000</v>
      </c>
      <c r="S110" s="55">
        <f>KS201EW_Numbers!S113</f>
        <v>2364</v>
      </c>
      <c r="T110" s="55">
        <f>KS201EW_Numbers!T113</f>
        <v>4626</v>
      </c>
      <c r="U110" s="55">
        <f>KS201EW_Numbers!U113</f>
        <v>915</v>
      </c>
      <c r="V110" s="55">
        <f>KS201EW_Numbers!V113</f>
        <v>1214</v>
      </c>
      <c r="W110" s="55">
        <f>KS201EW_Numbers!W113</f>
        <v>1497</v>
      </c>
      <c r="X110" s="55">
        <f t="shared" si="35"/>
        <v>422458</v>
      </c>
      <c r="Y110" s="55">
        <f t="shared" si="36"/>
        <v>0</v>
      </c>
      <c r="Z110" s="47">
        <f t="shared" si="18"/>
        <v>334270</v>
      </c>
      <c r="AA110" s="47">
        <f t="shared" si="19"/>
        <v>7905</v>
      </c>
      <c r="AB110" s="47">
        <f t="shared" si="20"/>
        <v>67782</v>
      </c>
      <c r="AC110" s="47">
        <f t="shared" si="21"/>
        <v>9790</v>
      </c>
      <c r="AD110" s="47">
        <f t="shared" si="22"/>
        <v>2711</v>
      </c>
      <c r="AE110" s="47">
        <f t="shared" si="23"/>
        <v>422458</v>
      </c>
    </row>
    <row r="111" spans="1:31" x14ac:dyDescent="0.15">
      <c r="A111" s="47" t="s">
        <v>1026</v>
      </c>
      <c r="B111" s="47" t="s">
        <v>257</v>
      </c>
      <c r="C111" s="48" t="s">
        <v>1021</v>
      </c>
      <c r="D111" s="47" t="s">
        <v>1022</v>
      </c>
      <c r="E111" s="55">
        <f>KS201EW_Numbers!E114</f>
        <v>751485</v>
      </c>
      <c r="F111" s="55">
        <f>KS201EW_Numbers!F114</f>
        <v>609714</v>
      </c>
      <c r="G111" s="55">
        <f>KS201EW_Numbers!G114</f>
        <v>7031</v>
      </c>
      <c r="H111" s="55">
        <f>KS201EW_Numbers!H114</f>
        <v>687</v>
      </c>
      <c r="I111" s="55">
        <f>KS201EW_Numbers!I114</f>
        <v>22055</v>
      </c>
      <c r="J111" s="55">
        <f>KS201EW_Numbers!J114</f>
        <v>8813</v>
      </c>
      <c r="K111" s="55">
        <f>KS201EW_Numbers!K114</f>
        <v>2493</v>
      </c>
      <c r="L111" s="55">
        <f>KS201EW_Numbers!L114</f>
        <v>4906</v>
      </c>
      <c r="M111" s="55">
        <f>KS201EW_Numbers!M114</f>
        <v>3420</v>
      </c>
      <c r="N111" s="55">
        <f>KS201EW_Numbers!N114</f>
        <v>16130</v>
      </c>
      <c r="O111" s="55">
        <f>KS201EW_Numbers!O114</f>
        <v>22492</v>
      </c>
      <c r="P111" s="55">
        <f>KS201EW_Numbers!P114</f>
        <v>4432</v>
      </c>
      <c r="Q111" s="55">
        <f>KS201EW_Numbers!Q114</f>
        <v>5933</v>
      </c>
      <c r="R111" s="55">
        <f>KS201EW_Numbers!R114</f>
        <v>9256</v>
      </c>
      <c r="S111" s="55">
        <f>KS201EW_Numbers!S114</f>
        <v>14894</v>
      </c>
      <c r="T111" s="55">
        <f>KS201EW_Numbers!T114</f>
        <v>6728</v>
      </c>
      <c r="U111" s="55">
        <f>KS201EW_Numbers!U114</f>
        <v>4271</v>
      </c>
      <c r="V111" s="55">
        <f>KS201EW_Numbers!V114</f>
        <v>3791</v>
      </c>
      <c r="W111" s="55">
        <f>KS201EW_Numbers!W114</f>
        <v>4439</v>
      </c>
      <c r="X111" s="55">
        <f t="shared" si="35"/>
        <v>751485</v>
      </c>
      <c r="Y111" s="55">
        <f t="shared" si="36"/>
        <v>0</v>
      </c>
      <c r="Z111" s="47">
        <f t="shared" si="18"/>
        <v>639487</v>
      </c>
      <c r="AA111" s="47">
        <f t="shared" si="19"/>
        <v>25893</v>
      </c>
      <c r="AB111" s="47">
        <f t="shared" si="20"/>
        <v>58243</v>
      </c>
      <c r="AC111" s="47">
        <f t="shared" si="21"/>
        <v>19632</v>
      </c>
      <c r="AD111" s="47">
        <f t="shared" si="22"/>
        <v>8230</v>
      </c>
      <c r="AE111" s="47">
        <f t="shared" si="23"/>
        <v>751485</v>
      </c>
    </row>
    <row r="112" spans="1:31" x14ac:dyDescent="0.15">
      <c r="A112" s="47" t="s">
        <v>1027</v>
      </c>
      <c r="B112" s="47" t="s">
        <v>259</v>
      </c>
      <c r="C112" s="48" t="s">
        <v>1021</v>
      </c>
      <c r="D112" s="47" t="s">
        <v>1022</v>
      </c>
      <c r="E112" s="55">
        <f>KS201EW_Numbers!E115</f>
        <v>325837</v>
      </c>
      <c r="F112" s="55">
        <f>KS201EW_Numbers!F115</f>
        <v>302331</v>
      </c>
      <c r="G112" s="55">
        <f>KS201EW_Numbers!G115</f>
        <v>908</v>
      </c>
      <c r="H112" s="55">
        <f>KS201EW_Numbers!H115</f>
        <v>302</v>
      </c>
      <c r="I112" s="55">
        <f>KS201EW_Numbers!I115</f>
        <v>7416</v>
      </c>
      <c r="J112" s="55">
        <f>KS201EW_Numbers!J115</f>
        <v>1087</v>
      </c>
      <c r="K112" s="55">
        <f>KS201EW_Numbers!K115</f>
        <v>368</v>
      </c>
      <c r="L112" s="55">
        <f>KS201EW_Numbers!L115</f>
        <v>894</v>
      </c>
      <c r="M112" s="55">
        <f>KS201EW_Numbers!M115</f>
        <v>579</v>
      </c>
      <c r="N112" s="55">
        <f>KS201EW_Numbers!N115</f>
        <v>1540</v>
      </c>
      <c r="O112" s="55">
        <f>KS201EW_Numbers!O115</f>
        <v>4896</v>
      </c>
      <c r="P112" s="55">
        <f>KS201EW_Numbers!P115</f>
        <v>32</v>
      </c>
      <c r="Q112" s="55">
        <f>KS201EW_Numbers!Q115</f>
        <v>853</v>
      </c>
      <c r="R112" s="55">
        <f>KS201EW_Numbers!R115</f>
        <v>1177</v>
      </c>
      <c r="S112" s="55">
        <f>KS201EW_Numbers!S115</f>
        <v>1955</v>
      </c>
      <c r="T112" s="55">
        <f>KS201EW_Numbers!T115</f>
        <v>326</v>
      </c>
      <c r="U112" s="55">
        <f>KS201EW_Numbers!U115</f>
        <v>231</v>
      </c>
      <c r="V112" s="55">
        <f>KS201EW_Numbers!V115</f>
        <v>382</v>
      </c>
      <c r="W112" s="55">
        <f>KS201EW_Numbers!W115</f>
        <v>560</v>
      </c>
      <c r="X112" s="55">
        <f t="shared" si="35"/>
        <v>325837</v>
      </c>
      <c r="Y112" s="55">
        <f t="shared" si="36"/>
        <v>0</v>
      </c>
      <c r="Z112" s="47">
        <f t="shared" si="18"/>
        <v>310957</v>
      </c>
      <c r="AA112" s="47">
        <f t="shared" si="19"/>
        <v>2512</v>
      </c>
      <c r="AB112" s="47">
        <f t="shared" si="20"/>
        <v>8498</v>
      </c>
      <c r="AC112" s="47">
        <f t="shared" si="21"/>
        <v>2928</v>
      </c>
      <c r="AD112" s="47">
        <f t="shared" si="22"/>
        <v>942</v>
      </c>
      <c r="AE112" s="47">
        <f t="shared" si="23"/>
        <v>325837</v>
      </c>
    </row>
    <row r="113" spans="1:31" x14ac:dyDescent="0.15">
      <c r="D113" s="50" t="s">
        <v>936</v>
      </c>
      <c r="E113" s="56">
        <f t="shared" ref="E113:W113" si="37">SUM(E108:E112)</f>
        <v>2226058</v>
      </c>
      <c r="F113" s="56">
        <f t="shared" si="37"/>
        <v>1746295</v>
      </c>
      <c r="G113" s="56">
        <f t="shared" si="37"/>
        <v>14910</v>
      </c>
      <c r="H113" s="56">
        <f t="shared" si="37"/>
        <v>1660</v>
      </c>
      <c r="I113" s="56">
        <f t="shared" si="37"/>
        <v>56953</v>
      </c>
      <c r="J113" s="56">
        <f t="shared" si="37"/>
        <v>20827</v>
      </c>
      <c r="K113" s="56">
        <f t="shared" si="37"/>
        <v>4624</v>
      </c>
      <c r="L113" s="56">
        <f t="shared" si="37"/>
        <v>15098</v>
      </c>
      <c r="M113" s="56">
        <f t="shared" si="37"/>
        <v>7577</v>
      </c>
      <c r="N113" s="56">
        <f t="shared" si="37"/>
        <v>53152</v>
      </c>
      <c r="O113" s="56">
        <f t="shared" si="37"/>
        <v>189708</v>
      </c>
      <c r="P113" s="56">
        <f t="shared" si="37"/>
        <v>15632</v>
      </c>
      <c r="Q113" s="56">
        <f t="shared" si="37"/>
        <v>10783</v>
      </c>
      <c r="R113" s="56">
        <f t="shared" si="37"/>
        <v>22272</v>
      </c>
      <c r="S113" s="56">
        <f t="shared" si="37"/>
        <v>24685</v>
      </c>
      <c r="T113" s="56">
        <f t="shared" si="37"/>
        <v>15581</v>
      </c>
      <c r="U113" s="56">
        <f t="shared" si="37"/>
        <v>6210</v>
      </c>
      <c r="V113" s="56">
        <f t="shared" si="37"/>
        <v>9212</v>
      </c>
      <c r="W113" s="56">
        <f t="shared" si="37"/>
        <v>10879</v>
      </c>
      <c r="X113" s="55">
        <f t="shared" si="35"/>
        <v>2226058</v>
      </c>
      <c r="Y113" s="55">
        <f t="shared" si="36"/>
        <v>0</v>
      </c>
      <c r="Z113" s="47">
        <f t="shared" si="18"/>
        <v>1819818</v>
      </c>
      <c r="AA113" s="47">
        <f t="shared" si="19"/>
        <v>46476</v>
      </c>
      <c r="AB113" s="47">
        <f t="shared" si="20"/>
        <v>291547</v>
      </c>
      <c r="AC113" s="47">
        <f t="shared" si="21"/>
        <v>48126</v>
      </c>
      <c r="AD113" s="47">
        <f t="shared" si="22"/>
        <v>20091</v>
      </c>
      <c r="AE113" s="47">
        <f t="shared" si="23"/>
        <v>2226058</v>
      </c>
    </row>
    <row r="114" spans="1:31" x14ac:dyDescent="0.15"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Z114" s="47">
        <f t="shared" si="18"/>
        <v>0</v>
      </c>
      <c r="AA114" s="47">
        <f t="shared" si="19"/>
        <v>0</v>
      </c>
      <c r="AB114" s="47">
        <f t="shared" si="20"/>
        <v>0</v>
      </c>
      <c r="AC114" s="47">
        <f t="shared" si="21"/>
        <v>0</v>
      </c>
      <c r="AD114" s="47">
        <f t="shared" si="22"/>
        <v>0</v>
      </c>
      <c r="AE114" s="47">
        <f t="shared" si="23"/>
        <v>0</v>
      </c>
    </row>
    <row r="115" spans="1:31" x14ac:dyDescent="0.15">
      <c r="A115" s="47" t="s">
        <v>1028</v>
      </c>
      <c r="B115" s="47" t="s">
        <v>241</v>
      </c>
      <c r="C115" s="48" t="s">
        <v>1029</v>
      </c>
      <c r="D115" s="47" t="s">
        <v>1030</v>
      </c>
      <c r="E115" s="55">
        <f>KS201EW_Numbers!E105</f>
        <v>231221</v>
      </c>
      <c r="F115" s="55">
        <f>KS201EW_Numbers!F105</f>
        <v>222164</v>
      </c>
      <c r="G115" s="55">
        <f>KS201EW_Numbers!G105</f>
        <v>567</v>
      </c>
      <c r="H115" s="55">
        <f>KS201EW_Numbers!H105</f>
        <v>163</v>
      </c>
      <c r="I115" s="55">
        <f>KS201EW_Numbers!I105</f>
        <v>3391</v>
      </c>
      <c r="J115" s="55">
        <f>KS201EW_Numbers!J105</f>
        <v>644</v>
      </c>
      <c r="K115" s="55">
        <f>KS201EW_Numbers!K105</f>
        <v>178</v>
      </c>
      <c r="L115" s="55">
        <f>KS201EW_Numbers!L105</f>
        <v>434</v>
      </c>
      <c r="M115" s="55">
        <f>KS201EW_Numbers!M105</f>
        <v>374</v>
      </c>
      <c r="N115" s="55">
        <f>KS201EW_Numbers!N105</f>
        <v>442</v>
      </c>
      <c r="O115" s="55">
        <f>KS201EW_Numbers!O105</f>
        <v>211</v>
      </c>
      <c r="P115" s="55">
        <f>KS201EW_Numbers!P105</f>
        <v>60</v>
      </c>
      <c r="Q115" s="55">
        <f>KS201EW_Numbers!Q105</f>
        <v>440</v>
      </c>
      <c r="R115" s="55">
        <f>KS201EW_Numbers!R105</f>
        <v>508</v>
      </c>
      <c r="S115" s="55">
        <f>KS201EW_Numbers!S105</f>
        <v>995</v>
      </c>
      <c r="T115" s="55">
        <f>KS201EW_Numbers!T105</f>
        <v>149</v>
      </c>
      <c r="U115" s="55">
        <f>KS201EW_Numbers!U105</f>
        <v>77</v>
      </c>
      <c r="V115" s="55">
        <f>KS201EW_Numbers!V105</f>
        <v>168</v>
      </c>
      <c r="W115" s="55">
        <f>KS201EW_Numbers!W105</f>
        <v>256</v>
      </c>
      <c r="X115" s="55">
        <f>SUM(F115:W115)</f>
        <v>231221</v>
      </c>
      <c r="Y115" s="55">
        <f>E115-X115</f>
        <v>0</v>
      </c>
      <c r="Z115" s="47">
        <f t="shared" si="18"/>
        <v>226285</v>
      </c>
      <c r="AA115" s="47">
        <f t="shared" si="19"/>
        <v>1221</v>
      </c>
      <c r="AB115" s="47">
        <f t="shared" si="20"/>
        <v>1661</v>
      </c>
      <c r="AC115" s="47">
        <f t="shared" si="21"/>
        <v>1630</v>
      </c>
      <c r="AD115" s="47">
        <f t="shared" si="22"/>
        <v>424</v>
      </c>
      <c r="AE115" s="47">
        <f t="shared" si="23"/>
        <v>231221</v>
      </c>
    </row>
    <row r="116" spans="1:31" x14ac:dyDescent="0.15">
      <c r="A116" s="47" t="s">
        <v>1031</v>
      </c>
      <c r="B116" s="47" t="s">
        <v>243</v>
      </c>
      <c r="C116" s="48" t="s">
        <v>1029</v>
      </c>
      <c r="D116" s="47" t="s">
        <v>1030</v>
      </c>
      <c r="E116" s="55">
        <f>KS201EW_Numbers!E106</f>
        <v>302402</v>
      </c>
      <c r="F116" s="55">
        <f>KS201EW_Numbers!F106</f>
        <v>277740</v>
      </c>
      <c r="G116" s="55">
        <f>KS201EW_Numbers!G106</f>
        <v>1183</v>
      </c>
      <c r="H116" s="55">
        <f>KS201EW_Numbers!H106</f>
        <v>587</v>
      </c>
      <c r="I116" s="55">
        <f>KS201EW_Numbers!I106</f>
        <v>8556</v>
      </c>
      <c r="J116" s="55">
        <f>KS201EW_Numbers!J106</f>
        <v>1413</v>
      </c>
      <c r="K116" s="55">
        <f>KS201EW_Numbers!K106</f>
        <v>440</v>
      </c>
      <c r="L116" s="55">
        <f>KS201EW_Numbers!L106</f>
        <v>877</v>
      </c>
      <c r="M116" s="55">
        <f>KS201EW_Numbers!M106</f>
        <v>591</v>
      </c>
      <c r="N116" s="55">
        <f>KS201EW_Numbers!N106</f>
        <v>1865</v>
      </c>
      <c r="O116" s="55">
        <f>KS201EW_Numbers!O106</f>
        <v>2728</v>
      </c>
      <c r="P116" s="55">
        <f>KS201EW_Numbers!P106</f>
        <v>117</v>
      </c>
      <c r="Q116" s="55">
        <f>KS201EW_Numbers!Q106</f>
        <v>1121</v>
      </c>
      <c r="R116" s="55">
        <f>KS201EW_Numbers!R106</f>
        <v>1783</v>
      </c>
      <c r="S116" s="55">
        <f>KS201EW_Numbers!S106</f>
        <v>1309</v>
      </c>
      <c r="T116" s="55">
        <f>KS201EW_Numbers!T106</f>
        <v>778</v>
      </c>
      <c r="U116" s="55">
        <f>KS201EW_Numbers!U106</f>
        <v>250</v>
      </c>
      <c r="V116" s="55">
        <f>KS201EW_Numbers!V106</f>
        <v>231</v>
      </c>
      <c r="W116" s="55">
        <f>KS201EW_Numbers!W106</f>
        <v>833</v>
      </c>
      <c r="X116" s="55">
        <f>SUM(F116:W116)</f>
        <v>302402</v>
      </c>
      <c r="Y116" s="55">
        <f>E116-X116</f>
        <v>0</v>
      </c>
      <c r="Z116" s="47">
        <f t="shared" si="18"/>
        <v>288066</v>
      </c>
      <c r="AA116" s="47">
        <f t="shared" si="19"/>
        <v>2337</v>
      </c>
      <c r="AB116" s="47">
        <f t="shared" si="20"/>
        <v>7614</v>
      </c>
      <c r="AC116" s="47">
        <f t="shared" si="21"/>
        <v>3321</v>
      </c>
      <c r="AD116" s="47">
        <f t="shared" si="22"/>
        <v>1064</v>
      </c>
      <c r="AE116" s="47">
        <f t="shared" si="23"/>
        <v>302402</v>
      </c>
    </row>
    <row r="117" spans="1:31" x14ac:dyDescent="0.15">
      <c r="A117" s="47" t="s">
        <v>1032</v>
      </c>
      <c r="B117" s="47" t="s">
        <v>1033</v>
      </c>
      <c r="C117" s="48" t="s">
        <v>1029</v>
      </c>
      <c r="D117" s="47" t="s">
        <v>1030</v>
      </c>
      <c r="E117" s="55">
        <f>KS201EW_Numbers!E107</f>
        <v>257280</v>
      </c>
      <c r="F117" s="55">
        <f>KS201EW_Numbers!F107</f>
        <v>236438</v>
      </c>
      <c r="G117" s="55">
        <f>KS201EW_Numbers!G107</f>
        <v>776</v>
      </c>
      <c r="H117" s="55">
        <f>KS201EW_Numbers!H107</f>
        <v>126</v>
      </c>
      <c r="I117" s="55">
        <f>KS201EW_Numbers!I107</f>
        <v>3418</v>
      </c>
      <c r="J117" s="55">
        <f>KS201EW_Numbers!J107</f>
        <v>787</v>
      </c>
      <c r="K117" s="55">
        <f>KS201EW_Numbers!K107</f>
        <v>301</v>
      </c>
      <c r="L117" s="55">
        <f>KS201EW_Numbers!L107</f>
        <v>865</v>
      </c>
      <c r="M117" s="55">
        <f>KS201EW_Numbers!M107</f>
        <v>598</v>
      </c>
      <c r="N117" s="55">
        <f>KS201EW_Numbers!N107</f>
        <v>961</v>
      </c>
      <c r="O117" s="55">
        <f>KS201EW_Numbers!O107</f>
        <v>7609</v>
      </c>
      <c r="P117" s="55">
        <f>KS201EW_Numbers!P107</f>
        <v>109</v>
      </c>
      <c r="Q117" s="55">
        <f>KS201EW_Numbers!Q107</f>
        <v>592</v>
      </c>
      <c r="R117" s="55">
        <f>KS201EW_Numbers!R107</f>
        <v>1280</v>
      </c>
      <c r="S117" s="55">
        <f>KS201EW_Numbers!S107</f>
        <v>1672</v>
      </c>
      <c r="T117" s="55">
        <f>KS201EW_Numbers!T107</f>
        <v>283</v>
      </c>
      <c r="U117" s="55">
        <f>KS201EW_Numbers!U107</f>
        <v>157</v>
      </c>
      <c r="V117" s="55">
        <f>KS201EW_Numbers!V107</f>
        <v>581</v>
      </c>
      <c r="W117" s="55">
        <f>KS201EW_Numbers!W107</f>
        <v>727</v>
      </c>
      <c r="X117" s="55">
        <f>SUM(F117:W117)</f>
        <v>257280</v>
      </c>
      <c r="Y117" s="55">
        <f>E117-X117</f>
        <v>0</v>
      </c>
      <c r="Z117" s="47">
        <f t="shared" si="18"/>
        <v>240758</v>
      </c>
      <c r="AA117" s="47">
        <f t="shared" si="19"/>
        <v>2112</v>
      </c>
      <c r="AB117" s="47">
        <f t="shared" si="20"/>
        <v>10551</v>
      </c>
      <c r="AC117" s="47">
        <f t="shared" si="21"/>
        <v>2551</v>
      </c>
      <c r="AD117" s="47">
        <f t="shared" si="22"/>
        <v>1308</v>
      </c>
      <c r="AE117" s="47">
        <f t="shared" si="23"/>
        <v>257280</v>
      </c>
    </row>
    <row r="118" spans="1:31" x14ac:dyDescent="0.15">
      <c r="A118" s="47" t="s">
        <v>1034</v>
      </c>
      <c r="B118" s="47" t="s">
        <v>247</v>
      </c>
      <c r="C118" s="48" t="s">
        <v>1029</v>
      </c>
      <c r="D118" s="47" t="s">
        <v>1030</v>
      </c>
      <c r="E118" s="55">
        <f>KS201EW_Numbers!E108</f>
        <v>552698</v>
      </c>
      <c r="F118" s="55">
        <f>KS201EW_Numbers!F108</f>
        <v>446837</v>
      </c>
      <c r="G118" s="55">
        <f>KS201EW_Numbers!G108</f>
        <v>2891</v>
      </c>
      <c r="H118" s="55">
        <f>KS201EW_Numbers!H108</f>
        <v>358</v>
      </c>
      <c r="I118" s="55">
        <f>KS201EW_Numbers!I108</f>
        <v>12458</v>
      </c>
      <c r="J118" s="55">
        <f>KS201EW_Numbers!J108</f>
        <v>5450</v>
      </c>
      <c r="K118" s="55">
        <f>KS201EW_Numbers!K108</f>
        <v>1296</v>
      </c>
      <c r="L118" s="55">
        <f>KS201EW_Numbers!L108</f>
        <v>3490</v>
      </c>
      <c r="M118" s="55">
        <f>KS201EW_Numbers!M108</f>
        <v>3053</v>
      </c>
      <c r="N118" s="55">
        <f>KS201EW_Numbers!N108</f>
        <v>5868</v>
      </c>
      <c r="O118" s="55">
        <f>KS201EW_Numbers!O108</f>
        <v>21990</v>
      </c>
      <c r="P118" s="55">
        <f>KS201EW_Numbers!P108</f>
        <v>3326</v>
      </c>
      <c r="Q118" s="55">
        <f>KS201EW_Numbers!Q108</f>
        <v>7398</v>
      </c>
      <c r="R118" s="55">
        <f>KS201EW_Numbers!R108</f>
        <v>5803</v>
      </c>
      <c r="S118" s="55">
        <f>KS201EW_Numbers!S108</f>
        <v>11543</v>
      </c>
      <c r="T118" s="55">
        <f>KS201EW_Numbers!T108</f>
        <v>5506</v>
      </c>
      <c r="U118" s="55">
        <f>KS201EW_Numbers!U108</f>
        <v>3033</v>
      </c>
      <c r="V118" s="55">
        <f>KS201EW_Numbers!V108</f>
        <v>8432</v>
      </c>
      <c r="W118" s="55">
        <f>KS201EW_Numbers!W108</f>
        <v>3966</v>
      </c>
      <c r="X118" s="55">
        <f>SUM(F118:W118)</f>
        <v>552698</v>
      </c>
      <c r="Y118" s="55">
        <f>E118-X118</f>
        <v>0</v>
      </c>
      <c r="Z118" s="47">
        <f t="shared" si="18"/>
        <v>462544</v>
      </c>
      <c r="AA118" s="47">
        <f t="shared" si="19"/>
        <v>20082</v>
      </c>
      <c r="AB118" s="47">
        <f t="shared" si="20"/>
        <v>44385</v>
      </c>
      <c r="AC118" s="47">
        <f t="shared" si="21"/>
        <v>13289</v>
      </c>
      <c r="AD118" s="47">
        <f t="shared" si="22"/>
        <v>12398</v>
      </c>
      <c r="AE118" s="47">
        <f t="shared" si="23"/>
        <v>552698</v>
      </c>
    </row>
    <row r="119" spans="1:31" x14ac:dyDescent="0.15">
      <c r="D119" s="50" t="s">
        <v>936</v>
      </c>
      <c r="E119" s="56">
        <f t="shared" ref="E119:W119" si="38">SUM(E115:E118)</f>
        <v>1343601</v>
      </c>
      <c r="F119" s="56">
        <f t="shared" si="38"/>
        <v>1183179</v>
      </c>
      <c r="G119" s="56">
        <f t="shared" si="38"/>
        <v>5417</v>
      </c>
      <c r="H119" s="56">
        <f t="shared" si="38"/>
        <v>1234</v>
      </c>
      <c r="I119" s="56">
        <f t="shared" si="38"/>
        <v>27823</v>
      </c>
      <c r="J119" s="56">
        <f t="shared" si="38"/>
        <v>8294</v>
      </c>
      <c r="K119" s="56">
        <f t="shared" si="38"/>
        <v>2215</v>
      </c>
      <c r="L119" s="56">
        <f t="shared" si="38"/>
        <v>5666</v>
      </c>
      <c r="M119" s="56">
        <f t="shared" si="38"/>
        <v>4616</v>
      </c>
      <c r="N119" s="56">
        <f t="shared" si="38"/>
        <v>9136</v>
      </c>
      <c r="O119" s="56">
        <f t="shared" si="38"/>
        <v>32538</v>
      </c>
      <c r="P119" s="56">
        <f t="shared" si="38"/>
        <v>3612</v>
      </c>
      <c r="Q119" s="56">
        <f t="shared" si="38"/>
        <v>9551</v>
      </c>
      <c r="R119" s="56">
        <f t="shared" si="38"/>
        <v>9374</v>
      </c>
      <c r="S119" s="56">
        <f t="shared" si="38"/>
        <v>15519</v>
      </c>
      <c r="T119" s="56">
        <f t="shared" si="38"/>
        <v>6716</v>
      </c>
      <c r="U119" s="56">
        <f t="shared" si="38"/>
        <v>3517</v>
      </c>
      <c r="V119" s="56">
        <f t="shared" si="38"/>
        <v>9412</v>
      </c>
      <c r="W119" s="56">
        <f t="shared" si="38"/>
        <v>5782</v>
      </c>
      <c r="X119" s="55">
        <f>SUM(F119:W119)</f>
        <v>1343601</v>
      </c>
      <c r="Y119" s="55">
        <f>E119-X119</f>
        <v>0</v>
      </c>
      <c r="Z119" s="47">
        <f t="shared" si="18"/>
        <v>1217653</v>
      </c>
      <c r="AA119" s="47">
        <f t="shared" si="19"/>
        <v>25752</v>
      </c>
      <c r="AB119" s="47">
        <f t="shared" si="20"/>
        <v>64211</v>
      </c>
      <c r="AC119" s="47">
        <f t="shared" si="21"/>
        <v>20791</v>
      </c>
      <c r="AD119" s="47">
        <f t="shared" si="22"/>
        <v>15194</v>
      </c>
      <c r="AE119" s="47">
        <f t="shared" si="23"/>
        <v>1343601</v>
      </c>
    </row>
    <row r="120" spans="1:31" x14ac:dyDescent="0.15"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Z120" s="47">
        <f t="shared" si="18"/>
        <v>0</v>
      </c>
      <c r="AA120" s="47">
        <f t="shared" si="19"/>
        <v>0</v>
      </c>
      <c r="AB120" s="47">
        <f t="shared" si="20"/>
        <v>0</v>
      </c>
      <c r="AC120" s="47">
        <f t="shared" si="21"/>
        <v>0</v>
      </c>
      <c r="AD120" s="47">
        <f t="shared" si="22"/>
        <v>0</v>
      </c>
      <c r="AE120" s="47">
        <f t="shared" si="23"/>
        <v>0</v>
      </c>
    </row>
    <row r="121" spans="1:31" x14ac:dyDescent="0.15">
      <c r="A121" s="47" t="s">
        <v>1035</v>
      </c>
      <c r="B121" s="47" t="s">
        <v>1036</v>
      </c>
      <c r="C121" s="48" t="s">
        <v>1037</v>
      </c>
      <c r="D121" s="47" t="s">
        <v>1038</v>
      </c>
      <c r="E121" s="55">
        <f>KS201EW_Numbers!E90</f>
        <v>256406</v>
      </c>
      <c r="F121" s="55">
        <f>KS201EW_Numbers!F90</f>
        <v>229920</v>
      </c>
      <c r="G121" s="55">
        <f>KS201EW_Numbers!G90</f>
        <v>550</v>
      </c>
      <c r="H121" s="55">
        <f>KS201EW_Numbers!H90</f>
        <v>284</v>
      </c>
      <c r="I121" s="55">
        <f>KS201EW_Numbers!I90</f>
        <v>10567</v>
      </c>
      <c r="J121" s="55">
        <f>KS201EW_Numbers!J90</f>
        <v>871</v>
      </c>
      <c r="K121" s="55">
        <f>KS201EW_Numbers!K90</f>
        <v>821</v>
      </c>
      <c r="L121" s="55">
        <f>KS201EW_Numbers!L90</f>
        <v>945</v>
      </c>
      <c r="M121" s="55">
        <f>KS201EW_Numbers!M90</f>
        <v>817</v>
      </c>
      <c r="N121" s="55">
        <f>KS201EW_Numbers!N90</f>
        <v>1086</v>
      </c>
      <c r="O121" s="55">
        <f>KS201EW_Numbers!O90</f>
        <v>882</v>
      </c>
      <c r="P121" s="55">
        <f>KS201EW_Numbers!P90</f>
        <v>755</v>
      </c>
      <c r="Q121" s="55">
        <f>KS201EW_Numbers!Q90</f>
        <v>2124</v>
      </c>
      <c r="R121" s="55">
        <f>KS201EW_Numbers!R90</f>
        <v>1624</v>
      </c>
      <c r="S121" s="55">
        <f>KS201EW_Numbers!S90</f>
        <v>2472</v>
      </c>
      <c r="T121" s="55">
        <f>KS201EW_Numbers!T90</f>
        <v>236</v>
      </c>
      <c r="U121" s="55">
        <f>KS201EW_Numbers!U90</f>
        <v>288</v>
      </c>
      <c r="V121" s="55">
        <f>KS201EW_Numbers!V90</f>
        <v>1134</v>
      </c>
      <c r="W121" s="55">
        <f>KS201EW_Numbers!W90</f>
        <v>1030</v>
      </c>
      <c r="X121" s="55">
        <f>SUM(F121:W121)</f>
        <v>256406</v>
      </c>
      <c r="Y121" s="55">
        <f>E121-X121</f>
        <v>0</v>
      </c>
      <c r="Z121" s="47">
        <f t="shared" si="18"/>
        <v>241321</v>
      </c>
      <c r="AA121" s="47">
        <f t="shared" si="19"/>
        <v>2996</v>
      </c>
      <c r="AB121" s="47">
        <f t="shared" si="20"/>
        <v>6471</v>
      </c>
      <c r="AC121" s="47">
        <f t="shared" si="21"/>
        <v>3454</v>
      </c>
      <c r="AD121" s="47">
        <f t="shared" si="22"/>
        <v>2164</v>
      </c>
      <c r="AE121" s="47">
        <f t="shared" si="23"/>
        <v>256406</v>
      </c>
    </row>
    <row r="122" spans="1:31" x14ac:dyDescent="0.15">
      <c r="A122" s="47" t="s">
        <v>1039</v>
      </c>
      <c r="B122" s="47" t="s">
        <v>1040</v>
      </c>
      <c r="C122" s="48" t="s">
        <v>1037</v>
      </c>
      <c r="D122" s="47" t="s">
        <v>1038</v>
      </c>
      <c r="E122" s="55">
        <f>KS201EW_Numbers!E89</f>
        <v>334179</v>
      </c>
      <c r="F122" s="55">
        <f>KS201EW_Numbers!F89</f>
        <v>321309</v>
      </c>
      <c r="G122" s="55">
        <f>KS201EW_Numbers!G89</f>
        <v>908</v>
      </c>
      <c r="H122" s="55">
        <f>KS201EW_Numbers!H89</f>
        <v>227</v>
      </c>
      <c r="I122" s="55">
        <f>KS201EW_Numbers!I89</f>
        <v>5345</v>
      </c>
      <c r="J122" s="55">
        <f>KS201EW_Numbers!J89</f>
        <v>683</v>
      </c>
      <c r="K122" s="55">
        <f>KS201EW_Numbers!K89</f>
        <v>367</v>
      </c>
      <c r="L122" s="55">
        <f>KS201EW_Numbers!L89</f>
        <v>785</v>
      </c>
      <c r="M122" s="55">
        <f>KS201EW_Numbers!M89</f>
        <v>466</v>
      </c>
      <c r="N122" s="55">
        <f>KS201EW_Numbers!N89</f>
        <v>1081</v>
      </c>
      <c r="O122" s="55">
        <f>KS201EW_Numbers!O89</f>
        <v>396</v>
      </c>
      <c r="P122" s="55">
        <f>KS201EW_Numbers!P89</f>
        <v>69</v>
      </c>
      <c r="Q122" s="55">
        <f>KS201EW_Numbers!Q89</f>
        <v>660</v>
      </c>
      <c r="R122" s="55">
        <f>KS201EW_Numbers!R89</f>
        <v>755</v>
      </c>
      <c r="S122" s="55">
        <f>KS201EW_Numbers!S89</f>
        <v>355</v>
      </c>
      <c r="T122" s="55">
        <f>KS201EW_Numbers!T89</f>
        <v>175</v>
      </c>
      <c r="U122" s="55">
        <f>KS201EW_Numbers!U89</f>
        <v>68</v>
      </c>
      <c r="V122" s="55">
        <f>KS201EW_Numbers!V89</f>
        <v>289</v>
      </c>
      <c r="W122" s="55">
        <f>KS201EW_Numbers!W89</f>
        <v>241</v>
      </c>
      <c r="X122" s="55">
        <f>SUM(F122:W122)</f>
        <v>334179</v>
      </c>
      <c r="Y122" s="55">
        <f>E122-X122</f>
        <v>0</v>
      </c>
      <c r="Z122" s="47">
        <f t="shared" si="18"/>
        <v>327789</v>
      </c>
      <c r="AA122" s="47">
        <f t="shared" si="19"/>
        <v>598</v>
      </c>
      <c r="AB122" s="47">
        <f t="shared" si="20"/>
        <v>2961</v>
      </c>
      <c r="AC122" s="47">
        <f t="shared" si="21"/>
        <v>2301</v>
      </c>
      <c r="AD122" s="47">
        <f t="shared" si="22"/>
        <v>530</v>
      </c>
      <c r="AE122" s="47">
        <f t="shared" si="23"/>
        <v>334179</v>
      </c>
    </row>
    <row r="123" spans="1:31" x14ac:dyDescent="0.15">
      <c r="A123" s="47" t="s">
        <v>1041</v>
      </c>
      <c r="B123" s="47" t="s">
        <v>1042</v>
      </c>
      <c r="C123" s="48" t="s">
        <v>1037</v>
      </c>
      <c r="D123" s="47" t="s">
        <v>1038</v>
      </c>
      <c r="E123" s="55">
        <f>KS201EW_Numbers!E91</f>
        <v>159616</v>
      </c>
      <c r="F123" s="55">
        <f>KS201EW_Numbers!F91</f>
        <v>152240</v>
      </c>
      <c r="G123" s="55">
        <f>KS201EW_Numbers!G91</f>
        <v>414</v>
      </c>
      <c r="H123" s="55">
        <f>KS201EW_Numbers!H91</f>
        <v>26</v>
      </c>
      <c r="I123" s="55">
        <f>KS201EW_Numbers!I91</f>
        <v>2741</v>
      </c>
      <c r="J123" s="55">
        <f>KS201EW_Numbers!J91</f>
        <v>381</v>
      </c>
      <c r="K123" s="55">
        <f>KS201EW_Numbers!K91</f>
        <v>161</v>
      </c>
      <c r="L123" s="55">
        <f>KS201EW_Numbers!L91</f>
        <v>369</v>
      </c>
      <c r="M123" s="55">
        <f>KS201EW_Numbers!M91</f>
        <v>275</v>
      </c>
      <c r="N123" s="55">
        <f>KS201EW_Numbers!N91</f>
        <v>513</v>
      </c>
      <c r="O123" s="55">
        <f>KS201EW_Numbers!O91</f>
        <v>195</v>
      </c>
      <c r="P123" s="55">
        <f>KS201EW_Numbers!P91</f>
        <v>268</v>
      </c>
      <c r="Q123" s="55">
        <f>KS201EW_Numbers!Q91</f>
        <v>605</v>
      </c>
      <c r="R123" s="55">
        <f>KS201EW_Numbers!R91</f>
        <v>548</v>
      </c>
      <c r="S123" s="55">
        <f>KS201EW_Numbers!S91</f>
        <v>306</v>
      </c>
      <c r="T123" s="55">
        <f>KS201EW_Numbers!T91</f>
        <v>71</v>
      </c>
      <c r="U123" s="55">
        <f>KS201EW_Numbers!U91</f>
        <v>34</v>
      </c>
      <c r="V123" s="55">
        <f>KS201EW_Numbers!V91</f>
        <v>265</v>
      </c>
      <c r="W123" s="55">
        <f>KS201EW_Numbers!W91</f>
        <v>204</v>
      </c>
      <c r="X123" s="55">
        <f>SUM(F123:W123)</f>
        <v>159616</v>
      </c>
      <c r="Y123" s="55">
        <f>E123-X123</f>
        <v>0</v>
      </c>
      <c r="Z123" s="47">
        <f t="shared" si="18"/>
        <v>155421</v>
      </c>
      <c r="AA123" s="47">
        <f t="shared" si="19"/>
        <v>411</v>
      </c>
      <c r="AB123" s="47">
        <f t="shared" si="20"/>
        <v>2129</v>
      </c>
      <c r="AC123" s="47">
        <f t="shared" si="21"/>
        <v>1186</v>
      </c>
      <c r="AD123" s="47">
        <f t="shared" si="22"/>
        <v>469</v>
      </c>
      <c r="AE123" s="47">
        <f t="shared" si="23"/>
        <v>159616</v>
      </c>
    </row>
    <row r="124" spans="1:31" x14ac:dyDescent="0.15">
      <c r="A124" s="47" t="s">
        <v>1043</v>
      </c>
      <c r="B124" s="47" t="s">
        <v>1044</v>
      </c>
      <c r="C124" s="48" t="s">
        <v>1037</v>
      </c>
      <c r="D124" s="47" t="s">
        <v>1038</v>
      </c>
      <c r="E124" s="55">
        <f>KS201EW_Numbers!E92</f>
        <v>167446</v>
      </c>
      <c r="F124" s="55">
        <f>KS201EW_Numbers!F92</f>
        <v>154526</v>
      </c>
      <c r="G124" s="55">
        <f>KS201EW_Numbers!G92</f>
        <v>727</v>
      </c>
      <c r="H124" s="55">
        <f>KS201EW_Numbers!H92</f>
        <v>90</v>
      </c>
      <c r="I124" s="55">
        <f>KS201EW_Numbers!I92</f>
        <v>5405</v>
      </c>
      <c r="J124" s="55">
        <f>KS201EW_Numbers!J92</f>
        <v>341</v>
      </c>
      <c r="K124" s="55">
        <f>KS201EW_Numbers!K92</f>
        <v>166</v>
      </c>
      <c r="L124" s="55">
        <f>KS201EW_Numbers!L92</f>
        <v>451</v>
      </c>
      <c r="M124" s="55">
        <f>KS201EW_Numbers!M92</f>
        <v>286</v>
      </c>
      <c r="N124" s="55">
        <f>KS201EW_Numbers!N92</f>
        <v>1122</v>
      </c>
      <c r="O124" s="55">
        <f>KS201EW_Numbers!O92</f>
        <v>862</v>
      </c>
      <c r="P124" s="55">
        <f>KS201EW_Numbers!P92</f>
        <v>1443</v>
      </c>
      <c r="Q124" s="55">
        <f>KS201EW_Numbers!Q92</f>
        <v>530</v>
      </c>
      <c r="R124" s="55">
        <f>KS201EW_Numbers!R92</f>
        <v>592</v>
      </c>
      <c r="S124" s="55">
        <f>KS201EW_Numbers!S92</f>
        <v>365</v>
      </c>
      <c r="T124" s="55">
        <f>KS201EW_Numbers!T92</f>
        <v>64</v>
      </c>
      <c r="U124" s="55">
        <f>KS201EW_Numbers!U92</f>
        <v>65</v>
      </c>
      <c r="V124" s="55">
        <f>KS201EW_Numbers!V92</f>
        <v>173</v>
      </c>
      <c r="W124" s="55">
        <f>KS201EW_Numbers!W92</f>
        <v>238</v>
      </c>
      <c r="X124" s="55">
        <f>SUM(F124:W124)</f>
        <v>167446</v>
      </c>
      <c r="Y124" s="55">
        <f>E124-X124</f>
        <v>0</v>
      </c>
      <c r="Z124" s="47">
        <f t="shared" si="18"/>
        <v>160748</v>
      </c>
      <c r="AA124" s="47">
        <f t="shared" si="19"/>
        <v>494</v>
      </c>
      <c r="AB124" s="47">
        <f t="shared" si="20"/>
        <v>4549</v>
      </c>
      <c r="AC124" s="47">
        <f t="shared" si="21"/>
        <v>1244</v>
      </c>
      <c r="AD124" s="47">
        <f t="shared" si="22"/>
        <v>411</v>
      </c>
      <c r="AE124" s="47">
        <f t="shared" si="23"/>
        <v>167446</v>
      </c>
    </row>
    <row r="125" spans="1:31" x14ac:dyDescent="0.15">
      <c r="D125" s="50" t="s">
        <v>936</v>
      </c>
      <c r="E125" s="56">
        <f t="shared" ref="E125:W125" si="39">SUM(E121:E124)</f>
        <v>917647</v>
      </c>
      <c r="F125" s="56">
        <f t="shared" si="39"/>
        <v>857995</v>
      </c>
      <c r="G125" s="56">
        <f t="shared" si="39"/>
        <v>2599</v>
      </c>
      <c r="H125" s="56">
        <f t="shared" si="39"/>
        <v>627</v>
      </c>
      <c r="I125" s="56">
        <f t="shared" si="39"/>
        <v>24058</v>
      </c>
      <c r="J125" s="56">
        <f t="shared" si="39"/>
        <v>2276</v>
      </c>
      <c r="K125" s="56">
        <f t="shared" si="39"/>
        <v>1515</v>
      </c>
      <c r="L125" s="56">
        <f t="shared" si="39"/>
        <v>2550</v>
      </c>
      <c r="M125" s="56">
        <f t="shared" si="39"/>
        <v>1844</v>
      </c>
      <c r="N125" s="56">
        <f t="shared" si="39"/>
        <v>3802</v>
      </c>
      <c r="O125" s="56">
        <f t="shared" si="39"/>
        <v>2335</v>
      </c>
      <c r="P125" s="56">
        <f t="shared" si="39"/>
        <v>2535</v>
      </c>
      <c r="Q125" s="56">
        <f t="shared" si="39"/>
        <v>3919</v>
      </c>
      <c r="R125" s="56">
        <f t="shared" si="39"/>
        <v>3519</v>
      </c>
      <c r="S125" s="56">
        <f t="shared" si="39"/>
        <v>3498</v>
      </c>
      <c r="T125" s="56">
        <f t="shared" si="39"/>
        <v>546</v>
      </c>
      <c r="U125" s="56">
        <f t="shared" si="39"/>
        <v>455</v>
      </c>
      <c r="V125" s="56">
        <f t="shared" si="39"/>
        <v>1861</v>
      </c>
      <c r="W125" s="56">
        <f t="shared" si="39"/>
        <v>1713</v>
      </c>
      <c r="X125" s="55">
        <f>SUM(F125:W125)</f>
        <v>917647</v>
      </c>
      <c r="Y125" s="55">
        <f>E125-X125</f>
        <v>0</v>
      </c>
      <c r="Z125" s="47">
        <f t="shared" si="18"/>
        <v>885279</v>
      </c>
      <c r="AA125" s="47">
        <f t="shared" si="19"/>
        <v>4499</v>
      </c>
      <c r="AB125" s="47">
        <f t="shared" si="20"/>
        <v>16110</v>
      </c>
      <c r="AC125" s="47">
        <f t="shared" si="21"/>
        <v>8185</v>
      </c>
      <c r="AD125" s="47">
        <f t="shared" si="22"/>
        <v>3574</v>
      </c>
      <c r="AE125" s="47">
        <f t="shared" si="23"/>
        <v>917647</v>
      </c>
    </row>
    <row r="126" spans="1:31" x14ac:dyDescent="0.15">
      <c r="D126" s="50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Z126" s="47">
        <f t="shared" si="18"/>
        <v>0</v>
      </c>
      <c r="AA126" s="47">
        <f t="shared" si="19"/>
        <v>0</v>
      </c>
      <c r="AB126" s="47">
        <f t="shared" si="20"/>
        <v>0</v>
      </c>
      <c r="AC126" s="47">
        <f t="shared" si="21"/>
        <v>0</v>
      </c>
      <c r="AD126" s="47">
        <f t="shared" si="22"/>
        <v>0</v>
      </c>
      <c r="AE126" s="47">
        <f t="shared" si="23"/>
        <v>0</v>
      </c>
    </row>
    <row r="127" spans="1:31" x14ac:dyDescent="0.15">
      <c r="A127" s="47" t="s">
        <v>1045</v>
      </c>
      <c r="B127" s="47" t="s">
        <v>1046</v>
      </c>
      <c r="C127" s="48" t="s">
        <v>1047</v>
      </c>
      <c r="D127" s="47" t="s">
        <v>1048</v>
      </c>
      <c r="E127" s="55">
        <f>KS201EW_Numbers!E24</f>
        <v>92028</v>
      </c>
      <c r="F127" s="55">
        <f>KS201EW_Numbers!F24</f>
        <v>88924</v>
      </c>
      <c r="G127" s="55">
        <f>KS201EW_Numbers!G24</f>
        <v>193</v>
      </c>
      <c r="H127" s="55">
        <f>KS201EW_Numbers!H24</f>
        <v>40</v>
      </c>
      <c r="I127" s="55">
        <f>KS201EW_Numbers!I24</f>
        <v>742</v>
      </c>
      <c r="J127" s="55">
        <f>KS201EW_Numbers!J24</f>
        <v>180</v>
      </c>
      <c r="K127" s="55">
        <f>KS201EW_Numbers!K24</f>
        <v>54</v>
      </c>
      <c r="L127" s="55">
        <f>KS201EW_Numbers!L24</f>
        <v>173</v>
      </c>
      <c r="M127" s="55">
        <f>KS201EW_Numbers!M24</f>
        <v>143</v>
      </c>
      <c r="N127" s="55">
        <f>KS201EW_Numbers!N24</f>
        <v>266</v>
      </c>
      <c r="O127" s="55">
        <f>KS201EW_Numbers!O24</f>
        <v>291</v>
      </c>
      <c r="P127" s="55">
        <f>KS201EW_Numbers!P24</f>
        <v>214</v>
      </c>
      <c r="Q127" s="55">
        <f>KS201EW_Numbers!Q24</f>
        <v>229</v>
      </c>
      <c r="R127" s="55">
        <f>KS201EW_Numbers!R24</f>
        <v>304</v>
      </c>
      <c r="S127" s="55">
        <f>KS201EW_Numbers!S24</f>
        <v>129</v>
      </c>
      <c r="T127" s="55">
        <f>KS201EW_Numbers!T24</f>
        <v>36</v>
      </c>
      <c r="U127" s="55">
        <f>KS201EW_Numbers!U24</f>
        <v>5</v>
      </c>
      <c r="V127" s="55">
        <f>KS201EW_Numbers!V24</f>
        <v>57</v>
      </c>
      <c r="W127" s="55">
        <f>KS201EW_Numbers!W24</f>
        <v>48</v>
      </c>
      <c r="X127" s="55">
        <f>SUM(F127:W127)</f>
        <v>92028</v>
      </c>
      <c r="Y127" s="55">
        <f>E127-X127</f>
        <v>0</v>
      </c>
      <c r="Z127" s="47">
        <f t="shared" si="18"/>
        <v>89899</v>
      </c>
      <c r="AA127" s="47">
        <f t="shared" si="19"/>
        <v>170</v>
      </c>
      <c r="AB127" s="47">
        <f t="shared" si="20"/>
        <v>1304</v>
      </c>
      <c r="AC127" s="47">
        <f t="shared" si="21"/>
        <v>550</v>
      </c>
      <c r="AD127" s="47">
        <f t="shared" si="22"/>
        <v>105</v>
      </c>
      <c r="AE127" s="47">
        <f t="shared" si="23"/>
        <v>92028</v>
      </c>
    </row>
    <row r="128" spans="1:31" x14ac:dyDescent="0.15">
      <c r="A128" s="47" t="s">
        <v>1049</v>
      </c>
      <c r="B128" s="47" t="s">
        <v>1050</v>
      </c>
      <c r="C128" s="48" t="s">
        <v>1047</v>
      </c>
      <c r="D128" s="47" t="s">
        <v>1048</v>
      </c>
      <c r="E128" s="55">
        <f>KS201EW_Numbers!E25</f>
        <v>138412</v>
      </c>
      <c r="F128" s="55">
        <f>KS201EW_Numbers!F25</f>
        <v>119106</v>
      </c>
      <c r="G128" s="55">
        <f>KS201EW_Numbers!G25</f>
        <v>574</v>
      </c>
      <c r="H128" s="55">
        <f>KS201EW_Numbers!H25</f>
        <v>85</v>
      </c>
      <c r="I128" s="55">
        <f>KS201EW_Numbers!I25</f>
        <v>2290</v>
      </c>
      <c r="J128" s="55">
        <f>KS201EW_Numbers!J25</f>
        <v>541</v>
      </c>
      <c r="K128" s="55">
        <f>KS201EW_Numbers!K25</f>
        <v>452</v>
      </c>
      <c r="L128" s="55">
        <f>KS201EW_Numbers!L25</f>
        <v>904</v>
      </c>
      <c r="M128" s="55">
        <f>KS201EW_Numbers!M25</f>
        <v>465</v>
      </c>
      <c r="N128" s="55">
        <f>KS201EW_Numbers!N25</f>
        <v>1477</v>
      </c>
      <c r="O128" s="55">
        <f>KS201EW_Numbers!O25</f>
        <v>6811</v>
      </c>
      <c r="P128" s="55">
        <f>KS201EW_Numbers!P25</f>
        <v>244</v>
      </c>
      <c r="Q128" s="55">
        <f>KS201EW_Numbers!Q25</f>
        <v>904</v>
      </c>
      <c r="R128" s="55">
        <f>KS201EW_Numbers!R25</f>
        <v>1332</v>
      </c>
      <c r="S128" s="55">
        <f>KS201EW_Numbers!S25</f>
        <v>1470</v>
      </c>
      <c r="T128" s="55">
        <f>KS201EW_Numbers!T25</f>
        <v>92</v>
      </c>
      <c r="U128" s="55">
        <f>KS201EW_Numbers!U25</f>
        <v>169</v>
      </c>
      <c r="V128" s="55">
        <f>KS201EW_Numbers!V25</f>
        <v>950</v>
      </c>
      <c r="W128" s="55">
        <f>KS201EW_Numbers!W25</f>
        <v>546</v>
      </c>
      <c r="X128" s="55">
        <f>SUM(F128:W128)</f>
        <v>138412</v>
      </c>
      <c r="Y128" s="55">
        <f>E128-X128</f>
        <v>0</v>
      </c>
      <c r="Z128" s="47">
        <f t="shared" si="18"/>
        <v>122055</v>
      </c>
      <c r="AA128" s="47">
        <f t="shared" si="19"/>
        <v>1731</v>
      </c>
      <c r="AB128" s="47">
        <f t="shared" si="20"/>
        <v>10768</v>
      </c>
      <c r="AC128" s="47">
        <f t="shared" si="21"/>
        <v>2362</v>
      </c>
      <c r="AD128" s="47">
        <f t="shared" si="22"/>
        <v>1496</v>
      </c>
      <c r="AE128" s="47">
        <f t="shared" si="23"/>
        <v>138412</v>
      </c>
    </row>
    <row r="129" spans="1:31" x14ac:dyDescent="0.15">
      <c r="A129" s="47" t="s">
        <v>1051</v>
      </c>
      <c r="B129" s="47" t="s">
        <v>1052</v>
      </c>
      <c r="C129" s="48" t="s">
        <v>1047</v>
      </c>
      <c r="D129" s="47" t="s">
        <v>1048</v>
      </c>
      <c r="E129" s="55">
        <f>KS201EW_Numbers!E27</f>
        <v>135177</v>
      </c>
      <c r="F129" s="55">
        <f>KS201EW_Numbers!F27</f>
        <v>131928</v>
      </c>
      <c r="G129" s="55">
        <f>KS201EW_Numbers!G27</f>
        <v>415</v>
      </c>
      <c r="H129" s="55">
        <f>KS201EW_Numbers!H27</f>
        <v>85</v>
      </c>
      <c r="I129" s="55">
        <f>KS201EW_Numbers!I27</f>
        <v>775</v>
      </c>
      <c r="J129" s="55">
        <f>KS201EW_Numbers!J27</f>
        <v>298</v>
      </c>
      <c r="K129" s="55">
        <f>KS201EW_Numbers!K27</f>
        <v>107</v>
      </c>
      <c r="L129" s="55">
        <f>KS201EW_Numbers!L27</f>
        <v>273</v>
      </c>
      <c r="M129" s="55">
        <f>KS201EW_Numbers!M27</f>
        <v>175</v>
      </c>
      <c r="N129" s="55">
        <f>KS201EW_Numbers!N27</f>
        <v>91</v>
      </c>
      <c r="O129" s="55">
        <f>KS201EW_Numbers!O27</f>
        <v>295</v>
      </c>
      <c r="P129" s="55">
        <f>KS201EW_Numbers!P27</f>
        <v>94</v>
      </c>
      <c r="Q129" s="55">
        <f>KS201EW_Numbers!Q27</f>
        <v>155</v>
      </c>
      <c r="R129" s="55">
        <f>KS201EW_Numbers!R27</f>
        <v>234</v>
      </c>
      <c r="S129" s="55">
        <f>KS201EW_Numbers!S27</f>
        <v>80</v>
      </c>
      <c r="T129" s="55">
        <f>KS201EW_Numbers!T27</f>
        <v>34</v>
      </c>
      <c r="U129" s="55">
        <f>KS201EW_Numbers!U27</f>
        <v>8</v>
      </c>
      <c r="V129" s="55">
        <f>KS201EW_Numbers!V27</f>
        <v>37</v>
      </c>
      <c r="W129" s="55">
        <f>KS201EW_Numbers!W27</f>
        <v>93</v>
      </c>
      <c r="X129" s="55">
        <f>SUM(F129:W129)</f>
        <v>135177</v>
      </c>
      <c r="Y129" s="55">
        <f>E129-X129</f>
        <v>0</v>
      </c>
      <c r="Z129" s="47">
        <f t="shared" si="18"/>
        <v>133203</v>
      </c>
      <c r="AA129" s="47">
        <f t="shared" si="19"/>
        <v>122</v>
      </c>
      <c r="AB129" s="47">
        <f t="shared" si="20"/>
        <v>869</v>
      </c>
      <c r="AC129" s="47">
        <f t="shared" si="21"/>
        <v>853</v>
      </c>
      <c r="AD129" s="47">
        <f t="shared" si="22"/>
        <v>130</v>
      </c>
      <c r="AE129" s="47">
        <f t="shared" si="23"/>
        <v>135177</v>
      </c>
    </row>
    <row r="130" spans="1:31" x14ac:dyDescent="0.15">
      <c r="A130" s="47" t="s">
        <v>1053</v>
      </c>
      <c r="B130" s="47" t="s">
        <v>1054</v>
      </c>
      <c r="C130" s="48" t="s">
        <v>1047</v>
      </c>
      <c r="D130" s="47" t="s">
        <v>1048</v>
      </c>
      <c r="E130" s="55">
        <f>KS201EW_Numbers!E28</f>
        <v>191610</v>
      </c>
      <c r="F130" s="55">
        <f>KS201EW_Numbers!F28</f>
        <v>178965</v>
      </c>
      <c r="G130" s="55">
        <f>KS201EW_Numbers!G28</f>
        <v>536</v>
      </c>
      <c r="H130" s="55">
        <f>KS201EW_Numbers!H28</f>
        <v>143</v>
      </c>
      <c r="I130" s="55">
        <f>KS201EW_Numbers!I28</f>
        <v>1655</v>
      </c>
      <c r="J130" s="55">
        <f>KS201EW_Numbers!J28</f>
        <v>419</v>
      </c>
      <c r="K130" s="55">
        <f>KS201EW_Numbers!K28</f>
        <v>316</v>
      </c>
      <c r="L130" s="55">
        <f>KS201EW_Numbers!L28</f>
        <v>823</v>
      </c>
      <c r="M130" s="55">
        <f>KS201EW_Numbers!M28</f>
        <v>439</v>
      </c>
      <c r="N130" s="55">
        <f>KS201EW_Numbers!N28</f>
        <v>1488</v>
      </c>
      <c r="O130" s="55">
        <f>KS201EW_Numbers!O28</f>
        <v>3072</v>
      </c>
      <c r="P130" s="55">
        <f>KS201EW_Numbers!P28</f>
        <v>132</v>
      </c>
      <c r="Q130" s="55">
        <f>KS201EW_Numbers!Q28</f>
        <v>866</v>
      </c>
      <c r="R130" s="55">
        <f>KS201EW_Numbers!R28</f>
        <v>1074</v>
      </c>
      <c r="S130" s="55">
        <f>KS201EW_Numbers!S28</f>
        <v>936</v>
      </c>
      <c r="T130" s="55">
        <f>KS201EW_Numbers!T28</f>
        <v>84</v>
      </c>
      <c r="U130" s="55">
        <f>KS201EW_Numbers!U28</f>
        <v>113</v>
      </c>
      <c r="V130" s="55">
        <f>KS201EW_Numbers!V28</f>
        <v>236</v>
      </c>
      <c r="W130" s="55">
        <f>KS201EW_Numbers!W28</f>
        <v>313</v>
      </c>
      <c r="X130" s="55">
        <f>SUM(F130:W130)</f>
        <v>191610</v>
      </c>
      <c r="Y130" s="55">
        <f>E130-X130</f>
        <v>0</v>
      </c>
      <c r="Z130" s="47">
        <f t="shared" si="18"/>
        <v>181299</v>
      </c>
      <c r="AA130" s="47">
        <f t="shared" si="19"/>
        <v>1133</v>
      </c>
      <c r="AB130" s="47">
        <f t="shared" si="20"/>
        <v>6632</v>
      </c>
      <c r="AC130" s="47">
        <f t="shared" si="21"/>
        <v>1997</v>
      </c>
      <c r="AD130" s="47">
        <f t="shared" si="22"/>
        <v>549</v>
      </c>
      <c r="AE130" s="47">
        <f t="shared" si="23"/>
        <v>191610</v>
      </c>
    </row>
    <row r="131" spans="1:31" x14ac:dyDescent="0.15">
      <c r="D131" s="50" t="s">
        <v>936</v>
      </c>
      <c r="E131" s="56">
        <f t="shared" ref="E131:W131" si="40">SUM(E127:E130)</f>
        <v>557227</v>
      </c>
      <c r="F131" s="56">
        <f t="shared" si="40"/>
        <v>518923</v>
      </c>
      <c r="G131" s="56">
        <f t="shared" si="40"/>
        <v>1718</v>
      </c>
      <c r="H131" s="56">
        <f t="shared" si="40"/>
        <v>353</v>
      </c>
      <c r="I131" s="56">
        <f t="shared" si="40"/>
        <v>5462</v>
      </c>
      <c r="J131" s="56">
        <f t="shared" si="40"/>
        <v>1438</v>
      </c>
      <c r="K131" s="56">
        <f t="shared" si="40"/>
        <v>929</v>
      </c>
      <c r="L131" s="56">
        <f t="shared" si="40"/>
        <v>2173</v>
      </c>
      <c r="M131" s="56">
        <f t="shared" si="40"/>
        <v>1222</v>
      </c>
      <c r="N131" s="56">
        <f t="shared" si="40"/>
        <v>3322</v>
      </c>
      <c r="O131" s="56">
        <f t="shared" si="40"/>
        <v>10469</v>
      </c>
      <c r="P131" s="56">
        <f t="shared" si="40"/>
        <v>684</v>
      </c>
      <c r="Q131" s="56">
        <f t="shared" si="40"/>
        <v>2154</v>
      </c>
      <c r="R131" s="56">
        <f t="shared" si="40"/>
        <v>2944</v>
      </c>
      <c r="S131" s="56">
        <f t="shared" si="40"/>
        <v>2615</v>
      </c>
      <c r="T131" s="56">
        <f t="shared" si="40"/>
        <v>246</v>
      </c>
      <c r="U131" s="56">
        <f t="shared" si="40"/>
        <v>295</v>
      </c>
      <c r="V131" s="56">
        <f t="shared" si="40"/>
        <v>1280</v>
      </c>
      <c r="W131" s="56">
        <f t="shared" si="40"/>
        <v>1000</v>
      </c>
      <c r="X131" s="55">
        <f>SUM(F131:W131)</f>
        <v>557227</v>
      </c>
      <c r="Y131" s="55">
        <f>E131-X131</f>
        <v>0</v>
      </c>
      <c r="Z131" s="47">
        <f t="shared" ref="Z131:Z194" si="41">SUM(F131:I131)</f>
        <v>526456</v>
      </c>
      <c r="AA131" s="47">
        <f t="shared" ref="AA131:AA194" si="42">SUM(S131:U131)</f>
        <v>3156</v>
      </c>
      <c r="AB131" s="47">
        <f t="shared" ref="AB131:AB194" si="43">SUM(N131:R131)</f>
        <v>19573</v>
      </c>
      <c r="AC131" s="47">
        <f t="shared" ref="AC131:AC194" si="44">SUM(J131:M131)</f>
        <v>5762</v>
      </c>
      <c r="AD131" s="47">
        <f t="shared" ref="AD131:AD194" si="45">SUM(V131:W131)</f>
        <v>2280</v>
      </c>
      <c r="AE131" s="47">
        <f t="shared" ref="AE131:AE194" si="46">SUM(Z131:AD131)</f>
        <v>557227</v>
      </c>
    </row>
    <row r="132" spans="1:31" x14ac:dyDescent="0.15"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Z132" s="47">
        <f t="shared" si="41"/>
        <v>0</v>
      </c>
      <c r="AA132" s="47">
        <f t="shared" si="42"/>
        <v>0</v>
      </c>
      <c r="AB132" s="47">
        <f t="shared" si="43"/>
        <v>0</v>
      </c>
      <c r="AC132" s="47">
        <f t="shared" si="44"/>
        <v>0</v>
      </c>
      <c r="AD132" s="47">
        <f t="shared" si="45"/>
        <v>0</v>
      </c>
      <c r="AE132" s="47">
        <f t="shared" si="46"/>
        <v>0</v>
      </c>
    </row>
    <row r="133" spans="1:31" x14ac:dyDescent="0.15">
      <c r="A133" s="47" t="s">
        <v>1055</v>
      </c>
      <c r="B133" s="47" t="s">
        <v>395</v>
      </c>
      <c r="C133" s="48" t="s">
        <v>1056</v>
      </c>
      <c r="D133" s="47" t="s">
        <v>1057</v>
      </c>
      <c r="E133" s="55">
        <f>KS201EW_Numbers!E195</f>
        <v>1073045</v>
      </c>
      <c r="F133" s="55">
        <f>KS201EW_Numbers!F195</f>
        <v>570217</v>
      </c>
      <c r="G133" s="55">
        <f>KS201EW_Numbers!G195</f>
        <v>22021</v>
      </c>
      <c r="H133" s="55">
        <f>KS201EW_Numbers!H195</f>
        <v>408</v>
      </c>
      <c r="I133" s="55">
        <f>KS201EW_Numbers!I195</f>
        <v>28990</v>
      </c>
      <c r="J133" s="55">
        <f>KS201EW_Numbers!J195</f>
        <v>24720</v>
      </c>
      <c r="K133" s="55">
        <f>KS201EW_Numbers!K195</f>
        <v>3223</v>
      </c>
      <c r="L133" s="55">
        <f>KS201EW_Numbers!L195</f>
        <v>11186</v>
      </c>
      <c r="M133" s="55">
        <f>KS201EW_Numbers!M195</f>
        <v>8476</v>
      </c>
      <c r="N133" s="55">
        <f>KS201EW_Numbers!N195</f>
        <v>64621</v>
      </c>
      <c r="O133" s="55">
        <f>KS201EW_Numbers!O195</f>
        <v>144627</v>
      </c>
      <c r="P133" s="55">
        <f>KS201EW_Numbers!P195</f>
        <v>32532</v>
      </c>
      <c r="Q133" s="55">
        <f>KS201EW_Numbers!Q195</f>
        <v>12712</v>
      </c>
      <c r="R133" s="55">
        <f>KS201EW_Numbers!R195</f>
        <v>31148</v>
      </c>
      <c r="S133" s="55">
        <f>KS201EW_Numbers!S195</f>
        <v>29991</v>
      </c>
      <c r="T133" s="55">
        <f>KS201EW_Numbers!T195</f>
        <v>47641</v>
      </c>
      <c r="U133" s="55">
        <f>KS201EW_Numbers!U195</f>
        <v>18728</v>
      </c>
      <c r="V133" s="55">
        <f>KS201EW_Numbers!V195</f>
        <v>10910</v>
      </c>
      <c r="W133" s="55">
        <f>KS201EW_Numbers!W195</f>
        <v>10894</v>
      </c>
      <c r="X133" s="55">
        <f t="shared" ref="X133:X140" si="47">SUM(F133:W133)</f>
        <v>1073045</v>
      </c>
      <c r="Y133" s="55">
        <f t="shared" ref="Y133:Y140" si="48">E133-X133</f>
        <v>0</v>
      </c>
      <c r="Z133" s="47">
        <f t="shared" si="41"/>
        <v>621636</v>
      </c>
      <c r="AA133" s="47">
        <f t="shared" si="42"/>
        <v>96360</v>
      </c>
      <c r="AB133" s="47">
        <f t="shared" si="43"/>
        <v>285640</v>
      </c>
      <c r="AC133" s="47">
        <f t="shared" si="44"/>
        <v>47605</v>
      </c>
      <c r="AD133" s="47">
        <f t="shared" si="45"/>
        <v>21804</v>
      </c>
      <c r="AE133" s="47">
        <f t="shared" si="46"/>
        <v>1073045</v>
      </c>
    </row>
    <row r="134" spans="1:31" x14ac:dyDescent="0.15">
      <c r="A134" s="47" t="s">
        <v>1058</v>
      </c>
      <c r="B134" s="47" t="s">
        <v>397</v>
      </c>
      <c r="C134" s="48" t="s">
        <v>1056</v>
      </c>
      <c r="D134" s="47" t="s">
        <v>1057</v>
      </c>
      <c r="E134" s="55">
        <f>KS201EW_Numbers!E196</f>
        <v>316960</v>
      </c>
      <c r="F134" s="55">
        <f>KS201EW_Numbers!F196</f>
        <v>211188</v>
      </c>
      <c r="G134" s="55">
        <f>KS201EW_Numbers!G196</f>
        <v>7305</v>
      </c>
      <c r="H134" s="55">
        <f>KS201EW_Numbers!H196</f>
        <v>151</v>
      </c>
      <c r="I134" s="55">
        <f>KS201EW_Numbers!I196</f>
        <v>15385</v>
      </c>
      <c r="J134" s="55">
        <f>KS201EW_Numbers!J196</f>
        <v>3672</v>
      </c>
      <c r="K134" s="55">
        <f>KS201EW_Numbers!K196</f>
        <v>943</v>
      </c>
      <c r="L134" s="55">
        <f>KS201EW_Numbers!L196</f>
        <v>2388</v>
      </c>
      <c r="M134" s="55">
        <f>KS201EW_Numbers!M196</f>
        <v>1227</v>
      </c>
      <c r="N134" s="55">
        <f>KS201EW_Numbers!N196</f>
        <v>27751</v>
      </c>
      <c r="O134" s="55">
        <f>KS201EW_Numbers!O196</f>
        <v>9510</v>
      </c>
      <c r="P134" s="55">
        <f>KS201EW_Numbers!P196</f>
        <v>2951</v>
      </c>
      <c r="Q134" s="55">
        <f>KS201EW_Numbers!Q196</f>
        <v>3728</v>
      </c>
      <c r="R134" s="55">
        <f>KS201EW_Numbers!R196</f>
        <v>7658</v>
      </c>
      <c r="S134" s="55">
        <f>KS201EW_Numbers!S196</f>
        <v>12836</v>
      </c>
      <c r="T134" s="55">
        <f>KS201EW_Numbers!T196</f>
        <v>3317</v>
      </c>
      <c r="U134" s="55">
        <f>KS201EW_Numbers!U196</f>
        <v>1611</v>
      </c>
      <c r="V134" s="55">
        <f>KS201EW_Numbers!V196</f>
        <v>2020</v>
      </c>
      <c r="W134" s="55">
        <f>KS201EW_Numbers!W196</f>
        <v>3319</v>
      </c>
      <c r="X134" s="55">
        <f t="shared" si="47"/>
        <v>316960</v>
      </c>
      <c r="Y134" s="55">
        <f t="shared" si="48"/>
        <v>0</v>
      </c>
      <c r="Z134" s="47">
        <f t="shared" si="41"/>
        <v>234029</v>
      </c>
      <c r="AA134" s="47">
        <f t="shared" si="42"/>
        <v>17764</v>
      </c>
      <c r="AB134" s="47">
        <f t="shared" si="43"/>
        <v>51598</v>
      </c>
      <c r="AC134" s="47">
        <f t="shared" si="44"/>
        <v>8230</v>
      </c>
      <c r="AD134" s="47">
        <f t="shared" si="45"/>
        <v>5339</v>
      </c>
      <c r="AE134" s="47">
        <f t="shared" si="46"/>
        <v>316960</v>
      </c>
    </row>
    <row r="135" spans="1:31" x14ac:dyDescent="0.15">
      <c r="A135" s="47" t="s">
        <v>1059</v>
      </c>
      <c r="B135" s="47" t="s">
        <v>1060</v>
      </c>
      <c r="C135" s="48" t="s">
        <v>1056</v>
      </c>
      <c r="D135" s="47" t="s">
        <v>1057</v>
      </c>
      <c r="E135" s="55">
        <f>KS201EW_Numbers!E197</f>
        <v>312925</v>
      </c>
      <c r="F135" s="55">
        <f>KS201EW_Numbers!F197</f>
        <v>277050</v>
      </c>
      <c r="G135" s="55">
        <f>KS201EW_Numbers!G197</f>
        <v>1170</v>
      </c>
      <c r="H135" s="55">
        <f>KS201EW_Numbers!H197</f>
        <v>352</v>
      </c>
      <c r="I135" s="55">
        <f>KS201EW_Numbers!I197</f>
        <v>3035</v>
      </c>
      <c r="J135" s="55">
        <f>KS201EW_Numbers!J197</f>
        <v>3477</v>
      </c>
      <c r="K135" s="55">
        <f>KS201EW_Numbers!K197</f>
        <v>250</v>
      </c>
      <c r="L135" s="55">
        <f>KS201EW_Numbers!L197</f>
        <v>1277</v>
      </c>
      <c r="M135" s="55">
        <f>KS201EW_Numbers!M197</f>
        <v>754</v>
      </c>
      <c r="N135" s="55">
        <f>KS201EW_Numbers!N197</f>
        <v>5737</v>
      </c>
      <c r="O135" s="55">
        <f>KS201EW_Numbers!O197</f>
        <v>10339</v>
      </c>
      <c r="P135" s="55">
        <f>KS201EW_Numbers!P197</f>
        <v>397</v>
      </c>
      <c r="Q135" s="55">
        <f>KS201EW_Numbers!Q197</f>
        <v>876</v>
      </c>
      <c r="R135" s="55">
        <f>KS201EW_Numbers!R197</f>
        <v>1593</v>
      </c>
      <c r="S135" s="55">
        <f>KS201EW_Numbers!S197</f>
        <v>1402</v>
      </c>
      <c r="T135" s="55">
        <f>KS201EW_Numbers!T197</f>
        <v>2658</v>
      </c>
      <c r="U135" s="55">
        <f>KS201EW_Numbers!U197</f>
        <v>611</v>
      </c>
      <c r="V135" s="55">
        <f>KS201EW_Numbers!V197</f>
        <v>1259</v>
      </c>
      <c r="W135" s="55">
        <f>KS201EW_Numbers!W197</f>
        <v>688</v>
      </c>
      <c r="X135" s="55">
        <f t="shared" si="47"/>
        <v>312925</v>
      </c>
      <c r="Y135" s="55">
        <f t="shared" si="48"/>
        <v>0</v>
      </c>
      <c r="Z135" s="47">
        <f t="shared" si="41"/>
        <v>281607</v>
      </c>
      <c r="AA135" s="47">
        <f t="shared" si="42"/>
        <v>4671</v>
      </c>
      <c r="AB135" s="47">
        <f t="shared" si="43"/>
        <v>18942</v>
      </c>
      <c r="AC135" s="47">
        <f t="shared" si="44"/>
        <v>5758</v>
      </c>
      <c r="AD135" s="47">
        <f t="shared" si="45"/>
        <v>1947</v>
      </c>
      <c r="AE135" s="47">
        <f t="shared" si="46"/>
        <v>312925</v>
      </c>
    </row>
    <row r="136" spans="1:31" x14ac:dyDescent="0.15">
      <c r="A136" s="47" t="s">
        <v>1061</v>
      </c>
      <c r="B136" s="47" t="s">
        <v>1062</v>
      </c>
      <c r="C136" s="48" t="s">
        <v>1056</v>
      </c>
      <c r="D136" s="47" t="s">
        <v>1057</v>
      </c>
      <c r="E136" s="55">
        <f>KS201EW_Numbers!E198</f>
        <v>308063</v>
      </c>
      <c r="F136" s="55">
        <f>KS201EW_Numbers!F198</f>
        <v>202822</v>
      </c>
      <c r="G136" s="55">
        <f>KS201EW_Numbers!G198</f>
        <v>2045</v>
      </c>
      <c r="H136" s="55">
        <f>KS201EW_Numbers!H198</f>
        <v>141</v>
      </c>
      <c r="I136" s="55">
        <f>KS201EW_Numbers!I198</f>
        <v>10463</v>
      </c>
      <c r="J136" s="55">
        <f>KS201EW_Numbers!J198</f>
        <v>6163</v>
      </c>
      <c r="K136" s="55">
        <f>KS201EW_Numbers!K198</f>
        <v>515</v>
      </c>
      <c r="L136" s="55">
        <f>KS201EW_Numbers!L198</f>
        <v>2043</v>
      </c>
      <c r="M136" s="55">
        <f>KS201EW_Numbers!M198</f>
        <v>1478</v>
      </c>
      <c r="N136" s="55">
        <f>KS201EW_Numbers!N198</f>
        <v>31400</v>
      </c>
      <c r="O136" s="55">
        <f>KS201EW_Numbers!O198</f>
        <v>13952</v>
      </c>
      <c r="P136" s="55">
        <f>KS201EW_Numbers!P198</f>
        <v>6588</v>
      </c>
      <c r="Q136" s="55">
        <f>KS201EW_Numbers!Q198</f>
        <v>839</v>
      </c>
      <c r="R136" s="55">
        <f>KS201EW_Numbers!R198</f>
        <v>6479</v>
      </c>
      <c r="S136" s="55">
        <f>KS201EW_Numbers!S198</f>
        <v>4396</v>
      </c>
      <c r="T136" s="55">
        <f>KS201EW_Numbers!T198</f>
        <v>11382</v>
      </c>
      <c r="U136" s="55">
        <f>KS201EW_Numbers!U198</f>
        <v>2579</v>
      </c>
      <c r="V136" s="55">
        <f>KS201EW_Numbers!V198</f>
        <v>901</v>
      </c>
      <c r="W136" s="55">
        <f>KS201EW_Numbers!W198</f>
        <v>3877</v>
      </c>
      <c r="X136" s="55">
        <f t="shared" si="47"/>
        <v>308063</v>
      </c>
      <c r="Y136" s="55">
        <f t="shared" si="48"/>
        <v>0</v>
      </c>
      <c r="Z136" s="47">
        <f t="shared" si="41"/>
        <v>215471</v>
      </c>
      <c r="AA136" s="47">
        <f t="shared" si="42"/>
        <v>18357</v>
      </c>
      <c r="AB136" s="47">
        <f t="shared" si="43"/>
        <v>59258</v>
      </c>
      <c r="AC136" s="47">
        <f t="shared" si="44"/>
        <v>10199</v>
      </c>
      <c r="AD136" s="47">
        <f t="shared" si="45"/>
        <v>4778</v>
      </c>
      <c r="AE136" s="47">
        <f t="shared" si="46"/>
        <v>308063</v>
      </c>
    </row>
    <row r="137" spans="1:31" x14ac:dyDescent="0.15">
      <c r="A137" s="47" t="s">
        <v>1063</v>
      </c>
      <c r="B137" s="47" t="s">
        <v>403</v>
      </c>
      <c r="C137" s="48" t="s">
        <v>1056</v>
      </c>
      <c r="D137" s="47" t="s">
        <v>1057</v>
      </c>
      <c r="E137" s="55">
        <f>KS201EW_Numbers!E199</f>
        <v>206674</v>
      </c>
      <c r="F137" s="55">
        <f>KS201EW_Numbers!F199</f>
        <v>177248</v>
      </c>
      <c r="G137" s="55">
        <f>KS201EW_Numbers!G199</f>
        <v>3935</v>
      </c>
      <c r="H137" s="55">
        <f>KS201EW_Numbers!H199</f>
        <v>70</v>
      </c>
      <c r="I137" s="55">
        <f>KS201EW_Numbers!I199</f>
        <v>2991</v>
      </c>
      <c r="J137" s="55">
        <f>KS201EW_Numbers!J199</f>
        <v>2395</v>
      </c>
      <c r="K137" s="55">
        <f>KS201EW_Numbers!K199</f>
        <v>247</v>
      </c>
      <c r="L137" s="55">
        <f>KS201EW_Numbers!L199</f>
        <v>1156</v>
      </c>
      <c r="M137" s="55">
        <f>KS201EW_Numbers!M199</f>
        <v>606</v>
      </c>
      <c r="N137" s="55">
        <f>KS201EW_Numbers!N199</f>
        <v>7098</v>
      </c>
      <c r="O137" s="55">
        <f>KS201EW_Numbers!O199</f>
        <v>3413</v>
      </c>
      <c r="P137" s="55">
        <f>KS201EW_Numbers!P199</f>
        <v>633</v>
      </c>
      <c r="Q137" s="55">
        <f>KS201EW_Numbers!Q199</f>
        <v>906</v>
      </c>
      <c r="R137" s="55">
        <f>KS201EW_Numbers!R199</f>
        <v>1511</v>
      </c>
      <c r="S137" s="55">
        <f>KS201EW_Numbers!S199</f>
        <v>852</v>
      </c>
      <c r="T137" s="55">
        <f>KS201EW_Numbers!T199</f>
        <v>1930</v>
      </c>
      <c r="U137" s="55">
        <f>KS201EW_Numbers!U199</f>
        <v>457</v>
      </c>
      <c r="V137" s="55">
        <f>KS201EW_Numbers!V199</f>
        <v>358</v>
      </c>
      <c r="W137" s="55">
        <f>KS201EW_Numbers!W199</f>
        <v>868</v>
      </c>
      <c r="X137" s="55">
        <f t="shared" si="47"/>
        <v>206674</v>
      </c>
      <c r="Y137" s="55">
        <f t="shared" si="48"/>
        <v>0</v>
      </c>
      <c r="Z137" s="47">
        <f t="shared" si="41"/>
        <v>184244</v>
      </c>
      <c r="AA137" s="47">
        <f t="shared" si="42"/>
        <v>3239</v>
      </c>
      <c r="AB137" s="47">
        <f t="shared" si="43"/>
        <v>13561</v>
      </c>
      <c r="AC137" s="47">
        <f t="shared" si="44"/>
        <v>4404</v>
      </c>
      <c r="AD137" s="47">
        <f t="shared" si="45"/>
        <v>1226</v>
      </c>
      <c r="AE137" s="47">
        <f t="shared" si="46"/>
        <v>206674</v>
      </c>
    </row>
    <row r="138" spans="1:31" x14ac:dyDescent="0.15">
      <c r="A138" s="47" t="s">
        <v>1064</v>
      </c>
      <c r="B138" s="47" t="s">
        <v>405</v>
      </c>
      <c r="C138" s="48" t="s">
        <v>1056</v>
      </c>
      <c r="D138" s="47" t="s">
        <v>1057</v>
      </c>
      <c r="E138" s="55">
        <f>KS201EW_Numbers!E200</f>
        <v>269323</v>
      </c>
      <c r="F138" s="55">
        <f>KS201EW_Numbers!F200</f>
        <v>207238</v>
      </c>
      <c r="G138" s="55">
        <f>KS201EW_Numbers!G200</f>
        <v>1181</v>
      </c>
      <c r="H138" s="55">
        <f>KS201EW_Numbers!H200</f>
        <v>287</v>
      </c>
      <c r="I138" s="55">
        <f>KS201EW_Numbers!I200</f>
        <v>3763</v>
      </c>
      <c r="J138" s="55">
        <f>KS201EW_Numbers!J200</f>
        <v>4312</v>
      </c>
      <c r="K138" s="55">
        <f>KS201EW_Numbers!K200</f>
        <v>321</v>
      </c>
      <c r="L138" s="55">
        <f>KS201EW_Numbers!L200</f>
        <v>1754</v>
      </c>
      <c r="M138" s="55">
        <f>KS201EW_Numbers!M200</f>
        <v>837</v>
      </c>
      <c r="N138" s="55">
        <f>KS201EW_Numbers!N200</f>
        <v>16502</v>
      </c>
      <c r="O138" s="55">
        <f>KS201EW_Numbers!O200</f>
        <v>14289</v>
      </c>
      <c r="P138" s="55">
        <f>KS201EW_Numbers!P200</f>
        <v>5194</v>
      </c>
      <c r="Q138" s="55">
        <f>KS201EW_Numbers!Q200</f>
        <v>993</v>
      </c>
      <c r="R138" s="55">
        <f>KS201EW_Numbers!R200</f>
        <v>4044</v>
      </c>
      <c r="S138" s="55">
        <f>KS201EW_Numbers!S200</f>
        <v>1999</v>
      </c>
      <c r="T138" s="55">
        <f>KS201EW_Numbers!T200</f>
        <v>3197</v>
      </c>
      <c r="U138" s="55">
        <f>KS201EW_Numbers!U200</f>
        <v>1173</v>
      </c>
      <c r="V138" s="55">
        <f>KS201EW_Numbers!V200</f>
        <v>222</v>
      </c>
      <c r="W138" s="55">
        <f>KS201EW_Numbers!W200</f>
        <v>2017</v>
      </c>
      <c r="X138" s="55">
        <f t="shared" si="47"/>
        <v>269323</v>
      </c>
      <c r="Y138" s="55">
        <f t="shared" si="48"/>
        <v>0</v>
      </c>
      <c r="Z138" s="47">
        <f t="shared" si="41"/>
        <v>212469</v>
      </c>
      <c r="AA138" s="47">
        <f t="shared" si="42"/>
        <v>6369</v>
      </c>
      <c r="AB138" s="47">
        <f t="shared" si="43"/>
        <v>41022</v>
      </c>
      <c r="AC138" s="47">
        <f t="shared" si="44"/>
        <v>7224</v>
      </c>
      <c r="AD138" s="47">
        <f t="shared" si="45"/>
        <v>2239</v>
      </c>
      <c r="AE138" s="47">
        <f t="shared" si="46"/>
        <v>269323</v>
      </c>
    </row>
    <row r="139" spans="1:31" x14ac:dyDescent="0.15">
      <c r="A139" s="47" t="s">
        <v>1065</v>
      </c>
      <c r="B139" s="47" t="s">
        <v>407</v>
      </c>
      <c r="C139" s="48" t="s">
        <v>1056</v>
      </c>
      <c r="D139" s="47" t="s">
        <v>1057</v>
      </c>
      <c r="E139" s="55">
        <f>KS201EW_Numbers!E201</f>
        <v>249470</v>
      </c>
      <c r="F139" s="55">
        <f>KS201EW_Numbers!F201</f>
        <v>160945</v>
      </c>
      <c r="G139" s="55">
        <f>KS201EW_Numbers!G201</f>
        <v>1526</v>
      </c>
      <c r="H139" s="55">
        <f>KS201EW_Numbers!H201</f>
        <v>209</v>
      </c>
      <c r="I139" s="55">
        <f>KS201EW_Numbers!I201</f>
        <v>7002</v>
      </c>
      <c r="J139" s="55">
        <f>KS201EW_Numbers!J201</f>
        <v>8495</v>
      </c>
      <c r="K139" s="55">
        <f>KS201EW_Numbers!K201</f>
        <v>554</v>
      </c>
      <c r="L139" s="55">
        <f>KS201EW_Numbers!L201</f>
        <v>2160</v>
      </c>
      <c r="M139" s="55">
        <f>KS201EW_Numbers!M201</f>
        <v>1575</v>
      </c>
      <c r="N139" s="55">
        <f>KS201EW_Numbers!N201</f>
        <v>32162</v>
      </c>
      <c r="O139" s="55">
        <f>KS201EW_Numbers!O201</f>
        <v>4415</v>
      </c>
      <c r="P139" s="55">
        <f>KS201EW_Numbers!P201</f>
        <v>432</v>
      </c>
      <c r="Q139" s="55">
        <f>KS201EW_Numbers!Q201</f>
        <v>1376</v>
      </c>
      <c r="R139" s="55">
        <f>KS201EW_Numbers!R201</f>
        <v>6575</v>
      </c>
      <c r="S139" s="55">
        <f>KS201EW_Numbers!S201</f>
        <v>4081</v>
      </c>
      <c r="T139" s="55">
        <f>KS201EW_Numbers!T201</f>
        <v>9507</v>
      </c>
      <c r="U139" s="55">
        <f>KS201EW_Numbers!U201</f>
        <v>3721</v>
      </c>
      <c r="V139" s="55">
        <f>KS201EW_Numbers!V201</f>
        <v>359</v>
      </c>
      <c r="W139" s="55">
        <f>KS201EW_Numbers!W201</f>
        <v>4376</v>
      </c>
      <c r="X139" s="55">
        <f t="shared" si="47"/>
        <v>249470</v>
      </c>
      <c r="Y139" s="55">
        <f t="shared" si="48"/>
        <v>0</v>
      </c>
      <c r="Z139" s="47">
        <f t="shared" si="41"/>
        <v>169682</v>
      </c>
      <c r="AA139" s="47">
        <f t="shared" si="42"/>
        <v>17309</v>
      </c>
      <c r="AB139" s="47">
        <f t="shared" si="43"/>
        <v>44960</v>
      </c>
      <c r="AC139" s="47">
        <f t="shared" si="44"/>
        <v>12784</v>
      </c>
      <c r="AD139" s="47">
        <f t="shared" si="45"/>
        <v>4735</v>
      </c>
      <c r="AE139" s="47">
        <f t="shared" si="46"/>
        <v>249470</v>
      </c>
    </row>
    <row r="140" spans="1:31" x14ac:dyDescent="0.15">
      <c r="D140" s="50" t="s">
        <v>936</v>
      </c>
      <c r="E140" s="56">
        <f t="shared" ref="E140:W140" si="49">SUM(E133:E139)</f>
        <v>2736460</v>
      </c>
      <c r="F140" s="56">
        <f t="shared" si="49"/>
        <v>1806708</v>
      </c>
      <c r="G140" s="56">
        <f t="shared" si="49"/>
        <v>39183</v>
      </c>
      <c r="H140" s="56">
        <f t="shared" si="49"/>
        <v>1618</v>
      </c>
      <c r="I140" s="56">
        <f t="shared" si="49"/>
        <v>71629</v>
      </c>
      <c r="J140" s="56">
        <f t="shared" si="49"/>
        <v>53234</v>
      </c>
      <c r="K140" s="56">
        <f t="shared" si="49"/>
        <v>6053</v>
      </c>
      <c r="L140" s="56">
        <f t="shared" si="49"/>
        <v>21964</v>
      </c>
      <c r="M140" s="56">
        <f t="shared" si="49"/>
        <v>14953</v>
      </c>
      <c r="N140" s="56">
        <f t="shared" si="49"/>
        <v>185271</v>
      </c>
      <c r="O140" s="56">
        <f t="shared" si="49"/>
        <v>200545</v>
      </c>
      <c r="P140" s="56">
        <f t="shared" si="49"/>
        <v>48727</v>
      </c>
      <c r="Q140" s="56">
        <f t="shared" si="49"/>
        <v>21430</v>
      </c>
      <c r="R140" s="56">
        <f t="shared" si="49"/>
        <v>59008</v>
      </c>
      <c r="S140" s="56">
        <f t="shared" si="49"/>
        <v>55557</v>
      </c>
      <c r="T140" s="56">
        <f t="shared" si="49"/>
        <v>79632</v>
      </c>
      <c r="U140" s="56">
        <f t="shared" si="49"/>
        <v>28880</v>
      </c>
      <c r="V140" s="56">
        <f t="shared" si="49"/>
        <v>16029</v>
      </c>
      <c r="W140" s="56">
        <f t="shared" si="49"/>
        <v>26039</v>
      </c>
      <c r="X140" s="55">
        <f t="shared" si="47"/>
        <v>2736460</v>
      </c>
      <c r="Y140" s="55">
        <f t="shared" si="48"/>
        <v>0</v>
      </c>
      <c r="Z140" s="47">
        <f t="shared" si="41"/>
        <v>1919138</v>
      </c>
      <c r="AA140" s="47">
        <f t="shared" si="42"/>
        <v>164069</v>
      </c>
      <c r="AB140" s="47">
        <f t="shared" si="43"/>
        <v>514981</v>
      </c>
      <c r="AC140" s="47">
        <f t="shared" si="44"/>
        <v>96204</v>
      </c>
      <c r="AD140" s="47">
        <f t="shared" si="45"/>
        <v>42068</v>
      </c>
      <c r="AE140" s="47">
        <f t="shared" si="46"/>
        <v>2736460</v>
      </c>
    </row>
    <row r="141" spans="1:31" x14ac:dyDescent="0.15">
      <c r="D141" s="50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Z141" s="47">
        <f t="shared" si="41"/>
        <v>0</v>
      </c>
      <c r="AA141" s="47">
        <f t="shared" si="42"/>
        <v>0</v>
      </c>
      <c r="AB141" s="47">
        <f t="shared" si="43"/>
        <v>0</v>
      </c>
      <c r="AC141" s="47">
        <f t="shared" si="44"/>
        <v>0</v>
      </c>
      <c r="AD141" s="47">
        <f t="shared" si="45"/>
        <v>0</v>
      </c>
      <c r="AE141" s="47">
        <f t="shared" si="46"/>
        <v>0</v>
      </c>
    </row>
    <row r="142" spans="1:31" x14ac:dyDescent="0.15">
      <c r="A142" s="47" t="s">
        <v>1066</v>
      </c>
      <c r="B142" s="47" t="s">
        <v>1067</v>
      </c>
      <c r="C142" s="48" t="s">
        <v>1068</v>
      </c>
      <c r="D142" s="47" t="s">
        <v>1069</v>
      </c>
      <c r="E142" s="55">
        <f>KS201EW_Numbers!E174</f>
        <v>249008</v>
      </c>
      <c r="F142" s="55">
        <f>KS201EW_Numbers!F174</f>
        <v>215222</v>
      </c>
      <c r="G142" s="55">
        <f>KS201EW_Numbers!G174</f>
        <v>636</v>
      </c>
      <c r="H142" s="55">
        <f>KS201EW_Numbers!H174</f>
        <v>183</v>
      </c>
      <c r="I142" s="55">
        <f>KS201EW_Numbers!I174</f>
        <v>4671</v>
      </c>
      <c r="J142" s="55">
        <f>KS201EW_Numbers!J174</f>
        <v>1892</v>
      </c>
      <c r="K142" s="55">
        <f>KS201EW_Numbers!K174</f>
        <v>559</v>
      </c>
      <c r="L142" s="55">
        <f>KS201EW_Numbers!L174</f>
        <v>1347</v>
      </c>
      <c r="M142" s="55">
        <f>KS201EW_Numbers!M174</f>
        <v>693</v>
      </c>
      <c r="N142" s="55">
        <f>KS201EW_Numbers!N174</f>
        <v>2329</v>
      </c>
      <c r="O142" s="55">
        <f>KS201EW_Numbers!O174</f>
        <v>10429</v>
      </c>
      <c r="P142" s="55">
        <f>KS201EW_Numbers!P174</f>
        <v>1097</v>
      </c>
      <c r="Q142" s="55">
        <f>KS201EW_Numbers!Q174</f>
        <v>1224</v>
      </c>
      <c r="R142" s="55">
        <f>KS201EW_Numbers!R174</f>
        <v>3363</v>
      </c>
      <c r="S142" s="55">
        <f>KS201EW_Numbers!S174</f>
        <v>2536</v>
      </c>
      <c r="T142" s="55">
        <f>KS201EW_Numbers!T174</f>
        <v>834</v>
      </c>
      <c r="U142" s="55">
        <f>KS201EW_Numbers!U174</f>
        <v>371</v>
      </c>
      <c r="V142" s="55">
        <f>KS201EW_Numbers!V174</f>
        <v>408</v>
      </c>
      <c r="W142" s="55">
        <f>KS201EW_Numbers!W174</f>
        <v>1214</v>
      </c>
      <c r="X142" s="55">
        <f t="shared" ref="X142:X151" si="50">SUM(F142:W142)</f>
        <v>249008</v>
      </c>
      <c r="Y142" s="55">
        <f t="shared" ref="Y142:Y151" si="51">E142-X142</f>
        <v>0</v>
      </c>
      <c r="Z142" s="47">
        <f t="shared" si="41"/>
        <v>220712</v>
      </c>
      <c r="AA142" s="47">
        <f t="shared" si="42"/>
        <v>3741</v>
      </c>
      <c r="AB142" s="47">
        <f t="shared" si="43"/>
        <v>18442</v>
      </c>
      <c r="AC142" s="47">
        <f t="shared" si="44"/>
        <v>4491</v>
      </c>
      <c r="AD142" s="47">
        <f t="shared" si="45"/>
        <v>1622</v>
      </c>
      <c r="AE142" s="47">
        <f t="shared" si="46"/>
        <v>249008</v>
      </c>
    </row>
    <row r="143" spans="1:31" x14ac:dyDescent="0.15">
      <c r="A143" s="47" t="s">
        <v>1070</v>
      </c>
      <c r="B143" s="47" t="s">
        <v>365</v>
      </c>
      <c r="C143" s="48" t="s">
        <v>1068</v>
      </c>
      <c r="D143" s="47" t="s">
        <v>1069</v>
      </c>
      <c r="E143" s="55">
        <f>KS201EW_Numbers!E178</f>
        <v>97462</v>
      </c>
      <c r="F143" s="55">
        <f>KS201EW_Numbers!F178</f>
        <v>94042</v>
      </c>
      <c r="G143" s="55">
        <f>KS201EW_Numbers!G178</f>
        <v>350</v>
      </c>
      <c r="H143" s="55">
        <f>KS201EW_Numbers!H178</f>
        <v>8</v>
      </c>
      <c r="I143" s="55">
        <f>KS201EW_Numbers!I178</f>
        <v>856</v>
      </c>
      <c r="J143" s="55">
        <f>KS201EW_Numbers!J178</f>
        <v>458</v>
      </c>
      <c r="K143" s="55">
        <f>KS201EW_Numbers!K178</f>
        <v>51</v>
      </c>
      <c r="L143" s="55">
        <f>KS201EW_Numbers!L178</f>
        <v>214</v>
      </c>
      <c r="M143" s="55">
        <f>KS201EW_Numbers!M178</f>
        <v>144</v>
      </c>
      <c r="N143" s="55">
        <f>KS201EW_Numbers!N178</f>
        <v>406</v>
      </c>
      <c r="O143" s="55">
        <f>KS201EW_Numbers!O178</f>
        <v>110</v>
      </c>
      <c r="P143" s="55">
        <f>KS201EW_Numbers!P178</f>
        <v>48</v>
      </c>
      <c r="Q143" s="55">
        <f>KS201EW_Numbers!Q178</f>
        <v>227</v>
      </c>
      <c r="R143" s="55">
        <f>KS201EW_Numbers!R178</f>
        <v>191</v>
      </c>
      <c r="S143" s="55">
        <f>KS201EW_Numbers!S178</f>
        <v>98</v>
      </c>
      <c r="T143" s="55">
        <f>KS201EW_Numbers!T178</f>
        <v>147</v>
      </c>
      <c r="U143" s="55">
        <f>KS201EW_Numbers!U178</f>
        <v>35</v>
      </c>
      <c r="V143" s="55">
        <f>KS201EW_Numbers!V178</f>
        <v>10</v>
      </c>
      <c r="W143" s="55">
        <f>KS201EW_Numbers!W178</f>
        <v>67</v>
      </c>
      <c r="X143" s="55">
        <f t="shared" si="50"/>
        <v>97462</v>
      </c>
      <c r="Y143" s="55">
        <f t="shared" si="51"/>
        <v>0</v>
      </c>
      <c r="Z143" s="47">
        <f t="shared" si="41"/>
        <v>95256</v>
      </c>
      <c r="AA143" s="47">
        <f t="shared" si="42"/>
        <v>280</v>
      </c>
      <c r="AB143" s="47">
        <f t="shared" si="43"/>
        <v>982</v>
      </c>
      <c r="AC143" s="47">
        <f t="shared" si="44"/>
        <v>867</v>
      </c>
      <c r="AD143" s="47">
        <f t="shared" si="45"/>
        <v>77</v>
      </c>
      <c r="AE143" s="47">
        <f t="shared" si="46"/>
        <v>97462</v>
      </c>
    </row>
    <row r="144" spans="1:31" x14ac:dyDescent="0.15">
      <c r="A144" s="47" t="s">
        <v>1071</v>
      </c>
      <c r="B144" s="47" t="s">
        <v>367</v>
      </c>
      <c r="C144" s="48" t="s">
        <v>1068</v>
      </c>
      <c r="D144" s="47" t="s">
        <v>1069</v>
      </c>
      <c r="E144" s="55">
        <f>KS201EW_Numbers!E179</f>
        <v>113583</v>
      </c>
      <c r="F144" s="55">
        <f>KS201EW_Numbers!F179</f>
        <v>97854</v>
      </c>
      <c r="G144" s="55">
        <f>KS201EW_Numbers!G179</f>
        <v>542</v>
      </c>
      <c r="H144" s="55">
        <f>KS201EW_Numbers!H179</f>
        <v>72</v>
      </c>
      <c r="I144" s="55">
        <f>KS201EW_Numbers!I179</f>
        <v>4236</v>
      </c>
      <c r="J144" s="55">
        <f>KS201EW_Numbers!J179</f>
        <v>800</v>
      </c>
      <c r="K144" s="55">
        <f>KS201EW_Numbers!K179</f>
        <v>92</v>
      </c>
      <c r="L144" s="55">
        <f>KS201EW_Numbers!L179</f>
        <v>451</v>
      </c>
      <c r="M144" s="55">
        <f>KS201EW_Numbers!M179</f>
        <v>276</v>
      </c>
      <c r="N144" s="55">
        <f>KS201EW_Numbers!N179</f>
        <v>916</v>
      </c>
      <c r="O144" s="55">
        <f>KS201EW_Numbers!O179</f>
        <v>5598</v>
      </c>
      <c r="P144" s="55">
        <f>KS201EW_Numbers!P179</f>
        <v>157</v>
      </c>
      <c r="Q144" s="55">
        <f>KS201EW_Numbers!Q179</f>
        <v>331</v>
      </c>
      <c r="R144" s="55">
        <f>KS201EW_Numbers!R179</f>
        <v>862</v>
      </c>
      <c r="S144" s="55">
        <f>KS201EW_Numbers!S179</f>
        <v>333</v>
      </c>
      <c r="T144" s="55">
        <f>KS201EW_Numbers!T179</f>
        <v>500</v>
      </c>
      <c r="U144" s="55">
        <f>KS201EW_Numbers!U179</f>
        <v>190</v>
      </c>
      <c r="V144" s="55">
        <f>KS201EW_Numbers!V179</f>
        <v>91</v>
      </c>
      <c r="W144" s="55">
        <f>KS201EW_Numbers!W179</f>
        <v>282</v>
      </c>
      <c r="X144" s="55">
        <f t="shared" si="50"/>
        <v>113583</v>
      </c>
      <c r="Y144" s="55">
        <f t="shared" si="51"/>
        <v>0</v>
      </c>
      <c r="Z144" s="47">
        <f t="shared" si="41"/>
        <v>102704</v>
      </c>
      <c r="AA144" s="47">
        <f t="shared" si="42"/>
        <v>1023</v>
      </c>
      <c r="AB144" s="47">
        <f t="shared" si="43"/>
        <v>7864</v>
      </c>
      <c r="AC144" s="47">
        <f t="shared" si="44"/>
        <v>1619</v>
      </c>
      <c r="AD144" s="47">
        <f t="shared" si="45"/>
        <v>373</v>
      </c>
      <c r="AE144" s="47">
        <f t="shared" si="46"/>
        <v>113583</v>
      </c>
    </row>
    <row r="145" spans="1:31" x14ac:dyDescent="0.15">
      <c r="A145" s="47" t="s">
        <v>1072</v>
      </c>
      <c r="B145" s="47" t="s">
        <v>369</v>
      </c>
      <c r="C145" s="48" t="s">
        <v>1068</v>
      </c>
      <c r="D145" s="47" t="s">
        <v>1069</v>
      </c>
      <c r="E145" s="55">
        <f>KS201EW_Numbers!E180</f>
        <v>100654</v>
      </c>
      <c r="F145" s="55">
        <f>KS201EW_Numbers!F180</f>
        <v>95263</v>
      </c>
      <c r="G145" s="55">
        <f>KS201EW_Numbers!G180</f>
        <v>598</v>
      </c>
      <c r="H145" s="55">
        <f>KS201EW_Numbers!H180</f>
        <v>13</v>
      </c>
      <c r="I145" s="55">
        <f>KS201EW_Numbers!I180</f>
        <v>1525</v>
      </c>
      <c r="J145" s="55">
        <f>KS201EW_Numbers!J180</f>
        <v>482</v>
      </c>
      <c r="K145" s="55">
        <f>KS201EW_Numbers!K180</f>
        <v>99</v>
      </c>
      <c r="L145" s="55">
        <f>KS201EW_Numbers!L180</f>
        <v>281</v>
      </c>
      <c r="M145" s="55">
        <f>KS201EW_Numbers!M180</f>
        <v>172</v>
      </c>
      <c r="N145" s="55">
        <f>KS201EW_Numbers!N180</f>
        <v>877</v>
      </c>
      <c r="O145" s="55">
        <f>KS201EW_Numbers!O180</f>
        <v>157</v>
      </c>
      <c r="P145" s="55">
        <f>KS201EW_Numbers!P180</f>
        <v>107</v>
      </c>
      <c r="Q145" s="55">
        <f>KS201EW_Numbers!Q180</f>
        <v>225</v>
      </c>
      <c r="R145" s="55">
        <f>KS201EW_Numbers!R180</f>
        <v>257</v>
      </c>
      <c r="S145" s="55">
        <f>KS201EW_Numbers!S180</f>
        <v>113</v>
      </c>
      <c r="T145" s="55">
        <f>KS201EW_Numbers!T180</f>
        <v>298</v>
      </c>
      <c r="U145" s="55">
        <f>KS201EW_Numbers!U180</f>
        <v>70</v>
      </c>
      <c r="V145" s="55">
        <f>KS201EW_Numbers!V180</f>
        <v>10</v>
      </c>
      <c r="W145" s="55">
        <f>KS201EW_Numbers!W180</f>
        <v>107</v>
      </c>
      <c r="X145" s="55">
        <f t="shared" si="50"/>
        <v>100654</v>
      </c>
      <c r="Y145" s="55">
        <f t="shared" si="51"/>
        <v>0</v>
      </c>
      <c r="Z145" s="47">
        <f t="shared" si="41"/>
        <v>97399</v>
      </c>
      <c r="AA145" s="47">
        <f t="shared" si="42"/>
        <v>481</v>
      </c>
      <c r="AB145" s="47">
        <f t="shared" si="43"/>
        <v>1623</v>
      </c>
      <c r="AC145" s="47">
        <f t="shared" si="44"/>
        <v>1034</v>
      </c>
      <c r="AD145" s="47">
        <f t="shared" si="45"/>
        <v>117</v>
      </c>
      <c r="AE145" s="47">
        <f t="shared" si="46"/>
        <v>100654</v>
      </c>
    </row>
    <row r="146" spans="1:31" x14ac:dyDescent="0.15">
      <c r="A146" s="47" t="s">
        <v>1073</v>
      </c>
      <c r="B146" s="47" t="s">
        <v>371</v>
      </c>
      <c r="C146" s="48" t="s">
        <v>1068</v>
      </c>
      <c r="D146" s="47" t="s">
        <v>1069</v>
      </c>
      <c r="E146" s="55">
        <f>KS201EW_Numbers!E181</f>
        <v>123871</v>
      </c>
      <c r="F146" s="55">
        <f>KS201EW_Numbers!F181</f>
        <v>115510</v>
      </c>
      <c r="G146" s="55">
        <f>KS201EW_Numbers!G181</f>
        <v>364</v>
      </c>
      <c r="H146" s="55">
        <f>KS201EW_Numbers!H181</f>
        <v>49</v>
      </c>
      <c r="I146" s="55">
        <f>KS201EW_Numbers!I181</f>
        <v>1739</v>
      </c>
      <c r="J146" s="55">
        <f>KS201EW_Numbers!J181</f>
        <v>565</v>
      </c>
      <c r="K146" s="55">
        <f>KS201EW_Numbers!K181</f>
        <v>156</v>
      </c>
      <c r="L146" s="55">
        <f>KS201EW_Numbers!L181</f>
        <v>468</v>
      </c>
      <c r="M146" s="55">
        <f>KS201EW_Numbers!M181</f>
        <v>301</v>
      </c>
      <c r="N146" s="55">
        <f>KS201EW_Numbers!N181</f>
        <v>937</v>
      </c>
      <c r="O146" s="55">
        <f>KS201EW_Numbers!O181</f>
        <v>485</v>
      </c>
      <c r="P146" s="55">
        <f>KS201EW_Numbers!P181</f>
        <v>154</v>
      </c>
      <c r="Q146" s="55">
        <f>KS201EW_Numbers!Q181</f>
        <v>978</v>
      </c>
      <c r="R146" s="55">
        <f>KS201EW_Numbers!R181</f>
        <v>958</v>
      </c>
      <c r="S146" s="55">
        <f>KS201EW_Numbers!S181</f>
        <v>515</v>
      </c>
      <c r="T146" s="55">
        <f>KS201EW_Numbers!T181</f>
        <v>236</v>
      </c>
      <c r="U146" s="55">
        <f>KS201EW_Numbers!U181</f>
        <v>77</v>
      </c>
      <c r="V146" s="55">
        <f>KS201EW_Numbers!V181</f>
        <v>136</v>
      </c>
      <c r="W146" s="55">
        <f>KS201EW_Numbers!W181</f>
        <v>243</v>
      </c>
      <c r="X146" s="55">
        <f t="shared" si="50"/>
        <v>123871</v>
      </c>
      <c r="Y146" s="55">
        <f t="shared" si="51"/>
        <v>0</v>
      </c>
      <c r="Z146" s="47">
        <f t="shared" si="41"/>
        <v>117662</v>
      </c>
      <c r="AA146" s="47">
        <f t="shared" si="42"/>
        <v>828</v>
      </c>
      <c r="AB146" s="47">
        <f t="shared" si="43"/>
        <v>3512</v>
      </c>
      <c r="AC146" s="47">
        <f t="shared" si="44"/>
        <v>1490</v>
      </c>
      <c r="AD146" s="47">
        <f t="shared" si="45"/>
        <v>379</v>
      </c>
      <c r="AE146" s="47">
        <f t="shared" si="46"/>
        <v>123871</v>
      </c>
    </row>
    <row r="147" spans="1:31" x14ac:dyDescent="0.15">
      <c r="A147" s="47" t="s">
        <v>1074</v>
      </c>
      <c r="B147" s="47" t="s">
        <v>373</v>
      </c>
      <c r="C147" s="48" t="s">
        <v>1068</v>
      </c>
      <c r="D147" s="47" t="s">
        <v>1069</v>
      </c>
      <c r="E147" s="55">
        <f>KS201EW_Numbers!E182</f>
        <v>108131</v>
      </c>
      <c r="F147" s="55">
        <f>KS201EW_Numbers!F182</f>
        <v>102339</v>
      </c>
      <c r="G147" s="55">
        <f>KS201EW_Numbers!G182</f>
        <v>469</v>
      </c>
      <c r="H147" s="55">
        <f>KS201EW_Numbers!H182</f>
        <v>128</v>
      </c>
      <c r="I147" s="55">
        <f>KS201EW_Numbers!I182</f>
        <v>764</v>
      </c>
      <c r="J147" s="55">
        <f>KS201EW_Numbers!J182</f>
        <v>796</v>
      </c>
      <c r="K147" s="55">
        <f>KS201EW_Numbers!K182</f>
        <v>40</v>
      </c>
      <c r="L147" s="55">
        <f>KS201EW_Numbers!L182</f>
        <v>479</v>
      </c>
      <c r="M147" s="55">
        <f>KS201EW_Numbers!M182</f>
        <v>180</v>
      </c>
      <c r="N147" s="55">
        <f>KS201EW_Numbers!N182</f>
        <v>1435</v>
      </c>
      <c r="O147" s="55">
        <f>KS201EW_Numbers!O182</f>
        <v>170</v>
      </c>
      <c r="P147" s="55">
        <f>KS201EW_Numbers!P182</f>
        <v>17</v>
      </c>
      <c r="Q147" s="55">
        <f>KS201EW_Numbers!Q182</f>
        <v>204</v>
      </c>
      <c r="R147" s="55">
        <f>KS201EW_Numbers!R182</f>
        <v>296</v>
      </c>
      <c r="S147" s="55">
        <f>KS201EW_Numbers!S182</f>
        <v>142</v>
      </c>
      <c r="T147" s="55">
        <f>KS201EW_Numbers!T182</f>
        <v>371</v>
      </c>
      <c r="U147" s="55">
        <f>KS201EW_Numbers!U182</f>
        <v>65</v>
      </c>
      <c r="V147" s="55">
        <f>KS201EW_Numbers!V182</f>
        <v>44</v>
      </c>
      <c r="W147" s="55">
        <f>KS201EW_Numbers!W182</f>
        <v>192</v>
      </c>
      <c r="X147" s="55">
        <f t="shared" si="50"/>
        <v>108131</v>
      </c>
      <c r="Y147" s="55">
        <f t="shared" si="51"/>
        <v>0</v>
      </c>
      <c r="Z147" s="47">
        <f t="shared" si="41"/>
        <v>103700</v>
      </c>
      <c r="AA147" s="47">
        <f t="shared" si="42"/>
        <v>578</v>
      </c>
      <c r="AB147" s="47">
        <f t="shared" si="43"/>
        <v>2122</v>
      </c>
      <c r="AC147" s="47">
        <f t="shared" si="44"/>
        <v>1495</v>
      </c>
      <c r="AD147" s="47">
        <f t="shared" si="45"/>
        <v>236</v>
      </c>
      <c r="AE147" s="47">
        <f t="shared" si="46"/>
        <v>108131</v>
      </c>
    </row>
    <row r="148" spans="1:31" x14ac:dyDescent="0.15">
      <c r="A148" s="47" t="s">
        <v>1075</v>
      </c>
      <c r="B148" s="47" t="s">
        <v>375</v>
      </c>
      <c r="C148" s="48" t="s">
        <v>1068</v>
      </c>
      <c r="D148" s="47" t="s">
        <v>1069</v>
      </c>
      <c r="E148" s="55">
        <f>KS201EW_Numbers!E183</f>
        <v>130869</v>
      </c>
      <c r="F148" s="55">
        <f>KS201EW_Numbers!F183</f>
        <v>121160</v>
      </c>
      <c r="G148" s="55">
        <f>KS201EW_Numbers!G183</f>
        <v>770</v>
      </c>
      <c r="H148" s="55">
        <f>KS201EW_Numbers!H183</f>
        <v>119</v>
      </c>
      <c r="I148" s="55">
        <f>KS201EW_Numbers!I183</f>
        <v>2259</v>
      </c>
      <c r="J148" s="55">
        <f>KS201EW_Numbers!J183</f>
        <v>819</v>
      </c>
      <c r="K148" s="55">
        <f>KS201EW_Numbers!K183</f>
        <v>126</v>
      </c>
      <c r="L148" s="55">
        <f>KS201EW_Numbers!L183</f>
        <v>439</v>
      </c>
      <c r="M148" s="55">
        <f>KS201EW_Numbers!M183</f>
        <v>310</v>
      </c>
      <c r="N148" s="55">
        <f>KS201EW_Numbers!N183</f>
        <v>1359</v>
      </c>
      <c r="O148" s="55">
        <f>KS201EW_Numbers!O183</f>
        <v>369</v>
      </c>
      <c r="P148" s="55">
        <f>KS201EW_Numbers!P183</f>
        <v>128</v>
      </c>
      <c r="Q148" s="55">
        <f>KS201EW_Numbers!Q183</f>
        <v>503</v>
      </c>
      <c r="R148" s="55">
        <f>KS201EW_Numbers!R183</f>
        <v>929</v>
      </c>
      <c r="S148" s="55">
        <f>KS201EW_Numbers!S183</f>
        <v>391</v>
      </c>
      <c r="T148" s="55">
        <f>KS201EW_Numbers!T183</f>
        <v>582</v>
      </c>
      <c r="U148" s="55">
        <f>KS201EW_Numbers!U183</f>
        <v>134</v>
      </c>
      <c r="V148" s="55">
        <f>KS201EW_Numbers!V183</f>
        <v>229</v>
      </c>
      <c r="W148" s="55">
        <f>KS201EW_Numbers!W183</f>
        <v>243</v>
      </c>
      <c r="X148" s="55">
        <f t="shared" si="50"/>
        <v>130869</v>
      </c>
      <c r="Y148" s="55">
        <f t="shared" si="51"/>
        <v>0</v>
      </c>
      <c r="Z148" s="47">
        <f t="shared" si="41"/>
        <v>124308</v>
      </c>
      <c r="AA148" s="47">
        <f t="shared" si="42"/>
        <v>1107</v>
      </c>
      <c r="AB148" s="47">
        <f t="shared" si="43"/>
        <v>3288</v>
      </c>
      <c r="AC148" s="47">
        <f t="shared" si="44"/>
        <v>1694</v>
      </c>
      <c r="AD148" s="47">
        <f t="shared" si="45"/>
        <v>472</v>
      </c>
      <c r="AE148" s="47">
        <f t="shared" si="46"/>
        <v>130869</v>
      </c>
    </row>
    <row r="149" spans="1:31" x14ac:dyDescent="0.15">
      <c r="A149" s="47" t="s">
        <v>1076</v>
      </c>
      <c r="B149" s="47" t="s">
        <v>377</v>
      </c>
      <c r="C149" s="48" t="s">
        <v>1068</v>
      </c>
      <c r="D149" s="47" t="s">
        <v>1069</v>
      </c>
      <c r="E149" s="55">
        <f>KS201EW_Numbers!E184</f>
        <v>97106</v>
      </c>
      <c r="F149" s="55">
        <f>KS201EW_Numbers!F184</f>
        <v>94657</v>
      </c>
      <c r="G149" s="55">
        <f>KS201EW_Numbers!G184</f>
        <v>256</v>
      </c>
      <c r="H149" s="55">
        <f>KS201EW_Numbers!H184</f>
        <v>35</v>
      </c>
      <c r="I149" s="55">
        <f>KS201EW_Numbers!I184</f>
        <v>877</v>
      </c>
      <c r="J149" s="55">
        <f>KS201EW_Numbers!J184</f>
        <v>238</v>
      </c>
      <c r="K149" s="55">
        <f>KS201EW_Numbers!K184</f>
        <v>52</v>
      </c>
      <c r="L149" s="55">
        <f>KS201EW_Numbers!L184</f>
        <v>179</v>
      </c>
      <c r="M149" s="55">
        <f>KS201EW_Numbers!M184</f>
        <v>133</v>
      </c>
      <c r="N149" s="55">
        <f>KS201EW_Numbers!N184</f>
        <v>136</v>
      </c>
      <c r="O149" s="55">
        <f>KS201EW_Numbers!O184</f>
        <v>87</v>
      </c>
      <c r="P149" s="55">
        <f>KS201EW_Numbers!P184</f>
        <v>2</v>
      </c>
      <c r="Q149" s="55">
        <f>KS201EW_Numbers!Q184</f>
        <v>108</v>
      </c>
      <c r="R149" s="55">
        <f>KS201EW_Numbers!R184</f>
        <v>169</v>
      </c>
      <c r="S149" s="55">
        <f>KS201EW_Numbers!S184</f>
        <v>52</v>
      </c>
      <c r="T149" s="55">
        <f>KS201EW_Numbers!T184</f>
        <v>60</v>
      </c>
      <c r="U149" s="55">
        <f>KS201EW_Numbers!U184</f>
        <v>8</v>
      </c>
      <c r="V149" s="55">
        <f>KS201EW_Numbers!V184</f>
        <v>19</v>
      </c>
      <c r="W149" s="55">
        <f>KS201EW_Numbers!W184</f>
        <v>38</v>
      </c>
      <c r="X149" s="55">
        <f t="shared" si="50"/>
        <v>97106</v>
      </c>
      <c r="Y149" s="55">
        <f t="shared" si="51"/>
        <v>0</v>
      </c>
      <c r="Z149" s="47">
        <f t="shared" si="41"/>
        <v>95825</v>
      </c>
      <c r="AA149" s="47">
        <f t="shared" si="42"/>
        <v>120</v>
      </c>
      <c r="AB149" s="47">
        <f t="shared" si="43"/>
        <v>502</v>
      </c>
      <c r="AC149" s="47">
        <f t="shared" si="44"/>
        <v>602</v>
      </c>
      <c r="AD149" s="47">
        <f t="shared" si="45"/>
        <v>57</v>
      </c>
      <c r="AE149" s="47">
        <f t="shared" si="46"/>
        <v>97106</v>
      </c>
    </row>
    <row r="150" spans="1:31" x14ac:dyDescent="0.15">
      <c r="A150" s="47" t="s">
        <v>1077</v>
      </c>
      <c r="B150" s="47" t="s">
        <v>379</v>
      </c>
      <c r="C150" s="48" t="s">
        <v>1068</v>
      </c>
      <c r="D150" s="47" t="s">
        <v>1069</v>
      </c>
      <c r="E150" s="55">
        <f>KS201EW_Numbers!E185</f>
        <v>76813</v>
      </c>
      <c r="F150" s="55">
        <f>KS201EW_Numbers!F185</f>
        <v>72984</v>
      </c>
      <c r="G150" s="55">
        <f>KS201EW_Numbers!G185</f>
        <v>504</v>
      </c>
      <c r="H150" s="55">
        <f>KS201EW_Numbers!H185</f>
        <v>9</v>
      </c>
      <c r="I150" s="55">
        <f>KS201EW_Numbers!I185</f>
        <v>1264</v>
      </c>
      <c r="J150" s="55">
        <f>KS201EW_Numbers!J185</f>
        <v>414</v>
      </c>
      <c r="K150" s="55">
        <f>KS201EW_Numbers!K185</f>
        <v>59</v>
      </c>
      <c r="L150" s="55">
        <f>KS201EW_Numbers!L185</f>
        <v>197</v>
      </c>
      <c r="M150" s="55">
        <f>KS201EW_Numbers!M185</f>
        <v>133</v>
      </c>
      <c r="N150" s="55">
        <f>KS201EW_Numbers!N185</f>
        <v>386</v>
      </c>
      <c r="O150" s="55">
        <f>KS201EW_Numbers!O185</f>
        <v>47</v>
      </c>
      <c r="P150" s="55">
        <f>KS201EW_Numbers!P185</f>
        <v>38</v>
      </c>
      <c r="Q150" s="55">
        <f>KS201EW_Numbers!Q185</f>
        <v>150</v>
      </c>
      <c r="R150" s="55">
        <f>KS201EW_Numbers!R185</f>
        <v>142</v>
      </c>
      <c r="S150" s="55">
        <f>KS201EW_Numbers!S185</f>
        <v>91</v>
      </c>
      <c r="T150" s="55">
        <f>KS201EW_Numbers!T185</f>
        <v>252</v>
      </c>
      <c r="U150" s="55">
        <f>KS201EW_Numbers!U185</f>
        <v>50</v>
      </c>
      <c r="V150" s="55">
        <f>KS201EW_Numbers!V185</f>
        <v>30</v>
      </c>
      <c r="W150" s="55">
        <f>KS201EW_Numbers!W185</f>
        <v>63</v>
      </c>
      <c r="X150" s="55">
        <f t="shared" si="50"/>
        <v>76813</v>
      </c>
      <c r="Y150" s="55">
        <f t="shared" si="51"/>
        <v>0</v>
      </c>
      <c r="Z150" s="47">
        <f t="shared" si="41"/>
        <v>74761</v>
      </c>
      <c r="AA150" s="47">
        <f t="shared" si="42"/>
        <v>393</v>
      </c>
      <c r="AB150" s="47">
        <f t="shared" si="43"/>
        <v>763</v>
      </c>
      <c r="AC150" s="47">
        <f t="shared" si="44"/>
        <v>803</v>
      </c>
      <c r="AD150" s="47">
        <f t="shared" si="45"/>
        <v>93</v>
      </c>
      <c r="AE150" s="47">
        <f t="shared" si="46"/>
        <v>76813</v>
      </c>
    </row>
    <row r="151" spans="1:31" x14ac:dyDescent="0.15">
      <c r="D151" s="50" t="s">
        <v>936</v>
      </c>
      <c r="E151" s="56">
        <f t="shared" ref="E151:W151" si="52">SUM(E142:E150)</f>
        <v>1097497</v>
      </c>
      <c r="F151" s="56">
        <f t="shared" si="52"/>
        <v>1009031</v>
      </c>
      <c r="G151" s="56">
        <f t="shared" si="52"/>
        <v>4489</v>
      </c>
      <c r="H151" s="56">
        <f t="shared" si="52"/>
        <v>616</v>
      </c>
      <c r="I151" s="56">
        <f t="shared" si="52"/>
        <v>18191</v>
      </c>
      <c r="J151" s="56">
        <f t="shared" si="52"/>
        <v>6464</v>
      </c>
      <c r="K151" s="56">
        <f t="shared" si="52"/>
        <v>1234</v>
      </c>
      <c r="L151" s="56">
        <f t="shared" si="52"/>
        <v>4055</v>
      </c>
      <c r="M151" s="56">
        <f t="shared" si="52"/>
        <v>2342</v>
      </c>
      <c r="N151" s="56">
        <f t="shared" si="52"/>
        <v>8781</v>
      </c>
      <c r="O151" s="56">
        <f t="shared" si="52"/>
        <v>17452</v>
      </c>
      <c r="P151" s="56">
        <f t="shared" si="52"/>
        <v>1748</v>
      </c>
      <c r="Q151" s="56">
        <f t="shared" si="52"/>
        <v>3950</v>
      </c>
      <c r="R151" s="56">
        <f t="shared" si="52"/>
        <v>7167</v>
      </c>
      <c r="S151" s="56">
        <f t="shared" si="52"/>
        <v>4271</v>
      </c>
      <c r="T151" s="56">
        <f t="shared" si="52"/>
        <v>3280</v>
      </c>
      <c r="U151" s="56">
        <f t="shared" si="52"/>
        <v>1000</v>
      </c>
      <c r="V151" s="56">
        <f t="shared" si="52"/>
        <v>977</v>
      </c>
      <c r="W151" s="56">
        <f t="shared" si="52"/>
        <v>2449</v>
      </c>
      <c r="X151" s="55">
        <f t="shared" si="50"/>
        <v>1097497</v>
      </c>
      <c r="Y151" s="55">
        <f t="shared" si="51"/>
        <v>0</v>
      </c>
      <c r="Z151" s="47">
        <f t="shared" si="41"/>
        <v>1032327</v>
      </c>
      <c r="AA151" s="47">
        <f t="shared" si="42"/>
        <v>8551</v>
      </c>
      <c r="AB151" s="47">
        <f t="shared" si="43"/>
        <v>39098</v>
      </c>
      <c r="AC151" s="47">
        <f t="shared" si="44"/>
        <v>14095</v>
      </c>
      <c r="AD151" s="47">
        <f t="shared" si="45"/>
        <v>3426</v>
      </c>
      <c r="AE151" s="47">
        <f t="shared" si="46"/>
        <v>1097497</v>
      </c>
    </row>
    <row r="152" spans="1:31" x14ac:dyDescent="0.15"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Z152" s="47">
        <f t="shared" si="41"/>
        <v>0</v>
      </c>
      <c r="AA152" s="47">
        <f t="shared" si="42"/>
        <v>0</v>
      </c>
      <c r="AB152" s="47">
        <f t="shared" si="43"/>
        <v>0</v>
      </c>
      <c r="AC152" s="47">
        <f t="shared" si="44"/>
        <v>0</v>
      </c>
      <c r="AD152" s="47">
        <f t="shared" si="45"/>
        <v>0</v>
      </c>
      <c r="AE152" s="47">
        <f t="shared" si="46"/>
        <v>0</v>
      </c>
    </row>
    <row r="153" spans="1:31" x14ac:dyDescent="0.15">
      <c r="A153" s="47" t="s">
        <v>1078</v>
      </c>
      <c r="B153" s="47" t="s">
        <v>1079</v>
      </c>
      <c r="C153" s="48" t="s">
        <v>1080</v>
      </c>
      <c r="D153" s="47" t="s">
        <v>1081</v>
      </c>
      <c r="E153" s="55">
        <f>KS201EW_Numbers!E172</f>
        <v>183477</v>
      </c>
      <c r="F153" s="55">
        <f>KS201EW_Numbers!F172</f>
        <v>171922</v>
      </c>
      <c r="G153" s="55">
        <f>KS201EW_Numbers!G172</f>
        <v>709</v>
      </c>
      <c r="H153" s="55">
        <f>KS201EW_Numbers!H172</f>
        <v>363</v>
      </c>
      <c r="I153" s="55">
        <f>KS201EW_Numbers!I172</f>
        <v>7175</v>
      </c>
      <c r="J153" s="55">
        <f>KS201EW_Numbers!J172</f>
        <v>407</v>
      </c>
      <c r="K153" s="55">
        <f>KS201EW_Numbers!K172</f>
        <v>146</v>
      </c>
      <c r="L153" s="55">
        <f>KS201EW_Numbers!L172</f>
        <v>415</v>
      </c>
      <c r="M153" s="55">
        <f>KS201EW_Numbers!M172</f>
        <v>302</v>
      </c>
      <c r="N153" s="55">
        <f>KS201EW_Numbers!N172</f>
        <v>490</v>
      </c>
      <c r="O153" s="55">
        <f>KS201EW_Numbers!O172</f>
        <v>80</v>
      </c>
      <c r="P153" s="55">
        <f>KS201EW_Numbers!P172</f>
        <v>32</v>
      </c>
      <c r="Q153" s="55">
        <f>KS201EW_Numbers!Q172</f>
        <v>277</v>
      </c>
      <c r="R153" s="55">
        <f>KS201EW_Numbers!R172</f>
        <v>560</v>
      </c>
      <c r="S153" s="55">
        <f>KS201EW_Numbers!S172</f>
        <v>160</v>
      </c>
      <c r="T153" s="55">
        <f>KS201EW_Numbers!T172</f>
        <v>103</v>
      </c>
      <c r="U153" s="55">
        <f>KS201EW_Numbers!U172</f>
        <v>68</v>
      </c>
      <c r="V153" s="55">
        <f>KS201EW_Numbers!V172</f>
        <v>105</v>
      </c>
      <c r="W153" s="55">
        <f>KS201EW_Numbers!W172</f>
        <v>163</v>
      </c>
      <c r="X153" s="55">
        <f t="shared" ref="X153:X162" si="53">SUM(F153:W153)</f>
        <v>183477</v>
      </c>
      <c r="Y153" s="55">
        <f t="shared" ref="Y153:Y162" si="54">E153-X153</f>
        <v>0</v>
      </c>
      <c r="Z153" s="47">
        <f t="shared" si="41"/>
        <v>180169</v>
      </c>
      <c r="AA153" s="47">
        <f t="shared" si="42"/>
        <v>331</v>
      </c>
      <c r="AB153" s="47">
        <f t="shared" si="43"/>
        <v>1439</v>
      </c>
      <c r="AC153" s="47">
        <f t="shared" si="44"/>
        <v>1270</v>
      </c>
      <c r="AD153" s="47">
        <f t="shared" si="45"/>
        <v>268</v>
      </c>
      <c r="AE153" s="47">
        <f t="shared" si="46"/>
        <v>183477</v>
      </c>
    </row>
    <row r="154" spans="1:31" x14ac:dyDescent="0.15">
      <c r="A154" s="47" t="s">
        <v>1082</v>
      </c>
      <c r="B154" s="47" t="s">
        <v>1083</v>
      </c>
      <c r="C154" s="48" t="s">
        <v>1080</v>
      </c>
      <c r="D154" s="47" t="s">
        <v>1081</v>
      </c>
      <c r="E154" s="55">
        <f>KS201EW_Numbers!E175</f>
        <v>166641</v>
      </c>
      <c r="F154" s="55">
        <f>KS201EW_Numbers!F175</f>
        <v>149096</v>
      </c>
      <c r="G154" s="55">
        <f>KS201EW_Numbers!G175</f>
        <v>729</v>
      </c>
      <c r="H154" s="55">
        <f>KS201EW_Numbers!H175</f>
        <v>166</v>
      </c>
      <c r="I154" s="55">
        <f>KS201EW_Numbers!I175</f>
        <v>4424</v>
      </c>
      <c r="J154" s="55">
        <f>KS201EW_Numbers!J175</f>
        <v>1423</v>
      </c>
      <c r="K154" s="55">
        <f>KS201EW_Numbers!K175</f>
        <v>278</v>
      </c>
      <c r="L154" s="55">
        <f>KS201EW_Numbers!L175</f>
        <v>799</v>
      </c>
      <c r="M154" s="55">
        <f>KS201EW_Numbers!M175</f>
        <v>483</v>
      </c>
      <c r="N154" s="55">
        <f>KS201EW_Numbers!N175</f>
        <v>3076</v>
      </c>
      <c r="O154" s="55">
        <f>KS201EW_Numbers!O175</f>
        <v>2243</v>
      </c>
      <c r="P154" s="55">
        <f>KS201EW_Numbers!P175</f>
        <v>162</v>
      </c>
      <c r="Q154" s="55">
        <f>KS201EW_Numbers!Q175</f>
        <v>647</v>
      </c>
      <c r="R154" s="55">
        <f>KS201EW_Numbers!R175</f>
        <v>863</v>
      </c>
      <c r="S154" s="55">
        <f>KS201EW_Numbers!S175</f>
        <v>1023</v>
      </c>
      <c r="T154" s="55">
        <f>KS201EW_Numbers!T175</f>
        <v>607</v>
      </c>
      <c r="U154" s="55">
        <f>KS201EW_Numbers!U175</f>
        <v>149</v>
      </c>
      <c r="V154" s="55">
        <f>KS201EW_Numbers!V175</f>
        <v>86</v>
      </c>
      <c r="W154" s="55">
        <f>KS201EW_Numbers!W175</f>
        <v>387</v>
      </c>
      <c r="X154" s="55">
        <f t="shared" si="53"/>
        <v>166641</v>
      </c>
      <c r="Y154" s="55">
        <f t="shared" si="54"/>
        <v>0</v>
      </c>
      <c r="Z154" s="47">
        <f t="shared" si="41"/>
        <v>154415</v>
      </c>
      <c r="AA154" s="47">
        <f t="shared" si="42"/>
        <v>1779</v>
      </c>
      <c r="AB154" s="47">
        <f t="shared" si="43"/>
        <v>6991</v>
      </c>
      <c r="AC154" s="47">
        <f t="shared" si="44"/>
        <v>2983</v>
      </c>
      <c r="AD154" s="47">
        <f t="shared" si="45"/>
        <v>473</v>
      </c>
      <c r="AE154" s="47">
        <f t="shared" si="46"/>
        <v>166641</v>
      </c>
    </row>
    <row r="155" spans="1:31" x14ac:dyDescent="0.15">
      <c r="A155" s="47" t="s">
        <v>1084</v>
      </c>
      <c r="B155" s="47" t="s">
        <v>411</v>
      </c>
      <c r="C155" s="48" t="s">
        <v>1080</v>
      </c>
      <c r="D155" s="47" t="s">
        <v>1081</v>
      </c>
      <c r="E155" s="55">
        <f>KS201EW_Numbers!E204</f>
        <v>93637</v>
      </c>
      <c r="F155" s="55">
        <f>KS201EW_Numbers!F204</f>
        <v>87640</v>
      </c>
      <c r="G155" s="55">
        <f>KS201EW_Numbers!G204</f>
        <v>904</v>
      </c>
      <c r="H155" s="55">
        <f>KS201EW_Numbers!H204</f>
        <v>75</v>
      </c>
      <c r="I155" s="55">
        <f>KS201EW_Numbers!I204</f>
        <v>1077</v>
      </c>
      <c r="J155" s="55">
        <f>KS201EW_Numbers!J204</f>
        <v>631</v>
      </c>
      <c r="K155" s="55">
        <f>KS201EW_Numbers!K204</f>
        <v>82</v>
      </c>
      <c r="L155" s="55">
        <f>KS201EW_Numbers!L204</f>
        <v>446</v>
      </c>
      <c r="M155" s="55">
        <f>KS201EW_Numbers!M204</f>
        <v>237</v>
      </c>
      <c r="N155" s="55">
        <f>KS201EW_Numbers!N204</f>
        <v>1078</v>
      </c>
      <c r="O155" s="55">
        <f>KS201EW_Numbers!O204</f>
        <v>221</v>
      </c>
      <c r="P155" s="55">
        <f>KS201EW_Numbers!P204</f>
        <v>39</v>
      </c>
      <c r="Q155" s="55">
        <f>KS201EW_Numbers!Q204</f>
        <v>309</v>
      </c>
      <c r="R155" s="55">
        <f>KS201EW_Numbers!R204</f>
        <v>278</v>
      </c>
      <c r="S155" s="55">
        <f>KS201EW_Numbers!S204</f>
        <v>110</v>
      </c>
      <c r="T155" s="55">
        <f>KS201EW_Numbers!T204</f>
        <v>267</v>
      </c>
      <c r="U155" s="55">
        <f>KS201EW_Numbers!U204</f>
        <v>67</v>
      </c>
      <c r="V155" s="55">
        <f>KS201EW_Numbers!V204</f>
        <v>53</v>
      </c>
      <c r="W155" s="55">
        <f>KS201EW_Numbers!W204</f>
        <v>123</v>
      </c>
      <c r="X155" s="55">
        <f t="shared" si="53"/>
        <v>93637</v>
      </c>
      <c r="Y155" s="55">
        <f t="shared" si="54"/>
        <v>0</v>
      </c>
      <c r="Z155" s="47">
        <f t="shared" si="41"/>
        <v>89696</v>
      </c>
      <c r="AA155" s="47">
        <f t="shared" si="42"/>
        <v>444</v>
      </c>
      <c r="AB155" s="47">
        <f t="shared" si="43"/>
        <v>1925</v>
      </c>
      <c r="AC155" s="47">
        <f t="shared" si="44"/>
        <v>1396</v>
      </c>
      <c r="AD155" s="47">
        <f t="shared" si="45"/>
        <v>176</v>
      </c>
      <c r="AE155" s="47">
        <f t="shared" si="46"/>
        <v>93637</v>
      </c>
    </row>
    <row r="156" spans="1:31" x14ac:dyDescent="0.15">
      <c r="A156" s="47" t="s">
        <v>1085</v>
      </c>
      <c r="B156" s="47" t="s">
        <v>413</v>
      </c>
      <c r="C156" s="48" t="s">
        <v>1080</v>
      </c>
      <c r="D156" s="47" t="s">
        <v>1081</v>
      </c>
      <c r="E156" s="55">
        <f>KS201EW_Numbers!E205</f>
        <v>74631</v>
      </c>
      <c r="F156" s="55">
        <f>KS201EW_Numbers!F205</f>
        <v>71019</v>
      </c>
      <c r="G156" s="55">
        <f>KS201EW_Numbers!G205</f>
        <v>366</v>
      </c>
      <c r="H156" s="55">
        <f>KS201EW_Numbers!H205</f>
        <v>131</v>
      </c>
      <c r="I156" s="55">
        <f>KS201EW_Numbers!I205</f>
        <v>1325</v>
      </c>
      <c r="J156" s="55">
        <f>KS201EW_Numbers!J205</f>
        <v>192</v>
      </c>
      <c r="K156" s="55">
        <f>KS201EW_Numbers!K205</f>
        <v>78</v>
      </c>
      <c r="L156" s="55">
        <f>KS201EW_Numbers!L205</f>
        <v>235</v>
      </c>
      <c r="M156" s="55">
        <f>KS201EW_Numbers!M205</f>
        <v>134</v>
      </c>
      <c r="N156" s="55">
        <f>KS201EW_Numbers!N205</f>
        <v>268</v>
      </c>
      <c r="O156" s="55">
        <f>KS201EW_Numbers!O205</f>
        <v>43</v>
      </c>
      <c r="P156" s="55">
        <f>KS201EW_Numbers!P205</f>
        <v>30</v>
      </c>
      <c r="Q156" s="55">
        <f>KS201EW_Numbers!Q205</f>
        <v>336</v>
      </c>
      <c r="R156" s="55">
        <f>KS201EW_Numbers!R205</f>
        <v>225</v>
      </c>
      <c r="S156" s="55">
        <f>KS201EW_Numbers!S205</f>
        <v>95</v>
      </c>
      <c r="T156" s="55">
        <f>KS201EW_Numbers!T205</f>
        <v>41</v>
      </c>
      <c r="U156" s="55">
        <f>KS201EW_Numbers!U205</f>
        <v>15</v>
      </c>
      <c r="V156" s="55">
        <f>KS201EW_Numbers!V205</f>
        <v>11</v>
      </c>
      <c r="W156" s="55">
        <f>KS201EW_Numbers!W205</f>
        <v>87</v>
      </c>
      <c r="X156" s="55">
        <f t="shared" si="53"/>
        <v>74631</v>
      </c>
      <c r="Y156" s="55">
        <f t="shared" si="54"/>
        <v>0</v>
      </c>
      <c r="Z156" s="47">
        <f t="shared" si="41"/>
        <v>72841</v>
      </c>
      <c r="AA156" s="47">
        <f t="shared" si="42"/>
        <v>151</v>
      </c>
      <c r="AB156" s="47">
        <f t="shared" si="43"/>
        <v>902</v>
      </c>
      <c r="AC156" s="47">
        <f t="shared" si="44"/>
        <v>639</v>
      </c>
      <c r="AD156" s="47">
        <f t="shared" si="45"/>
        <v>98</v>
      </c>
      <c r="AE156" s="47">
        <f t="shared" si="46"/>
        <v>74631</v>
      </c>
    </row>
    <row r="157" spans="1:31" x14ac:dyDescent="0.15">
      <c r="A157" s="47" t="s">
        <v>1086</v>
      </c>
      <c r="B157" s="47" t="s">
        <v>415</v>
      </c>
      <c r="C157" s="48" t="s">
        <v>1080</v>
      </c>
      <c r="D157" s="47" t="s">
        <v>1081</v>
      </c>
      <c r="E157" s="55">
        <f>KS201EW_Numbers!E206</f>
        <v>84214</v>
      </c>
      <c r="F157" s="55">
        <f>KS201EW_Numbers!F206</f>
        <v>73591</v>
      </c>
      <c r="G157" s="55">
        <f>KS201EW_Numbers!G206</f>
        <v>629</v>
      </c>
      <c r="H157" s="55">
        <f>KS201EW_Numbers!H206</f>
        <v>9</v>
      </c>
      <c r="I157" s="55">
        <f>KS201EW_Numbers!I206</f>
        <v>3268</v>
      </c>
      <c r="J157" s="55">
        <f>KS201EW_Numbers!J206</f>
        <v>1053</v>
      </c>
      <c r="K157" s="55">
        <f>KS201EW_Numbers!K206</f>
        <v>75</v>
      </c>
      <c r="L157" s="55">
        <f>KS201EW_Numbers!L206</f>
        <v>317</v>
      </c>
      <c r="M157" s="55">
        <f>KS201EW_Numbers!M206</f>
        <v>210</v>
      </c>
      <c r="N157" s="55">
        <f>KS201EW_Numbers!N206</f>
        <v>720</v>
      </c>
      <c r="O157" s="55">
        <f>KS201EW_Numbers!O206</f>
        <v>2580</v>
      </c>
      <c r="P157" s="55">
        <f>KS201EW_Numbers!P206</f>
        <v>192</v>
      </c>
      <c r="Q157" s="55">
        <f>KS201EW_Numbers!Q206</f>
        <v>209</v>
      </c>
      <c r="R157" s="55">
        <f>KS201EW_Numbers!R206</f>
        <v>328</v>
      </c>
      <c r="S157" s="55">
        <f>KS201EW_Numbers!S206</f>
        <v>160</v>
      </c>
      <c r="T157" s="55">
        <f>KS201EW_Numbers!T206</f>
        <v>558</v>
      </c>
      <c r="U157" s="55">
        <f>KS201EW_Numbers!U206</f>
        <v>144</v>
      </c>
      <c r="V157" s="55">
        <f>KS201EW_Numbers!V206</f>
        <v>54</v>
      </c>
      <c r="W157" s="55">
        <f>KS201EW_Numbers!W206</f>
        <v>117</v>
      </c>
      <c r="X157" s="55">
        <f t="shared" si="53"/>
        <v>84214</v>
      </c>
      <c r="Y157" s="55">
        <f t="shared" si="54"/>
        <v>0</v>
      </c>
      <c r="Z157" s="47">
        <f t="shared" si="41"/>
        <v>77497</v>
      </c>
      <c r="AA157" s="47">
        <f t="shared" si="42"/>
        <v>862</v>
      </c>
      <c r="AB157" s="47">
        <f t="shared" si="43"/>
        <v>4029</v>
      </c>
      <c r="AC157" s="47">
        <f t="shared" si="44"/>
        <v>1655</v>
      </c>
      <c r="AD157" s="47">
        <f t="shared" si="45"/>
        <v>171</v>
      </c>
      <c r="AE157" s="47">
        <f t="shared" si="46"/>
        <v>84214</v>
      </c>
    </row>
    <row r="158" spans="1:31" x14ac:dyDescent="0.15">
      <c r="A158" s="47" t="s">
        <v>1087</v>
      </c>
      <c r="B158" s="47" t="s">
        <v>417</v>
      </c>
      <c r="C158" s="48" t="s">
        <v>1080</v>
      </c>
      <c r="D158" s="47" t="s">
        <v>1081</v>
      </c>
      <c r="E158" s="55">
        <f>KS201EW_Numbers!E207</f>
        <v>98768</v>
      </c>
      <c r="F158" s="55">
        <f>KS201EW_Numbers!F207</f>
        <v>88016</v>
      </c>
      <c r="G158" s="55">
        <f>KS201EW_Numbers!G207</f>
        <v>583</v>
      </c>
      <c r="H158" s="55">
        <f>KS201EW_Numbers!H207</f>
        <v>113</v>
      </c>
      <c r="I158" s="55">
        <f>KS201EW_Numbers!I207</f>
        <v>3582</v>
      </c>
      <c r="J158" s="55">
        <f>KS201EW_Numbers!J207</f>
        <v>474</v>
      </c>
      <c r="K158" s="55">
        <f>KS201EW_Numbers!K207</f>
        <v>199</v>
      </c>
      <c r="L158" s="55">
        <f>KS201EW_Numbers!L207</f>
        <v>439</v>
      </c>
      <c r="M158" s="55">
        <f>KS201EW_Numbers!M207</f>
        <v>283</v>
      </c>
      <c r="N158" s="55">
        <f>KS201EW_Numbers!N207</f>
        <v>806</v>
      </c>
      <c r="O158" s="55">
        <f>KS201EW_Numbers!O207</f>
        <v>1923</v>
      </c>
      <c r="P158" s="55">
        <f>KS201EW_Numbers!P207</f>
        <v>449</v>
      </c>
      <c r="Q158" s="55">
        <f>KS201EW_Numbers!Q207</f>
        <v>391</v>
      </c>
      <c r="R158" s="55">
        <f>KS201EW_Numbers!R207</f>
        <v>797</v>
      </c>
      <c r="S158" s="55">
        <f>KS201EW_Numbers!S207</f>
        <v>226</v>
      </c>
      <c r="T158" s="55">
        <f>KS201EW_Numbers!T207</f>
        <v>186</v>
      </c>
      <c r="U158" s="55">
        <f>KS201EW_Numbers!U207</f>
        <v>61</v>
      </c>
      <c r="V158" s="55">
        <f>KS201EW_Numbers!V207</f>
        <v>61</v>
      </c>
      <c r="W158" s="55">
        <f>KS201EW_Numbers!W207</f>
        <v>179</v>
      </c>
      <c r="X158" s="55">
        <f t="shared" si="53"/>
        <v>98768</v>
      </c>
      <c r="Y158" s="55">
        <f t="shared" si="54"/>
        <v>0</v>
      </c>
      <c r="Z158" s="47">
        <f t="shared" si="41"/>
        <v>92294</v>
      </c>
      <c r="AA158" s="47">
        <f t="shared" si="42"/>
        <v>473</v>
      </c>
      <c r="AB158" s="47">
        <f t="shared" si="43"/>
        <v>4366</v>
      </c>
      <c r="AC158" s="47">
        <f t="shared" si="44"/>
        <v>1395</v>
      </c>
      <c r="AD158" s="47">
        <f t="shared" si="45"/>
        <v>240</v>
      </c>
      <c r="AE158" s="47">
        <f t="shared" si="46"/>
        <v>98768</v>
      </c>
    </row>
    <row r="159" spans="1:31" x14ac:dyDescent="0.15">
      <c r="A159" s="47" t="s">
        <v>1088</v>
      </c>
      <c r="B159" s="47" t="s">
        <v>419</v>
      </c>
      <c r="C159" s="48" t="s">
        <v>1080</v>
      </c>
      <c r="D159" s="47" t="s">
        <v>1081</v>
      </c>
      <c r="E159" s="55">
        <f>KS201EW_Numbers!E208</f>
        <v>116944</v>
      </c>
      <c r="F159" s="55">
        <f>KS201EW_Numbers!F208</f>
        <v>109834</v>
      </c>
      <c r="G159" s="55">
        <f>KS201EW_Numbers!G208</f>
        <v>539</v>
      </c>
      <c r="H159" s="55">
        <f>KS201EW_Numbers!H208</f>
        <v>462</v>
      </c>
      <c r="I159" s="55">
        <f>KS201EW_Numbers!I208</f>
        <v>3622</v>
      </c>
      <c r="J159" s="55">
        <f>KS201EW_Numbers!J208</f>
        <v>339</v>
      </c>
      <c r="K159" s="55">
        <f>KS201EW_Numbers!K208</f>
        <v>83</v>
      </c>
      <c r="L159" s="55">
        <f>KS201EW_Numbers!L208</f>
        <v>341</v>
      </c>
      <c r="M159" s="55">
        <f>KS201EW_Numbers!M208</f>
        <v>199</v>
      </c>
      <c r="N159" s="55">
        <f>KS201EW_Numbers!N208</f>
        <v>463</v>
      </c>
      <c r="O159" s="55">
        <f>KS201EW_Numbers!O208</f>
        <v>84</v>
      </c>
      <c r="P159" s="55">
        <f>KS201EW_Numbers!P208</f>
        <v>94</v>
      </c>
      <c r="Q159" s="55">
        <f>KS201EW_Numbers!Q208</f>
        <v>188</v>
      </c>
      <c r="R159" s="55">
        <f>KS201EW_Numbers!R208</f>
        <v>300</v>
      </c>
      <c r="S159" s="55">
        <f>KS201EW_Numbers!S208</f>
        <v>91</v>
      </c>
      <c r="T159" s="55">
        <f>KS201EW_Numbers!T208</f>
        <v>118</v>
      </c>
      <c r="U159" s="55">
        <f>KS201EW_Numbers!U208</f>
        <v>19</v>
      </c>
      <c r="V159" s="55">
        <f>KS201EW_Numbers!V208</f>
        <v>43</v>
      </c>
      <c r="W159" s="55">
        <f>KS201EW_Numbers!W208</f>
        <v>125</v>
      </c>
      <c r="X159" s="55">
        <f t="shared" si="53"/>
        <v>116944</v>
      </c>
      <c r="Y159" s="55">
        <f t="shared" si="54"/>
        <v>0</v>
      </c>
      <c r="Z159" s="47">
        <f t="shared" si="41"/>
        <v>114457</v>
      </c>
      <c r="AA159" s="47">
        <f t="shared" si="42"/>
        <v>228</v>
      </c>
      <c r="AB159" s="47">
        <f t="shared" si="43"/>
        <v>1129</v>
      </c>
      <c r="AC159" s="47">
        <f t="shared" si="44"/>
        <v>962</v>
      </c>
      <c r="AD159" s="47">
        <f t="shared" si="45"/>
        <v>168</v>
      </c>
      <c r="AE159" s="47">
        <f t="shared" si="46"/>
        <v>116944</v>
      </c>
    </row>
    <row r="160" spans="1:31" x14ac:dyDescent="0.15">
      <c r="A160" s="47" t="s">
        <v>1089</v>
      </c>
      <c r="B160" s="47" t="s">
        <v>421</v>
      </c>
      <c r="C160" s="48" t="s">
        <v>1080</v>
      </c>
      <c r="D160" s="47" t="s">
        <v>1081</v>
      </c>
      <c r="E160" s="55">
        <f>KS201EW_Numbers!E209</f>
        <v>97975</v>
      </c>
      <c r="F160" s="55">
        <f>KS201EW_Numbers!F209</f>
        <v>92822</v>
      </c>
      <c r="G160" s="55">
        <f>KS201EW_Numbers!G209</f>
        <v>459</v>
      </c>
      <c r="H160" s="55">
        <f>KS201EW_Numbers!H209</f>
        <v>375</v>
      </c>
      <c r="I160" s="55">
        <f>KS201EW_Numbers!I209</f>
        <v>1617</v>
      </c>
      <c r="J160" s="55">
        <f>KS201EW_Numbers!J209</f>
        <v>461</v>
      </c>
      <c r="K160" s="55">
        <f>KS201EW_Numbers!K209</f>
        <v>75</v>
      </c>
      <c r="L160" s="55">
        <f>KS201EW_Numbers!L209</f>
        <v>275</v>
      </c>
      <c r="M160" s="55">
        <f>KS201EW_Numbers!M209</f>
        <v>187</v>
      </c>
      <c r="N160" s="55">
        <f>KS201EW_Numbers!N209</f>
        <v>299</v>
      </c>
      <c r="O160" s="55">
        <f>KS201EW_Numbers!O209</f>
        <v>133</v>
      </c>
      <c r="P160" s="55">
        <f>KS201EW_Numbers!P209</f>
        <v>512</v>
      </c>
      <c r="Q160" s="55">
        <f>KS201EW_Numbers!Q209</f>
        <v>168</v>
      </c>
      <c r="R160" s="55">
        <f>KS201EW_Numbers!R209</f>
        <v>278</v>
      </c>
      <c r="S160" s="55">
        <f>KS201EW_Numbers!S209</f>
        <v>85</v>
      </c>
      <c r="T160" s="55">
        <f>KS201EW_Numbers!T209</f>
        <v>105</v>
      </c>
      <c r="U160" s="55">
        <f>KS201EW_Numbers!U209</f>
        <v>24</v>
      </c>
      <c r="V160" s="55">
        <f>KS201EW_Numbers!V209</f>
        <v>14</v>
      </c>
      <c r="W160" s="55">
        <f>KS201EW_Numbers!W209</f>
        <v>86</v>
      </c>
      <c r="X160" s="55">
        <f t="shared" si="53"/>
        <v>97975</v>
      </c>
      <c r="Y160" s="55">
        <f t="shared" si="54"/>
        <v>0</v>
      </c>
      <c r="Z160" s="47">
        <f t="shared" si="41"/>
        <v>95273</v>
      </c>
      <c r="AA160" s="47">
        <f t="shared" si="42"/>
        <v>214</v>
      </c>
      <c r="AB160" s="47">
        <f t="shared" si="43"/>
        <v>1390</v>
      </c>
      <c r="AC160" s="47">
        <f t="shared" si="44"/>
        <v>998</v>
      </c>
      <c r="AD160" s="47">
        <f t="shared" si="45"/>
        <v>100</v>
      </c>
      <c r="AE160" s="47">
        <f t="shared" si="46"/>
        <v>97975</v>
      </c>
    </row>
    <row r="161" spans="1:31" x14ac:dyDescent="0.15">
      <c r="A161" s="47" t="s">
        <v>1090</v>
      </c>
      <c r="B161" s="47" t="s">
        <v>1091</v>
      </c>
      <c r="C161" s="48" t="s">
        <v>1080</v>
      </c>
      <c r="D161" s="47" t="s">
        <v>1081</v>
      </c>
      <c r="E161" s="55">
        <f>KS201EW_Numbers!E173</f>
        <v>306129</v>
      </c>
      <c r="F161" s="55">
        <f>KS201EW_Numbers!F173</f>
        <v>292047</v>
      </c>
      <c r="G161" s="55">
        <f>KS201EW_Numbers!G173</f>
        <v>1410</v>
      </c>
      <c r="H161" s="55">
        <f>KS201EW_Numbers!H173</f>
        <v>312</v>
      </c>
      <c r="I161" s="55">
        <f>KS201EW_Numbers!I173</f>
        <v>6105</v>
      </c>
      <c r="J161" s="55">
        <f>KS201EW_Numbers!J173</f>
        <v>765</v>
      </c>
      <c r="K161" s="55">
        <f>KS201EW_Numbers!K173</f>
        <v>231</v>
      </c>
      <c r="L161" s="55">
        <f>KS201EW_Numbers!L173</f>
        <v>669</v>
      </c>
      <c r="M161" s="55">
        <f>KS201EW_Numbers!M173</f>
        <v>503</v>
      </c>
      <c r="N161" s="55">
        <f>KS201EW_Numbers!N173</f>
        <v>752</v>
      </c>
      <c r="O161" s="55">
        <f>KS201EW_Numbers!O173</f>
        <v>216</v>
      </c>
      <c r="P161" s="55">
        <f>KS201EW_Numbers!P173</f>
        <v>208</v>
      </c>
      <c r="Q161" s="55">
        <f>KS201EW_Numbers!Q173</f>
        <v>1020</v>
      </c>
      <c r="R161" s="55">
        <f>KS201EW_Numbers!R173</f>
        <v>893</v>
      </c>
      <c r="S161" s="55">
        <f>KS201EW_Numbers!S173</f>
        <v>302</v>
      </c>
      <c r="T161" s="55">
        <f>KS201EW_Numbers!T173</f>
        <v>164</v>
      </c>
      <c r="U161" s="55">
        <f>KS201EW_Numbers!U173</f>
        <v>114</v>
      </c>
      <c r="V161" s="55">
        <f>KS201EW_Numbers!V173</f>
        <v>179</v>
      </c>
      <c r="W161" s="55">
        <f>KS201EW_Numbers!W173</f>
        <v>239</v>
      </c>
      <c r="X161" s="55">
        <f t="shared" si="53"/>
        <v>306129</v>
      </c>
      <c r="Y161" s="55">
        <f t="shared" si="54"/>
        <v>0</v>
      </c>
      <c r="Z161" s="47">
        <f t="shared" si="41"/>
        <v>299874</v>
      </c>
      <c r="AA161" s="47">
        <f t="shared" si="42"/>
        <v>580</v>
      </c>
      <c r="AB161" s="47">
        <f t="shared" si="43"/>
        <v>3089</v>
      </c>
      <c r="AC161" s="47">
        <f t="shared" si="44"/>
        <v>2168</v>
      </c>
      <c r="AD161" s="47">
        <f t="shared" si="45"/>
        <v>418</v>
      </c>
      <c r="AE161" s="47">
        <f t="shared" si="46"/>
        <v>306129</v>
      </c>
    </row>
    <row r="162" spans="1:31" x14ac:dyDescent="0.15">
      <c r="D162" s="50" t="s">
        <v>936</v>
      </c>
      <c r="E162" s="56">
        <f t="shared" ref="E162:W162" si="55">SUM(E153:E161)</f>
        <v>1222416</v>
      </c>
      <c r="F162" s="56">
        <f t="shared" si="55"/>
        <v>1135987</v>
      </c>
      <c r="G162" s="56">
        <f t="shared" si="55"/>
        <v>6328</v>
      </c>
      <c r="H162" s="56">
        <f t="shared" si="55"/>
        <v>2006</v>
      </c>
      <c r="I162" s="56">
        <f t="shared" si="55"/>
        <v>32195</v>
      </c>
      <c r="J162" s="56">
        <f t="shared" si="55"/>
        <v>5745</v>
      </c>
      <c r="K162" s="56">
        <f t="shared" si="55"/>
        <v>1247</v>
      </c>
      <c r="L162" s="56">
        <f t="shared" si="55"/>
        <v>3936</v>
      </c>
      <c r="M162" s="56">
        <f t="shared" si="55"/>
        <v>2538</v>
      </c>
      <c r="N162" s="56">
        <f t="shared" si="55"/>
        <v>7952</v>
      </c>
      <c r="O162" s="56">
        <f t="shared" si="55"/>
        <v>7523</v>
      </c>
      <c r="P162" s="56">
        <f t="shared" si="55"/>
        <v>1718</v>
      </c>
      <c r="Q162" s="56">
        <f t="shared" si="55"/>
        <v>3545</v>
      </c>
      <c r="R162" s="56">
        <f t="shared" si="55"/>
        <v>4522</v>
      </c>
      <c r="S162" s="56">
        <f t="shared" si="55"/>
        <v>2252</v>
      </c>
      <c r="T162" s="56">
        <f t="shared" si="55"/>
        <v>2149</v>
      </c>
      <c r="U162" s="56">
        <f t="shared" si="55"/>
        <v>661</v>
      </c>
      <c r="V162" s="56">
        <f t="shared" si="55"/>
        <v>606</v>
      </c>
      <c r="W162" s="56">
        <f t="shared" si="55"/>
        <v>1506</v>
      </c>
      <c r="X162" s="55">
        <f t="shared" si="53"/>
        <v>1222416</v>
      </c>
      <c r="Y162" s="55">
        <f t="shared" si="54"/>
        <v>0</v>
      </c>
      <c r="Z162" s="47">
        <f t="shared" si="41"/>
        <v>1176516</v>
      </c>
      <c r="AA162" s="47">
        <f t="shared" si="42"/>
        <v>5062</v>
      </c>
      <c r="AB162" s="47">
        <f t="shared" si="43"/>
        <v>25260</v>
      </c>
      <c r="AC162" s="47">
        <f t="shared" si="44"/>
        <v>13466</v>
      </c>
      <c r="AD162" s="47">
        <f t="shared" si="45"/>
        <v>2112</v>
      </c>
      <c r="AE162" s="47">
        <f t="shared" si="46"/>
        <v>1222416</v>
      </c>
    </row>
    <row r="163" spans="1:31" x14ac:dyDescent="0.15"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Z163" s="47">
        <f t="shared" si="41"/>
        <v>0</v>
      </c>
      <c r="AA163" s="47">
        <f t="shared" si="42"/>
        <v>0</v>
      </c>
      <c r="AB163" s="47">
        <f t="shared" si="43"/>
        <v>0</v>
      </c>
      <c r="AC163" s="47">
        <f t="shared" si="44"/>
        <v>0</v>
      </c>
      <c r="AD163" s="47">
        <f t="shared" si="45"/>
        <v>0</v>
      </c>
      <c r="AE163" s="47">
        <f t="shared" si="46"/>
        <v>0</v>
      </c>
    </row>
    <row r="164" spans="1:31" x14ac:dyDescent="0.15">
      <c r="A164" s="47" t="s">
        <v>1092</v>
      </c>
      <c r="B164" s="47" t="s">
        <v>383</v>
      </c>
      <c r="C164" s="48" t="s">
        <v>1093</v>
      </c>
      <c r="D164" s="47" t="s">
        <v>381</v>
      </c>
      <c r="E164" s="55">
        <f>KS201EW_Numbers!E188</f>
        <v>62014</v>
      </c>
      <c r="F164" s="55">
        <f>KS201EW_Numbers!F188</f>
        <v>59499</v>
      </c>
      <c r="G164" s="55">
        <f>KS201EW_Numbers!G188</f>
        <v>458</v>
      </c>
      <c r="H164" s="55">
        <f>KS201EW_Numbers!H188</f>
        <v>45</v>
      </c>
      <c r="I164" s="55">
        <f>KS201EW_Numbers!I188</f>
        <v>707</v>
      </c>
      <c r="J164" s="55">
        <f>KS201EW_Numbers!J188</f>
        <v>269</v>
      </c>
      <c r="K164" s="55">
        <f>KS201EW_Numbers!K188</f>
        <v>39</v>
      </c>
      <c r="L164" s="55">
        <f>KS201EW_Numbers!L188</f>
        <v>116</v>
      </c>
      <c r="M164" s="55">
        <f>KS201EW_Numbers!M188</f>
        <v>82</v>
      </c>
      <c r="N164" s="55">
        <f>KS201EW_Numbers!N188</f>
        <v>360</v>
      </c>
      <c r="O164" s="55">
        <f>KS201EW_Numbers!O188</f>
        <v>35</v>
      </c>
      <c r="P164" s="55">
        <f>KS201EW_Numbers!P188</f>
        <v>11</v>
      </c>
      <c r="Q164" s="55">
        <f>KS201EW_Numbers!Q188</f>
        <v>67</v>
      </c>
      <c r="R164" s="55">
        <f>KS201EW_Numbers!R188</f>
        <v>107</v>
      </c>
      <c r="S164" s="55">
        <f>KS201EW_Numbers!S188</f>
        <v>30</v>
      </c>
      <c r="T164" s="55">
        <f>KS201EW_Numbers!T188</f>
        <v>124</v>
      </c>
      <c r="U164" s="55">
        <f>KS201EW_Numbers!U188</f>
        <v>18</v>
      </c>
      <c r="V164" s="55">
        <f>KS201EW_Numbers!V188</f>
        <v>7</v>
      </c>
      <c r="W164" s="55">
        <f>KS201EW_Numbers!W188</f>
        <v>40</v>
      </c>
      <c r="X164" s="55">
        <f t="shared" ref="X164:X169" si="56">SUM(F164:W164)</f>
        <v>62014</v>
      </c>
      <c r="Y164" s="55">
        <f t="shared" ref="Y164:Y169" si="57">E164-X164</f>
        <v>0</v>
      </c>
      <c r="Z164" s="47">
        <f t="shared" si="41"/>
        <v>60709</v>
      </c>
      <c r="AA164" s="47">
        <f t="shared" si="42"/>
        <v>172</v>
      </c>
      <c r="AB164" s="47">
        <f t="shared" si="43"/>
        <v>580</v>
      </c>
      <c r="AC164" s="47">
        <f t="shared" si="44"/>
        <v>506</v>
      </c>
      <c r="AD164" s="47">
        <f t="shared" si="45"/>
        <v>47</v>
      </c>
      <c r="AE164" s="47">
        <f t="shared" si="46"/>
        <v>62014</v>
      </c>
    </row>
    <row r="165" spans="1:31" x14ac:dyDescent="0.15">
      <c r="A165" s="47" t="s">
        <v>1094</v>
      </c>
      <c r="B165" s="47" t="s">
        <v>385</v>
      </c>
      <c r="C165" s="48" t="s">
        <v>1093</v>
      </c>
      <c r="D165" s="47" t="s">
        <v>381</v>
      </c>
      <c r="E165" s="55">
        <f>KS201EW_Numbers!E189</f>
        <v>125252</v>
      </c>
      <c r="F165" s="55">
        <f>KS201EW_Numbers!F189</f>
        <v>111379</v>
      </c>
      <c r="G165" s="55">
        <f>KS201EW_Numbers!G189</f>
        <v>697</v>
      </c>
      <c r="H165" s="55">
        <f>KS201EW_Numbers!H189</f>
        <v>75</v>
      </c>
      <c r="I165" s="55">
        <f>KS201EW_Numbers!I189</f>
        <v>2241</v>
      </c>
      <c r="J165" s="55">
        <f>KS201EW_Numbers!J189</f>
        <v>664</v>
      </c>
      <c r="K165" s="55">
        <f>KS201EW_Numbers!K189</f>
        <v>110</v>
      </c>
      <c r="L165" s="55">
        <f>KS201EW_Numbers!L189</f>
        <v>409</v>
      </c>
      <c r="M165" s="55">
        <f>KS201EW_Numbers!M189</f>
        <v>213</v>
      </c>
      <c r="N165" s="55">
        <f>KS201EW_Numbers!N189</f>
        <v>5705</v>
      </c>
      <c r="O165" s="55">
        <f>KS201EW_Numbers!O189</f>
        <v>527</v>
      </c>
      <c r="P165" s="55">
        <f>KS201EW_Numbers!P189</f>
        <v>51</v>
      </c>
      <c r="Q165" s="55">
        <f>KS201EW_Numbers!Q189</f>
        <v>304</v>
      </c>
      <c r="R165" s="55">
        <f>KS201EW_Numbers!R189</f>
        <v>1293</v>
      </c>
      <c r="S165" s="55">
        <f>KS201EW_Numbers!S189</f>
        <v>555</v>
      </c>
      <c r="T165" s="55">
        <f>KS201EW_Numbers!T189</f>
        <v>351</v>
      </c>
      <c r="U165" s="55">
        <f>KS201EW_Numbers!U189</f>
        <v>141</v>
      </c>
      <c r="V165" s="55">
        <f>KS201EW_Numbers!V189</f>
        <v>76</v>
      </c>
      <c r="W165" s="55">
        <f>KS201EW_Numbers!W189</f>
        <v>461</v>
      </c>
      <c r="X165" s="55">
        <f t="shared" si="56"/>
        <v>125252</v>
      </c>
      <c r="Y165" s="55">
        <f t="shared" si="57"/>
        <v>0</v>
      </c>
      <c r="Z165" s="47">
        <f t="shared" si="41"/>
        <v>114392</v>
      </c>
      <c r="AA165" s="47">
        <f t="shared" si="42"/>
        <v>1047</v>
      </c>
      <c r="AB165" s="47">
        <f t="shared" si="43"/>
        <v>7880</v>
      </c>
      <c r="AC165" s="47">
        <f t="shared" si="44"/>
        <v>1396</v>
      </c>
      <c r="AD165" s="47">
        <f t="shared" si="45"/>
        <v>537</v>
      </c>
      <c r="AE165" s="47">
        <f t="shared" si="46"/>
        <v>125252</v>
      </c>
    </row>
    <row r="166" spans="1:31" x14ac:dyDescent="0.15">
      <c r="A166" s="47" t="s">
        <v>1095</v>
      </c>
      <c r="B166" s="47" t="s">
        <v>387</v>
      </c>
      <c r="C166" s="48" t="s">
        <v>1093</v>
      </c>
      <c r="D166" s="47" t="s">
        <v>381</v>
      </c>
      <c r="E166" s="55">
        <f>KS201EW_Numbers!E190</f>
        <v>100075</v>
      </c>
      <c r="F166" s="55">
        <f>KS201EW_Numbers!F190</f>
        <v>84210</v>
      </c>
      <c r="G166" s="55">
        <f>KS201EW_Numbers!G190</f>
        <v>1025</v>
      </c>
      <c r="H166" s="55">
        <f>KS201EW_Numbers!H190</f>
        <v>160</v>
      </c>
      <c r="I166" s="55">
        <f>KS201EW_Numbers!I190</f>
        <v>5170</v>
      </c>
      <c r="J166" s="55">
        <f>KS201EW_Numbers!J190</f>
        <v>879</v>
      </c>
      <c r="K166" s="55">
        <f>KS201EW_Numbers!K190</f>
        <v>210</v>
      </c>
      <c r="L166" s="55">
        <f>KS201EW_Numbers!L190</f>
        <v>563</v>
      </c>
      <c r="M166" s="55">
        <f>KS201EW_Numbers!M190</f>
        <v>334</v>
      </c>
      <c r="N166" s="55">
        <f>KS201EW_Numbers!N190</f>
        <v>3061</v>
      </c>
      <c r="O166" s="55">
        <f>KS201EW_Numbers!O190</f>
        <v>612</v>
      </c>
      <c r="P166" s="55">
        <f>KS201EW_Numbers!P190</f>
        <v>140</v>
      </c>
      <c r="Q166" s="55">
        <f>KS201EW_Numbers!Q190</f>
        <v>432</v>
      </c>
      <c r="R166" s="55">
        <f>KS201EW_Numbers!R190</f>
        <v>980</v>
      </c>
      <c r="S166" s="55">
        <f>KS201EW_Numbers!S190</f>
        <v>1002</v>
      </c>
      <c r="T166" s="55">
        <f>KS201EW_Numbers!T190</f>
        <v>754</v>
      </c>
      <c r="U166" s="55">
        <f>KS201EW_Numbers!U190</f>
        <v>231</v>
      </c>
      <c r="V166" s="55">
        <f>KS201EW_Numbers!V190</f>
        <v>102</v>
      </c>
      <c r="W166" s="55">
        <f>KS201EW_Numbers!W190</f>
        <v>210</v>
      </c>
      <c r="X166" s="55">
        <f t="shared" si="56"/>
        <v>100075</v>
      </c>
      <c r="Y166" s="55">
        <f t="shared" si="57"/>
        <v>0</v>
      </c>
      <c r="Z166" s="47">
        <f t="shared" si="41"/>
        <v>90565</v>
      </c>
      <c r="AA166" s="47">
        <f t="shared" si="42"/>
        <v>1987</v>
      </c>
      <c r="AB166" s="47">
        <f t="shared" si="43"/>
        <v>5225</v>
      </c>
      <c r="AC166" s="47">
        <f t="shared" si="44"/>
        <v>1986</v>
      </c>
      <c r="AD166" s="47">
        <f t="shared" si="45"/>
        <v>312</v>
      </c>
      <c r="AE166" s="47">
        <f t="shared" si="46"/>
        <v>100075</v>
      </c>
    </row>
    <row r="167" spans="1:31" x14ac:dyDescent="0.15">
      <c r="A167" s="47" t="s">
        <v>1096</v>
      </c>
      <c r="B167" s="47" t="s">
        <v>389</v>
      </c>
      <c r="C167" s="48" t="s">
        <v>1093</v>
      </c>
      <c r="D167" s="47" t="s">
        <v>381</v>
      </c>
      <c r="E167" s="55">
        <f>KS201EW_Numbers!E191</f>
        <v>120485</v>
      </c>
      <c r="F167" s="55">
        <f>KS201EW_Numbers!F191</f>
        <v>112780</v>
      </c>
      <c r="G167" s="55">
        <f>KS201EW_Numbers!G191</f>
        <v>890</v>
      </c>
      <c r="H167" s="55">
        <f>KS201EW_Numbers!H191</f>
        <v>173</v>
      </c>
      <c r="I167" s="55">
        <f>KS201EW_Numbers!I191</f>
        <v>3464</v>
      </c>
      <c r="J167" s="55">
        <f>KS201EW_Numbers!J191</f>
        <v>417</v>
      </c>
      <c r="K167" s="55">
        <f>KS201EW_Numbers!K191</f>
        <v>106</v>
      </c>
      <c r="L167" s="55">
        <f>KS201EW_Numbers!L191</f>
        <v>448</v>
      </c>
      <c r="M167" s="55">
        <f>KS201EW_Numbers!M191</f>
        <v>287</v>
      </c>
      <c r="N167" s="55">
        <f>KS201EW_Numbers!N191</f>
        <v>564</v>
      </c>
      <c r="O167" s="55">
        <f>KS201EW_Numbers!O191</f>
        <v>74</v>
      </c>
      <c r="P167" s="55">
        <f>KS201EW_Numbers!P191</f>
        <v>13</v>
      </c>
      <c r="Q167" s="55">
        <f>KS201EW_Numbers!Q191</f>
        <v>391</v>
      </c>
      <c r="R167" s="55">
        <f>KS201EW_Numbers!R191</f>
        <v>424</v>
      </c>
      <c r="S167" s="55">
        <f>KS201EW_Numbers!S191</f>
        <v>112</v>
      </c>
      <c r="T167" s="55">
        <f>KS201EW_Numbers!T191</f>
        <v>115</v>
      </c>
      <c r="U167" s="55">
        <f>KS201EW_Numbers!U191</f>
        <v>37</v>
      </c>
      <c r="V167" s="55">
        <f>KS201EW_Numbers!V191</f>
        <v>51</v>
      </c>
      <c r="W167" s="55">
        <f>KS201EW_Numbers!W191</f>
        <v>139</v>
      </c>
      <c r="X167" s="55">
        <f t="shared" si="56"/>
        <v>120485</v>
      </c>
      <c r="Y167" s="55">
        <f t="shared" si="57"/>
        <v>0</v>
      </c>
      <c r="Z167" s="47">
        <f t="shared" si="41"/>
        <v>117307</v>
      </c>
      <c r="AA167" s="47">
        <f t="shared" si="42"/>
        <v>264</v>
      </c>
      <c r="AB167" s="47">
        <f t="shared" si="43"/>
        <v>1466</v>
      </c>
      <c r="AC167" s="47">
        <f t="shared" si="44"/>
        <v>1258</v>
      </c>
      <c r="AD167" s="47">
        <f t="shared" si="45"/>
        <v>190</v>
      </c>
      <c r="AE167" s="47">
        <f t="shared" si="46"/>
        <v>120485</v>
      </c>
    </row>
    <row r="168" spans="1:31" x14ac:dyDescent="0.15">
      <c r="A168" s="47" t="s">
        <v>1097</v>
      </c>
      <c r="B168" s="47" t="s">
        <v>391</v>
      </c>
      <c r="C168" s="48" t="s">
        <v>1093</v>
      </c>
      <c r="D168" s="47" t="s">
        <v>381</v>
      </c>
      <c r="E168" s="55">
        <f>KS201EW_Numbers!E192</f>
        <v>137648</v>
      </c>
      <c r="F168" s="55">
        <f>KS201EW_Numbers!F192</f>
        <v>114739</v>
      </c>
      <c r="G168" s="55">
        <f>KS201EW_Numbers!G192</f>
        <v>2146</v>
      </c>
      <c r="H168" s="55">
        <f>KS201EW_Numbers!H192</f>
        <v>41</v>
      </c>
      <c r="I168" s="55">
        <f>KS201EW_Numbers!I192</f>
        <v>5789</v>
      </c>
      <c r="J168" s="55">
        <f>KS201EW_Numbers!J192</f>
        <v>861</v>
      </c>
      <c r="K168" s="55">
        <f>KS201EW_Numbers!K192</f>
        <v>233</v>
      </c>
      <c r="L168" s="55">
        <f>KS201EW_Numbers!L192</f>
        <v>1070</v>
      </c>
      <c r="M168" s="55">
        <f>KS201EW_Numbers!M192</f>
        <v>639</v>
      </c>
      <c r="N168" s="55">
        <f>KS201EW_Numbers!N192</f>
        <v>6745</v>
      </c>
      <c r="O168" s="55">
        <f>KS201EW_Numbers!O192</f>
        <v>480</v>
      </c>
      <c r="P168" s="55">
        <f>KS201EW_Numbers!P192</f>
        <v>69</v>
      </c>
      <c r="Q168" s="55">
        <f>KS201EW_Numbers!Q192</f>
        <v>1155</v>
      </c>
      <c r="R168" s="55">
        <f>KS201EW_Numbers!R192</f>
        <v>1496</v>
      </c>
      <c r="S168" s="55">
        <f>KS201EW_Numbers!S192</f>
        <v>474</v>
      </c>
      <c r="T168" s="55">
        <f>KS201EW_Numbers!T192</f>
        <v>389</v>
      </c>
      <c r="U168" s="55">
        <f>KS201EW_Numbers!U192</f>
        <v>110</v>
      </c>
      <c r="V168" s="55">
        <f>KS201EW_Numbers!V192</f>
        <v>231</v>
      </c>
      <c r="W168" s="55">
        <f>KS201EW_Numbers!W192</f>
        <v>981</v>
      </c>
      <c r="X168" s="55">
        <f t="shared" si="56"/>
        <v>137648</v>
      </c>
      <c r="Y168" s="55">
        <f t="shared" si="57"/>
        <v>0</v>
      </c>
      <c r="Z168" s="47">
        <f t="shared" si="41"/>
        <v>122715</v>
      </c>
      <c r="AA168" s="47">
        <f t="shared" si="42"/>
        <v>973</v>
      </c>
      <c r="AB168" s="47">
        <f t="shared" si="43"/>
        <v>9945</v>
      </c>
      <c r="AC168" s="47">
        <f t="shared" si="44"/>
        <v>2803</v>
      </c>
      <c r="AD168" s="47">
        <f t="shared" si="45"/>
        <v>1212</v>
      </c>
      <c r="AE168" s="47">
        <f t="shared" si="46"/>
        <v>137648</v>
      </c>
    </row>
    <row r="169" spans="1:31" x14ac:dyDescent="0.15">
      <c r="D169" s="50" t="s">
        <v>936</v>
      </c>
      <c r="E169" s="56">
        <f t="shared" ref="E169:W169" si="58">SUM(E164:E168)</f>
        <v>545474</v>
      </c>
      <c r="F169" s="56">
        <f t="shared" si="58"/>
        <v>482607</v>
      </c>
      <c r="G169" s="56">
        <f t="shared" si="58"/>
        <v>5216</v>
      </c>
      <c r="H169" s="56">
        <f t="shared" si="58"/>
        <v>494</v>
      </c>
      <c r="I169" s="56">
        <f t="shared" si="58"/>
        <v>17371</v>
      </c>
      <c r="J169" s="56">
        <f t="shared" si="58"/>
        <v>3090</v>
      </c>
      <c r="K169" s="56">
        <f t="shared" si="58"/>
        <v>698</v>
      </c>
      <c r="L169" s="56">
        <f t="shared" si="58"/>
        <v>2606</v>
      </c>
      <c r="M169" s="56">
        <f t="shared" si="58"/>
        <v>1555</v>
      </c>
      <c r="N169" s="56">
        <f t="shared" si="58"/>
        <v>16435</v>
      </c>
      <c r="O169" s="56">
        <f t="shared" si="58"/>
        <v>1728</v>
      </c>
      <c r="P169" s="56">
        <f t="shared" si="58"/>
        <v>284</v>
      </c>
      <c r="Q169" s="56">
        <f t="shared" si="58"/>
        <v>2349</v>
      </c>
      <c r="R169" s="56">
        <f t="shared" si="58"/>
        <v>4300</v>
      </c>
      <c r="S169" s="56">
        <f t="shared" si="58"/>
        <v>2173</v>
      </c>
      <c r="T169" s="56">
        <f t="shared" si="58"/>
        <v>1733</v>
      </c>
      <c r="U169" s="56">
        <f t="shared" si="58"/>
        <v>537</v>
      </c>
      <c r="V169" s="56">
        <f t="shared" si="58"/>
        <v>467</v>
      </c>
      <c r="W169" s="56">
        <f t="shared" si="58"/>
        <v>1831</v>
      </c>
      <c r="X169" s="55">
        <f t="shared" si="56"/>
        <v>545474</v>
      </c>
      <c r="Y169" s="55">
        <f t="shared" si="57"/>
        <v>0</v>
      </c>
      <c r="Z169" s="47">
        <f t="shared" si="41"/>
        <v>505688</v>
      </c>
      <c r="AA169" s="47">
        <f t="shared" si="42"/>
        <v>4443</v>
      </c>
      <c r="AB169" s="47">
        <f t="shared" si="43"/>
        <v>25096</v>
      </c>
      <c r="AC169" s="47">
        <f t="shared" si="44"/>
        <v>7949</v>
      </c>
      <c r="AD169" s="47">
        <f t="shared" si="45"/>
        <v>2298</v>
      </c>
      <c r="AE169" s="47">
        <f t="shared" si="46"/>
        <v>545474</v>
      </c>
    </row>
    <row r="170" spans="1:31" x14ac:dyDescent="0.15"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Z170" s="47">
        <f t="shared" si="41"/>
        <v>0</v>
      </c>
      <c r="AA170" s="47">
        <f t="shared" si="42"/>
        <v>0</v>
      </c>
      <c r="AB170" s="47">
        <f t="shared" si="43"/>
        <v>0</v>
      </c>
      <c r="AC170" s="47">
        <f t="shared" si="44"/>
        <v>0</v>
      </c>
      <c r="AD170" s="47">
        <f t="shared" si="45"/>
        <v>0</v>
      </c>
      <c r="AE170" s="47">
        <f t="shared" si="46"/>
        <v>0</v>
      </c>
    </row>
    <row r="171" spans="1:31" x14ac:dyDescent="0.15">
      <c r="A171" s="47" t="s">
        <v>1098</v>
      </c>
      <c r="B171" s="47" t="s">
        <v>1099</v>
      </c>
      <c r="C171" s="48" t="s">
        <v>1100</v>
      </c>
      <c r="D171" s="47" t="s">
        <v>1101</v>
      </c>
      <c r="E171" s="55">
        <f>KS201EW_Numbers!E119</f>
        <v>248752</v>
      </c>
      <c r="F171" s="55">
        <f>KS201EW_Numbers!F119</f>
        <v>187386</v>
      </c>
      <c r="G171" s="55">
        <f>KS201EW_Numbers!G119</f>
        <v>2319</v>
      </c>
      <c r="H171" s="55">
        <f>KS201EW_Numbers!H119</f>
        <v>295</v>
      </c>
      <c r="I171" s="55">
        <f>KS201EW_Numbers!I119</f>
        <v>9751</v>
      </c>
      <c r="J171" s="55">
        <f>KS201EW_Numbers!J119</f>
        <v>3916</v>
      </c>
      <c r="K171" s="55">
        <f>KS201EW_Numbers!K119</f>
        <v>533</v>
      </c>
      <c r="L171" s="55">
        <f>KS201EW_Numbers!L119</f>
        <v>1772</v>
      </c>
      <c r="M171" s="55">
        <f>KS201EW_Numbers!M119</f>
        <v>1011</v>
      </c>
      <c r="N171" s="55">
        <f>KS201EW_Numbers!N119</f>
        <v>10907</v>
      </c>
      <c r="O171" s="55">
        <f>KS201EW_Numbers!O119</f>
        <v>14620</v>
      </c>
      <c r="P171" s="55">
        <f>KS201EW_Numbers!P119</f>
        <v>658</v>
      </c>
      <c r="Q171" s="55">
        <f>KS201EW_Numbers!Q119</f>
        <v>1292</v>
      </c>
      <c r="R171" s="55">
        <f>KS201EW_Numbers!R119</f>
        <v>3618</v>
      </c>
      <c r="S171" s="55">
        <f>KS201EW_Numbers!S119</f>
        <v>3156</v>
      </c>
      <c r="T171" s="55">
        <f>KS201EW_Numbers!T119</f>
        <v>3405</v>
      </c>
      <c r="U171" s="55">
        <f>KS201EW_Numbers!U119</f>
        <v>759</v>
      </c>
      <c r="V171" s="55">
        <f>KS201EW_Numbers!V119</f>
        <v>861</v>
      </c>
      <c r="W171" s="55">
        <f>KS201EW_Numbers!W119</f>
        <v>2493</v>
      </c>
      <c r="X171" s="55">
        <f t="shared" ref="X171:X180" si="59">SUM(F171:W171)</f>
        <v>248752</v>
      </c>
      <c r="Y171" s="55">
        <f t="shared" ref="Y171:Y180" si="60">E171-X171</f>
        <v>0</v>
      </c>
      <c r="Z171" s="47">
        <f t="shared" si="41"/>
        <v>199751</v>
      </c>
      <c r="AA171" s="47">
        <f t="shared" si="42"/>
        <v>7320</v>
      </c>
      <c r="AB171" s="47">
        <f t="shared" si="43"/>
        <v>31095</v>
      </c>
      <c r="AC171" s="47">
        <f t="shared" si="44"/>
        <v>7232</v>
      </c>
      <c r="AD171" s="47">
        <f t="shared" si="45"/>
        <v>3354</v>
      </c>
      <c r="AE171" s="47">
        <f t="shared" si="46"/>
        <v>248752</v>
      </c>
    </row>
    <row r="172" spans="1:31" x14ac:dyDescent="0.15">
      <c r="A172" s="47" t="s">
        <v>1102</v>
      </c>
      <c r="B172" s="47" t="s">
        <v>273</v>
      </c>
      <c r="C172" s="48" t="s">
        <v>1100</v>
      </c>
      <c r="D172" s="47" t="s">
        <v>1101</v>
      </c>
      <c r="E172" s="55">
        <f>KS201EW_Numbers!E125</f>
        <v>122309</v>
      </c>
      <c r="F172" s="55">
        <f>KS201EW_Numbers!F125</f>
        <v>117988</v>
      </c>
      <c r="G172" s="55">
        <f>KS201EW_Numbers!G125</f>
        <v>428</v>
      </c>
      <c r="H172" s="55">
        <f>KS201EW_Numbers!H125</f>
        <v>44</v>
      </c>
      <c r="I172" s="55">
        <f>KS201EW_Numbers!I125</f>
        <v>1563</v>
      </c>
      <c r="J172" s="55">
        <f>KS201EW_Numbers!J125</f>
        <v>438</v>
      </c>
      <c r="K172" s="55">
        <f>KS201EW_Numbers!K125</f>
        <v>93</v>
      </c>
      <c r="L172" s="55">
        <f>KS201EW_Numbers!L125</f>
        <v>282</v>
      </c>
      <c r="M172" s="55">
        <f>KS201EW_Numbers!M125</f>
        <v>167</v>
      </c>
      <c r="N172" s="55">
        <f>KS201EW_Numbers!N125</f>
        <v>416</v>
      </c>
      <c r="O172" s="55">
        <f>KS201EW_Numbers!O125</f>
        <v>80</v>
      </c>
      <c r="P172" s="55">
        <f>KS201EW_Numbers!P125</f>
        <v>11</v>
      </c>
      <c r="Q172" s="55">
        <f>KS201EW_Numbers!Q125</f>
        <v>201</v>
      </c>
      <c r="R172" s="55">
        <f>KS201EW_Numbers!R125</f>
        <v>221</v>
      </c>
      <c r="S172" s="55">
        <f>KS201EW_Numbers!S125</f>
        <v>120</v>
      </c>
      <c r="T172" s="55">
        <f>KS201EW_Numbers!T125</f>
        <v>106</v>
      </c>
      <c r="U172" s="55">
        <f>KS201EW_Numbers!U125</f>
        <v>27</v>
      </c>
      <c r="V172" s="55">
        <f>KS201EW_Numbers!V125</f>
        <v>27</v>
      </c>
      <c r="W172" s="55">
        <f>KS201EW_Numbers!W125</f>
        <v>97</v>
      </c>
      <c r="X172" s="55">
        <f t="shared" si="59"/>
        <v>122309</v>
      </c>
      <c r="Y172" s="55">
        <f t="shared" si="60"/>
        <v>0</v>
      </c>
      <c r="Z172" s="47">
        <f t="shared" si="41"/>
        <v>120023</v>
      </c>
      <c r="AA172" s="47">
        <f t="shared" si="42"/>
        <v>253</v>
      </c>
      <c r="AB172" s="47">
        <f t="shared" si="43"/>
        <v>929</v>
      </c>
      <c r="AC172" s="47">
        <f t="shared" si="44"/>
        <v>980</v>
      </c>
      <c r="AD172" s="47">
        <f t="shared" si="45"/>
        <v>124</v>
      </c>
      <c r="AE172" s="47">
        <f t="shared" si="46"/>
        <v>122309</v>
      </c>
    </row>
    <row r="173" spans="1:31" x14ac:dyDescent="0.15">
      <c r="A173" s="47" t="s">
        <v>1103</v>
      </c>
      <c r="B173" s="47" t="s">
        <v>275</v>
      </c>
      <c r="C173" s="48" t="s">
        <v>1100</v>
      </c>
      <c r="D173" s="47" t="s">
        <v>1101</v>
      </c>
      <c r="E173" s="55">
        <f>KS201EW_Numbers!E126</f>
        <v>75866</v>
      </c>
      <c r="F173" s="55">
        <f>KS201EW_Numbers!F126</f>
        <v>73058</v>
      </c>
      <c r="G173" s="55">
        <f>KS201EW_Numbers!G126</f>
        <v>199</v>
      </c>
      <c r="H173" s="55">
        <f>KS201EW_Numbers!H126</f>
        <v>66</v>
      </c>
      <c r="I173" s="55">
        <f>KS201EW_Numbers!I126</f>
        <v>1129</v>
      </c>
      <c r="J173" s="55">
        <f>KS201EW_Numbers!J126</f>
        <v>248</v>
      </c>
      <c r="K173" s="55">
        <f>KS201EW_Numbers!K126</f>
        <v>63</v>
      </c>
      <c r="L173" s="55">
        <f>KS201EW_Numbers!L126</f>
        <v>136</v>
      </c>
      <c r="M173" s="55">
        <f>KS201EW_Numbers!M126</f>
        <v>71</v>
      </c>
      <c r="N173" s="55">
        <f>KS201EW_Numbers!N126</f>
        <v>207</v>
      </c>
      <c r="O173" s="55">
        <f>KS201EW_Numbers!O126</f>
        <v>56</v>
      </c>
      <c r="P173" s="55">
        <f>KS201EW_Numbers!P126</f>
        <v>6</v>
      </c>
      <c r="Q173" s="55">
        <f>KS201EW_Numbers!Q126</f>
        <v>166</v>
      </c>
      <c r="R173" s="55">
        <f>KS201EW_Numbers!R126</f>
        <v>177</v>
      </c>
      <c r="S173" s="55">
        <f>KS201EW_Numbers!S126</f>
        <v>175</v>
      </c>
      <c r="T173" s="55">
        <f>KS201EW_Numbers!T126</f>
        <v>51</v>
      </c>
      <c r="U173" s="55">
        <f>KS201EW_Numbers!U126</f>
        <v>41</v>
      </c>
      <c r="V173" s="55">
        <f>KS201EW_Numbers!V126</f>
        <v>2</v>
      </c>
      <c r="W173" s="55">
        <f>KS201EW_Numbers!W126</f>
        <v>15</v>
      </c>
      <c r="X173" s="55">
        <f t="shared" si="59"/>
        <v>75866</v>
      </c>
      <c r="Y173" s="55">
        <f t="shared" si="60"/>
        <v>0</v>
      </c>
      <c r="Z173" s="47">
        <f t="shared" si="41"/>
        <v>74452</v>
      </c>
      <c r="AA173" s="47">
        <f t="shared" si="42"/>
        <v>267</v>
      </c>
      <c r="AB173" s="47">
        <f t="shared" si="43"/>
        <v>612</v>
      </c>
      <c r="AC173" s="47">
        <f t="shared" si="44"/>
        <v>518</v>
      </c>
      <c r="AD173" s="47">
        <f t="shared" si="45"/>
        <v>17</v>
      </c>
      <c r="AE173" s="47">
        <f t="shared" si="46"/>
        <v>75866</v>
      </c>
    </row>
    <row r="174" spans="1:31" x14ac:dyDescent="0.15">
      <c r="A174" s="47" t="s">
        <v>1104</v>
      </c>
      <c r="B174" s="47" t="s">
        <v>277</v>
      </c>
      <c r="C174" s="48" t="s">
        <v>1100</v>
      </c>
      <c r="D174" s="47" t="s">
        <v>1101</v>
      </c>
      <c r="E174" s="55">
        <f>KS201EW_Numbers!E127</f>
        <v>103788</v>
      </c>
      <c r="F174" s="55">
        <f>KS201EW_Numbers!F127</f>
        <v>98456</v>
      </c>
      <c r="G174" s="55">
        <f>KS201EW_Numbers!G127</f>
        <v>386</v>
      </c>
      <c r="H174" s="55">
        <f>KS201EW_Numbers!H127</f>
        <v>5</v>
      </c>
      <c r="I174" s="55">
        <f>KS201EW_Numbers!I127</f>
        <v>1325</v>
      </c>
      <c r="J174" s="55">
        <f>KS201EW_Numbers!J127</f>
        <v>532</v>
      </c>
      <c r="K174" s="55">
        <f>KS201EW_Numbers!K127</f>
        <v>97</v>
      </c>
      <c r="L174" s="55">
        <f>KS201EW_Numbers!L127</f>
        <v>287</v>
      </c>
      <c r="M174" s="55">
        <f>KS201EW_Numbers!M127</f>
        <v>178</v>
      </c>
      <c r="N174" s="55">
        <f>KS201EW_Numbers!N127</f>
        <v>487</v>
      </c>
      <c r="O174" s="55">
        <f>KS201EW_Numbers!O127</f>
        <v>334</v>
      </c>
      <c r="P174" s="55">
        <f>KS201EW_Numbers!P127</f>
        <v>141</v>
      </c>
      <c r="Q174" s="55">
        <f>KS201EW_Numbers!Q127</f>
        <v>367</v>
      </c>
      <c r="R174" s="55">
        <f>KS201EW_Numbers!R127</f>
        <v>263</v>
      </c>
      <c r="S174" s="55">
        <f>KS201EW_Numbers!S127</f>
        <v>433</v>
      </c>
      <c r="T174" s="55">
        <f>KS201EW_Numbers!T127</f>
        <v>271</v>
      </c>
      <c r="U174" s="55">
        <f>KS201EW_Numbers!U127</f>
        <v>78</v>
      </c>
      <c r="V174" s="55">
        <f>KS201EW_Numbers!V127</f>
        <v>60</v>
      </c>
      <c r="W174" s="55">
        <f>KS201EW_Numbers!W127</f>
        <v>88</v>
      </c>
      <c r="X174" s="55">
        <f t="shared" si="59"/>
        <v>103788</v>
      </c>
      <c r="Y174" s="55">
        <f t="shared" si="60"/>
        <v>0</v>
      </c>
      <c r="Z174" s="47">
        <f t="shared" si="41"/>
        <v>100172</v>
      </c>
      <c r="AA174" s="47">
        <f t="shared" si="42"/>
        <v>782</v>
      </c>
      <c r="AB174" s="47">
        <f t="shared" si="43"/>
        <v>1592</v>
      </c>
      <c r="AC174" s="47">
        <f t="shared" si="44"/>
        <v>1094</v>
      </c>
      <c r="AD174" s="47">
        <f t="shared" si="45"/>
        <v>148</v>
      </c>
      <c r="AE174" s="47">
        <f t="shared" si="46"/>
        <v>103788</v>
      </c>
    </row>
    <row r="175" spans="1:31" x14ac:dyDescent="0.15">
      <c r="A175" s="47" t="s">
        <v>1105</v>
      </c>
      <c r="B175" s="47" t="s">
        <v>279</v>
      </c>
      <c r="C175" s="48" t="s">
        <v>1100</v>
      </c>
      <c r="D175" s="47" t="s">
        <v>1101</v>
      </c>
      <c r="E175" s="55">
        <f>KS201EW_Numbers!E128</f>
        <v>71116</v>
      </c>
      <c r="F175" s="55">
        <f>KS201EW_Numbers!F128</f>
        <v>68835</v>
      </c>
      <c r="G175" s="55">
        <f>KS201EW_Numbers!G128</f>
        <v>321</v>
      </c>
      <c r="H175" s="55">
        <f>KS201EW_Numbers!H128</f>
        <v>15</v>
      </c>
      <c r="I175" s="55">
        <f>KS201EW_Numbers!I128</f>
        <v>946</v>
      </c>
      <c r="J175" s="55">
        <f>KS201EW_Numbers!J128</f>
        <v>130</v>
      </c>
      <c r="K175" s="55">
        <f>KS201EW_Numbers!K128</f>
        <v>58</v>
      </c>
      <c r="L175" s="55">
        <f>KS201EW_Numbers!L128</f>
        <v>173</v>
      </c>
      <c r="M175" s="55">
        <f>KS201EW_Numbers!M128</f>
        <v>105</v>
      </c>
      <c r="N175" s="55">
        <f>KS201EW_Numbers!N128</f>
        <v>97</v>
      </c>
      <c r="O175" s="55">
        <f>KS201EW_Numbers!O128</f>
        <v>84</v>
      </c>
      <c r="P175" s="55">
        <f>KS201EW_Numbers!P128</f>
        <v>4</v>
      </c>
      <c r="Q175" s="55">
        <f>KS201EW_Numbers!Q128</f>
        <v>95</v>
      </c>
      <c r="R175" s="55">
        <f>KS201EW_Numbers!R128</f>
        <v>118</v>
      </c>
      <c r="S175" s="55">
        <f>KS201EW_Numbers!S128</f>
        <v>33</v>
      </c>
      <c r="T175" s="55">
        <f>KS201EW_Numbers!T128</f>
        <v>36</v>
      </c>
      <c r="U175" s="55">
        <f>KS201EW_Numbers!U128</f>
        <v>18</v>
      </c>
      <c r="V175" s="55">
        <f>KS201EW_Numbers!V128</f>
        <v>10</v>
      </c>
      <c r="W175" s="55">
        <f>KS201EW_Numbers!W128</f>
        <v>38</v>
      </c>
      <c r="X175" s="55">
        <f t="shared" si="59"/>
        <v>71116</v>
      </c>
      <c r="Y175" s="55">
        <f t="shared" si="60"/>
        <v>0</v>
      </c>
      <c r="Z175" s="47">
        <f t="shared" si="41"/>
        <v>70117</v>
      </c>
      <c r="AA175" s="47">
        <f t="shared" si="42"/>
        <v>87</v>
      </c>
      <c r="AB175" s="47">
        <f t="shared" si="43"/>
        <v>398</v>
      </c>
      <c r="AC175" s="47">
        <f t="shared" si="44"/>
        <v>466</v>
      </c>
      <c r="AD175" s="47">
        <f t="shared" si="45"/>
        <v>48</v>
      </c>
      <c r="AE175" s="47">
        <f t="shared" si="46"/>
        <v>71116</v>
      </c>
    </row>
    <row r="176" spans="1:31" x14ac:dyDescent="0.15">
      <c r="A176" s="47" t="s">
        <v>1106</v>
      </c>
      <c r="B176" s="47" t="s">
        <v>281</v>
      </c>
      <c r="C176" s="48" t="s">
        <v>1100</v>
      </c>
      <c r="D176" s="47" t="s">
        <v>1101</v>
      </c>
      <c r="E176" s="55">
        <f>KS201EW_Numbers!E129</f>
        <v>112081</v>
      </c>
      <c r="F176" s="55">
        <f>KS201EW_Numbers!F129</f>
        <v>106673</v>
      </c>
      <c r="G176" s="55">
        <f>KS201EW_Numbers!G129</f>
        <v>574</v>
      </c>
      <c r="H176" s="55">
        <f>KS201EW_Numbers!H129</f>
        <v>29</v>
      </c>
      <c r="I176" s="55">
        <f>KS201EW_Numbers!I129</f>
        <v>1489</v>
      </c>
      <c r="J176" s="55">
        <f>KS201EW_Numbers!J129</f>
        <v>734</v>
      </c>
      <c r="K176" s="55">
        <f>KS201EW_Numbers!K129</f>
        <v>72</v>
      </c>
      <c r="L176" s="55">
        <f>KS201EW_Numbers!L129</f>
        <v>276</v>
      </c>
      <c r="M176" s="55">
        <f>KS201EW_Numbers!M129</f>
        <v>187</v>
      </c>
      <c r="N176" s="55">
        <f>KS201EW_Numbers!N129</f>
        <v>778</v>
      </c>
      <c r="O176" s="55">
        <f>KS201EW_Numbers!O129</f>
        <v>89</v>
      </c>
      <c r="P176" s="55">
        <f>KS201EW_Numbers!P129</f>
        <v>21</v>
      </c>
      <c r="Q176" s="55">
        <f>KS201EW_Numbers!Q129</f>
        <v>266</v>
      </c>
      <c r="R176" s="55">
        <f>KS201EW_Numbers!R129</f>
        <v>229</v>
      </c>
      <c r="S176" s="55">
        <f>KS201EW_Numbers!S129</f>
        <v>125</v>
      </c>
      <c r="T176" s="55">
        <f>KS201EW_Numbers!T129</f>
        <v>337</v>
      </c>
      <c r="U176" s="55">
        <f>KS201EW_Numbers!U129</f>
        <v>74</v>
      </c>
      <c r="V176" s="55">
        <f>KS201EW_Numbers!V129</f>
        <v>34</v>
      </c>
      <c r="W176" s="55">
        <f>KS201EW_Numbers!W129</f>
        <v>94</v>
      </c>
      <c r="X176" s="55">
        <f t="shared" si="59"/>
        <v>112081</v>
      </c>
      <c r="Y176" s="55">
        <f t="shared" si="60"/>
        <v>0</v>
      </c>
      <c r="Z176" s="47">
        <f t="shared" si="41"/>
        <v>108765</v>
      </c>
      <c r="AA176" s="47">
        <f t="shared" si="42"/>
        <v>536</v>
      </c>
      <c r="AB176" s="47">
        <f t="shared" si="43"/>
        <v>1383</v>
      </c>
      <c r="AC176" s="47">
        <f t="shared" si="44"/>
        <v>1269</v>
      </c>
      <c r="AD176" s="47">
        <f t="shared" si="45"/>
        <v>128</v>
      </c>
      <c r="AE176" s="47">
        <f t="shared" si="46"/>
        <v>112081</v>
      </c>
    </row>
    <row r="177" spans="1:31" x14ac:dyDescent="0.15">
      <c r="A177" s="47" t="s">
        <v>1107</v>
      </c>
      <c r="B177" s="47" t="s">
        <v>283</v>
      </c>
      <c r="C177" s="48" t="s">
        <v>1100</v>
      </c>
      <c r="D177" s="47" t="s">
        <v>1101</v>
      </c>
      <c r="E177" s="55">
        <f>KS201EW_Numbers!E130</f>
        <v>90892</v>
      </c>
      <c r="F177" s="55">
        <f>KS201EW_Numbers!F130</f>
        <v>87131</v>
      </c>
      <c r="G177" s="55">
        <f>KS201EW_Numbers!G130</f>
        <v>596</v>
      </c>
      <c r="H177" s="55">
        <f>KS201EW_Numbers!H130</f>
        <v>10</v>
      </c>
      <c r="I177" s="55">
        <f>KS201EW_Numbers!I130</f>
        <v>1217</v>
      </c>
      <c r="J177" s="55">
        <f>KS201EW_Numbers!J130</f>
        <v>348</v>
      </c>
      <c r="K177" s="55">
        <f>KS201EW_Numbers!K130</f>
        <v>113</v>
      </c>
      <c r="L177" s="55">
        <f>KS201EW_Numbers!L130</f>
        <v>284</v>
      </c>
      <c r="M177" s="55">
        <f>KS201EW_Numbers!M130</f>
        <v>199</v>
      </c>
      <c r="N177" s="55">
        <f>KS201EW_Numbers!N130</f>
        <v>148</v>
      </c>
      <c r="O177" s="55">
        <f>KS201EW_Numbers!O130</f>
        <v>78</v>
      </c>
      <c r="P177" s="55">
        <f>KS201EW_Numbers!P130</f>
        <v>10</v>
      </c>
      <c r="Q177" s="55">
        <f>KS201EW_Numbers!Q130</f>
        <v>228</v>
      </c>
      <c r="R177" s="55">
        <f>KS201EW_Numbers!R130</f>
        <v>247</v>
      </c>
      <c r="S177" s="55">
        <f>KS201EW_Numbers!S130</f>
        <v>87</v>
      </c>
      <c r="T177" s="55">
        <f>KS201EW_Numbers!T130</f>
        <v>82</v>
      </c>
      <c r="U177" s="55">
        <f>KS201EW_Numbers!U130</f>
        <v>15</v>
      </c>
      <c r="V177" s="55">
        <f>KS201EW_Numbers!V130</f>
        <v>33</v>
      </c>
      <c r="W177" s="55">
        <f>KS201EW_Numbers!W130</f>
        <v>66</v>
      </c>
      <c r="X177" s="55">
        <f t="shared" si="59"/>
        <v>90892</v>
      </c>
      <c r="Y177" s="55">
        <f t="shared" si="60"/>
        <v>0</v>
      </c>
      <c r="Z177" s="47">
        <f t="shared" si="41"/>
        <v>88954</v>
      </c>
      <c r="AA177" s="47">
        <f t="shared" si="42"/>
        <v>184</v>
      </c>
      <c r="AB177" s="47">
        <f t="shared" si="43"/>
        <v>711</v>
      </c>
      <c r="AC177" s="47">
        <f t="shared" si="44"/>
        <v>944</v>
      </c>
      <c r="AD177" s="47">
        <f t="shared" si="45"/>
        <v>99</v>
      </c>
      <c r="AE177" s="47">
        <f t="shared" si="46"/>
        <v>90892</v>
      </c>
    </row>
    <row r="178" spans="1:31" x14ac:dyDescent="0.15">
      <c r="A178" s="47" t="s">
        <v>1108</v>
      </c>
      <c r="B178" s="47" t="s">
        <v>285</v>
      </c>
      <c r="C178" s="48" t="s">
        <v>1100</v>
      </c>
      <c r="D178" s="47" t="s">
        <v>1101</v>
      </c>
      <c r="E178" s="55">
        <f>KS201EW_Numbers!E131</f>
        <v>99023</v>
      </c>
      <c r="F178" s="55">
        <f>KS201EW_Numbers!F131</f>
        <v>95968</v>
      </c>
      <c r="G178" s="55">
        <f>KS201EW_Numbers!G131</f>
        <v>264</v>
      </c>
      <c r="H178" s="55">
        <f>KS201EW_Numbers!H131</f>
        <v>70</v>
      </c>
      <c r="I178" s="55">
        <f>KS201EW_Numbers!I131</f>
        <v>782</v>
      </c>
      <c r="J178" s="55">
        <f>KS201EW_Numbers!J131</f>
        <v>315</v>
      </c>
      <c r="K178" s="55">
        <f>KS201EW_Numbers!K131</f>
        <v>103</v>
      </c>
      <c r="L178" s="55">
        <f>KS201EW_Numbers!L131</f>
        <v>250</v>
      </c>
      <c r="M178" s="55">
        <f>KS201EW_Numbers!M131</f>
        <v>118</v>
      </c>
      <c r="N178" s="55">
        <f>KS201EW_Numbers!N131</f>
        <v>350</v>
      </c>
      <c r="O178" s="55">
        <f>KS201EW_Numbers!O131</f>
        <v>79</v>
      </c>
      <c r="P178" s="55">
        <f>KS201EW_Numbers!P131</f>
        <v>32</v>
      </c>
      <c r="Q178" s="55">
        <f>KS201EW_Numbers!Q131</f>
        <v>187</v>
      </c>
      <c r="R178" s="55">
        <f>KS201EW_Numbers!R131</f>
        <v>147</v>
      </c>
      <c r="S178" s="55">
        <f>KS201EW_Numbers!S131</f>
        <v>156</v>
      </c>
      <c r="T178" s="55">
        <f>KS201EW_Numbers!T131</f>
        <v>65</v>
      </c>
      <c r="U178" s="55">
        <f>KS201EW_Numbers!U131</f>
        <v>15</v>
      </c>
      <c r="V178" s="55">
        <f>KS201EW_Numbers!V131</f>
        <v>40</v>
      </c>
      <c r="W178" s="55">
        <f>KS201EW_Numbers!W131</f>
        <v>82</v>
      </c>
      <c r="X178" s="55">
        <f t="shared" si="59"/>
        <v>99023</v>
      </c>
      <c r="Y178" s="55">
        <f t="shared" si="60"/>
        <v>0</v>
      </c>
      <c r="Z178" s="47">
        <f t="shared" si="41"/>
        <v>97084</v>
      </c>
      <c r="AA178" s="47">
        <f t="shared" si="42"/>
        <v>236</v>
      </c>
      <c r="AB178" s="47">
        <f t="shared" si="43"/>
        <v>795</v>
      </c>
      <c r="AC178" s="47">
        <f t="shared" si="44"/>
        <v>786</v>
      </c>
      <c r="AD178" s="47">
        <f t="shared" si="45"/>
        <v>122</v>
      </c>
      <c r="AE178" s="47">
        <f t="shared" si="46"/>
        <v>99023</v>
      </c>
    </row>
    <row r="179" spans="1:31" x14ac:dyDescent="0.15">
      <c r="A179" s="47" t="s">
        <v>1109</v>
      </c>
      <c r="B179" s="47" t="s">
        <v>287</v>
      </c>
      <c r="C179" s="48" t="s">
        <v>1100</v>
      </c>
      <c r="D179" s="47" t="s">
        <v>1101</v>
      </c>
      <c r="E179" s="55">
        <f>KS201EW_Numbers!E132</f>
        <v>94611</v>
      </c>
      <c r="F179" s="55">
        <f>KS201EW_Numbers!F132</f>
        <v>88925</v>
      </c>
      <c r="G179" s="55">
        <f>KS201EW_Numbers!G132</f>
        <v>386</v>
      </c>
      <c r="H179" s="55">
        <f>KS201EW_Numbers!H132</f>
        <v>72</v>
      </c>
      <c r="I179" s="55">
        <f>KS201EW_Numbers!I132</f>
        <v>1144</v>
      </c>
      <c r="J179" s="55">
        <f>KS201EW_Numbers!J132</f>
        <v>428</v>
      </c>
      <c r="K179" s="55">
        <f>KS201EW_Numbers!K132</f>
        <v>79</v>
      </c>
      <c r="L179" s="55">
        <f>KS201EW_Numbers!L132</f>
        <v>365</v>
      </c>
      <c r="M179" s="55">
        <f>KS201EW_Numbers!M132</f>
        <v>190</v>
      </c>
      <c r="N179" s="55">
        <f>KS201EW_Numbers!N132</f>
        <v>1649</v>
      </c>
      <c r="O179" s="55">
        <f>KS201EW_Numbers!O132</f>
        <v>179</v>
      </c>
      <c r="P179" s="55">
        <f>KS201EW_Numbers!P132</f>
        <v>4</v>
      </c>
      <c r="Q179" s="55">
        <f>KS201EW_Numbers!Q132</f>
        <v>217</v>
      </c>
      <c r="R179" s="55">
        <f>KS201EW_Numbers!R132</f>
        <v>326</v>
      </c>
      <c r="S179" s="55">
        <f>KS201EW_Numbers!S132</f>
        <v>174</v>
      </c>
      <c r="T179" s="55">
        <f>KS201EW_Numbers!T132</f>
        <v>205</v>
      </c>
      <c r="U179" s="55">
        <f>KS201EW_Numbers!U132</f>
        <v>46</v>
      </c>
      <c r="V179" s="55">
        <f>KS201EW_Numbers!V132</f>
        <v>45</v>
      </c>
      <c r="W179" s="55">
        <f>KS201EW_Numbers!W132</f>
        <v>177</v>
      </c>
      <c r="X179" s="55">
        <f t="shared" si="59"/>
        <v>94611</v>
      </c>
      <c r="Y179" s="55">
        <f t="shared" si="60"/>
        <v>0</v>
      </c>
      <c r="Z179" s="47">
        <f t="shared" si="41"/>
        <v>90527</v>
      </c>
      <c r="AA179" s="47">
        <f t="shared" si="42"/>
        <v>425</v>
      </c>
      <c r="AB179" s="47">
        <f t="shared" si="43"/>
        <v>2375</v>
      </c>
      <c r="AC179" s="47">
        <f t="shared" si="44"/>
        <v>1062</v>
      </c>
      <c r="AD179" s="47">
        <f t="shared" si="45"/>
        <v>222</v>
      </c>
      <c r="AE179" s="47">
        <f t="shared" si="46"/>
        <v>94611</v>
      </c>
    </row>
    <row r="180" spans="1:31" x14ac:dyDescent="0.15">
      <c r="D180" s="50" t="s">
        <v>936</v>
      </c>
      <c r="E180" s="56">
        <f t="shared" ref="E180:W180" si="61">SUM(E171:E179)</f>
        <v>1018438</v>
      </c>
      <c r="F180" s="56">
        <f t="shared" si="61"/>
        <v>924420</v>
      </c>
      <c r="G180" s="56">
        <f t="shared" si="61"/>
        <v>5473</v>
      </c>
      <c r="H180" s="56">
        <f t="shared" si="61"/>
        <v>606</v>
      </c>
      <c r="I180" s="56">
        <f t="shared" si="61"/>
        <v>19346</v>
      </c>
      <c r="J180" s="56">
        <f t="shared" si="61"/>
        <v>7089</v>
      </c>
      <c r="K180" s="56">
        <f t="shared" si="61"/>
        <v>1211</v>
      </c>
      <c r="L180" s="56">
        <f t="shared" si="61"/>
        <v>3825</v>
      </c>
      <c r="M180" s="56">
        <f t="shared" si="61"/>
        <v>2226</v>
      </c>
      <c r="N180" s="56">
        <f t="shared" si="61"/>
        <v>15039</v>
      </c>
      <c r="O180" s="56">
        <f t="shared" si="61"/>
        <v>15599</v>
      </c>
      <c r="P180" s="56">
        <f t="shared" si="61"/>
        <v>887</v>
      </c>
      <c r="Q180" s="56">
        <f t="shared" si="61"/>
        <v>3019</v>
      </c>
      <c r="R180" s="56">
        <f t="shared" si="61"/>
        <v>5346</v>
      </c>
      <c r="S180" s="56">
        <f t="shared" si="61"/>
        <v>4459</v>
      </c>
      <c r="T180" s="56">
        <f t="shared" si="61"/>
        <v>4558</v>
      </c>
      <c r="U180" s="56">
        <f t="shared" si="61"/>
        <v>1073</v>
      </c>
      <c r="V180" s="56">
        <f t="shared" si="61"/>
        <v>1112</v>
      </c>
      <c r="W180" s="56">
        <f t="shared" si="61"/>
        <v>3150</v>
      </c>
      <c r="X180" s="55">
        <f t="shared" si="59"/>
        <v>1018438</v>
      </c>
      <c r="Y180" s="55">
        <f t="shared" si="60"/>
        <v>0</v>
      </c>
      <c r="Z180" s="47">
        <f t="shared" si="41"/>
        <v>949845</v>
      </c>
      <c r="AA180" s="47">
        <f t="shared" si="42"/>
        <v>10090</v>
      </c>
      <c r="AB180" s="47">
        <f t="shared" si="43"/>
        <v>39890</v>
      </c>
      <c r="AC180" s="47">
        <f t="shared" si="44"/>
        <v>14351</v>
      </c>
      <c r="AD180" s="47">
        <f t="shared" si="45"/>
        <v>4262</v>
      </c>
      <c r="AE180" s="47">
        <f t="shared" si="46"/>
        <v>1018438</v>
      </c>
    </row>
    <row r="181" spans="1:31" x14ac:dyDescent="0.15"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Z181" s="47">
        <f t="shared" si="41"/>
        <v>0</v>
      </c>
      <c r="AA181" s="47">
        <f t="shared" si="42"/>
        <v>0</v>
      </c>
      <c r="AB181" s="47">
        <f t="shared" si="43"/>
        <v>0</v>
      </c>
      <c r="AC181" s="47">
        <f t="shared" si="44"/>
        <v>0</v>
      </c>
      <c r="AD181" s="47">
        <f t="shared" si="45"/>
        <v>0</v>
      </c>
      <c r="AE181" s="47">
        <f t="shared" si="46"/>
        <v>0</v>
      </c>
    </row>
    <row r="182" spans="1:31" x14ac:dyDescent="0.15">
      <c r="A182" s="47" t="s">
        <v>1110</v>
      </c>
      <c r="B182" s="47" t="s">
        <v>1111</v>
      </c>
      <c r="C182" s="48" t="s">
        <v>1112</v>
      </c>
      <c r="D182" s="47" t="s">
        <v>1113</v>
      </c>
      <c r="E182" s="55">
        <f>KS201EW_Numbers!E121</f>
        <v>305680</v>
      </c>
      <c r="F182" s="55">
        <f>KS201EW_Numbers!F121</f>
        <v>199990</v>
      </c>
      <c r="G182" s="55">
        <f>KS201EW_Numbers!G121</f>
        <v>2819</v>
      </c>
      <c r="H182" s="55">
        <f>KS201EW_Numbers!H121</f>
        <v>326</v>
      </c>
      <c r="I182" s="55">
        <f>KS201EW_Numbers!I121</f>
        <v>15563</v>
      </c>
      <c r="J182" s="55">
        <f>KS201EW_Numbers!J121</f>
        <v>12166</v>
      </c>
      <c r="K182" s="55">
        <f>KS201EW_Numbers!K121</f>
        <v>2004</v>
      </c>
      <c r="L182" s="55">
        <f>KS201EW_Numbers!L121</f>
        <v>3304</v>
      </c>
      <c r="M182" s="55">
        <f>KS201EW_Numbers!M121</f>
        <v>2791</v>
      </c>
      <c r="N182" s="55">
        <f>KS201EW_Numbers!N121</f>
        <v>9901</v>
      </c>
      <c r="O182" s="55">
        <f>KS201EW_Numbers!O121</f>
        <v>16771</v>
      </c>
      <c r="P182" s="55">
        <f>KS201EW_Numbers!P121</f>
        <v>1049</v>
      </c>
      <c r="Q182" s="55">
        <f>KS201EW_Numbers!Q121</f>
        <v>5988</v>
      </c>
      <c r="R182" s="55">
        <f>KS201EW_Numbers!R121</f>
        <v>6330</v>
      </c>
      <c r="S182" s="55">
        <f>KS201EW_Numbers!S121</f>
        <v>9877</v>
      </c>
      <c r="T182" s="55">
        <f>KS201EW_Numbers!T121</f>
        <v>9382</v>
      </c>
      <c r="U182" s="55">
        <f>KS201EW_Numbers!U121</f>
        <v>2926</v>
      </c>
      <c r="V182" s="55">
        <f>KS201EW_Numbers!V121</f>
        <v>2372</v>
      </c>
      <c r="W182" s="55">
        <f>KS201EW_Numbers!W121</f>
        <v>2121</v>
      </c>
      <c r="X182" s="55">
        <f t="shared" ref="X182:X190" si="62">SUM(F182:W182)</f>
        <v>305680</v>
      </c>
      <c r="Y182" s="55">
        <f t="shared" ref="Y182:Y190" si="63">E182-X182</f>
        <v>0</v>
      </c>
      <c r="Z182" s="47">
        <f t="shared" si="41"/>
        <v>218698</v>
      </c>
      <c r="AA182" s="47">
        <f t="shared" si="42"/>
        <v>22185</v>
      </c>
      <c r="AB182" s="47">
        <f t="shared" si="43"/>
        <v>40039</v>
      </c>
      <c r="AC182" s="47">
        <f t="shared" si="44"/>
        <v>20265</v>
      </c>
      <c r="AD182" s="47">
        <f t="shared" si="45"/>
        <v>4493</v>
      </c>
      <c r="AE182" s="47">
        <f t="shared" si="46"/>
        <v>305680</v>
      </c>
    </row>
    <row r="183" spans="1:31" x14ac:dyDescent="0.15">
      <c r="A183" s="47" t="s">
        <v>1114</v>
      </c>
      <c r="B183" s="47" t="s">
        <v>339</v>
      </c>
      <c r="C183" s="48" t="s">
        <v>1112</v>
      </c>
      <c r="D183" s="47" t="s">
        <v>1113</v>
      </c>
      <c r="E183" s="55">
        <f>KS201EW_Numbers!E162</f>
        <v>119497</v>
      </c>
      <c r="F183" s="55">
        <f>KS201EW_Numbers!F162</f>
        <v>114744</v>
      </c>
      <c r="G183" s="55">
        <f>KS201EW_Numbers!G162</f>
        <v>348</v>
      </c>
      <c r="H183" s="55">
        <f>KS201EW_Numbers!H162</f>
        <v>43</v>
      </c>
      <c r="I183" s="55">
        <f>KS201EW_Numbers!I162</f>
        <v>1598</v>
      </c>
      <c r="J183" s="55">
        <f>KS201EW_Numbers!J162</f>
        <v>556</v>
      </c>
      <c r="K183" s="55">
        <f>KS201EW_Numbers!K162</f>
        <v>88</v>
      </c>
      <c r="L183" s="55">
        <f>KS201EW_Numbers!L162</f>
        <v>229</v>
      </c>
      <c r="M183" s="55">
        <f>KS201EW_Numbers!M162</f>
        <v>186</v>
      </c>
      <c r="N183" s="55">
        <f>KS201EW_Numbers!N162</f>
        <v>396</v>
      </c>
      <c r="O183" s="55">
        <f>KS201EW_Numbers!O162</f>
        <v>97</v>
      </c>
      <c r="P183" s="55">
        <f>KS201EW_Numbers!P162</f>
        <v>62</v>
      </c>
      <c r="Q183" s="55">
        <f>KS201EW_Numbers!Q162</f>
        <v>232</v>
      </c>
      <c r="R183" s="55">
        <f>KS201EW_Numbers!R162</f>
        <v>312</v>
      </c>
      <c r="S183" s="55">
        <f>KS201EW_Numbers!S162</f>
        <v>195</v>
      </c>
      <c r="T183" s="55">
        <f>KS201EW_Numbers!T162</f>
        <v>209</v>
      </c>
      <c r="U183" s="55">
        <f>KS201EW_Numbers!U162</f>
        <v>68</v>
      </c>
      <c r="V183" s="55">
        <f>KS201EW_Numbers!V162</f>
        <v>25</v>
      </c>
      <c r="W183" s="55">
        <f>KS201EW_Numbers!W162</f>
        <v>109</v>
      </c>
      <c r="X183" s="55">
        <f t="shared" si="62"/>
        <v>119497</v>
      </c>
      <c r="Y183" s="55">
        <f t="shared" si="63"/>
        <v>0</v>
      </c>
      <c r="Z183" s="47">
        <f t="shared" si="41"/>
        <v>116733</v>
      </c>
      <c r="AA183" s="47">
        <f t="shared" si="42"/>
        <v>472</v>
      </c>
      <c r="AB183" s="47">
        <f t="shared" si="43"/>
        <v>1099</v>
      </c>
      <c r="AC183" s="47">
        <f t="shared" si="44"/>
        <v>1059</v>
      </c>
      <c r="AD183" s="47">
        <f t="shared" si="45"/>
        <v>134</v>
      </c>
      <c r="AE183" s="47">
        <f t="shared" si="46"/>
        <v>119497</v>
      </c>
    </row>
    <row r="184" spans="1:31" x14ac:dyDescent="0.15">
      <c r="A184" s="47" t="s">
        <v>1115</v>
      </c>
      <c r="B184" s="47" t="s">
        <v>341</v>
      </c>
      <c r="C184" s="48" t="s">
        <v>1112</v>
      </c>
      <c r="D184" s="47" t="s">
        <v>1113</v>
      </c>
      <c r="E184" s="55">
        <f>KS201EW_Numbers!E163</f>
        <v>112863</v>
      </c>
      <c r="F184" s="55">
        <f>KS201EW_Numbers!F163</f>
        <v>106663</v>
      </c>
      <c r="G184" s="55">
        <f>KS201EW_Numbers!G163</f>
        <v>381</v>
      </c>
      <c r="H184" s="55">
        <f>KS201EW_Numbers!H163</f>
        <v>94</v>
      </c>
      <c r="I184" s="55">
        <f>KS201EW_Numbers!I163</f>
        <v>2754</v>
      </c>
      <c r="J184" s="55">
        <f>KS201EW_Numbers!J163</f>
        <v>454</v>
      </c>
      <c r="K184" s="55">
        <f>KS201EW_Numbers!K163</f>
        <v>85</v>
      </c>
      <c r="L184" s="55">
        <f>KS201EW_Numbers!L163</f>
        <v>228</v>
      </c>
      <c r="M184" s="55">
        <f>KS201EW_Numbers!M163</f>
        <v>229</v>
      </c>
      <c r="N184" s="55">
        <f>KS201EW_Numbers!N163</f>
        <v>440</v>
      </c>
      <c r="O184" s="55">
        <f>KS201EW_Numbers!O163</f>
        <v>287</v>
      </c>
      <c r="P184" s="55">
        <f>KS201EW_Numbers!P163</f>
        <v>74</v>
      </c>
      <c r="Q184" s="55">
        <f>KS201EW_Numbers!Q163</f>
        <v>180</v>
      </c>
      <c r="R184" s="55">
        <f>KS201EW_Numbers!R163</f>
        <v>274</v>
      </c>
      <c r="S184" s="55">
        <f>KS201EW_Numbers!S163</f>
        <v>221</v>
      </c>
      <c r="T184" s="55">
        <f>KS201EW_Numbers!T163</f>
        <v>239</v>
      </c>
      <c r="U184" s="55">
        <f>KS201EW_Numbers!U163</f>
        <v>60</v>
      </c>
      <c r="V184" s="55">
        <f>KS201EW_Numbers!V163</f>
        <v>52</v>
      </c>
      <c r="W184" s="55">
        <f>KS201EW_Numbers!W163</f>
        <v>148</v>
      </c>
      <c r="X184" s="55">
        <f t="shared" si="62"/>
        <v>112863</v>
      </c>
      <c r="Y184" s="55">
        <f t="shared" si="63"/>
        <v>0</v>
      </c>
      <c r="Z184" s="47">
        <f t="shared" si="41"/>
        <v>109892</v>
      </c>
      <c r="AA184" s="47">
        <f t="shared" si="42"/>
        <v>520</v>
      </c>
      <c r="AB184" s="47">
        <f t="shared" si="43"/>
        <v>1255</v>
      </c>
      <c r="AC184" s="47">
        <f t="shared" si="44"/>
        <v>996</v>
      </c>
      <c r="AD184" s="47">
        <f t="shared" si="45"/>
        <v>200</v>
      </c>
      <c r="AE184" s="47">
        <f t="shared" si="46"/>
        <v>112863</v>
      </c>
    </row>
    <row r="185" spans="1:31" x14ac:dyDescent="0.15">
      <c r="A185" s="47" t="s">
        <v>1116</v>
      </c>
      <c r="B185" s="47" t="s">
        <v>343</v>
      </c>
      <c r="C185" s="48" t="s">
        <v>1112</v>
      </c>
      <c r="D185" s="47" t="s">
        <v>1113</v>
      </c>
      <c r="E185" s="55">
        <f>KS201EW_Numbers!E164</f>
        <v>109487</v>
      </c>
      <c r="F185" s="55">
        <f>KS201EW_Numbers!F164</f>
        <v>98001</v>
      </c>
      <c r="G185" s="55">
        <f>KS201EW_Numbers!G164</f>
        <v>615</v>
      </c>
      <c r="H185" s="55">
        <f>KS201EW_Numbers!H164</f>
        <v>9</v>
      </c>
      <c r="I185" s="55">
        <f>KS201EW_Numbers!I164</f>
        <v>2913</v>
      </c>
      <c r="J185" s="55">
        <f>KS201EW_Numbers!J164</f>
        <v>866</v>
      </c>
      <c r="K185" s="55">
        <f>KS201EW_Numbers!K164</f>
        <v>151</v>
      </c>
      <c r="L185" s="55">
        <f>KS201EW_Numbers!L164</f>
        <v>486</v>
      </c>
      <c r="M185" s="55">
        <f>KS201EW_Numbers!M164</f>
        <v>324</v>
      </c>
      <c r="N185" s="55">
        <f>KS201EW_Numbers!N164</f>
        <v>1754</v>
      </c>
      <c r="O185" s="55">
        <f>KS201EW_Numbers!O164</f>
        <v>775</v>
      </c>
      <c r="P185" s="55">
        <f>KS201EW_Numbers!P164</f>
        <v>92</v>
      </c>
      <c r="Q185" s="55">
        <f>KS201EW_Numbers!Q164</f>
        <v>1135</v>
      </c>
      <c r="R185" s="55">
        <f>KS201EW_Numbers!R164</f>
        <v>747</v>
      </c>
      <c r="S185" s="55">
        <f>KS201EW_Numbers!S164</f>
        <v>448</v>
      </c>
      <c r="T185" s="55">
        <f>KS201EW_Numbers!T164</f>
        <v>405</v>
      </c>
      <c r="U185" s="55">
        <f>KS201EW_Numbers!U164</f>
        <v>80</v>
      </c>
      <c r="V185" s="55">
        <f>KS201EW_Numbers!V164</f>
        <v>436</v>
      </c>
      <c r="W185" s="55">
        <f>KS201EW_Numbers!W164</f>
        <v>250</v>
      </c>
      <c r="X185" s="55">
        <f t="shared" si="62"/>
        <v>109487</v>
      </c>
      <c r="Y185" s="55">
        <f t="shared" si="63"/>
        <v>0</v>
      </c>
      <c r="Z185" s="47">
        <f t="shared" si="41"/>
        <v>101538</v>
      </c>
      <c r="AA185" s="47">
        <f t="shared" si="42"/>
        <v>933</v>
      </c>
      <c r="AB185" s="47">
        <f t="shared" si="43"/>
        <v>4503</v>
      </c>
      <c r="AC185" s="47">
        <f t="shared" si="44"/>
        <v>1827</v>
      </c>
      <c r="AD185" s="47">
        <f t="shared" si="45"/>
        <v>686</v>
      </c>
      <c r="AE185" s="47">
        <f t="shared" si="46"/>
        <v>109487</v>
      </c>
    </row>
    <row r="186" spans="1:31" x14ac:dyDescent="0.15">
      <c r="A186" s="47" t="s">
        <v>1117</v>
      </c>
      <c r="B186" s="47" t="s">
        <v>345</v>
      </c>
      <c r="C186" s="48" t="s">
        <v>1112</v>
      </c>
      <c r="D186" s="47" t="s">
        <v>1113</v>
      </c>
      <c r="E186" s="55">
        <f>KS201EW_Numbers!E165</f>
        <v>113543</v>
      </c>
      <c r="F186" s="55">
        <f>KS201EW_Numbers!F165</f>
        <v>102551</v>
      </c>
      <c r="G186" s="55">
        <f>KS201EW_Numbers!G165</f>
        <v>891</v>
      </c>
      <c r="H186" s="55">
        <f>KS201EW_Numbers!H165</f>
        <v>32</v>
      </c>
      <c r="I186" s="55">
        <f>KS201EW_Numbers!I165</f>
        <v>2182</v>
      </c>
      <c r="J186" s="55">
        <f>KS201EW_Numbers!J165</f>
        <v>1500</v>
      </c>
      <c r="K186" s="55">
        <f>KS201EW_Numbers!K165</f>
        <v>240</v>
      </c>
      <c r="L186" s="55">
        <f>KS201EW_Numbers!L165</f>
        <v>521</v>
      </c>
      <c r="M186" s="55">
        <f>KS201EW_Numbers!M165</f>
        <v>358</v>
      </c>
      <c r="N186" s="55">
        <f>KS201EW_Numbers!N165</f>
        <v>1366</v>
      </c>
      <c r="O186" s="55">
        <f>KS201EW_Numbers!O165</f>
        <v>962</v>
      </c>
      <c r="P186" s="55">
        <f>KS201EW_Numbers!P165</f>
        <v>67</v>
      </c>
      <c r="Q186" s="55">
        <f>KS201EW_Numbers!Q165</f>
        <v>411</v>
      </c>
      <c r="R186" s="55">
        <f>KS201EW_Numbers!R165</f>
        <v>537</v>
      </c>
      <c r="S186" s="55">
        <f>KS201EW_Numbers!S165</f>
        <v>370</v>
      </c>
      <c r="T186" s="55">
        <f>KS201EW_Numbers!T165</f>
        <v>1118</v>
      </c>
      <c r="U186" s="55">
        <f>KS201EW_Numbers!U165</f>
        <v>165</v>
      </c>
      <c r="V186" s="55">
        <f>KS201EW_Numbers!V165</f>
        <v>68</v>
      </c>
      <c r="W186" s="55">
        <f>KS201EW_Numbers!W165</f>
        <v>204</v>
      </c>
      <c r="X186" s="55">
        <f t="shared" si="62"/>
        <v>113543</v>
      </c>
      <c r="Y186" s="55">
        <f t="shared" si="63"/>
        <v>0</v>
      </c>
      <c r="Z186" s="47">
        <f t="shared" si="41"/>
        <v>105656</v>
      </c>
      <c r="AA186" s="47">
        <f t="shared" si="42"/>
        <v>1653</v>
      </c>
      <c r="AB186" s="47">
        <f t="shared" si="43"/>
        <v>3343</v>
      </c>
      <c r="AC186" s="47">
        <f t="shared" si="44"/>
        <v>2619</v>
      </c>
      <c r="AD186" s="47">
        <f t="shared" si="45"/>
        <v>272</v>
      </c>
      <c r="AE186" s="47">
        <f t="shared" si="46"/>
        <v>113543</v>
      </c>
    </row>
    <row r="187" spans="1:31" x14ac:dyDescent="0.15">
      <c r="A187" s="47" t="s">
        <v>1118</v>
      </c>
      <c r="B187" s="47" t="s">
        <v>347</v>
      </c>
      <c r="C187" s="48" t="s">
        <v>1112</v>
      </c>
      <c r="D187" s="47" t="s">
        <v>1113</v>
      </c>
      <c r="E187" s="55">
        <f>KS201EW_Numbers!E166</f>
        <v>104466</v>
      </c>
      <c r="F187" s="55">
        <f>KS201EW_Numbers!F166</f>
        <v>97408</v>
      </c>
      <c r="G187" s="55">
        <f>KS201EW_Numbers!G166</f>
        <v>447</v>
      </c>
      <c r="H187" s="55">
        <f>KS201EW_Numbers!H166</f>
        <v>2</v>
      </c>
      <c r="I187" s="55">
        <f>KS201EW_Numbers!I166</f>
        <v>3665</v>
      </c>
      <c r="J187" s="55">
        <f>KS201EW_Numbers!J166</f>
        <v>571</v>
      </c>
      <c r="K187" s="55">
        <f>KS201EW_Numbers!K166</f>
        <v>105</v>
      </c>
      <c r="L187" s="55">
        <f>KS201EW_Numbers!L166</f>
        <v>224</v>
      </c>
      <c r="M187" s="55">
        <f>KS201EW_Numbers!M166</f>
        <v>206</v>
      </c>
      <c r="N187" s="55">
        <f>KS201EW_Numbers!N166</f>
        <v>521</v>
      </c>
      <c r="O187" s="55">
        <f>KS201EW_Numbers!O166</f>
        <v>132</v>
      </c>
      <c r="P187" s="55">
        <f>KS201EW_Numbers!P166</f>
        <v>192</v>
      </c>
      <c r="Q187" s="55">
        <f>KS201EW_Numbers!Q166</f>
        <v>206</v>
      </c>
      <c r="R187" s="55">
        <f>KS201EW_Numbers!R166</f>
        <v>238</v>
      </c>
      <c r="S187" s="55">
        <f>KS201EW_Numbers!S166</f>
        <v>152</v>
      </c>
      <c r="T187" s="55">
        <f>KS201EW_Numbers!T166</f>
        <v>192</v>
      </c>
      <c r="U187" s="55">
        <f>KS201EW_Numbers!U166</f>
        <v>54</v>
      </c>
      <c r="V187" s="55">
        <f>KS201EW_Numbers!V166</f>
        <v>42</v>
      </c>
      <c r="W187" s="55">
        <f>KS201EW_Numbers!W166</f>
        <v>109</v>
      </c>
      <c r="X187" s="55">
        <f t="shared" si="62"/>
        <v>104466</v>
      </c>
      <c r="Y187" s="55">
        <f t="shared" si="63"/>
        <v>0</v>
      </c>
      <c r="Z187" s="47">
        <f t="shared" si="41"/>
        <v>101522</v>
      </c>
      <c r="AA187" s="47">
        <f t="shared" si="42"/>
        <v>398</v>
      </c>
      <c r="AB187" s="47">
        <f t="shared" si="43"/>
        <v>1289</v>
      </c>
      <c r="AC187" s="47">
        <f t="shared" si="44"/>
        <v>1106</v>
      </c>
      <c r="AD187" s="47">
        <f t="shared" si="45"/>
        <v>151</v>
      </c>
      <c r="AE187" s="47">
        <f t="shared" si="46"/>
        <v>104466</v>
      </c>
    </row>
    <row r="188" spans="1:31" x14ac:dyDescent="0.15">
      <c r="A188" s="47" t="s">
        <v>1119</v>
      </c>
      <c r="B188" s="47" t="s">
        <v>349</v>
      </c>
      <c r="C188" s="48" t="s">
        <v>1112</v>
      </c>
      <c r="D188" s="47" t="s">
        <v>1113</v>
      </c>
      <c r="E188" s="55">
        <f>KS201EW_Numbers!E167</f>
        <v>114817</v>
      </c>
      <c r="F188" s="55">
        <f>KS201EW_Numbers!F167</f>
        <v>108208</v>
      </c>
      <c r="G188" s="55">
        <f>KS201EW_Numbers!G167</f>
        <v>641</v>
      </c>
      <c r="H188" s="55">
        <f>KS201EW_Numbers!H167</f>
        <v>253</v>
      </c>
      <c r="I188" s="55">
        <f>KS201EW_Numbers!I167</f>
        <v>2856</v>
      </c>
      <c r="J188" s="55">
        <f>KS201EW_Numbers!J167</f>
        <v>491</v>
      </c>
      <c r="K188" s="55">
        <f>KS201EW_Numbers!K167</f>
        <v>133</v>
      </c>
      <c r="L188" s="55">
        <f>KS201EW_Numbers!L167</f>
        <v>308</v>
      </c>
      <c r="M188" s="55">
        <f>KS201EW_Numbers!M167</f>
        <v>228</v>
      </c>
      <c r="N188" s="55">
        <f>KS201EW_Numbers!N167</f>
        <v>366</v>
      </c>
      <c r="O188" s="55">
        <f>KS201EW_Numbers!O167</f>
        <v>145</v>
      </c>
      <c r="P188" s="55">
        <f>KS201EW_Numbers!P167</f>
        <v>73</v>
      </c>
      <c r="Q188" s="55">
        <f>KS201EW_Numbers!Q167</f>
        <v>220</v>
      </c>
      <c r="R188" s="55">
        <f>KS201EW_Numbers!R167</f>
        <v>232</v>
      </c>
      <c r="S188" s="55">
        <f>KS201EW_Numbers!S167</f>
        <v>166</v>
      </c>
      <c r="T188" s="55">
        <f>KS201EW_Numbers!T167</f>
        <v>270</v>
      </c>
      <c r="U188" s="55">
        <f>KS201EW_Numbers!U167</f>
        <v>63</v>
      </c>
      <c r="V188" s="55">
        <f>KS201EW_Numbers!V167</f>
        <v>39</v>
      </c>
      <c r="W188" s="55">
        <f>KS201EW_Numbers!W167</f>
        <v>125</v>
      </c>
      <c r="X188" s="55">
        <f t="shared" si="62"/>
        <v>114817</v>
      </c>
      <c r="Y188" s="55">
        <f t="shared" si="63"/>
        <v>0</v>
      </c>
      <c r="Z188" s="47">
        <f t="shared" si="41"/>
        <v>111958</v>
      </c>
      <c r="AA188" s="47">
        <f t="shared" si="42"/>
        <v>499</v>
      </c>
      <c r="AB188" s="47">
        <f t="shared" si="43"/>
        <v>1036</v>
      </c>
      <c r="AC188" s="47">
        <f t="shared" si="44"/>
        <v>1160</v>
      </c>
      <c r="AD188" s="47">
        <f t="shared" si="45"/>
        <v>164</v>
      </c>
      <c r="AE188" s="47">
        <f t="shared" si="46"/>
        <v>114817</v>
      </c>
    </row>
    <row r="189" spans="1:31" x14ac:dyDescent="0.15">
      <c r="A189" s="47" t="s">
        <v>1120</v>
      </c>
      <c r="B189" s="47" t="s">
        <v>351</v>
      </c>
      <c r="C189" s="48" t="s">
        <v>1112</v>
      </c>
      <c r="D189" s="47" t="s">
        <v>1113</v>
      </c>
      <c r="E189" s="55">
        <f>KS201EW_Numbers!E168</f>
        <v>111129</v>
      </c>
      <c r="F189" s="55">
        <f>KS201EW_Numbers!F168</f>
        <v>100363</v>
      </c>
      <c r="G189" s="55">
        <f>KS201EW_Numbers!G168</f>
        <v>810</v>
      </c>
      <c r="H189" s="55">
        <f>KS201EW_Numbers!H168</f>
        <v>23</v>
      </c>
      <c r="I189" s="55">
        <f>KS201EW_Numbers!I168</f>
        <v>2308</v>
      </c>
      <c r="J189" s="55">
        <f>KS201EW_Numbers!J168</f>
        <v>736</v>
      </c>
      <c r="K189" s="55">
        <f>KS201EW_Numbers!K168</f>
        <v>159</v>
      </c>
      <c r="L189" s="55">
        <f>KS201EW_Numbers!L168</f>
        <v>723</v>
      </c>
      <c r="M189" s="55">
        <f>KS201EW_Numbers!M168</f>
        <v>331</v>
      </c>
      <c r="N189" s="55">
        <f>KS201EW_Numbers!N168</f>
        <v>2361</v>
      </c>
      <c r="O189" s="55">
        <f>KS201EW_Numbers!O168</f>
        <v>1072</v>
      </c>
      <c r="P189" s="55">
        <f>KS201EW_Numbers!P168</f>
        <v>40</v>
      </c>
      <c r="Q189" s="55">
        <f>KS201EW_Numbers!Q168</f>
        <v>558</v>
      </c>
      <c r="R189" s="55">
        <f>KS201EW_Numbers!R168</f>
        <v>583</v>
      </c>
      <c r="S189" s="55">
        <f>KS201EW_Numbers!S168</f>
        <v>202</v>
      </c>
      <c r="T189" s="55">
        <f>KS201EW_Numbers!T168</f>
        <v>349</v>
      </c>
      <c r="U189" s="55">
        <f>KS201EW_Numbers!U168</f>
        <v>76</v>
      </c>
      <c r="V189" s="55">
        <f>KS201EW_Numbers!V168</f>
        <v>153</v>
      </c>
      <c r="W189" s="55">
        <f>KS201EW_Numbers!W168</f>
        <v>282</v>
      </c>
      <c r="X189" s="55">
        <f t="shared" si="62"/>
        <v>111129</v>
      </c>
      <c r="Y189" s="55">
        <f t="shared" si="63"/>
        <v>0</v>
      </c>
      <c r="Z189" s="47">
        <f t="shared" si="41"/>
        <v>103504</v>
      </c>
      <c r="AA189" s="47">
        <f t="shared" si="42"/>
        <v>627</v>
      </c>
      <c r="AB189" s="47">
        <f t="shared" si="43"/>
        <v>4614</v>
      </c>
      <c r="AC189" s="47">
        <f t="shared" si="44"/>
        <v>1949</v>
      </c>
      <c r="AD189" s="47">
        <f t="shared" si="45"/>
        <v>435</v>
      </c>
      <c r="AE189" s="47">
        <f t="shared" si="46"/>
        <v>111129</v>
      </c>
    </row>
    <row r="190" spans="1:31" x14ac:dyDescent="0.15">
      <c r="D190" s="50" t="s">
        <v>936</v>
      </c>
      <c r="E190" s="56">
        <f t="shared" ref="E190:W190" si="64">SUM(E182:E189)</f>
        <v>1091482</v>
      </c>
      <c r="F190" s="56">
        <f t="shared" si="64"/>
        <v>927928</v>
      </c>
      <c r="G190" s="56">
        <f t="shared" si="64"/>
        <v>6952</v>
      </c>
      <c r="H190" s="56">
        <f t="shared" si="64"/>
        <v>782</v>
      </c>
      <c r="I190" s="56">
        <f t="shared" si="64"/>
        <v>33839</v>
      </c>
      <c r="J190" s="56">
        <f t="shared" si="64"/>
        <v>17340</v>
      </c>
      <c r="K190" s="56">
        <f t="shared" si="64"/>
        <v>2965</v>
      </c>
      <c r="L190" s="56">
        <f t="shared" si="64"/>
        <v>6023</v>
      </c>
      <c r="M190" s="56">
        <f t="shared" si="64"/>
        <v>4653</v>
      </c>
      <c r="N190" s="56">
        <f t="shared" si="64"/>
        <v>17105</v>
      </c>
      <c r="O190" s="56">
        <f t="shared" si="64"/>
        <v>20241</v>
      </c>
      <c r="P190" s="56">
        <f t="shared" si="64"/>
        <v>1649</v>
      </c>
      <c r="Q190" s="56">
        <f t="shared" si="64"/>
        <v>8930</v>
      </c>
      <c r="R190" s="56">
        <f t="shared" si="64"/>
        <v>9253</v>
      </c>
      <c r="S190" s="56">
        <f t="shared" si="64"/>
        <v>11631</v>
      </c>
      <c r="T190" s="56">
        <f t="shared" si="64"/>
        <v>12164</v>
      </c>
      <c r="U190" s="56">
        <f t="shared" si="64"/>
        <v>3492</v>
      </c>
      <c r="V190" s="56">
        <f t="shared" si="64"/>
        <v>3187</v>
      </c>
      <c r="W190" s="56">
        <f t="shared" si="64"/>
        <v>3348</v>
      </c>
      <c r="X190" s="55">
        <f t="shared" si="62"/>
        <v>1091482</v>
      </c>
      <c r="Y190" s="55">
        <f t="shared" si="63"/>
        <v>0</v>
      </c>
      <c r="Z190" s="47">
        <f t="shared" si="41"/>
        <v>969501</v>
      </c>
      <c r="AA190" s="47">
        <f t="shared" si="42"/>
        <v>27287</v>
      </c>
      <c r="AB190" s="47">
        <f t="shared" si="43"/>
        <v>57178</v>
      </c>
      <c r="AC190" s="47">
        <f t="shared" si="44"/>
        <v>30981</v>
      </c>
      <c r="AD190" s="47">
        <f t="shared" si="45"/>
        <v>6535</v>
      </c>
      <c r="AE190" s="47">
        <f t="shared" si="46"/>
        <v>1091482</v>
      </c>
    </row>
    <row r="191" spans="1:31" x14ac:dyDescent="0.15">
      <c r="D191" s="50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Z191" s="47">
        <f t="shared" si="41"/>
        <v>0</v>
      </c>
      <c r="AA191" s="47">
        <f t="shared" si="42"/>
        <v>0</v>
      </c>
      <c r="AB191" s="47">
        <f t="shared" si="43"/>
        <v>0</v>
      </c>
      <c r="AC191" s="47">
        <f t="shared" si="44"/>
        <v>0</v>
      </c>
      <c r="AD191" s="47">
        <f t="shared" si="45"/>
        <v>0</v>
      </c>
      <c r="AE191" s="47">
        <f t="shared" si="46"/>
        <v>0</v>
      </c>
    </row>
    <row r="192" spans="1:31" x14ac:dyDescent="0.15">
      <c r="A192" s="47" t="s">
        <v>1121</v>
      </c>
      <c r="B192" s="47" t="s">
        <v>307</v>
      </c>
      <c r="C192" s="48" t="s">
        <v>1122</v>
      </c>
      <c r="D192" s="47" t="s">
        <v>305</v>
      </c>
      <c r="E192" s="55">
        <f>KS201EW_Numbers!E144</f>
        <v>64637</v>
      </c>
      <c r="F192" s="55">
        <f>KS201EW_Numbers!F144</f>
        <v>54221</v>
      </c>
      <c r="G192" s="55">
        <f>KS201EW_Numbers!G144</f>
        <v>208</v>
      </c>
      <c r="H192" s="55">
        <f>KS201EW_Numbers!H144</f>
        <v>63</v>
      </c>
      <c r="I192" s="55">
        <f>KS201EW_Numbers!I144</f>
        <v>8100</v>
      </c>
      <c r="J192" s="55">
        <f>KS201EW_Numbers!J144</f>
        <v>171</v>
      </c>
      <c r="K192" s="55">
        <f>KS201EW_Numbers!K144</f>
        <v>114</v>
      </c>
      <c r="L192" s="55">
        <f>KS201EW_Numbers!L144</f>
        <v>167</v>
      </c>
      <c r="M192" s="55">
        <f>KS201EW_Numbers!M144</f>
        <v>212</v>
      </c>
      <c r="N192" s="55">
        <f>KS201EW_Numbers!N144</f>
        <v>374</v>
      </c>
      <c r="O192" s="55">
        <f>KS201EW_Numbers!O144</f>
        <v>148</v>
      </c>
      <c r="P192" s="55">
        <f>KS201EW_Numbers!P144</f>
        <v>72</v>
      </c>
      <c r="Q192" s="55">
        <f>KS201EW_Numbers!Q144</f>
        <v>130</v>
      </c>
      <c r="R192" s="55">
        <f>KS201EW_Numbers!R144</f>
        <v>204</v>
      </c>
      <c r="S192" s="55">
        <f>KS201EW_Numbers!S144</f>
        <v>174</v>
      </c>
      <c r="T192" s="55">
        <f>KS201EW_Numbers!T144</f>
        <v>57</v>
      </c>
      <c r="U192" s="55">
        <f>KS201EW_Numbers!U144</f>
        <v>47</v>
      </c>
      <c r="V192" s="55">
        <f>KS201EW_Numbers!V144</f>
        <v>63</v>
      </c>
      <c r="W192" s="55">
        <f>KS201EW_Numbers!W144</f>
        <v>112</v>
      </c>
      <c r="X192" s="55">
        <f t="shared" ref="X192:X199" si="65">SUM(F192:W192)</f>
        <v>64637</v>
      </c>
      <c r="Y192" s="55">
        <f t="shared" ref="Y192:Y199" si="66">E192-X192</f>
        <v>0</v>
      </c>
      <c r="Z192" s="47">
        <f t="shared" si="41"/>
        <v>62592</v>
      </c>
      <c r="AA192" s="47">
        <f t="shared" si="42"/>
        <v>278</v>
      </c>
      <c r="AB192" s="47">
        <f t="shared" si="43"/>
        <v>928</v>
      </c>
      <c r="AC192" s="47">
        <f t="shared" si="44"/>
        <v>664</v>
      </c>
      <c r="AD192" s="47">
        <f t="shared" si="45"/>
        <v>175</v>
      </c>
      <c r="AE192" s="47">
        <f t="shared" si="46"/>
        <v>64637</v>
      </c>
    </row>
    <row r="193" spans="1:31" x14ac:dyDescent="0.15">
      <c r="A193" s="47" t="s">
        <v>1123</v>
      </c>
      <c r="B193" s="47" t="s">
        <v>309</v>
      </c>
      <c r="C193" s="48" t="s">
        <v>1122</v>
      </c>
      <c r="D193" s="47" t="s">
        <v>305</v>
      </c>
      <c r="E193" s="55">
        <f>KS201EW_Numbers!E145</f>
        <v>136401</v>
      </c>
      <c r="F193" s="55">
        <f>KS201EW_Numbers!F145</f>
        <v>131717</v>
      </c>
      <c r="G193" s="55">
        <f>KS201EW_Numbers!G145</f>
        <v>490</v>
      </c>
      <c r="H193" s="55">
        <f>KS201EW_Numbers!H145</f>
        <v>61</v>
      </c>
      <c r="I193" s="55">
        <f>KS201EW_Numbers!I145</f>
        <v>2046</v>
      </c>
      <c r="J193" s="55">
        <f>KS201EW_Numbers!J145</f>
        <v>414</v>
      </c>
      <c r="K193" s="55">
        <f>KS201EW_Numbers!K145</f>
        <v>87</v>
      </c>
      <c r="L193" s="55">
        <f>KS201EW_Numbers!L145</f>
        <v>261</v>
      </c>
      <c r="M193" s="55">
        <f>KS201EW_Numbers!M145</f>
        <v>175</v>
      </c>
      <c r="N193" s="55">
        <f>KS201EW_Numbers!N145</f>
        <v>231</v>
      </c>
      <c r="O193" s="55">
        <f>KS201EW_Numbers!O145</f>
        <v>63</v>
      </c>
      <c r="P193" s="55">
        <f>KS201EW_Numbers!P145</f>
        <v>100</v>
      </c>
      <c r="Q193" s="55">
        <f>KS201EW_Numbers!Q145</f>
        <v>198</v>
      </c>
      <c r="R193" s="55">
        <f>KS201EW_Numbers!R145</f>
        <v>197</v>
      </c>
      <c r="S193" s="55">
        <f>KS201EW_Numbers!S145</f>
        <v>160</v>
      </c>
      <c r="T193" s="55">
        <f>KS201EW_Numbers!T145</f>
        <v>75</v>
      </c>
      <c r="U193" s="55">
        <f>KS201EW_Numbers!U145</f>
        <v>29</v>
      </c>
      <c r="V193" s="55">
        <f>KS201EW_Numbers!V145</f>
        <v>40</v>
      </c>
      <c r="W193" s="55">
        <f>KS201EW_Numbers!W145</f>
        <v>57</v>
      </c>
      <c r="X193" s="55">
        <f t="shared" si="65"/>
        <v>136401</v>
      </c>
      <c r="Y193" s="55">
        <f t="shared" si="66"/>
        <v>0</v>
      </c>
      <c r="Z193" s="47">
        <f t="shared" si="41"/>
        <v>134314</v>
      </c>
      <c r="AA193" s="47">
        <f t="shared" si="42"/>
        <v>264</v>
      </c>
      <c r="AB193" s="47">
        <f t="shared" si="43"/>
        <v>789</v>
      </c>
      <c r="AC193" s="47">
        <f t="shared" si="44"/>
        <v>937</v>
      </c>
      <c r="AD193" s="47">
        <f t="shared" si="45"/>
        <v>97</v>
      </c>
      <c r="AE193" s="47">
        <f t="shared" si="46"/>
        <v>136401</v>
      </c>
    </row>
    <row r="194" spans="1:31" x14ac:dyDescent="0.15">
      <c r="A194" s="47" t="s">
        <v>1124</v>
      </c>
      <c r="B194" s="47" t="s">
        <v>311</v>
      </c>
      <c r="C194" s="48" t="s">
        <v>1122</v>
      </c>
      <c r="D194" s="47" t="s">
        <v>305</v>
      </c>
      <c r="E194" s="55">
        <f>KS201EW_Numbers!E146</f>
        <v>93541</v>
      </c>
      <c r="F194" s="55">
        <f>KS201EW_Numbers!F146</f>
        <v>83653</v>
      </c>
      <c r="G194" s="55">
        <f>KS201EW_Numbers!G146</f>
        <v>719</v>
      </c>
      <c r="H194" s="55">
        <f>KS201EW_Numbers!H146</f>
        <v>80</v>
      </c>
      <c r="I194" s="55">
        <f>KS201EW_Numbers!I146</f>
        <v>4927</v>
      </c>
      <c r="J194" s="55">
        <f>KS201EW_Numbers!J146</f>
        <v>367</v>
      </c>
      <c r="K194" s="55">
        <f>KS201EW_Numbers!K146</f>
        <v>189</v>
      </c>
      <c r="L194" s="55">
        <f>KS201EW_Numbers!L146</f>
        <v>372</v>
      </c>
      <c r="M194" s="55">
        <f>KS201EW_Numbers!M146</f>
        <v>302</v>
      </c>
      <c r="N194" s="55">
        <f>KS201EW_Numbers!N146</f>
        <v>522</v>
      </c>
      <c r="O194" s="55">
        <f>KS201EW_Numbers!O146</f>
        <v>139</v>
      </c>
      <c r="P194" s="55">
        <f>KS201EW_Numbers!P146</f>
        <v>139</v>
      </c>
      <c r="Q194" s="55">
        <f>KS201EW_Numbers!Q146</f>
        <v>452</v>
      </c>
      <c r="R194" s="55">
        <f>KS201EW_Numbers!R146</f>
        <v>542</v>
      </c>
      <c r="S194" s="55">
        <f>KS201EW_Numbers!S146</f>
        <v>504</v>
      </c>
      <c r="T194" s="55">
        <f>KS201EW_Numbers!T146</f>
        <v>165</v>
      </c>
      <c r="U194" s="55">
        <f>KS201EW_Numbers!U146</f>
        <v>109</v>
      </c>
      <c r="V194" s="55">
        <f>KS201EW_Numbers!V146</f>
        <v>175</v>
      </c>
      <c r="W194" s="55">
        <f>KS201EW_Numbers!W146</f>
        <v>185</v>
      </c>
      <c r="X194" s="55">
        <f t="shared" si="65"/>
        <v>93541</v>
      </c>
      <c r="Y194" s="55">
        <f t="shared" si="66"/>
        <v>0</v>
      </c>
      <c r="Z194" s="47">
        <f t="shared" si="41"/>
        <v>89379</v>
      </c>
      <c r="AA194" s="47">
        <f t="shared" si="42"/>
        <v>778</v>
      </c>
      <c r="AB194" s="47">
        <f t="shared" si="43"/>
        <v>1794</v>
      </c>
      <c r="AC194" s="47">
        <f t="shared" si="44"/>
        <v>1230</v>
      </c>
      <c r="AD194" s="47">
        <f t="shared" si="45"/>
        <v>360</v>
      </c>
      <c r="AE194" s="47">
        <f t="shared" si="46"/>
        <v>93541</v>
      </c>
    </row>
    <row r="195" spans="1:31" x14ac:dyDescent="0.15">
      <c r="A195" s="47" t="s">
        <v>1125</v>
      </c>
      <c r="B195" s="47" t="s">
        <v>313</v>
      </c>
      <c r="C195" s="48" t="s">
        <v>1122</v>
      </c>
      <c r="D195" s="47" t="s">
        <v>305</v>
      </c>
      <c r="E195" s="55">
        <f>KS201EW_Numbers!E147</f>
        <v>107766</v>
      </c>
      <c r="F195" s="55">
        <f>KS201EW_Numbers!F147</f>
        <v>103343</v>
      </c>
      <c r="G195" s="55">
        <f>KS201EW_Numbers!G147</f>
        <v>512</v>
      </c>
      <c r="H195" s="55">
        <f>KS201EW_Numbers!H147</f>
        <v>74</v>
      </c>
      <c r="I195" s="55">
        <f>KS201EW_Numbers!I147</f>
        <v>1906</v>
      </c>
      <c r="J195" s="55">
        <f>KS201EW_Numbers!J147</f>
        <v>242</v>
      </c>
      <c r="K195" s="55">
        <f>KS201EW_Numbers!K147</f>
        <v>91</v>
      </c>
      <c r="L195" s="55">
        <f>KS201EW_Numbers!L147</f>
        <v>256</v>
      </c>
      <c r="M195" s="55">
        <f>KS201EW_Numbers!M147</f>
        <v>202</v>
      </c>
      <c r="N195" s="55">
        <f>KS201EW_Numbers!N147</f>
        <v>217</v>
      </c>
      <c r="O195" s="55">
        <f>KS201EW_Numbers!O147</f>
        <v>29</v>
      </c>
      <c r="P195" s="55">
        <f>KS201EW_Numbers!P147</f>
        <v>68</v>
      </c>
      <c r="Q195" s="55">
        <f>KS201EW_Numbers!Q147</f>
        <v>215</v>
      </c>
      <c r="R195" s="55">
        <f>KS201EW_Numbers!R147</f>
        <v>221</v>
      </c>
      <c r="S195" s="55">
        <f>KS201EW_Numbers!S147</f>
        <v>108</v>
      </c>
      <c r="T195" s="55">
        <f>KS201EW_Numbers!T147</f>
        <v>101</v>
      </c>
      <c r="U195" s="55">
        <f>KS201EW_Numbers!U147</f>
        <v>42</v>
      </c>
      <c r="V195" s="55">
        <f>KS201EW_Numbers!V147</f>
        <v>43</v>
      </c>
      <c r="W195" s="55">
        <f>KS201EW_Numbers!W147</f>
        <v>96</v>
      </c>
      <c r="X195" s="55">
        <f t="shared" si="65"/>
        <v>107766</v>
      </c>
      <c r="Y195" s="55">
        <f t="shared" si="66"/>
        <v>0</v>
      </c>
      <c r="Z195" s="47">
        <f t="shared" ref="Z195:Z258" si="67">SUM(F195:I195)</f>
        <v>105835</v>
      </c>
      <c r="AA195" s="47">
        <f t="shared" ref="AA195:AA258" si="68">SUM(S195:U195)</f>
        <v>251</v>
      </c>
      <c r="AB195" s="47">
        <f t="shared" ref="AB195:AB258" si="69">SUM(N195:R195)</f>
        <v>750</v>
      </c>
      <c r="AC195" s="47">
        <f t="shared" ref="AC195:AC258" si="70">SUM(J195:M195)</f>
        <v>791</v>
      </c>
      <c r="AD195" s="47">
        <f t="shared" ref="AD195:AD258" si="71">SUM(V195:W195)</f>
        <v>139</v>
      </c>
      <c r="AE195" s="47">
        <f t="shared" ref="AE195:AE258" si="72">SUM(Z195:AD195)</f>
        <v>107766</v>
      </c>
    </row>
    <row r="196" spans="1:31" x14ac:dyDescent="0.15">
      <c r="A196" s="47" t="s">
        <v>1126</v>
      </c>
      <c r="B196" s="47" t="s">
        <v>315</v>
      </c>
      <c r="C196" s="48" t="s">
        <v>1122</v>
      </c>
      <c r="D196" s="47" t="s">
        <v>305</v>
      </c>
      <c r="E196" s="55">
        <f>KS201EW_Numbers!E148</f>
        <v>88270</v>
      </c>
      <c r="F196" s="55">
        <f>KS201EW_Numbers!F148</f>
        <v>79569</v>
      </c>
      <c r="G196" s="55">
        <f>KS201EW_Numbers!G148</f>
        <v>282</v>
      </c>
      <c r="H196" s="55">
        <f>KS201EW_Numbers!H148</f>
        <v>100</v>
      </c>
      <c r="I196" s="55">
        <f>KS201EW_Numbers!I148</f>
        <v>6419</v>
      </c>
      <c r="J196" s="55">
        <f>KS201EW_Numbers!J148</f>
        <v>247</v>
      </c>
      <c r="K196" s="55">
        <f>KS201EW_Numbers!K148</f>
        <v>138</v>
      </c>
      <c r="L196" s="55">
        <f>KS201EW_Numbers!L148</f>
        <v>233</v>
      </c>
      <c r="M196" s="55">
        <f>KS201EW_Numbers!M148</f>
        <v>178</v>
      </c>
      <c r="N196" s="55">
        <f>KS201EW_Numbers!N148</f>
        <v>251</v>
      </c>
      <c r="O196" s="55">
        <f>KS201EW_Numbers!O148</f>
        <v>48</v>
      </c>
      <c r="P196" s="55">
        <f>KS201EW_Numbers!P148</f>
        <v>54</v>
      </c>
      <c r="Q196" s="55">
        <f>KS201EW_Numbers!Q148</f>
        <v>176</v>
      </c>
      <c r="R196" s="55">
        <f>KS201EW_Numbers!R148</f>
        <v>218</v>
      </c>
      <c r="S196" s="55">
        <f>KS201EW_Numbers!S148</f>
        <v>137</v>
      </c>
      <c r="T196" s="55">
        <f>KS201EW_Numbers!T148</f>
        <v>72</v>
      </c>
      <c r="U196" s="55">
        <f>KS201EW_Numbers!U148</f>
        <v>48</v>
      </c>
      <c r="V196" s="55">
        <f>KS201EW_Numbers!V148</f>
        <v>13</v>
      </c>
      <c r="W196" s="55">
        <f>KS201EW_Numbers!W148</f>
        <v>87</v>
      </c>
      <c r="X196" s="55">
        <f t="shared" si="65"/>
        <v>88270</v>
      </c>
      <c r="Y196" s="55">
        <f t="shared" si="66"/>
        <v>0</v>
      </c>
      <c r="Z196" s="47">
        <f t="shared" si="67"/>
        <v>86370</v>
      </c>
      <c r="AA196" s="47">
        <f t="shared" si="68"/>
        <v>257</v>
      </c>
      <c r="AB196" s="47">
        <f t="shared" si="69"/>
        <v>747</v>
      </c>
      <c r="AC196" s="47">
        <f t="shared" si="70"/>
        <v>796</v>
      </c>
      <c r="AD196" s="47">
        <f t="shared" si="71"/>
        <v>100</v>
      </c>
      <c r="AE196" s="47">
        <f t="shared" si="72"/>
        <v>88270</v>
      </c>
    </row>
    <row r="197" spans="1:31" x14ac:dyDescent="0.15">
      <c r="A197" s="47" t="s">
        <v>1127</v>
      </c>
      <c r="B197" s="47" t="s">
        <v>317</v>
      </c>
      <c r="C197" s="48" t="s">
        <v>1122</v>
      </c>
      <c r="D197" s="47" t="s">
        <v>305</v>
      </c>
      <c r="E197" s="55">
        <f>KS201EW_Numbers!E149</f>
        <v>133788</v>
      </c>
      <c r="F197" s="55">
        <f>KS201EW_Numbers!F149</f>
        <v>125261</v>
      </c>
      <c r="G197" s="55">
        <f>KS201EW_Numbers!G149</f>
        <v>656</v>
      </c>
      <c r="H197" s="55">
        <f>KS201EW_Numbers!H149</f>
        <v>78</v>
      </c>
      <c r="I197" s="55">
        <f>KS201EW_Numbers!I149</f>
        <v>4399</v>
      </c>
      <c r="J197" s="55">
        <f>KS201EW_Numbers!J149</f>
        <v>410</v>
      </c>
      <c r="K197" s="55">
        <f>KS201EW_Numbers!K149</f>
        <v>138</v>
      </c>
      <c r="L197" s="55">
        <f>KS201EW_Numbers!L149</f>
        <v>304</v>
      </c>
      <c r="M197" s="55">
        <f>KS201EW_Numbers!M149</f>
        <v>290</v>
      </c>
      <c r="N197" s="55">
        <f>KS201EW_Numbers!N149</f>
        <v>509</v>
      </c>
      <c r="O197" s="55">
        <f>KS201EW_Numbers!O149</f>
        <v>93</v>
      </c>
      <c r="P197" s="55">
        <f>KS201EW_Numbers!P149</f>
        <v>63</v>
      </c>
      <c r="Q197" s="55">
        <f>KS201EW_Numbers!Q149</f>
        <v>436</v>
      </c>
      <c r="R197" s="55">
        <f>KS201EW_Numbers!R149</f>
        <v>479</v>
      </c>
      <c r="S197" s="55">
        <f>KS201EW_Numbers!S149</f>
        <v>330</v>
      </c>
      <c r="T197" s="55">
        <f>KS201EW_Numbers!T149</f>
        <v>117</v>
      </c>
      <c r="U197" s="55">
        <f>KS201EW_Numbers!U149</f>
        <v>62</v>
      </c>
      <c r="V197" s="55">
        <f>KS201EW_Numbers!V149</f>
        <v>48</v>
      </c>
      <c r="W197" s="55">
        <f>KS201EW_Numbers!W149</f>
        <v>115</v>
      </c>
      <c r="X197" s="55">
        <f t="shared" si="65"/>
        <v>133788</v>
      </c>
      <c r="Y197" s="55">
        <f t="shared" si="66"/>
        <v>0</v>
      </c>
      <c r="Z197" s="47">
        <f t="shared" si="67"/>
        <v>130394</v>
      </c>
      <c r="AA197" s="47">
        <f t="shared" si="68"/>
        <v>509</v>
      </c>
      <c r="AB197" s="47">
        <f t="shared" si="69"/>
        <v>1580</v>
      </c>
      <c r="AC197" s="47">
        <f t="shared" si="70"/>
        <v>1142</v>
      </c>
      <c r="AD197" s="47">
        <f t="shared" si="71"/>
        <v>163</v>
      </c>
      <c r="AE197" s="47">
        <f t="shared" si="72"/>
        <v>133788</v>
      </c>
    </row>
    <row r="198" spans="1:31" x14ac:dyDescent="0.15">
      <c r="A198" s="47" t="s">
        <v>1128</v>
      </c>
      <c r="B198" s="47" t="s">
        <v>319</v>
      </c>
      <c r="C198" s="48" t="s">
        <v>1122</v>
      </c>
      <c r="D198" s="47" t="s">
        <v>305</v>
      </c>
      <c r="E198" s="55">
        <f>KS201EW_Numbers!E150</f>
        <v>89250</v>
      </c>
      <c r="F198" s="55">
        <f>KS201EW_Numbers!F150</f>
        <v>85977</v>
      </c>
      <c r="G198" s="55">
        <f>KS201EW_Numbers!G150</f>
        <v>411</v>
      </c>
      <c r="H198" s="55">
        <f>KS201EW_Numbers!H150</f>
        <v>161</v>
      </c>
      <c r="I198" s="55">
        <f>KS201EW_Numbers!I150</f>
        <v>1051</v>
      </c>
      <c r="J198" s="55">
        <f>KS201EW_Numbers!J150</f>
        <v>222</v>
      </c>
      <c r="K198" s="55">
        <f>KS201EW_Numbers!K150</f>
        <v>58</v>
      </c>
      <c r="L198" s="55">
        <f>KS201EW_Numbers!L150</f>
        <v>205</v>
      </c>
      <c r="M198" s="55">
        <f>KS201EW_Numbers!M150</f>
        <v>145</v>
      </c>
      <c r="N198" s="55">
        <f>KS201EW_Numbers!N150</f>
        <v>370</v>
      </c>
      <c r="O198" s="55">
        <f>KS201EW_Numbers!O150</f>
        <v>64</v>
      </c>
      <c r="P198" s="55">
        <f>KS201EW_Numbers!P150</f>
        <v>0</v>
      </c>
      <c r="Q198" s="55">
        <f>KS201EW_Numbers!Q150</f>
        <v>130</v>
      </c>
      <c r="R198" s="55">
        <f>KS201EW_Numbers!R150</f>
        <v>164</v>
      </c>
      <c r="S198" s="55">
        <f>KS201EW_Numbers!S150</f>
        <v>127</v>
      </c>
      <c r="T198" s="55">
        <f>KS201EW_Numbers!T150</f>
        <v>74</v>
      </c>
      <c r="U198" s="55">
        <f>KS201EW_Numbers!U150</f>
        <v>23</v>
      </c>
      <c r="V198" s="55">
        <f>KS201EW_Numbers!V150</f>
        <v>38</v>
      </c>
      <c r="W198" s="55">
        <f>KS201EW_Numbers!W150</f>
        <v>30</v>
      </c>
      <c r="X198" s="55">
        <f t="shared" si="65"/>
        <v>89250</v>
      </c>
      <c r="Y198" s="55">
        <f t="shared" si="66"/>
        <v>0</v>
      </c>
      <c r="Z198" s="47">
        <f t="shared" si="67"/>
        <v>87600</v>
      </c>
      <c r="AA198" s="47">
        <f t="shared" si="68"/>
        <v>224</v>
      </c>
      <c r="AB198" s="47">
        <f t="shared" si="69"/>
        <v>728</v>
      </c>
      <c r="AC198" s="47">
        <f t="shared" si="70"/>
        <v>630</v>
      </c>
      <c r="AD198" s="47">
        <f t="shared" si="71"/>
        <v>68</v>
      </c>
      <c r="AE198" s="47">
        <f t="shared" si="72"/>
        <v>89250</v>
      </c>
    </row>
    <row r="199" spans="1:31" x14ac:dyDescent="0.15">
      <c r="D199" s="50" t="s">
        <v>936</v>
      </c>
      <c r="E199" s="56">
        <f t="shared" ref="E199:W199" si="73">SUM(E192:E198)</f>
        <v>713653</v>
      </c>
      <c r="F199" s="56">
        <f t="shared" si="73"/>
        <v>663741</v>
      </c>
      <c r="G199" s="56">
        <f t="shared" si="73"/>
        <v>3278</v>
      </c>
      <c r="H199" s="56">
        <f t="shared" si="73"/>
        <v>617</v>
      </c>
      <c r="I199" s="56">
        <f t="shared" si="73"/>
        <v>28848</v>
      </c>
      <c r="J199" s="56">
        <f t="shared" si="73"/>
        <v>2073</v>
      </c>
      <c r="K199" s="56">
        <f t="shared" si="73"/>
        <v>815</v>
      </c>
      <c r="L199" s="56">
        <f t="shared" si="73"/>
        <v>1798</v>
      </c>
      <c r="M199" s="56">
        <f t="shared" si="73"/>
        <v>1504</v>
      </c>
      <c r="N199" s="56">
        <f t="shared" si="73"/>
        <v>2474</v>
      </c>
      <c r="O199" s="56">
        <f t="shared" si="73"/>
        <v>584</v>
      </c>
      <c r="P199" s="56">
        <f t="shared" si="73"/>
        <v>496</v>
      </c>
      <c r="Q199" s="56">
        <f t="shared" si="73"/>
        <v>1737</v>
      </c>
      <c r="R199" s="56">
        <f t="shared" si="73"/>
        <v>2025</v>
      </c>
      <c r="S199" s="56">
        <f t="shared" si="73"/>
        <v>1540</v>
      </c>
      <c r="T199" s="56">
        <f t="shared" si="73"/>
        <v>661</v>
      </c>
      <c r="U199" s="56">
        <f t="shared" si="73"/>
        <v>360</v>
      </c>
      <c r="V199" s="56">
        <f t="shared" si="73"/>
        <v>420</v>
      </c>
      <c r="W199" s="56">
        <f t="shared" si="73"/>
        <v>682</v>
      </c>
      <c r="X199" s="55">
        <f t="shared" si="65"/>
        <v>713653</v>
      </c>
      <c r="Y199" s="55">
        <f t="shared" si="66"/>
        <v>0</v>
      </c>
      <c r="Z199" s="47">
        <f t="shared" si="67"/>
        <v>696484</v>
      </c>
      <c r="AA199" s="47">
        <f t="shared" si="68"/>
        <v>2561</v>
      </c>
      <c r="AB199" s="47">
        <f t="shared" si="69"/>
        <v>7316</v>
      </c>
      <c r="AC199" s="47">
        <f t="shared" si="70"/>
        <v>6190</v>
      </c>
      <c r="AD199" s="47">
        <f t="shared" si="71"/>
        <v>1102</v>
      </c>
      <c r="AE199" s="47">
        <f t="shared" si="72"/>
        <v>713653</v>
      </c>
    </row>
    <row r="200" spans="1:31" x14ac:dyDescent="0.15">
      <c r="D200" s="50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Z200" s="47">
        <f t="shared" si="67"/>
        <v>0</v>
      </c>
      <c r="AA200" s="47">
        <f t="shared" si="68"/>
        <v>0</v>
      </c>
      <c r="AB200" s="47">
        <f t="shared" si="69"/>
        <v>0</v>
      </c>
      <c r="AC200" s="47">
        <f t="shared" si="70"/>
        <v>0</v>
      </c>
      <c r="AD200" s="47">
        <f t="shared" si="71"/>
        <v>0</v>
      </c>
      <c r="AE200" s="47">
        <f t="shared" si="72"/>
        <v>0</v>
      </c>
    </row>
    <row r="201" spans="1:31" x14ac:dyDescent="0.15">
      <c r="A201" s="47" t="s">
        <v>1129</v>
      </c>
      <c r="B201" s="47" t="s">
        <v>1130</v>
      </c>
      <c r="C201" s="48" t="s">
        <v>1131</v>
      </c>
      <c r="D201" s="47" t="s">
        <v>1132</v>
      </c>
      <c r="E201" s="55">
        <f>KS201EW_Numbers!E120</f>
        <v>329839</v>
      </c>
      <c r="F201" s="55">
        <f>KS201EW_Numbers!F120</f>
        <v>148629</v>
      </c>
      <c r="G201" s="55">
        <f>KS201EW_Numbers!G120</f>
        <v>2524</v>
      </c>
      <c r="H201" s="55">
        <f>KS201EW_Numbers!H120</f>
        <v>417</v>
      </c>
      <c r="I201" s="55">
        <f>KS201EW_Numbers!I120</f>
        <v>15066</v>
      </c>
      <c r="J201" s="55">
        <f>KS201EW_Numbers!J120</f>
        <v>4691</v>
      </c>
      <c r="K201" s="55">
        <f>KS201EW_Numbers!K120</f>
        <v>1161</v>
      </c>
      <c r="L201" s="55">
        <f>KS201EW_Numbers!L120</f>
        <v>3388</v>
      </c>
      <c r="M201" s="55">
        <f>KS201EW_Numbers!M120</f>
        <v>2340</v>
      </c>
      <c r="N201" s="55">
        <f>KS201EW_Numbers!N120</f>
        <v>93335</v>
      </c>
      <c r="O201" s="55">
        <f>KS201EW_Numbers!O120</f>
        <v>8067</v>
      </c>
      <c r="P201" s="55">
        <f>KS201EW_Numbers!P120</f>
        <v>3642</v>
      </c>
      <c r="Q201" s="55">
        <f>KS201EW_Numbers!Q120</f>
        <v>4245</v>
      </c>
      <c r="R201" s="55">
        <f>KS201EW_Numbers!R120</f>
        <v>13181</v>
      </c>
      <c r="S201" s="55">
        <f>KS201EW_Numbers!S120</f>
        <v>12480</v>
      </c>
      <c r="T201" s="55">
        <f>KS201EW_Numbers!T120</f>
        <v>4790</v>
      </c>
      <c r="U201" s="55">
        <f>KS201EW_Numbers!U120</f>
        <v>3315</v>
      </c>
      <c r="V201" s="55">
        <f>KS201EW_Numbers!V120</f>
        <v>3311</v>
      </c>
      <c r="W201" s="55">
        <f>KS201EW_Numbers!W120</f>
        <v>5257</v>
      </c>
      <c r="X201" s="55">
        <f t="shared" ref="X201:X210" si="74">SUM(F201:W201)</f>
        <v>329839</v>
      </c>
      <c r="Y201" s="55">
        <f t="shared" ref="Y201:Y210" si="75">E201-X201</f>
        <v>0</v>
      </c>
      <c r="Z201" s="47">
        <f t="shared" si="67"/>
        <v>166636</v>
      </c>
      <c r="AA201" s="47">
        <f t="shared" si="68"/>
        <v>20585</v>
      </c>
      <c r="AB201" s="47">
        <f t="shared" si="69"/>
        <v>122470</v>
      </c>
      <c r="AC201" s="47">
        <f t="shared" si="70"/>
        <v>11580</v>
      </c>
      <c r="AD201" s="47">
        <f t="shared" si="71"/>
        <v>8568</v>
      </c>
      <c r="AE201" s="47">
        <f t="shared" si="72"/>
        <v>329839</v>
      </c>
    </row>
    <row r="202" spans="1:31" x14ac:dyDescent="0.15">
      <c r="A202" s="47" t="s">
        <v>1133</v>
      </c>
      <c r="B202" s="47" t="s">
        <v>1134</v>
      </c>
      <c r="C202" s="48" t="s">
        <v>1131</v>
      </c>
      <c r="D202" s="47" t="s">
        <v>1132</v>
      </c>
      <c r="E202" s="55">
        <f>KS201EW_Numbers!E122</f>
        <v>37369</v>
      </c>
      <c r="F202" s="55">
        <f>KS201EW_Numbers!F122</f>
        <v>35241</v>
      </c>
      <c r="G202" s="55">
        <f>KS201EW_Numbers!G122</f>
        <v>217</v>
      </c>
      <c r="H202" s="55">
        <f>KS201EW_Numbers!H122</f>
        <v>58</v>
      </c>
      <c r="I202" s="55">
        <f>KS201EW_Numbers!I122</f>
        <v>785</v>
      </c>
      <c r="J202" s="55">
        <f>KS201EW_Numbers!J122</f>
        <v>123</v>
      </c>
      <c r="K202" s="55">
        <f>KS201EW_Numbers!K122</f>
        <v>23</v>
      </c>
      <c r="L202" s="55">
        <f>KS201EW_Numbers!L122</f>
        <v>141</v>
      </c>
      <c r="M202" s="55">
        <f>KS201EW_Numbers!M122</f>
        <v>102</v>
      </c>
      <c r="N202" s="55">
        <f>KS201EW_Numbers!N122</f>
        <v>113</v>
      </c>
      <c r="O202" s="55">
        <f>KS201EW_Numbers!O122</f>
        <v>38</v>
      </c>
      <c r="P202" s="55">
        <f>KS201EW_Numbers!P122</f>
        <v>7</v>
      </c>
      <c r="Q202" s="55">
        <f>KS201EW_Numbers!Q122</f>
        <v>125</v>
      </c>
      <c r="R202" s="55">
        <f>KS201EW_Numbers!R122</f>
        <v>82</v>
      </c>
      <c r="S202" s="55">
        <f>KS201EW_Numbers!S122</f>
        <v>116</v>
      </c>
      <c r="T202" s="55">
        <f>KS201EW_Numbers!T122</f>
        <v>107</v>
      </c>
      <c r="U202" s="55">
        <f>KS201EW_Numbers!U122</f>
        <v>28</v>
      </c>
      <c r="V202" s="55">
        <f>KS201EW_Numbers!V122</f>
        <v>5</v>
      </c>
      <c r="W202" s="55">
        <f>KS201EW_Numbers!W122</f>
        <v>58</v>
      </c>
      <c r="X202" s="55">
        <f t="shared" si="74"/>
        <v>37369</v>
      </c>
      <c r="Y202" s="55">
        <f t="shared" si="75"/>
        <v>0</v>
      </c>
      <c r="Z202" s="47">
        <f t="shared" si="67"/>
        <v>36301</v>
      </c>
      <c r="AA202" s="47">
        <f t="shared" si="68"/>
        <v>251</v>
      </c>
      <c r="AB202" s="47">
        <f t="shared" si="69"/>
        <v>365</v>
      </c>
      <c r="AC202" s="47">
        <f t="shared" si="70"/>
        <v>389</v>
      </c>
      <c r="AD202" s="47">
        <f t="shared" si="71"/>
        <v>63</v>
      </c>
      <c r="AE202" s="47">
        <f t="shared" si="72"/>
        <v>37369</v>
      </c>
    </row>
    <row r="203" spans="1:31" x14ac:dyDescent="0.15">
      <c r="A203" s="47" t="s">
        <v>1135</v>
      </c>
      <c r="B203" s="47" t="s">
        <v>291</v>
      </c>
      <c r="C203" s="48" t="s">
        <v>1131</v>
      </c>
      <c r="D203" s="47" t="s">
        <v>1132</v>
      </c>
      <c r="E203" s="55">
        <f>KS201EW_Numbers!E135</f>
        <v>93915</v>
      </c>
      <c r="F203" s="55">
        <f>KS201EW_Numbers!F135</f>
        <v>83161</v>
      </c>
      <c r="G203" s="55">
        <f>KS201EW_Numbers!G135</f>
        <v>545</v>
      </c>
      <c r="H203" s="55">
        <f>KS201EW_Numbers!H135</f>
        <v>101</v>
      </c>
      <c r="I203" s="55">
        <f>KS201EW_Numbers!I135</f>
        <v>1644</v>
      </c>
      <c r="J203" s="55">
        <f>KS201EW_Numbers!J135</f>
        <v>645</v>
      </c>
      <c r="K203" s="55">
        <f>KS201EW_Numbers!K135</f>
        <v>108</v>
      </c>
      <c r="L203" s="55">
        <f>KS201EW_Numbers!L135</f>
        <v>486</v>
      </c>
      <c r="M203" s="55">
        <f>KS201EW_Numbers!M135</f>
        <v>266</v>
      </c>
      <c r="N203" s="55">
        <f>KS201EW_Numbers!N135</f>
        <v>4399</v>
      </c>
      <c r="O203" s="55">
        <f>KS201EW_Numbers!O135</f>
        <v>281</v>
      </c>
      <c r="P203" s="55">
        <f>KS201EW_Numbers!P135</f>
        <v>18</v>
      </c>
      <c r="Q203" s="55">
        <f>KS201EW_Numbers!Q135</f>
        <v>435</v>
      </c>
      <c r="R203" s="55">
        <f>KS201EW_Numbers!R135</f>
        <v>585</v>
      </c>
      <c r="S203" s="55">
        <f>KS201EW_Numbers!S135</f>
        <v>371</v>
      </c>
      <c r="T203" s="55">
        <f>KS201EW_Numbers!T135</f>
        <v>398</v>
      </c>
      <c r="U203" s="55">
        <f>KS201EW_Numbers!U135</f>
        <v>131</v>
      </c>
      <c r="V203" s="55">
        <f>KS201EW_Numbers!V135</f>
        <v>96</v>
      </c>
      <c r="W203" s="55">
        <f>KS201EW_Numbers!W135</f>
        <v>245</v>
      </c>
      <c r="X203" s="55">
        <f t="shared" si="74"/>
        <v>93915</v>
      </c>
      <c r="Y203" s="55">
        <f t="shared" si="75"/>
        <v>0</v>
      </c>
      <c r="Z203" s="47">
        <f t="shared" si="67"/>
        <v>85451</v>
      </c>
      <c r="AA203" s="47">
        <f t="shared" si="68"/>
        <v>900</v>
      </c>
      <c r="AB203" s="47">
        <f t="shared" si="69"/>
        <v>5718</v>
      </c>
      <c r="AC203" s="47">
        <f t="shared" si="70"/>
        <v>1505</v>
      </c>
      <c r="AD203" s="47">
        <f t="shared" si="71"/>
        <v>341</v>
      </c>
      <c r="AE203" s="47">
        <f t="shared" si="72"/>
        <v>93915</v>
      </c>
    </row>
    <row r="204" spans="1:31" x14ac:dyDescent="0.15">
      <c r="A204" s="47" t="s">
        <v>1136</v>
      </c>
      <c r="B204" s="47" t="s">
        <v>293</v>
      </c>
      <c r="C204" s="48" t="s">
        <v>1131</v>
      </c>
      <c r="D204" s="47" t="s">
        <v>1132</v>
      </c>
      <c r="E204" s="55">
        <f>KS201EW_Numbers!E136</f>
        <v>166100</v>
      </c>
      <c r="F204" s="55">
        <f>KS201EW_Numbers!F136</f>
        <v>139978</v>
      </c>
      <c r="G204" s="55">
        <f>KS201EW_Numbers!G136</f>
        <v>989</v>
      </c>
      <c r="H204" s="55">
        <f>KS201EW_Numbers!H136</f>
        <v>74</v>
      </c>
      <c r="I204" s="55">
        <f>KS201EW_Numbers!I136</f>
        <v>4073</v>
      </c>
      <c r="J204" s="55">
        <f>KS201EW_Numbers!J136</f>
        <v>815</v>
      </c>
      <c r="K204" s="55">
        <f>KS201EW_Numbers!K136</f>
        <v>244</v>
      </c>
      <c r="L204" s="55">
        <f>KS201EW_Numbers!L136</f>
        <v>1045</v>
      </c>
      <c r="M204" s="55">
        <f>KS201EW_Numbers!M136</f>
        <v>473</v>
      </c>
      <c r="N204" s="55">
        <f>KS201EW_Numbers!N136</f>
        <v>10225</v>
      </c>
      <c r="O204" s="55">
        <f>KS201EW_Numbers!O136</f>
        <v>428</v>
      </c>
      <c r="P204" s="55">
        <f>KS201EW_Numbers!P136</f>
        <v>2022</v>
      </c>
      <c r="Q204" s="55">
        <f>KS201EW_Numbers!Q136</f>
        <v>1943</v>
      </c>
      <c r="R204" s="55">
        <f>KS201EW_Numbers!R136</f>
        <v>1520</v>
      </c>
      <c r="S204" s="55">
        <f>KS201EW_Numbers!S136</f>
        <v>875</v>
      </c>
      <c r="T204" s="55">
        <f>KS201EW_Numbers!T136</f>
        <v>339</v>
      </c>
      <c r="U204" s="55">
        <f>KS201EW_Numbers!U136</f>
        <v>113</v>
      </c>
      <c r="V204" s="55">
        <f>KS201EW_Numbers!V136</f>
        <v>442</v>
      </c>
      <c r="W204" s="55">
        <f>KS201EW_Numbers!W136</f>
        <v>502</v>
      </c>
      <c r="X204" s="55">
        <f t="shared" si="74"/>
        <v>166100</v>
      </c>
      <c r="Y204" s="55">
        <f t="shared" si="75"/>
        <v>0</v>
      </c>
      <c r="Z204" s="47">
        <f t="shared" si="67"/>
        <v>145114</v>
      </c>
      <c r="AA204" s="47">
        <f t="shared" si="68"/>
        <v>1327</v>
      </c>
      <c r="AB204" s="47">
        <f t="shared" si="69"/>
        <v>16138</v>
      </c>
      <c r="AC204" s="47">
        <f t="shared" si="70"/>
        <v>2577</v>
      </c>
      <c r="AD204" s="47">
        <f t="shared" si="71"/>
        <v>944</v>
      </c>
      <c r="AE204" s="47">
        <f t="shared" si="72"/>
        <v>166100</v>
      </c>
    </row>
    <row r="205" spans="1:31" x14ac:dyDescent="0.15">
      <c r="A205" s="47" t="s">
        <v>1137</v>
      </c>
      <c r="B205" s="47" t="s">
        <v>295</v>
      </c>
      <c r="C205" s="48" t="s">
        <v>1131</v>
      </c>
      <c r="D205" s="47" t="s">
        <v>1132</v>
      </c>
      <c r="E205" s="55">
        <f>KS201EW_Numbers!E137</f>
        <v>85382</v>
      </c>
      <c r="F205" s="55">
        <f>KS201EW_Numbers!F137</f>
        <v>79242</v>
      </c>
      <c r="G205" s="55">
        <f>KS201EW_Numbers!G137</f>
        <v>486</v>
      </c>
      <c r="H205" s="55">
        <f>KS201EW_Numbers!H137</f>
        <v>61</v>
      </c>
      <c r="I205" s="55">
        <f>KS201EW_Numbers!I137</f>
        <v>1527</v>
      </c>
      <c r="J205" s="55">
        <f>KS201EW_Numbers!J137</f>
        <v>308</v>
      </c>
      <c r="K205" s="55">
        <f>KS201EW_Numbers!K137</f>
        <v>92</v>
      </c>
      <c r="L205" s="55">
        <f>KS201EW_Numbers!L137</f>
        <v>384</v>
      </c>
      <c r="M205" s="55">
        <f>KS201EW_Numbers!M137</f>
        <v>187</v>
      </c>
      <c r="N205" s="55">
        <f>KS201EW_Numbers!N137</f>
        <v>1849</v>
      </c>
      <c r="O205" s="55">
        <f>KS201EW_Numbers!O137</f>
        <v>132</v>
      </c>
      <c r="P205" s="55">
        <f>KS201EW_Numbers!P137</f>
        <v>44</v>
      </c>
      <c r="Q205" s="55">
        <f>KS201EW_Numbers!Q137</f>
        <v>226</v>
      </c>
      <c r="R205" s="55">
        <f>KS201EW_Numbers!R137</f>
        <v>312</v>
      </c>
      <c r="S205" s="55">
        <f>KS201EW_Numbers!S137</f>
        <v>179</v>
      </c>
      <c r="T205" s="55">
        <f>KS201EW_Numbers!T137</f>
        <v>111</v>
      </c>
      <c r="U205" s="55">
        <f>KS201EW_Numbers!U137</f>
        <v>37</v>
      </c>
      <c r="V205" s="55">
        <f>KS201EW_Numbers!V137</f>
        <v>35</v>
      </c>
      <c r="W205" s="55">
        <f>KS201EW_Numbers!W137</f>
        <v>170</v>
      </c>
      <c r="X205" s="55">
        <f t="shared" si="74"/>
        <v>85382</v>
      </c>
      <c r="Y205" s="55">
        <f t="shared" si="75"/>
        <v>0</v>
      </c>
      <c r="Z205" s="47">
        <f t="shared" si="67"/>
        <v>81316</v>
      </c>
      <c r="AA205" s="47">
        <f t="shared" si="68"/>
        <v>327</v>
      </c>
      <c r="AB205" s="47">
        <f t="shared" si="69"/>
        <v>2563</v>
      </c>
      <c r="AC205" s="47">
        <f t="shared" si="70"/>
        <v>971</v>
      </c>
      <c r="AD205" s="47">
        <f t="shared" si="71"/>
        <v>205</v>
      </c>
      <c r="AE205" s="47">
        <f t="shared" si="72"/>
        <v>85382</v>
      </c>
    </row>
    <row r="206" spans="1:31" x14ac:dyDescent="0.15">
      <c r="A206" s="47" t="s">
        <v>1138</v>
      </c>
      <c r="B206" s="47" t="s">
        <v>297</v>
      </c>
      <c r="C206" s="48" t="s">
        <v>1131</v>
      </c>
      <c r="D206" s="47" t="s">
        <v>1132</v>
      </c>
      <c r="E206" s="55">
        <f>KS201EW_Numbers!E138</f>
        <v>105078</v>
      </c>
      <c r="F206" s="55">
        <f>KS201EW_Numbers!F138</f>
        <v>99440</v>
      </c>
      <c r="G206" s="55">
        <f>KS201EW_Numbers!G138</f>
        <v>451</v>
      </c>
      <c r="H206" s="55">
        <f>KS201EW_Numbers!H138</f>
        <v>86</v>
      </c>
      <c r="I206" s="55">
        <f>KS201EW_Numbers!I138</f>
        <v>1392</v>
      </c>
      <c r="J206" s="55">
        <f>KS201EW_Numbers!J138</f>
        <v>364</v>
      </c>
      <c r="K206" s="55">
        <f>KS201EW_Numbers!K138</f>
        <v>81</v>
      </c>
      <c r="L206" s="55">
        <f>KS201EW_Numbers!L138</f>
        <v>390</v>
      </c>
      <c r="M206" s="55">
        <f>KS201EW_Numbers!M138</f>
        <v>192</v>
      </c>
      <c r="N206" s="55">
        <f>KS201EW_Numbers!N138</f>
        <v>1390</v>
      </c>
      <c r="O206" s="55">
        <f>KS201EW_Numbers!O138</f>
        <v>158</v>
      </c>
      <c r="P206" s="55">
        <f>KS201EW_Numbers!P138</f>
        <v>81</v>
      </c>
      <c r="Q206" s="55">
        <f>KS201EW_Numbers!Q138</f>
        <v>269</v>
      </c>
      <c r="R206" s="55">
        <f>KS201EW_Numbers!R138</f>
        <v>348</v>
      </c>
      <c r="S206" s="55">
        <f>KS201EW_Numbers!S138</f>
        <v>133</v>
      </c>
      <c r="T206" s="55">
        <f>KS201EW_Numbers!T138</f>
        <v>110</v>
      </c>
      <c r="U206" s="55">
        <f>KS201EW_Numbers!U138</f>
        <v>19</v>
      </c>
      <c r="V206" s="55">
        <f>KS201EW_Numbers!V138</f>
        <v>74</v>
      </c>
      <c r="W206" s="55">
        <f>KS201EW_Numbers!W138</f>
        <v>100</v>
      </c>
      <c r="X206" s="55">
        <f t="shared" si="74"/>
        <v>105078</v>
      </c>
      <c r="Y206" s="55">
        <f t="shared" si="75"/>
        <v>0</v>
      </c>
      <c r="Z206" s="47">
        <f t="shared" si="67"/>
        <v>101369</v>
      </c>
      <c r="AA206" s="47">
        <f t="shared" si="68"/>
        <v>262</v>
      </c>
      <c r="AB206" s="47">
        <f t="shared" si="69"/>
        <v>2246</v>
      </c>
      <c r="AC206" s="47">
        <f t="shared" si="70"/>
        <v>1027</v>
      </c>
      <c r="AD206" s="47">
        <f t="shared" si="71"/>
        <v>174</v>
      </c>
      <c r="AE206" s="47">
        <f t="shared" si="72"/>
        <v>105078</v>
      </c>
    </row>
    <row r="207" spans="1:31" x14ac:dyDescent="0.15">
      <c r="A207" s="47" t="s">
        <v>1139</v>
      </c>
      <c r="B207" s="47" t="s">
        <v>299</v>
      </c>
      <c r="C207" s="48" t="s">
        <v>1131</v>
      </c>
      <c r="D207" s="47" t="s">
        <v>1132</v>
      </c>
      <c r="E207" s="55">
        <f>KS201EW_Numbers!E139</f>
        <v>50376</v>
      </c>
      <c r="F207" s="55">
        <f>KS201EW_Numbers!F139</f>
        <v>47861</v>
      </c>
      <c r="G207" s="55">
        <f>KS201EW_Numbers!G139</f>
        <v>264</v>
      </c>
      <c r="H207" s="55">
        <f>KS201EW_Numbers!H139</f>
        <v>3</v>
      </c>
      <c r="I207" s="55">
        <f>KS201EW_Numbers!I139</f>
        <v>1191</v>
      </c>
      <c r="J207" s="55">
        <f>KS201EW_Numbers!J139</f>
        <v>151</v>
      </c>
      <c r="K207" s="55">
        <f>KS201EW_Numbers!K139</f>
        <v>45</v>
      </c>
      <c r="L207" s="55">
        <f>KS201EW_Numbers!L139</f>
        <v>142</v>
      </c>
      <c r="M207" s="55">
        <f>KS201EW_Numbers!M139</f>
        <v>76</v>
      </c>
      <c r="N207" s="55">
        <f>KS201EW_Numbers!N139</f>
        <v>277</v>
      </c>
      <c r="O207" s="55">
        <f>KS201EW_Numbers!O139</f>
        <v>4</v>
      </c>
      <c r="P207" s="55">
        <f>KS201EW_Numbers!P139</f>
        <v>0</v>
      </c>
      <c r="Q207" s="55">
        <f>KS201EW_Numbers!Q139</f>
        <v>103</v>
      </c>
      <c r="R207" s="55">
        <f>KS201EW_Numbers!R139</f>
        <v>134</v>
      </c>
      <c r="S207" s="55">
        <f>KS201EW_Numbers!S139</f>
        <v>39</v>
      </c>
      <c r="T207" s="55">
        <f>KS201EW_Numbers!T139</f>
        <v>38</v>
      </c>
      <c r="U207" s="55">
        <f>KS201EW_Numbers!U139</f>
        <v>18</v>
      </c>
      <c r="V207" s="55">
        <f>KS201EW_Numbers!V139</f>
        <v>3</v>
      </c>
      <c r="W207" s="55">
        <f>KS201EW_Numbers!W139</f>
        <v>27</v>
      </c>
      <c r="X207" s="55">
        <f t="shared" si="74"/>
        <v>50376</v>
      </c>
      <c r="Y207" s="55">
        <f t="shared" si="75"/>
        <v>0</v>
      </c>
      <c r="Z207" s="47">
        <f t="shared" si="67"/>
        <v>49319</v>
      </c>
      <c r="AA207" s="47">
        <f t="shared" si="68"/>
        <v>95</v>
      </c>
      <c r="AB207" s="47">
        <f t="shared" si="69"/>
        <v>518</v>
      </c>
      <c r="AC207" s="47">
        <f t="shared" si="70"/>
        <v>414</v>
      </c>
      <c r="AD207" s="47">
        <f t="shared" si="71"/>
        <v>30</v>
      </c>
      <c r="AE207" s="47">
        <f t="shared" si="72"/>
        <v>50376</v>
      </c>
    </row>
    <row r="208" spans="1:31" x14ac:dyDescent="0.15">
      <c r="A208" s="47" t="s">
        <v>1140</v>
      </c>
      <c r="B208" s="47" t="s">
        <v>301</v>
      </c>
      <c r="C208" s="48" t="s">
        <v>1131</v>
      </c>
      <c r="D208" s="47" t="s">
        <v>1132</v>
      </c>
      <c r="E208" s="55">
        <f>KS201EW_Numbers!E140</f>
        <v>93468</v>
      </c>
      <c r="F208" s="55">
        <f>KS201EW_Numbers!F140</f>
        <v>89116</v>
      </c>
      <c r="G208" s="55">
        <f>KS201EW_Numbers!G140</f>
        <v>406</v>
      </c>
      <c r="H208" s="55">
        <f>KS201EW_Numbers!H140</f>
        <v>77</v>
      </c>
      <c r="I208" s="55">
        <f>KS201EW_Numbers!I140</f>
        <v>1588</v>
      </c>
      <c r="J208" s="55">
        <f>KS201EW_Numbers!J140</f>
        <v>358</v>
      </c>
      <c r="K208" s="55">
        <f>KS201EW_Numbers!K140</f>
        <v>59</v>
      </c>
      <c r="L208" s="55">
        <f>KS201EW_Numbers!L140</f>
        <v>322</v>
      </c>
      <c r="M208" s="55">
        <f>KS201EW_Numbers!M140</f>
        <v>142</v>
      </c>
      <c r="N208" s="55">
        <f>KS201EW_Numbers!N140</f>
        <v>520</v>
      </c>
      <c r="O208" s="55">
        <f>KS201EW_Numbers!O140</f>
        <v>16</v>
      </c>
      <c r="P208" s="55">
        <f>KS201EW_Numbers!P140</f>
        <v>20</v>
      </c>
      <c r="Q208" s="55">
        <f>KS201EW_Numbers!Q140</f>
        <v>198</v>
      </c>
      <c r="R208" s="55">
        <f>KS201EW_Numbers!R140</f>
        <v>320</v>
      </c>
      <c r="S208" s="55">
        <f>KS201EW_Numbers!S140</f>
        <v>91</v>
      </c>
      <c r="T208" s="55">
        <f>KS201EW_Numbers!T140</f>
        <v>78</v>
      </c>
      <c r="U208" s="55">
        <f>KS201EW_Numbers!U140</f>
        <v>36</v>
      </c>
      <c r="V208" s="55">
        <f>KS201EW_Numbers!V140</f>
        <v>25</v>
      </c>
      <c r="W208" s="55">
        <f>KS201EW_Numbers!W140</f>
        <v>96</v>
      </c>
      <c r="X208" s="55">
        <f t="shared" si="74"/>
        <v>93468</v>
      </c>
      <c r="Y208" s="55">
        <f t="shared" si="75"/>
        <v>0</v>
      </c>
      <c r="Z208" s="47">
        <f t="shared" si="67"/>
        <v>91187</v>
      </c>
      <c r="AA208" s="47">
        <f t="shared" si="68"/>
        <v>205</v>
      </c>
      <c r="AB208" s="47">
        <f t="shared" si="69"/>
        <v>1074</v>
      </c>
      <c r="AC208" s="47">
        <f t="shared" si="70"/>
        <v>881</v>
      </c>
      <c r="AD208" s="47">
        <f t="shared" si="71"/>
        <v>121</v>
      </c>
      <c r="AE208" s="47">
        <f t="shared" si="72"/>
        <v>93468</v>
      </c>
    </row>
    <row r="209" spans="1:31" x14ac:dyDescent="0.15">
      <c r="A209" s="47" t="s">
        <v>1141</v>
      </c>
      <c r="B209" s="47" t="s">
        <v>303</v>
      </c>
      <c r="C209" s="48" t="s">
        <v>1131</v>
      </c>
      <c r="D209" s="47" t="s">
        <v>1132</v>
      </c>
      <c r="E209" s="55">
        <f>KS201EW_Numbers!E141</f>
        <v>56170</v>
      </c>
      <c r="F209" s="55">
        <f>KS201EW_Numbers!F141</f>
        <v>39634</v>
      </c>
      <c r="G209" s="55">
        <f>KS201EW_Numbers!G141</f>
        <v>387</v>
      </c>
      <c r="H209" s="55">
        <f>KS201EW_Numbers!H141</f>
        <v>9</v>
      </c>
      <c r="I209" s="55">
        <f>KS201EW_Numbers!I141</f>
        <v>981</v>
      </c>
      <c r="J209" s="55">
        <f>KS201EW_Numbers!J141</f>
        <v>383</v>
      </c>
      <c r="K209" s="55">
        <f>KS201EW_Numbers!K141</f>
        <v>85</v>
      </c>
      <c r="L209" s="55">
        <f>KS201EW_Numbers!L141</f>
        <v>493</v>
      </c>
      <c r="M209" s="55">
        <f>KS201EW_Numbers!M141</f>
        <v>215</v>
      </c>
      <c r="N209" s="55">
        <f>KS201EW_Numbers!N141</f>
        <v>9938</v>
      </c>
      <c r="O209" s="55">
        <f>KS201EW_Numbers!O141</f>
        <v>1080</v>
      </c>
      <c r="P209" s="55">
        <f>KS201EW_Numbers!P141</f>
        <v>128</v>
      </c>
      <c r="Q209" s="55">
        <f>KS201EW_Numbers!Q141</f>
        <v>328</v>
      </c>
      <c r="R209" s="55">
        <f>KS201EW_Numbers!R141</f>
        <v>1046</v>
      </c>
      <c r="S209" s="55">
        <f>KS201EW_Numbers!S141</f>
        <v>302</v>
      </c>
      <c r="T209" s="55">
        <f>KS201EW_Numbers!T141</f>
        <v>305</v>
      </c>
      <c r="U209" s="55">
        <f>KS201EW_Numbers!U141</f>
        <v>64</v>
      </c>
      <c r="V209" s="55">
        <f>KS201EW_Numbers!V141</f>
        <v>191</v>
      </c>
      <c r="W209" s="55">
        <f>KS201EW_Numbers!W141</f>
        <v>601</v>
      </c>
      <c r="X209" s="55">
        <f t="shared" si="74"/>
        <v>56170</v>
      </c>
      <c r="Y209" s="55">
        <f t="shared" si="75"/>
        <v>0</v>
      </c>
      <c r="Z209" s="47">
        <f t="shared" si="67"/>
        <v>41011</v>
      </c>
      <c r="AA209" s="47">
        <f t="shared" si="68"/>
        <v>671</v>
      </c>
      <c r="AB209" s="47">
        <f t="shared" si="69"/>
        <v>12520</v>
      </c>
      <c r="AC209" s="47">
        <f t="shared" si="70"/>
        <v>1176</v>
      </c>
      <c r="AD209" s="47">
        <f t="shared" si="71"/>
        <v>792</v>
      </c>
      <c r="AE209" s="47">
        <f t="shared" si="72"/>
        <v>56170</v>
      </c>
    </row>
    <row r="210" spans="1:31" x14ac:dyDescent="0.15">
      <c r="D210" s="50" t="s">
        <v>936</v>
      </c>
      <c r="E210" s="56">
        <f t="shared" ref="E210:W210" si="76">SUM(E201:E209)</f>
        <v>1017697</v>
      </c>
      <c r="F210" s="56">
        <f t="shared" si="76"/>
        <v>762302</v>
      </c>
      <c r="G210" s="56">
        <f t="shared" si="76"/>
        <v>6269</v>
      </c>
      <c r="H210" s="56">
        <f t="shared" si="76"/>
        <v>886</v>
      </c>
      <c r="I210" s="56">
        <f t="shared" si="76"/>
        <v>28247</v>
      </c>
      <c r="J210" s="56">
        <f t="shared" si="76"/>
        <v>7838</v>
      </c>
      <c r="K210" s="56">
        <f t="shared" si="76"/>
        <v>1898</v>
      </c>
      <c r="L210" s="56">
        <f t="shared" si="76"/>
        <v>6791</v>
      </c>
      <c r="M210" s="56">
        <f t="shared" si="76"/>
        <v>3993</v>
      </c>
      <c r="N210" s="56">
        <f t="shared" si="76"/>
        <v>122046</v>
      </c>
      <c r="O210" s="56">
        <f t="shared" si="76"/>
        <v>10204</v>
      </c>
      <c r="P210" s="56">
        <f t="shared" si="76"/>
        <v>5962</v>
      </c>
      <c r="Q210" s="56">
        <f t="shared" si="76"/>
        <v>7872</v>
      </c>
      <c r="R210" s="56">
        <f t="shared" si="76"/>
        <v>17528</v>
      </c>
      <c r="S210" s="56">
        <f t="shared" si="76"/>
        <v>14586</v>
      </c>
      <c r="T210" s="56">
        <f t="shared" si="76"/>
        <v>6276</v>
      </c>
      <c r="U210" s="56">
        <f t="shared" si="76"/>
        <v>3761</v>
      </c>
      <c r="V210" s="56">
        <f t="shared" si="76"/>
        <v>4182</v>
      </c>
      <c r="W210" s="56">
        <f t="shared" si="76"/>
        <v>7056</v>
      </c>
      <c r="X210" s="55">
        <f t="shared" si="74"/>
        <v>1017697</v>
      </c>
      <c r="Y210" s="55">
        <f t="shared" si="75"/>
        <v>0</v>
      </c>
      <c r="Z210" s="47">
        <f t="shared" si="67"/>
        <v>797704</v>
      </c>
      <c r="AA210" s="47">
        <f t="shared" si="68"/>
        <v>24623</v>
      </c>
      <c r="AB210" s="47">
        <f t="shared" si="69"/>
        <v>163612</v>
      </c>
      <c r="AC210" s="47">
        <f t="shared" si="70"/>
        <v>20520</v>
      </c>
      <c r="AD210" s="47">
        <f t="shared" si="71"/>
        <v>11238</v>
      </c>
      <c r="AE210" s="47">
        <f t="shared" si="72"/>
        <v>1017697</v>
      </c>
    </row>
    <row r="211" spans="1:31" x14ac:dyDescent="0.15">
      <c r="D211" s="50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Z211" s="47">
        <f t="shared" si="67"/>
        <v>0</v>
      </c>
      <c r="AA211" s="47">
        <f t="shared" si="68"/>
        <v>0</v>
      </c>
      <c r="AB211" s="47">
        <f t="shared" si="69"/>
        <v>0</v>
      </c>
      <c r="AC211" s="47">
        <f t="shared" si="70"/>
        <v>0</v>
      </c>
      <c r="AD211" s="47">
        <f t="shared" si="71"/>
        <v>0</v>
      </c>
      <c r="AE211" s="47">
        <f t="shared" si="72"/>
        <v>0</v>
      </c>
    </row>
    <row r="212" spans="1:31" x14ac:dyDescent="0.15">
      <c r="A212" s="47" t="s">
        <v>1142</v>
      </c>
      <c r="B212" s="47" t="s">
        <v>323</v>
      </c>
      <c r="C212" s="48" t="s">
        <v>1143</v>
      </c>
      <c r="D212" s="47" t="s">
        <v>321</v>
      </c>
      <c r="E212" s="55">
        <f>KS201EW_Numbers!E153</f>
        <v>61255</v>
      </c>
      <c r="F212" s="55">
        <f>KS201EW_Numbers!F153</f>
        <v>52069</v>
      </c>
      <c r="G212" s="55">
        <f>KS201EW_Numbers!G153</f>
        <v>855</v>
      </c>
      <c r="H212" s="55">
        <f>KS201EW_Numbers!H153</f>
        <v>28</v>
      </c>
      <c r="I212" s="55">
        <f>KS201EW_Numbers!I153</f>
        <v>5567</v>
      </c>
      <c r="J212" s="55">
        <f>KS201EW_Numbers!J153</f>
        <v>271</v>
      </c>
      <c r="K212" s="55">
        <f>KS201EW_Numbers!K153</f>
        <v>127</v>
      </c>
      <c r="L212" s="55">
        <f>KS201EW_Numbers!L153</f>
        <v>215</v>
      </c>
      <c r="M212" s="55">
        <f>KS201EW_Numbers!M153</f>
        <v>223</v>
      </c>
      <c r="N212" s="55">
        <f>KS201EW_Numbers!N153</f>
        <v>348</v>
      </c>
      <c r="O212" s="55">
        <f>KS201EW_Numbers!O153</f>
        <v>34</v>
      </c>
      <c r="P212" s="55">
        <f>KS201EW_Numbers!P153</f>
        <v>138</v>
      </c>
      <c r="Q212" s="55">
        <f>KS201EW_Numbers!Q153</f>
        <v>96</v>
      </c>
      <c r="R212" s="55">
        <f>KS201EW_Numbers!R153</f>
        <v>166</v>
      </c>
      <c r="S212" s="55">
        <f>KS201EW_Numbers!S153</f>
        <v>778</v>
      </c>
      <c r="T212" s="55">
        <f>KS201EW_Numbers!T153</f>
        <v>130</v>
      </c>
      <c r="U212" s="55">
        <f>KS201EW_Numbers!U153</f>
        <v>100</v>
      </c>
      <c r="V212" s="55">
        <f>KS201EW_Numbers!V153</f>
        <v>24</v>
      </c>
      <c r="W212" s="55">
        <f>KS201EW_Numbers!W153</f>
        <v>86</v>
      </c>
      <c r="X212" s="55">
        <f t="shared" ref="X212:X219" si="77">SUM(F212:W212)</f>
        <v>61255</v>
      </c>
      <c r="Y212" s="55">
        <f t="shared" ref="Y212:Y219" si="78">E212-X212</f>
        <v>0</v>
      </c>
      <c r="Z212" s="47">
        <f t="shared" si="67"/>
        <v>58519</v>
      </c>
      <c r="AA212" s="47">
        <f t="shared" si="68"/>
        <v>1008</v>
      </c>
      <c r="AB212" s="47">
        <f t="shared" si="69"/>
        <v>782</v>
      </c>
      <c r="AC212" s="47">
        <f t="shared" si="70"/>
        <v>836</v>
      </c>
      <c r="AD212" s="47">
        <f t="shared" si="71"/>
        <v>110</v>
      </c>
      <c r="AE212" s="47">
        <f t="shared" si="72"/>
        <v>61255</v>
      </c>
    </row>
    <row r="213" spans="1:31" x14ac:dyDescent="0.15">
      <c r="A213" s="47" t="s">
        <v>1144</v>
      </c>
      <c r="B213" s="47" t="s">
        <v>325</v>
      </c>
      <c r="C213" s="48" t="s">
        <v>1143</v>
      </c>
      <c r="D213" s="47" t="s">
        <v>321</v>
      </c>
      <c r="E213" s="55">
        <f>KS201EW_Numbers!E154</f>
        <v>77843</v>
      </c>
      <c r="F213" s="55">
        <f>KS201EW_Numbers!F154</f>
        <v>72448</v>
      </c>
      <c r="G213" s="55">
        <f>KS201EW_Numbers!G154</f>
        <v>509</v>
      </c>
      <c r="H213" s="55">
        <f>KS201EW_Numbers!H154</f>
        <v>54</v>
      </c>
      <c r="I213" s="55">
        <f>KS201EW_Numbers!I154</f>
        <v>2112</v>
      </c>
      <c r="J213" s="55">
        <f>KS201EW_Numbers!J154</f>
        <v>381</v>
      </c>
      <c r="K213" s="55">
        <f>KS201EW_Numbers!K154</f>
        <v>98</v>
      </c>
      <c r="L213" s="55">
        <f>KS201EW_Numbers!L154</f>
        <v>302</v>
      </c>
      <c r="M213" s="55">
        <f>KS201EW_Numbers!M154</f>
        <v>190</v>
      </c>
      <c r="N213" s="55">
        <f>KS201EW_Numbers!N154</f>
        <v>551</v>
      </c>
      <c r="O213" s="55">
        <f>KS201EW_Numbers!O154</f>
        <v>172</v>
      </c>
      <c r="P213" s="55">
        <f>KS201EW_Numbers!P154</f>
        <v>55</v>
      </c>
      <c r="Q213" s="55">
        <f>KS201EW_Numbers!Q154</f>
        <v>151</v>
      </c>
      <c r="R213" s="55">
        <f>KS201EW_Numbers!R154</f>
        <v>254</v>
      </c>
      <c r="S213" s="55">
        <f>KS201EW_Numbers!S154</f>
        <v>213</v>
      </c>
      <c r="T213" s="55">
        <f>KS201EW_Numbers!T154</f>
        <v>211</v>
      </c>
      <c r="U213" s="55">
        <f>KS201EW_Numbers!U154</f>
        <v>57</v>
      </c>
      <c r="V213" s="55">
        <f>KS201EW_Numbers!V154</f>
        <v>7</v>
      </c>
      <c r="W213" s="55">
        <f>KS201EW_Numbers!W154</f>
        <v>78</v>
      </c>
      <c r="X213" s="55">
        <f t="shared" si="77"/>
        <v>77843</v>
      </c>
      <c r="Y213" s="55">
        <f t="shared" si="78"/>
        <v>0</v>
      </c>
      <c r="Z213" s="47">
        <f t="shared" si="67"/>
        <v>75123</v>
      </c>
      <c r="AA213" s="47">
        <f t="shared" si="68"/>
        <v>481</v>
      </c>
      <c r="AB213" s="47">
        <f t="shared" si="69"/>
        <v>1183</v>
      </c>
      <c r="AC213" s="47">
        <f t="shared" si="70"/>
        <v>971</v>
      </c>
      <c r="AD213" s="47">
        <f t="shared" si="71"/>
        <v>85</v>
      </c>
      <c r="AE213" s="47">
        <f t="shared" si="72"/>
        <v>77843</v>
      </c>
    </row>
    <row r="214" spans="1:31" x14ac:dyDescent="0.15">
      <c r="A214" s="47" t="s">
        <v>1145</v>
      </c>
      <c r="B214" s="47" t="s">
        <v>327</v>
      </c>
      <c r="C214" s="48" t="s">
        <v>1143</v>
      </c>
      <c r="D214" s="47" t="s">
        <v>321</v>
      </c>
      <c r="E214" s="55">
        <f>KS201EW_Numbers!E155</f>
        <v>86765</v>
      </c>
      <c r="F214" s="55">
        <f>KS201EW_Numbers!F155</f>
        <v>81083</v>
      </c>
      <c r="G214" s="55">
        <f>KS201EW_Numbers!G155</f>
        <v>583</v>
      </c>
      <c r="H214" s="55">
        <f>KS201EW_Numbers!H155</f>
        <v>46</v>
      </c>
      <c r="I214" s="55">
        <f>KS201EW_Numbers!I155</f>
        <v>2130</v>
      </c>
      <c r="J214" s="55">
        <f>KS201EW_Numbers!J155</f>
        <v>381</v>
      </c>
      <c r="K214" s="55">
        <f>KS201EW_Numbers!K155</f>
        <v>123</v>
      </c>
      <c r="L214" s="55">
        <f>KS201EW_Numbers!L155</f>
        <v>288</v>
      </c>
      <c r="M214" s="55">
        <f>KS201EW_Numbers!M155</f>
        <v>260</v>
      </c>
      <c r="N214" s="55">
        <f>KS201EW_Numbers!N155</f>
        <v>530</v>
      </c>
      <c r="O214" s="55">
        <f>KS201EW_Numbers!O155</f>
        <v>62</v>
      </c>
      <c r="P214" s="55">
        <f>KS201EW_Numbers!P155</f>
        <v>12</v>
      </c>
      <c r="Q214" s="55">
        <f>KS201EW_Numbers!Q155</f>
        <v>244</v>
      </c>
      <c r="R214" s="55">
        <f>KS201EW_Numbers!R155</f>
        <v>248</v>
      </c>
      <c r="S214" s="55">
        <f>KS201EW_Numbers!S155</f>
        <v>352</v>
      </c>
      <c r="T214" s="55">
        <f>KS201EW_Numbers!T155</f>
        <v>204</v>
      </c>
      <c r="U214" s="55">
        <f>KS201EW_Numbers!U155</f>
        <v>74</v>
      </c>
      <c r="V214" s="55">
        <f>KS201EW_Numbers!V155</f>
        <v>33</v>
      </c>
      <c r="W214" s="55">
        <f>KS201EW_Numbers!W155</f>
        <v>112</v>
      </c>
      <c r="X214" s="55">
        <f t="shared" si="77"/>
        <v>86765</v>
      </c>
      <c r="Y214" s="55">
        <f t="shared" si="78"/>
        <v>0</v>
      </c>
      <c r="Z214" s="47">
        <f t="shared" si="67"/>
        <v>83842</v>
      </c>
      <c r="AA214" s="47">
        <f t="shared" si="68"/>
        <v>630</v>
      </c>
      <c r="AB214" s="47">
        <f t="shared" si="69"/>
        <v>1096</v>
      </c>
      <c r="AC214" s="47">
        <f t="shared" si="70"/>
        <v>1052</v>
      </c>
      <c r="AD214" s="47">
        <f t="shared" si="71"/>
        <v>145</v>
      </c>
      <c r="AE214" s="47">
        <f t="shared" si="72"/>
        <v>86765</v>
      </c>
    </row>
    <row r="215" spans="1:31" x14ac:dyDescent="0.15">
      <c r="A215" s="47" t="s">
        <v>1146</v>
      </c>
      <c r="B215" s="47" t="s">
        <v>329</v>
      </c>
      <c r="C215" s="48" t="s">
        <v>1143</v>
      </c>
      <c r="D215" s="47" t="s">
        <v>321</v>
      </c>
      <c r="E215" s="55">
        <f>KS201EW_Numbers!E156</f>
        <v>93475</v>
      </c>
      <c r="F215" s="55">
        <f>KS201EW_Numbers!F156</f>
        <v>83450</v>
      </c>
      <c r="G215" s="55">
        <f>KS201EW_Numbers!G156</f>
        <v>641</v>
      </c>
      <c r="H215" s="55">
        <f>KS201EW_Numbers!H156</f>
        <v>150</v>
      </c>
      <c r="I215" s="55">
        <f>KS201EW_Numbers!I156</f>
        <v>3499</v>
      </c>
      <c r="J215" s="55">
        <f>KS201EW_Numbers!J156</f>
        <v>416</v>
      </c>
      <c r="K215" s="55">
        <f>KS201EW_Numbers!K156</f>
        <v>206</v>
      </c>
      <c r="L215" s="55">
        <f>KS201EW_Numbers!L156</f>
        <v>404</v>
      </c>
      <c r="M215" s="55">
        <f>KS201EW_Numbers!M156</f>
        <v>287</v>
      </c>
      <c r="N215" s="55">
        <f>KS201EW_Numbers!N156</f>
        <v>1818</v>
      </c>
      <c r="O215" s="55">
        <f>KS201EW_Numbers!O156</f>
        <v>149</v>
      </c>
      <c r="P215" s="55">
        <f>KS201EW_Numbers!P156</f>
        <v>102</v>
      </c>
      <c r="Q215" s="55">
        <f>KS201EW_Numbers!Q156</f>
        <v>327</v>
      </c>
      <c r="R215" s="55">
        <f>KS201EW_Numbers!R156</f>
        <v>627</v>
      </c>
      <c r="S215" s="55">
        <f>KS201EW_Numbers!S156</f>
        <v>682</v>
      </c>
      <c r="T215" s="55">
        <f>KS201EW_Numbers!T156</f>
        <v>208</v>
      </c>
      <c r="U215" s="55">
        <f>KS201EW_Numbers!U156</f>
        <v>101</v>
      </c>
      <c r="V215" s="55">
        <f>KS201EW_Numbers!V156</f>
        <v>148</v>
      </c>
      <c r="W215" s="55">
        <f>KS201EW_Numbers!W156</f>
        <v>260</v>
      </c>
      <c r="X215" s="55">
        <f t="shared" si="77"/>
        <v>93475</v>
      </c>
      <c r="Y215" s="55">
        <f t="shared" si="78"/>
        <v>0</v>
      </c>
      <c r="Z215" s="47">
        <f t="shared" si="67"/>
        <v>87740</v>
      </c>
      <c r="AA215" s="47">
        <f t="shared" si="68"/>
        <v>991</v>
      </c>
      <c r="AB215" s="47">
        <f t="shared" si="69"/>
        <v>3023</v>
      </c>
      <c r="AC215" s="47">
        <f t="shared" si="70"/>
        <v>1313</v>
      </c>
      <c r="AD215" s="47">
        <f t="shared" si="71"/>
        <v>408</v>
      </c>
      <c r="AE215" s="47">
        <f t="shared" si="72"/>
        <v>93475</v>
      </c>
    </row>
    <row r="216" spans="1:31" x14ac:dyDescent="0.15">
      <c r="A216" s="47" t="s">
        <v>1147</v>
      </c>
      <c r="B216" s="47" t="s">
        <v>331</v>
      </c>
      <c r="C216" s="48" t="s">
        <v>1143</v>
      </c>
      <c r="D216" s="47" t="s">
        <v>321</v>
      </c>
      <c r="E216" s="55">
        <f>KS201EW_Numbers!E157</f>
        <v>212069</v>
      </c>
      <c r="F216" s="55">
        <f>KS201EW_Numbers!F157</f>
        <v>162353</v>
      </c>
      <c r="G216" s="55">
        <f>KS201EW_Numbers!G157</f>
        <v>2911</v>
      </c>
      <c r="H216" s="55">
        <f>KS201EW_Numbers!H157</f>
        <v>149</v>
      </c>
      <c r="I216" s="55">
        <f>KS201EW_Numbers!I157</f>
        <v>13825</v>
      </c>
      <c r="J216" s="55">
        <f>KS201EW_Numbers!J157</f>
        <v>3149</v>
      </c>
      <c r="K216" s="55">
        <f>KS201EW_Numbers!K157</f>
        <v>1012</v>
      </c>
      <c r="L216" s="55">
        <f>KS201EW_Numbers!L157</f>
        <v>1286</v>
      </c>
      <c r="M216" s="55">
        <f>KS201EW_Numbers!M157</f>
        <v>1402</v>
      </c>
      <c r="N216" s="55">
        <f>KS201EW_Numbers!N157</f>
        <v>5328</v>
      </c>
      <c r="O216" s="55">
        <f>KS201EW_Numbers!O157</f>
        <v>1536</v>
      </c>
      <c r="P216" s="55">
        <f>KS201EW_Numbers!P157</f>
        <v>3367</v>
      </c>
      <c r="Q216" s="55">
        <f>KS201EW_Numbers!Q157</f>
        <v>1705</v>
      </c>
      <c r="R216" s="55">
        <f>KS201EW_Numbers!R157</f>
        <v>1815</v>
      </c>
      <c r="S216" s="55">
        <f>KS201EW_Numbers!S157</f>
        <v>6473</v>
      </c>
      <c r="T216" s="55">
        <f>KS201EW_Numbers!T157</f>
        <v>2946</v>
      </c>
      <c r="U216" s="55">
        <f>KS201EW_Numbers!U157</f>
        <v>1322</v>
      </c>
      <c r="V216" s="55">
        <f>KS201EW_Numbers!V157</f>
        <v>543</v>
      </c>
      <c r="W216" s="55">
        <f>KS201EW_Numbers!W157</f>
        <v>947</v>
      </c>
      <c r="X216" s="55">
        <f t="shared" si="77"/>
        <v>212069</v>
      </c>
      <c r="Y216" s="55">
        <f t="shared" si="78"/>
        <v>0</v>
      </c>
      <c r="Z216" s="47">
        <f t="shared" si="67"/>
        <v>179238</v>
      </c>
      <c r="AA216" s="47">
        <f t="shared" si="68"/>
        <v>10741</v>
      </c>
      <c r="AB216" s="47">
        <f t="shared" si="69"/>
        <v>13751</v>
      </c>
      <c r="AC216" s="47">
        <f t="shared" si="70"/>
        <v>6849</v>
      </c>
      <c r="AD216" s="47">
        <f t="shared" si="71"/>
        <v>1490</v>
      </c>
      <c r="AE216" s="47">
        <f t="shared" si="72"/>
        <v>212069</v>
      </c>
    </row>
    <row r="217" spans="1:31" x14ac:dyDescent="0.15">
      <c r="A217" s="47" t="s">
        <v>1148</v>
      </c>
      <c r="B217" s="47" t="s">
        <v>333</v>
      </c>
      <c r="C217" s="48" t="s">
        <v>1143</v>
      </c>
      <c r="D217" s="47" t="s">
        <v>321</v>
      </c>
      <c r="E217" s="55">
        <f>KS201EW_Numbers!E158</f>
        <v>85189</v>
      </c>
      <c r="F217" s="55">
        <f>KS201EW_Numbers!F158</f>
        <v>80123</v>
      </c>
      <c r="G217" s="55">
        <f>KS201EW_Numbers!G158</f>
        <v>591</v>
      </c>
      <c r="H217" s="55">
        <f>KS201EW_Numbers!H158</f>
        <v>11</v>
      </c>
      <c r="I217" s="55">
        <f>KS201EW_Numbers!I158</f>
        <v>1847</v>
      </c>
      <c r="J217" s="55">
        <f>KS201EW_Numbers!J158</f>
        <v>289</v>
      </c>
      <c r="K217" s="55">
        <f>KS201EW_Numbers!K158</f>
        <v>131</v>
      </c>
      <c r="L217" s="55">
        <f>KS201EW_Numbers!L158</f>
        <v>359</v>
      </c>
      <c r="M217" s="55">
        <f>KS201EW_Numbers!M158</f>
        <v>224</v>
      </c>
      <c r="N217" s="55">
        <f>KS201EW_Numbers!N158</f>
        <v>592</v>
      </c>
      <c r="O217" s="55">
        <f>KS201EW_Numbers!O158</f>
        <v>81</v>
      </c>
      <c r="P217" s="55">
        <f>KS201EW_Numbers!P158</f>
        <v>52</v>
      </c>
      <c r="Q217" s="55">
        <f>KS201EW_Numbers!Q158</f>
        <v>149</v>
      </c>
      <c r="R217" s="55">
        <f>KS201EW_Numbers!R158</f>
        <v>255</v>
      </c>
      <c r="S217" s="55">
        <f>KS201EW_Numbers!S158</f>
        <v>151</v>
      </c>
      <c r="T217" s="55">
        <f>KS201EW_Numbers!T158</f>
        <v>141</v>
      </c>
      <c r="U217" s="55">
        <f>KS201EW_Numbers!U158</f>
        <v>84</v>
      </c>
      <c r="V217" s="55">
        <f>KS201EW_Numbers!V158</f>
        <v>29</v>
      </c>
      <c r="W217" s="55">
        <f>KS201EW_Numbers!W158</f>
        <v>80</v>
      </c>
      <c r="X217" s="55">
        <f t="shared" si="77"/>
        <v>85189</v>
      </c>
      <c r="Y217" s="55">
        <f t="shared" si="78"/>
        <v>0</v>
      </c>
      <c r="Z217" s="47">
        <f t="shared" si="67"/>
        <v>82572</v>
      </c>
      <c r="AA217" s="47">
        <f t="shared" si="68"/>
        <v>376</v>
      </c>
      <c r="AB217" s="47">
        <f t="shared" si="69"/>
        <v>1129</v>
      </c>
      <c r="AC217" s="47">
        <f t="shared" si="70"/>
        <v>1003</v>
      </c>
      <c r="AD217" s="47">
        <f t="shared" si="71"/>
        <v>109</v>
      </c>
      <c r="AE217" s="47">
        <f t="shared" si="72"/>
        <v>85189</v>
      </c>
    </row>
    <row r="218" spans="1:31" x14ac:dyDescent="0.15">
      <c r="A218" s="47" t="s">
        <v>1149</v>
      </c>
      <c r="B218" s="47" t="s">
        <v>335</v>
      </c>
      <c r="C218" s="48" t="s">
        <v>1143</v>
      </c>
      <c r="D218" s="47" t="s">
        <v>321</v>
      </c>
      <c r="E218" s="55">
        <f>KS201EW_Numbers!E159</f>
        <v>75356</v>
      </c>
      <c r="F218" s="55">
        <f>KS201EW_Numbers!F159</f>
        <v>61229</v>
      </c>
      <c r="G218" s="55">
        <f>KS201EW_Numbers!G159</f>
        <v>614</v>
      </c>
      <c r="H218" s="55">
        <f>KS201EW_Numbers!H159</f>
        <v>89</v>
      </c>
      <c r="I218" s="55">
        <f>KS201EW_Numbers!I159</f>
        <v>3856</v>
      </c>
      <c r="J218" s="55">
        <f>KS201EW_Numbers!J159</f>
        <v>1177</v>
      </c>
      <c r="K218" s="55">
        <f>KS201EW_Numbers!K159</f>
        <v>228</v>
      </c>
      <c r="L218" s="55">
        <f>KS201EW_Numbers!L159</f>
        <v>397</v>
      </c>
      <c r="M218" s="55">
        <f>KS201EW_Numbers!M159</f>
        <v>356</v>
      </c>
      <c r="N218" s="55">
        <f>KS201EW_Numbers!N159</f>
        <v>3097</v>
      </c>
      <c r="O218" s="55">
        <f>KS201EW_Numbers!O159</f>
        <v>278</v>
      </c>
      <c r="P218" s="55">
        <f>KS201EW_Numbers!P159</f>
        <v>538</v>
      </c>
      <c r="Q218" s="55">
        <f>KS201EW_Numbers!Q159</f>
        <v>174</v>
      </c>
      <c r="R218" s="55">
        <f>KS201EW_Numbers!R159</f>
        <v>376</v>
      </c>
      <c r="S218" s="55">
        <f>KS201EW_Numbers!S159</f>
        <v>903</v>
      </c>
      <c r="T218" s="55">
        <f>KS201EW_Numbers!T159</f>
        <v>1414</v>
      </c>
      <c r="U218" s="55">
        <f>KS201EW_Numbers!U159</f>
        <v>379</v>
      </c>
      <c r="V218" s="55">
        <f>KS201EW_Numbers!V159</f>
        <v>61</v>
      </c>
      <c r="W218" s="55">
        <f>KS201EW_Numbers!W159</f>
        <v>190</v>
      </c>
      <c r="X218" s="55">
        <f t="shared" si="77"/>
        <v>75356</v>
      </c>
      <c r="Y218" s="55">
        <f t="shared" si="78"/>
        <v>0</v>
      </c>
      <c r="Z218" s="47">
        <f t="shared" si="67"/>
        <v>65788</v>
      </c>
      <c r="AA218" s="47">
        <f t="shared" si="68"/>
        <v>2696</v>
      </c>
      <c r="AB218" s="47">
        <f t="shared" si="69"/>
        <v>4463</v>
      </c>
      <c r="AC218" s="47">
        <f t="shared" si="70"/>
        <v>2158</v>
      </c>
      <c r="AD218" s="47">
        <f t="shared" si="71"/>
        <v>251</v>
      </c>
      <c r="AE218" s="47">
        <f t="shared" si="72"/>
        <v>75356</v>
      </c>
    </row>
    <row r="219" spans="1:31" x14ac:dyDescent="0.15">
      <c r="D219" s="50" t="s">
        <v>936</v>
      </c>
      <c r="E219" s="56">
        <f t="shared" ref="E219:W219" si="79">SUM(E212:E218)</f>
        <v>691952</v>
      </c>
      <c r="F219" s="56">
        <f t="shared" si="79"/>
        <v>592755</v>
      </c>
      <c r="G219" s="56">
        <f t="shared" si="79"/>
        <v>6704</v>
      </c>
      <c r="H219" s="56">
        <f t="shared" si="79"/>
        <v>527</v>
      </c>
      <c r="I219" s="56">
        <f t="shared" si="79"/>
        <v>32836</v>
      </c>
      <c r="J219" s="56">
        <f t="shared" si="79"/>
        <v>6064</v>
      </c>
      <c r="K219" s="56">
        <f t="shared" si="79"/>
        <v>1925</v>
      </c>
      <c r="L219" s="56">
        <f t="shared" si="79"/>
        <v>3251</v>
      </c>
      <c r="M219" s="56">
        <f t="shared" si="79"/>
        <v>2942</v>
      </c>
      <c r="N219" s="56">
        <f t="shared" si="79"/>
        <v>12264</v>
      </c>
      <c r="O219" s="56">
        <f t="shared" si="79"/>
        <v>2312</v>
      </c>
      <c r="P219" s="56">
        <f t="shared" si="79"/>
        <v>4264</v>
      </c>
      <c r="Q219" s="56">
        <f t="shared" si="79"/>
        <v>2846</v>
      </c>
      <c r="R219" s="56">
        <f t="shared" si="79"/>
        <v>3741</v>
      </c>
      <c r="S219" s="56">
        <f t="shared" si="79"/>
        <v>9552</v>
      </c>
      <c r="T219" s="56">
        <f t="shared" si="79"/>
        <v>5254</v>
      </c>
      <c r="U219" s="56">
        <f t="shared" si="79"/>
        <v>2117</v>
      </c>
      <c r="V219" s="56">
        <f t="shared" si="79"/>
        <v>845</v>
      </c>
      <c r="W219" s="56">
        <f t="shared" si="79"/>
        <v>1753</v>
      </c>
      <c r="X219" s="55">
        <f t="shared" si="77"/>
        <v>691952</v>
      </c>
      <c r="Y219" s="55">
        <f t="shared" si="78"/>
        <v>0</v>
      </c>
      <c r="Z219" s="47">
        <f t="shared" si="67"/>
        <v>632822</v>
      </c>
      <c r="AA219" s="47">
        <f t="shared" si="68"/>
        <v>16923</v>
      </c>
      <c r="AB219" s="47">
        <f t="shared" si="69"/>
        <v>25427</v>
      </c>
      <c r="AC219" s="47">
        <f t="shared" si="70"/>
        <v>14182</v>
      </c>
      <c r="AD219" s="47">
        <f t="shared" si="71"/>
        <v>2598</v>
      </c>
      <c r="AE219" s="47">
        <f t="shared" si="72"/>
        <v>691952</v>
      </c>
    </row>
    <row r="220" spans="1:31" x14ac:dyDescent="0.15">
      <c r="D220" s="50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Z220" s="47">
        <f t="shared" si="67"/>
        <v>0</v>
      </c>
      <c r="AA220" s="47">
        <f t="shared" si="68"/>
        <v>0</v>
      </c>
      <c r="AB220" s="47">
        <f t="shared" si="69"/>
        <v>0</v>
      </c>
      <c r="AC220" s="47">
        <f t="shared" si="70"/>
        <v>0</v>
      </c>
      <c r="AD220" s="47">
        <f t="shared" si="71"/>
        <v>0</v>
      </c>
      <c r="AE220" s="47">
        <f t="shared" si="72"/>
        <v>0</v>
      </c>
    </row>
    <row r="221" spans="1:31" x14ac:dyDescent="0.15">
      <c r="A221" s="47" t="s">
        <v>1150</v>
      </c>
      <c r="B221" s="47" t="s">
        <v>439</v>
      </c>
      <c r="C221" s="48" t="s">
        <v>1151</v>
      </c>
      <c r="D221" s="47" t="s">
        <v>1152</v>
      </c>
      <c r="E221" s="55">
        <f>KS201EW_Numbers!E221</f>
        <v>123867</v>
      </c>
      <c r="F221" s="55">
        <f>KS201EW_Numbers!F221</f>
        <v>81742</v>
      </c>
      <c r="G221" s="55">
        <f>KS201EW_Numbers!G221</f>
        <v>1767</v>
      </c>
      <c r="H221" s="55">
        <f>KS201EW_Numbers!H221</f>
        <v>109</v>
      </c>
      <c r="I221" s="55">
        <f>KS201EW_Numbers!I221</f>
        <v>18587</v>
      </c>
      <c r="J221" s="55">
        <f>KS201EW_Numbers!J221</f>
        <v>728</v>
      </c>
      <c r="K221" s="55">
        <f>KS201EW_Numbers!K221</f>
        <v>470</v>
      </c>
      <c r="L221" s="55">
        <f>KS201EW_Numbers!L221</f>
        <v>1501</v>
      </c>
      <c r="M221" s="55">
        <f>KS201EW_Numbers!M221</f>
        <v>1245</v>
      </c>
      <c r="N221" s="55">
        <f>KS201EW_Numbers!N221</f>
        <v>3413</v>
      </c>
      <c r="O221" s="55">
        <f>KS201EW_Numbers!O221</f>
        <v>742</v>
      </c>
      <c r="P221" s="55">
        <f>KS201EW_Numbers!P221</f>
        <v>1849</v>
      </c>
      <c r="Q221" s="55">
        <f>KS201EW_Numbers!Q221</f>
        <v>4454</v>
      </c>
      <c r="R221" s="55">
        <f>KS201EW_Numbers!R221</f>
        <v>3160</v>
      </c>
      <c r="S221" s="55">
        <f>KS201EW_Numbers!S221</f>
        <v>1300</v>
      </c>
      <c r="T221" s="55">
        <f>KS201EW_Numbers!T221</f>
        <v>598</v>
      </c>
      <c r="U221" s="55">
        <f>KS201EW_Numbers!U221</f>
        <v>199</v>
      </c>
      <c r="V221" s="55">
        <f>KS201EW_Numbers!V221</f>
        <v>908</v>
      </c>
      <c r="W221" s="55">
        <f>KS201EW_Numbers!W221</f>
        <v>1095</v>
      </c>
      <c r="X221" s="55">
        <f t="shared" ref="X221:X227" si="80">SUM(F221:W221)</f>
        <v>123867</v>
      </c>
      <c r="Y221" s="55">
        <f t="shared" ref="Y221:Y227" si="81">E221-X221</f>
        <v>0</v>
      </c>
      <c r="Z221" s="47">
        <f t="shared" si="67"/>
        <v>102205</v>
      </c>
      <c r="AA221" s="47">
        <f t="shared" si="68"/>
        <v>2097</v>
      </c>
      <c r="AB221" s="47">
        <f t="shared" si="69"/>
        <v>13618</v>
      </c>
      <c r="AC221" s="47">
        <f t="shared" si="70"/>
        <v>3944</v>
      </c>
      <c r="AD221" s="47">
        <f t="shared" si="71"/>
        <v>2003</v>
      </c>
      <c r="AE221" s="47">
        <f t="shared" si="72"/>
        <v>123867</v>
      </c>
    </row>
    <row r="222" spans="1:31" x14ac:dyDescent="0.15">
      <c r="A222" s="47" t="s">
        <v>1153</v>
      </c>
      <c r="B222" s="47" t="s">
        <v>441</v>
      </c>
      <c r="C222" s="48" t="s">
        <v>1151</v>
      </c>
      <c r="D222" s="47" t="s">
        <v>1152</v>
      </c>
      <c r="E222" s="55">
        <f>KS201EW_Numbers!E222</f>
        <v>83818</v>
      </c>
      <c r="F222" s="55">
        <f>KS201EW_Numbers!F222</f>
        <v>75218</v>
      </c>
      <c r="G222" s="55">
        <f>KS201EW_Numbers!G222</f>
        <v>527</v>
      </c>
      <c r="H222" s="55">
        <f>KS201EW_Numbers!H222</f>
        <v>239</v>
      </c>
      <c r="I222" s="55">
        <f>KS201EW_Numbers!I222</f>
        <v>4689</v>
      </c>
      <c r="J222" s="55">
        <f>KS201EW_Numbers!J222</f>
        <v>230</v>
      </c>
      <c r="K222" s="55">
        <f>KS201EW_Numbers!K222</f>
        <v>185</v>
      </c>
      <c r="L222" s="55">
        <f>KS201EW_Numbers!L222</f>
        <v>370</v>
      </c>
      <c r="M222" s="55">
        <f>KS201EW_Numbers!M222</f>
        <v>397</v>
      </c>
      <c r="N222" s="55">
        <f>KS201EW_Numbers!N222</f>
        <v>316</v>
      </c>
      <c r="O222" s="55">
        <f>KS201EW_Numbers!O222</f>
        <v>103</v>
      </c>
      <c r="P222" s="55">
        <f>KS201EW_Numbers!P222</f>
        <v>80</v>
      </c>
      <c r="Q222" s="55">
        <f>KS201EW_Numbers!Q222</f>
        <v>290</v>
      </c>
      <c r="R222" s="55">
        <f>KS201EW_Numbers!R222</f>
        <v>426</v>
      </c>
      <c r="S222" s="55">
        <f>KS201EW_Numbers!S222</f>
        <v>288</v>
      </c>
      <c r="T222" s="55">
        <f>KS201EW_Numbers!T222</f>
        <v>95</v>
      </c>
      <c r="U222" s="55">
        <f>KS201EW_Numbers!U222</f>
        <v>123</v>
      </c>
      <c r="V222" s="55">
        <f>KS201EW_Numbers!V222</f>
        <v>66</v>
      </c>
      <c r="W222" s="55">
        <f>KS201EW_Numbers!W222</f>
        <v>176</v>
      </c>
      <c r="X222" s="55">
        <f t="shared" si="80"/>
        <v>83818</v>
      </c>
      <c r="Y222" s="55">
        <f t="shared" si="81"/>
        <v>0</v>
      </c>
      <c r="Z222" s="47">
        <f t="shared" si="67"/>
        <v>80673</v>
      </c>
      <c r="AA222" s="47">
        <f t="shared" si="68"/>
        <v>506</v>
      </c>
      <c r="AB222" s="47">
        <f t="shared" si="69"/>
        <v>1215</v>
      </c>
      <c r="AC222" s="47">
        <f t="shared" si="70"/>
        <v>1182</v>
      </c>
      <c r="AD222" s="47">
        <f t="shared" si="71"/>
        <v>242</v>
      </c>
      <c r="AE222" s="47">
        <f t="shared" si="72"/>
        <v>83818</v>
      </c>
    </row>
    <row r="223" spans="1:31" x14ac:dyDescent="0.15">
      <c r="A223" s="47" t="s">
        <v>1154</v>
      </c>
      <c r="B223" s="47" t="s">
        <v>443</v>
      </c>
      <c r="C223" s="48" t="s">
        <v>1151</v>
      </c>
      <c r="D223" s="47" t="s">
        <v>1152</v>
      </c>
      <c r="E223" s="55">
        <f>KS201EW_Numbers!E223</f>
        <v>95262</v>
      </c>
      <c r="F223" s="55">
        <f>KS201EW_Numbers!F223</f>
        <v>86151</v>
      </c>
      <c r="G223" s="55">
        <f>KS201EW_Numbers!G223</f>
        <v>390</v>
      </c>
      <c r="H223" s="55">
        <f>KS201EW_Numbers!H223</f>
        <v>467</v>
      </c>
      <c r="I223" s="55">
        <f>KS201EW_Numbers!I223</f>
        <v>5623</v>
      </c>
      <c r="J223" s="55">
        <f>KS201EW_Numbers!J223</f>
        <v>293</v>
      </c>
      <c r="K223" s="55">
        <f>KS201EW_Numbers!K223</f>
        <v>104</v>
      </c>
      <c r="L223" s="55">
        <f>KS201EW_Numbers!L223</f>
        <v>264</v>
      </c>
      <c r="M223" s="55">
        <f>KS201EW_Numbers!M223</f>
        <v>240</v>
      </c>
      <c r="N223" s="55">
        <f>KS201EW_Numbers!N223</f>
        <v>372</v>
      </c>
      <c r="O223" s="55">
        <f>KS201EW_Numbers!O223</f>
        <v>65</v>
      </c>
      <c r="P223" s="55">
        <f>KS201EW_Numbers!P223</f>
        <v>65</v>
      </c>
      <c r="Q223" s="55">
        <f>KS201EW_Numbers!Q223</f>
        <v>215</v>
      </c>
      <c r="R223" s="55">
        <f>KS201EW_Numbers!R223</f>
        <v>358</v>
      </c>
      <c r="S223" s="55">
        <f>KS201EW_Numbers!S223</f>
        <v>216</v>
      </c>
      <c r="T223" s="55">
        <f>KS201EW_Numbers!T223</f>
        <v>186</v>
      </c>
      <c r="U223" s="55">
        <f>KS201EW_Numbers!U223</f>
        <v>95</v>
      </c>
      <c r="V223" s="55">
        <f>KS201EW_Numbers!V223</f>
        <v>11</v>
      </c>
      <c r="W223" s="55">
        <f>KS201EW_Numbers!W223</f>
        <v>147</v>
      </c>
      <c r="X223" s="55">
        <f t="shared" si="80"/>
        <v>95262</v>
      </c>
      <c r="Y223" s="55">
        <f t="shared" si="81"/>
        <v>0</v>
      </c>
      <c r="Z223" s="47">
        <f t="shared" si="67"/>
        <v>92631</v>
      </c>
      <c r="AA223" s="47">
        <f t="shared" si="68"/>
        <v>497</v>
      </c>
      <c r="AB223" s="47">
        <f t="shared" si="69"/>
        <v>1075</v>
      </c>
      <c r="AC223" s="47">
        <f t="shared" si="70"/>
        <v>901</v>
      </c>
      <c r="AD223" s="47">
        <f t="shared" si="71"/>
        <v>158</v>
      </c>
      <c r="AE223" s="47">
        <f t="shared" si="72"/>
        <v>95262</v>
      </c>
    </row>
    <row r="224" spans="1:31" x14ac:dyDescent="0.15">
      <c r="A224" s="47" t="s">
        <v>1155</v>
      </c>
      <c r="B224" s="47" t="s">
        <v>445</v>
      </c>
      <c r="C224" s="48" t="s">
        <v>1151</v>
      </c>
      <c r="D224" s="47" t="s">
        <v>1152</v>
      </c>
      <c r="E224" s="55">
        <f>KS201EW_Numbers!E224</f>
        <v>169508</v>
      </c>
      <c r="F224" s="55">
        <f>KS201EW_Numbers!F224</f>
        <v>151694</v>
      </c>
      <c r="G224" s="55">
        <f>KS201EW_Numbers!G224</f>
        <v>1130</v>
      </c>
      <c r="H224" s="55">
        <f>KS201EW_Numbers!H224</f>
        <v>208</v>
      </c>
      <c r="I224" s="55">
        <f>KS201EW_Numbers!I224</f>
        <v>7659</v>
      </c>
      <c r="J224" s="55">
        <f>KS201EW_Numbers!J224</f>
        <v>707</v>
      </c>
      <c r="K224" s="55">
        <f>KS201EW_Numbers!K224</f>
        <v>356</v>
      </c>
      <c r="L224" s="55">
        <f>KS201EW_Numbers!L224</f>
        <v>769</v>
      </c>
      <c r="M224" s="55">
        <f>KS201EW_Numbers!M224</f>
        <v>698</v>
      </c>
      <c r="N224" s="55">
        <f>KS201EW_Numbers!N224</f>
        <v>1119</v>
      </c>
      <c r="O224" s="55">
        <f>KS201EW_Numbers!O224</f>
        <v>998</v>
      </c>
      <c r="P224" s="55">
        <f>KS201EW_Numbers!P224</f>
        <v>351</v>
      </c>
      <c r="Q224" s="55">
        <f>KS201EW_Numbers!Q224</f>
        <v>575</v>
      </c>
      <c r="R224" s="55">
        <f>KS201EW_Numbers!R224</f>
        <v>1147</v>
      </c>
      <c r="S224" s="55">
        <f>KS201EW_Numbers!S224</f>
        <v>862</v>
      </c>
      <c r="T224" s="55">
        <f>KS201EW_Numbers!T224</f>
        <v>427</v>
      </c>
      <c r="U224" s="55">
        <f>KS201EW_Numbers!U224</f>
        <v>353</v>
      </c>
      <c r="V224" s="55">
        <f>KS201EW_Numbers!V224</f>
        <v>132</v>
      </c>
      <c r="W224" s="55">
        <f>KS201EW_Numbers!W224</f>
        <v>323</v>
      </c>
      <c r="X224" s="55">
        <f t="shared" si="80"/>
        <v>169508</v>
      </c>
      <c r="Y224" s="55">
        <f t="shared" si="81"/>
        <v>0</v>
      </c>
      <c r="Z224" s="47">
        <f t="shared" si="67"/>
        <v>160691</v>
      </c>
      <c r="AA224" s="47">
        <f t="shared" si="68"/>
        <v>1642</v>
      </c>
      <c r="AB224" s="47">
        <f t="shared" si="69"/>
        <v>4190</v>
      </c>
      <c r="AC224" s="47">
        <f t="shared" si="70"/>
        <v>2530</v>
      </c>
      <c r="AD224" s="47">
        <f t="shared" si="71"/>
        <v>455</v>
      </c>
      <c r="AE224" s="47">
        <f t="shared" si="72"/>
        <v>169508</v>
      </c>
    </row>
    <row r="225" spans="1:31" x14ac:dyDescent="0.15">
      <c r="A225" s="47" t="s">
        <v>1156</v>
      </c>
      <c r="B225" s="47" t="s">
        <v>447</v>
      </c>
      <c r="C225" s="48" t="s">
        <v>1151</v>
      </c>
      <c r="D225" s="47" t="s">
        <v>1152</v>
      </c>
      <c r="E225" s="55">
        <f>KS201EW_Numbers!E225</f>
        <v>148755</v>
      </c>
      <c r="F225" s="55">
        <f>KS201EW_Numbers!F225</f>
        <v>129812</v>
      </c>
      <c r="G225" s="55">
        <f>KS201EW_Numbers!G225</f>
        <v>1094</v>
      </c>
      <c r="H225" s="55">
        <f>KS201EW_Numbers!H225</f>
        <v>485</v>
      </c>
      <c r="I225" s="55">
        <f>KS201EW_Numbers!I225</f>
        <v>7396</v>
      </c>
      <c r="J225" s="55">
        <f>KS201EW_Numbers!J225</f>
        <v>552</v>
      </c>
      <c r="K225" s="55">
        <f>KS201EW_Numbers!K225</f>
        <v>270</v>
      </c>
      <c r="L225" s="55">
        <f>KS201EW_Numbers!L225</f>
        <v>991</v>
      </c>
      <c r="M225" s="55">
        <f>KS201EW_Numbers!M225</f>
        <v>711</v>
      </c>
      <c r="N225" s="55">
        <f>KS201EW_Numbers!N225</f>
        <v>2210</v>
      </c>
      <c r="O225" s="55">
        <f>KS201EW_Numbers!O225</f>
        <v>465</v>
      </c>
      <c r="P225" s="55">
        <f>KS201EW_Numbers!P225</f>
        <v>217</v>
      </c>
      <c r="Q225" s="55">
        <f>KS201EW_Numbers!Q225</f>
        <v>1189</v>
      </c>
      <c r="R225" s="55">
        <f>KS201EW_Numbers!R225</f>
        <v>1459</v>
      </c>
      <c r="S225" s="55">
        <f>KS201EW_Numbers!S225</f>
        <v>760</v>
      </c>
      <c r="T225" s="55">
        <f>KS201EW_Numbers!T225</f>
        <v>341</v>
      </c>
      <c r="U225" s="55">
        <f>KS201EW_Numbers!U225</f>
        <v>167</v>
      </c>
      <c r="V225" s="55">
        <f>KS201EW_Numbers!V225</f>
        <v>253</v>
      </c>
      <c r="W225" s="55">
        <f>KS201EW_Numbers!W225</f>
        <v>383</v>
      </c>
      <c r="X225" s="55">
        <f t="shared" si="80"/>
        <v>148755</v>
      </c>
      <c r="Y225" s="55">
        <f t="shared" si="81"/>
        <v>0</v>
      </c>
      <c r="Z225" s="47">
        <f t="shared" si="67"/>
        <v>138787</v>
      </c>
      <c r="AA225" s="47">
        <f t="shared" si="68"/>
        <v>1268</v>
      </c>
      <c r="AB225" s="47">
        <f t="shared" si="69"/>
        <v>5540</v>
      </c>
      <c r="AC225" s="47">
        <f t="shared" si="70"/>
        <v>2524</v>
      </c>
      <c r="AD225" s="47">
        <f t="shared" si="71"/>
        <v>636</v>
      </c>
      <c r="AE225" s="47">
        <f t="shared" si="72"/>
        <v>148755</v>
      </c>
    </row>
    <row r="226" spans="1:31" x14ac:dyDescent="0.15">
      <c r="A226" s="47" t="s">
        <v>1157</v>
      </c>
      <c r="B226" s="47" t="s">
        <v>1158</v>
      </c>
      <c r="C226" s="48" t="s">
        <v>1151</v>
      </c>
      <c r="D226" s="47" t="s">
        <v>1152</v>
      </c>
      <c r="E226" s="55">
        <f>KS201EW_Numbers!E216</f>
        <v>183631</v>
      </c>
      <c r="F226" s="55">
        <f>KS201EW_Numbers!F216</f>
        <v>130232</v>
      </c>
      <c r="G226" s="55">
        <f>KS201EW_Numbers!G216</f>
        <v>1257</v>
      </c>
      <c r="H226" s="55">
        <f>KS201EW_Numbers!H216</f>
        <v>560</v>
      </c>
      <c r="I226" s="55">
        <f>KS201EW_Numbers!I216</f>
        <v>19495</v>
      </c>
      <c r="J226" s="55">
        <f>KS201EW_Numbers!J216</f>
        <v>1542</v>
      </c>
      <c r="K226" s="55">
        <f>KS201EW_Numbers!K216</f>
        <v>827</v>
      </c>
      <c r="L226" s="55">
        <f>KS201EW_Numbers!L216</f>
        <v>1384</v>
      </c>
      <c r="M226" s="55">
        <f>KS201EW_Numbers!M216</f>
        <v>1195</v>
      </c>
      <c r="N226" s="55">
        <f>KS201EW_Numbers!N216</f>
        <v>4636</v>
      </c>
      <c r="O226" s="55">
        <f>KS201EW_Numbers!O216</f>
        <v>12078</v>
      </c>
      <c r="P226" s="55">
        <f>KS201EW_Numbers!P216</f>
        <v>229</v>
      </c>
      <c r="Q226" s="55">
        <f>KS201EW_Numbers!Q216</f>
        <v>872</v>
      </c>
      <c r="R226" s="55">
        <f>KS201EW_Numbers!R216</f>
        <v>3677</v>
      </c>
      <c r="S226" s="55">
        <f>KS201EW_Numbers!S216</f>
        <v>2480</v>
      </c>
      <c r="T226" s="55">
        <f>KS201EW_Numbers!T216</f>
        <v>1174</v>
      </c>
      <c r="U226" s="55">
        <f>KS201EW_Numbers!U216</f>
        <v>510</v>
      </c>
      <c r="V226" s="55">
        <f>KS201EW_Numbers!V216</f>
        <v>428</v>
      </c>
      <c r="W226" s="55">
        <f>KS201EW_Numbers!W216</f>
        <v>1055</v>
      </c>
      <c r="X226" s="55">
        <f t="shared" si="80"/>
        <v>183631</v>
      </c>
      <c r="Y226" s="55">
        <f t="shared" si="81"/>
        <v>0</v>
      </c>
      <c r="Z226" s="47">
        <f t="shared" si="67"/>
        <v>151544</v>
      </c>
      <c r="AA226" s="47">
        <f t="shared" si="68"/>
        <v>4164</v>
      </c>
      <c r="AB226" s="47">
        <f t="shared" si="69"/>
        <v>21492</v>
      </c>
      <c r="AC226" s="47">
        <f t="shared" si="70"/>
        <v>4948</v>
      </c>
      <c r="AD226" s="47">
        <f t="shared" si="71"/>
        <v>1483</v>
      </c>
      <c r="AE226" s="47">
        <f t="shared" si="72"/>
        <v>183631</v>
      </c>
    </row>
    <row r="227" spans="1:31" x14ac:dyDescent="0.15">
      <c r="D227" s="50" t="s">
        <v>936</v>
      </c>
      <c r="E227" s="56">
        <f t="shared" ref="E227:W227" si="82">SUM(E221:E226)</f>
        <v>804841</v>
      </c>
      <c r="F227" s="56">
        <f t="shared" si="82"/>
        <v>654849</v>
      </c>
      <c r="G227" s="56">
        <f t="shared" si="82"/>
        <v>6165</v>
      </c>
      <c r="H227" s="56">
        <f t="shared" si="82"/>
        <v>2068</v>
      </c>
      <c r="I227" s="56">
        <f t="shared" si="82"/>
        <v>63449</v>
      </c>
      <c r="J227" s="56">
        <f t="shared" si="82"/>
        <v>4052</v>
      </c>
      <c r="K227" s="56">
        <f t="shared" si="82"/>
        <v>2212</v>
      </c>
      <c r="L227" s="56">
        <f t="shared" si="82"/>
        <v>5279</v>
      </c>
      <c r="M227" s="56">
        <f t="shared" si="82"/>
        <v>4486</v>
      </c>
      <c r="N227" s="56">
        <f t="shared" si="82"/>
        <v>12066</v>
      </c>
      <c r="O227" s="56">
        <f t="shared" si="82"/>
        <v>14451</v>
      </c>
      <c r="P227" s="56">
        <f t="shared" si="82"/>
        <v>2791</v>
      </c>
      <c r="Q227" s="56">
        <f t="shared" si="82"/>
        <v>7595</v>
      </c>
      <c r="R227" s="56">
        <f t="shared" si="82"/>
        <v>10227</v>
      </c>
      <c r="S227" s="56">
        <f t="shared" si="82"/>
        <v>5906</v>
      </c>
      <c r="T227" s="56">
        <f t="shared" si="82"/>
        <v>2821</v>
      </c>
      <c r="U227" s="56">
        <f t="shared" si="82"/>
        <v>1447</v>
      </c>
      <c r="V227" s="56">
        <f t="shared" si="82"/>
        <v>1798</v>
      </c>
      <c r="W227" s="56">
        <f t="shared" si="82"/>
        <v>3179</v>
      </c>
      <c r="X227" s="55">
        <f t="shared" si="80"/>
        <v>804841</v>
      </c>
      <c r="Y227" s="55">
        <f t="shared" si="81"/>
        <v>0</v>
      </c>
      <c r="Z227" s="47">
        <f t="shared" si="67"/>
        <v>726531</v>
      </c>
      <c r="AA227" s="47">
        <f t="shared" si="68"/>
        <v>10174</v>
      </c>
      <c r="AB227" s="47">
        <f t="shared" si="69"/>
        <v>47130</v>
      </c>
      <c r="AC227" s="47">
        <f t="shared" si="70"/>
        <v>16029</v>
      </c>
      <c r="AD227" s="47">
        <f t="shared" si="71"/>
        <v>4977</v>
      </c>
      <c r="AE227" s="47">
        <f t="shared" si="72"/>
        <v>804841</v>
      </c>
    </row>
    <row r="228" spans="1:31" x14ac:dyDescent="0.15">
      <c r="D228" s="50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Z228" s="47">
        <f t="shared" si="67"/>
        <v>0</v>
      </c>
      <c r="AA228" s="47">
        <f t="shared" si="68"/>
        <v>0</v>
      </c>
      <c r="AB228" s="47">
        <f t="shared" si="69"/>
        <v>0</v>
      </c>
      <c r="AC228" s="47">
        <f t="shared" si="70"/>
        <v>0</v>
      </c>
      <c r="AD228" s="47">
        <f t="shared" si="71"/>
        <v>0</v>
      </c>
      <c r="AE228" s="47">
        <f t="shared" si="72"/>
        <v>0</v>
      </c>
    </row>
    <row r="229" spans="1:31" x14ac:dyDescent="0.15">
      <c r="A229" s="47" t="s">
        <v>1159</v>
      </c>
      <c r="B229" s="47" t="s">
        <v>499</v>
      </c>
      <c r="C229" s="48" t="s">
        <v>1160</v>
      </c>
      <c r="D229" s="47" t="s">
        <v>497</v>
      </c>
      <c r="E229" s="55">
        <f>KS201EW_Numbers!E254</f>
        <v>130491</v>
      </c>
      <c r="F229" s="55">
        <f>KS201EW_Numbers!F254</f>
        <v>119033</v>
      </c>
      <c r="G229" s="55">
        <f>KS201EW_Numbers!G254</f>
        <v>593</v>
      </c>
      <c r="H229" s="55">
        <f>KS201EW_Numbers!H254</f>
        <v>204</v>
      </c>
      <c r="I229" s="55">
        <f>KS201EW_Numbers!I254</f>
        <v>7286</v>
      </c>
      <c r="J229" s="55">
        <f>KS201EW_Numbers!J254</f>
        <v>379</v>
      </c>
      <c r="K229" s="55">
        <f>KS201EW_Numbers!K254</f>
        <v>313</v>
      </c>
      <c r="L229" s="55">
        <f>KS201EW_Numbers!L254</f>
        <v>388</v>
      </c>
      <c r="M229" s="55">
        <f>KS201EW_Numbers!M254</f>
        <v>482</v>
      </c>
      <c r="N229" s="55">
        <f>KS201EW_Numbers!N254</f>
        <v>295</v>
      </c>
      <c r="O229" s="55">
        <f>KS201EW_Numbers!O254</f>
        <v>81</v>
      </c>
      <c r="P229" s="55">
        <f>KS201EW_Numbers!P254</f>
        <v>101</v>
      </c>
      <c r="Q229" s="55">
        <f>KS201EW_Numbers!Q254</f>
        <v>202</v>
      </c>
      <c r="R229" s="55">
        <f>KS201EW_Numbers!R254</f>
        <v>361</v>
      </c>
      <c r="S229" s="55">
        <f>KS201EW_Numbers!S254</f>
        <v>211</v>
      </c>
      <c r="T229" s="55">
        <f>KS201EW_Numbers!T254</f>
        <v>225</v>
      </c>
      <c r="U229" s="55">
        <f>KS201EW_Numbers!U254</f>
        <v>160</v>
      </c>
      <c r="V229" s="55">
        <f>KS201EW_Numbers!V254</f>
        <v>9</v>
      </c>
      <c r="W229" s="55">
        <f>KS201EW_Numbers!W254</f>
        <v>168</v>
      </c>
      <c r="X229" s="55">
        <f t="shared" ref="X229:X236" si="83">SUM(F229:W229)</f>
        <v>130491</v>
      </c>
      <c r="Y229" s="55">
        <f t="shared" ref="Y229:Y236" si="84">E229-X229</f>
        <v>0</v>
      </c>
      <c r="Z229" s="47">
        <f t="shared" si="67"/>
        <v>127116</v>
      </c>
      <c r="AA229" s="47">
        <f t="shared" si="68"/>
        <v>596</v>
      </c>
      <c r="AB229" s="47">
        <f t="shared" si="69"/>
        <v>1040</v>
      </c>
      <c r="AC229" s="47">
        <f t="shared" si="70"/>
        <v>1562</v>
      </c>
      <c r="AD229" s="47">
        <f t="shared" si="71"/>
        <v>177</v>
      </c>
      <c r="AE229" s="47">
        <f t="shared" si="72"/>
        <v>130491</v>
      </c>
    </row>
    <row r="230" spans="1:31" x14ac:dyDescent="0.15">
      <c r="A230" s="47" t="s">
        <v>1161</v>
      </c>
      <c r="B230" s="47" t="s">
        <v>501</v>
      </c>
      <c r="C230" s="48" t="s">
        <v>1160</v>
      </c>
      <c r="D230" s="47" t="s">
        <v>497</v>
      </c>
      <c r="E230" s="55">
        <f>KS201EW_Numbers!E255</f>
        <v>124646</v>
      </c>
      <c r="F230" s="55">
        <f>KS201EW_Numbers!F255</f>
        <v>119582</v>
      </c>
      <c r="G230" s="55">
        <f>KS201EW_Numbers!G255</f>
        <v>406</v>
      </c>
      <c r="H230" s="55">
        <f>KS201EW_Numbers!H255</f>
        <v>44</v>
      </c>
      <c r="I230" s="55">
        <f>KS201EW_Numbers!I255</f>
        <v>1763</v>
      </c>
      <c r="J230" s="55">
        <f>KS201EW_Numbers!J255</f>
        <v>267</v>
      </c>
      <c r="K230" s="55">
        <f>KS201EW_Numbers!K255</f>
        <v>165</v>
      </c>
      <c r="L230" s="55">
        <f>KS201EW_Numbers!L255</f>
        <v>389</v>
      </c>
      <c r="M230" s="55">
        <f>KS201EW_Numbers!M255</f>
        <v>243</v>
      </c>
      <c r="N230" s="55">
        <f>KS201EW_Numbers!N255</f>
        <v>405</v>
      </c>
      <c r="O230" s="55">
        <f>KS201EW_Numbers!O255</f>
        <v>45</v>
      </c>
      <c r="P230" s="55">
        <f>KS201EW_Numbers!P255</f>
        <v>96</v>
      </c>
      <c r="Q230" s="55">
        <f>KS201EW_Numbers!Q255</f>
        <v>286</v>
      </c>
      <c r="R230" s="55">
        <f>KS201EW_Numbers!R255</f>
        <v>433</v>
      </c>
      <c r="S230" s="55">
        <f>KS201EW_Numbers!S255</f>
        <v>228</v>
      </c>
      <c r="T230" s="55">
        <f>KS201EW_Numbers!T255</f>
        <v>63</v>
      </c>
      <c r="U230" s="55">
        <f>KS201EW_Numbers!U255</f>
        <v>40</v>
      </c>
      <c r="V230" s="55">
        <f>KS201EW_Numbers!V255</f>
        <v>80</v>
      </c>
      <c r="W230" s="55">
        <f>KS201EW_Numbers!W255</f>
        <v>111</v>
      </c>
      <c r="X230" s="55">
        <f t="shared" si="83"/>
        <v>124646</v>
      </c>
      <c r="Y230" s="55">
        <f t="shared" si="84"/>
        <v>0</v>
      </c>
      <c r="Z230" s="47">
        <f t="shared" si="67"/>
        <v>121795</v>
      </c>
      <c r="AA230" s="47">
        <f t="shared" si="68"/>
        <v>331</v>
      </c>
      <c r="AB230" s="47">
        <f t="shared" si="69"/>
        <v>1265</v>
      </c>
      <c r="AC230" s="47">
        <f t="shared" si="70"/>
        <v>1064</v>
      </c>
      <c r="AD230" s="47">
        <f t="shared" si="71"/>
        <v>191</v>
      </c>
      <c r="AE230" s="47">
        <f t="shared" si="72"/>
        <v>124646</v>
      </c>
    </row>
    <row r="231" spans="1:31" x14ac:dyDescent="0.15">
      <c r="A231" s="47" t="s">
        <v>1162</v>
      </c>
      <c r="B231" s="47" t="s">
        <v>503</v>
      </c>
      <c r="C231" s="48" t="s">
        <v>1160</v>
      </c>
      <c r="D231" s="47" t="s">
        <v>497</v>
      </c>
      <c r="E231" s="55">
        <f>KS201EW_Numbers!E256</f>
        <v>97277</v>
      </c>
      <c r="F231" s="55">
        <f>KS201EW_Numbers!F256</f>
        <v>90280</v>
      </c>
      <c r="G231" s="55">
        <f>KS201EW_Numbers!G256</f>
        <v>390</v>
      </c>
      <c r="H231" s="55">
        <f>KS201EW_Numbers!H256</f>
        <v>63</v>
      </c>
      <c r="I231" s="55">
        <f>KS201EW_Numbers!I256</f>
        <v>3482</v>
      </c>
      <c r="J231" s="55">
        <f>KS201EW_Numbers!J256</f>
        <v>294</v>
      </c>
      <c r="K231" s="55">
        <f>KS201EW_Numbers!K256</f>
        <v>277</v>
      </c>
      <c r="L231" s="55">
        <f>KS201EW_Numbers!L256</f>
        <v>331</v>
      </c>
      <c r="M231" s="55">
        <f>KS201EW_Numbers!M256</f>
        <v>257</v>
      </c>
      <c r="N231" s="55">
        <f>KS201EW_Numbers!N256</f>
        <v>446</v>
      </c>
      <c r="O231" s="55">
        <f>KS201EW_Numbers!O256</f>
        <v>116</v>
      </c>
      <c r="P231" s="55">
        <f>KS201EW_Numbers!P256</f>
        <v>18</v>
      </c>
      <c r="Q231" s="55">
        <f>KS201EW_Numbers!Q256</f>
        <v>189</v>
      </c>
      <c r="R231" s="55">
        <f>KS201EW_Numbers!R256</f>
        <v>435</v>
      </c>
      <c r="S231" s="55">
        <f>KS201EW_Numbers!S256</f>
        <v>285</v>
      </c>
      <c r="T231" s="55">
        <f>KS201EW_Numbers!T256</f>
        <v>86</v>
      </c>
      <c r="U231" s="55">
        <f>KS201EW_Numbers!U256</f>
        <v>68</v>
      </c>
      <c r="V231" s="55">
        <f>KS201EW_Numbers!V256</f>
        <v>77</v>
      </c>
      <c r="W231" s="55">
        <f>KS201EW_Numbers!W256</f>
        <v>183</v>
      </c>
      <c r="X231" s="55">
        <f t="shared" si="83"/>
        <v>97277</v>
      </c>
      <c r="Y231" s="55">
        <f t="shared" si="84"/>
        <v>0</v>
      </c>
      <c r="Z231" s="47">
        <f t="shared" si="67"/>
        <v>94215</v>
      </c>
      <c r="AA231" s="47">
        <f t="shared" si="68"/>
        <v>439</v>
      </c>
      <c r="AB231" s="47">
        <f t="shared" si="69"/>
        <v>1204</v>
      </c>
      <c r="AC231" s="47">
        <f t="shared" si="70"/>
        <v>1159</v>
      </c>
      <c r="AD231" s="47">
        <f t="shared" si="71"/>
        <v>260</v>
      </c>
      <c r="AE231" s="47">
        <f t="shared" si="72"/>
        <v>97277</v>
      </c>
    </row>
    <row r="232" spans="1:31" x14ac:dyDescent="0.15">
      <c r="A232" s="47" t="s">
        <v>1163</v>
      </c>
      <c r="B232" s="47" t="s">
        <v>1164</v>
      </c>
      <c r="C232" s="48" t="s">
        <v>1160</v>
      </c>
      <c r="D232" s="47" t="s">
        <v>497</v>
      </c>
      <c r="E232" s="55">
        <f>KS201EW_Numbers!E257</f>
        <v>147451</v>
      </c>
      <c r="F232" s="55">
        <f>KS201EW_Numbers!F257</f>
        <v>135955</v>
      </c>
      <c r="G232" s="55">
        <f>KS201EW_Numbers!G257</f>
        <v>605</v>
      </c>
      <c r="H232" s="55">
        <f>KS201EW_Numbers!H257</f>
        <v>255</v>
      </c>
      <c r="I232" s="55">
        <f>KS201EW_Numbers!I257</f>
        <v>6594</v>
      </c>
      <c r="J232" s="55">
        <f>KS201EW_Numbers!J257</f>
        <v>362</v>
      </c>
      <c r="K232" s="55">
        <f>KS201EW_Numbers!K257</f>
        <v>235</v>
      </c>
      <c r="L232" s="55">
        <f>KS201EW_Numbers!L257</f>
        <v>376</v>
      </c>
      <c r="M232" s="55">
        <f>KS201EW_Numbers!M257</f>
        <v>399</v>
      </c>
      <c r="N232" s="55">
        <f>KS201EW_Numbers!N257</f>
        <v>668</v>
      </c>
      <c r="O232" s="55">
        <f>KS201EW_Numbers!O257</f>
        <v>134</v>
      </c>
      <c r="P232" s="55">
        <f>KS201EW_Numbers!P257</f>
        <v>51</v>
      </c>
      <c r="Q232" s="55">
        <f>KS201EW_Numbers!Q257</f>
        <v>386</v>
      </c>
      <c r="R232" s="55">
        <f>KS201EW_Numbers!R257</f>
        <v>624</v>
      </c>
      <c r="S232" s="55">
        <f>KS201EW_Numbers!S257</f>
        <v>319</v>
      </c>
      <c r="T232" s="55">
        <f>KS201EW_Numbers!T257</f>
        <v>118</v>
      </c>
      <c r="U232" s="55">
        <f>KS201EW_Numbers!U257</f>
        <v>124</v>
      </c>
      <c r="V232" s="55">
        <f>KS201EW_Numbers!V257</f>
        <v>74</v>
      </c>
      <c r="W232" s="55">
        <f>KS201EW_Numbers!W257</f>
        <v>172</v>
      </c>
      <c r="X232" s="55">
        <f t="shared" si="83"/>
        <v>147451</v>
      </c>
      <c r="Y232" s="55">
        <f t="shared" si="84"/>
        <v>0</v>
      </c>
      <c r="Z232" s="47">
        <f t="shared" si="67"/>
        <v>143409</v>
      </c>
      <c r="AA232" s="47">
        <f t="shared" si="68"/>
        <v>561</v>
      </c>
      <c r="AB232" s="47">
        <f t="shared" si="69"/>
        <v>1863</v>
      </c>
      <c r="AC232" s="47">
        <f t="shared" si="70"/>
        <v>1372</v>
      </c>
      <c r="AD232" s="47">
        <f t="shared" si="71"/>
        <v>246</v>
      </c>
      <c r="AE232" s="47">
        <f t="shared" si="72"/>
        <v>147451</v>
      </c>
    </row>
    <row r="233" spans="1:31" x14ac:dyDescent="0.15">
      <c r="A233" s="47" t="s">
        <v>1165</v>
      </c>
      <c r="B233" s="47" t="s">
        <v>507</v>
      </c>
      <c r="C233" s="48" t="s">
        <v>1160</v>
      </c>
      <c r="D233" s="47" t="s">
        <v>497</v>
      </c>
      <c r="E233" s="55">
        <f>KS201EW_Numbers!E258</f>
        <v>101499</v>
      </c>
      <c r="F233" s="55">
        <f>KS201EW_Numbers!F258</f>
        <v>98001</v>
      </c>
      <c r="G233" s="55">
        <f>KS201EW_Numbers!G258</f>
        <v>354</v>
      </c>
      <c r="H233" s="55">
        <f>KS201EW_Numbers!H258</f>
        <v>46</v>
      </c>
      <c r="I233" s="55">
        <f>KS201EW_Numbers!I258</f>
        <v>1726</v>
      </c>
      <c r="J233" s="55">
        <f>KS201EW_Numbers!J258</f>
        <v>194</v>
      </c>
      <c r="K233" s="55">
        <f>KS201EW_Numbers!K258</f>
        <v>76</v>
      </c>
      <c r="L233" s="55">
        <f>KS201EW_Numbers!L258</f>
        <v>197</v>
      </c>
      <c r="M233" s="55">
        <f>KS201EW_Numbers!M258</f>
        <v>150</v>
      </c>
      <c r="N233" s="55">
        <f>KS201EW_Numbers!N258</f>
        <v>112</v>
      </c>
      <c r="O233" s="55">
        <f>KS201EW_Numbers!O258</f>
        <v>5</v>
      </c>
      <c r="P233" s="55">
        <f>KS201EW_Numbers!P258</f>
        <v>67</v>
      </c>
      <c r="Q233" s="55">
        <f>KS201EW_Numbers!Q258</f>
        <v>141</v>
      </c>
      <c r="R233" s="55">
        <f>KS201EW_Numbers!R258</f>
        <v>206</v>
      </c>
      <c r="S233" s="55">
        <f>KS201EW_Numbers!S258</f>
        <v>67</v>
      </c>
      <c r="T233" s="55">
        <f>KS201EW_Numbers!T258</f>
        <v>73</v>
      </c>
      <c r="U233" s="55">
        <f>KS201EW_Numbers!U258</f>
        <v>17</v>
      </c>
      <c r="V233" s="55">
        <f>KS201EW_Numbers!V258</f>
        <v>10</v>
      </c>
      <c r="W233" s="55">
        <f>KS201EW_Numbers!W258</f>
        <v>57</v>
      </c>
      <c r="X233" s="55">
        <f t="shared" si="83"/>
        <v>101499</v>
      </c>
      <c r="Y233" s="55">
        <f t="shared" si="84"/>
        <v>0</v>
      </c>
      <c r="Z233" s="47">
        <f t="shared" si="67"/>
        <v>100127</v>
      </c>
      <c r="AA233" s="47">
        <f t="shared" si="68"/>
        <v>157</v>
      </c>
      <c r="AB233" s="47">
        <f t="shared" si="69"/>
        <v>531</v>
      </c>
      <c r="AC233" s="47">
        <f t="shared" si="70"/>
        <v>617</v>
      </c>
      <c r="AD233" s="47">
        <f t="shared" si="71"/>
        <v>67</v>
      </c>
      <c r="AE233" s="47">
        <f t="shared" si="72"/>
        <v>101499</v>
      </c>
    </row>
    <row r="234" spans="1:31" x14ac:dyDescent="0.15">
      <c r="A234" s="47" t="s">
        <v>1166</v>
      </c>
      <c r="B234" s="47" t="s">
        <v>509</v>
      </c>
      <c r="C234" s="48" t="s">
        <v>1160</v>
      </c>
      <c r="D234" s="47" t="s">
        <v>497</v>
      </c>
      <c r="E234" s="55">
        <f>KS201EW_Numbers!E259</f>
        <v>132512</v>
      </c>
      <c r="F234" s="55">
        <f>KS201EW_Numbers!F259</f>
        <v>112237</v>
      </c>
      <c r="G234" s="55">
        <f>KS201EW_Numbers!G259</f>
        <v>874</v>
      </c>
      <c r="H234" s="55">
        <f>KS201EW_Numbers!H259</f>
        <v>127</v>
      </c>
      <c r="I234" s="55">
        <f>KS201EW_Numbers!I259</f>
        <v>7137</v>
      </c>
      <c r="J234" s="55">
        <f>KS201EW_Numbers!J259</f>
        <v>684</v>
      </c>
      <c r="K234" s="55">
        <f>KS201EW_Numbers!K259</f>
        <v>660</v>
      </c>
      <c r="L234" s="55">
        <f>KS201EW_Numbers!L259</f>
        <v>876</v>
      </c>
      <c r="M234" s="55">
        <f>KS201EW_Numbers!M259</f>
        <v>819</v>
      </c>
      <c r="N234" s="55">
        <f>KS201EW_Numbers!N259</f>
        <v>1684</v>
      </c>
      <c r="O234" s="55">
        <f>KS201EW_Numbers!O259</f>
        <v>255</v>
      </c>
      <c r="P234" s="55">
        <f>KS201EW_Numbers!P259</f>
        <v>540</v>
      </c>
      <c r="Q234" s="55">
        <f>KS201EW_Numbers!Q259</f>
        <v>1679</v>
      </c>
      <c r="R234" s="55">
        <f>KS201EW_Numbers!R259</f>
        <v>1686</v>
      </c>
      <c r="S234" s="55">
        <f>KS201EW_Numbers!S259</f>
        <v>1727</v>
      </c>
      <c r="T234" s="55">
        <f>KS201EW_Numbers!T259</f>
        <v>272</v>
      </c>
      <c r="U234" s="55">
        <f>KS201EW_Numbers!U259</f>
        <v>148</v>
      </c>
      <c r="V234" s="55">
        <f>KS201EW_Numbers!V259</f>
        <v>643</v>
      </c>
      <c r="W234" s="55">
        <f>KS201EW_Numbers!W259</f>
        <v>464</v>
      </c>
      <c r="X234" s="55">
        <f t="shared" si="83"/>
        <v>132512</v>
      </c>
      <c r="Y234" s="55">
        <f t="shared" si="84"/>
        <v>0</v>
      </c>
      <c r="Z234" s="47">
        <f t="shared" si="67"/>
        <v>120375</v>
      </c>
      <c r="AA234" s="47">
        <f t="shared" si="68"/>
        <v>2147</v>
      </c>
      <c r="AB234" s="47">
        <f t="shared" si="69"/>
        <v>5844</v>
      </c>
      <c r="AC234" s="47">
        <f t="shared" si="70"/>
        <v>3039</v>
      </c>
      <c r="AD234" s="47">
        <f t="shared" si="71"/>
        <v>1107</v>
      </c>
      <c r="AE234" s="47">
        <f t="shared" si="72"/>
        <v>132512</v>
      </c>
    </row>
    <row r="235" spans="1:31" x14ac:dyDescent="0.15">
      <c r="A235" s="47" t="s">
        <v>1167</v>
      </c>
      <c r="B235" s="47" t="s">
        <v>511</v>
      </c>
      <c r="C235" s="48" t="s">
        <v>1160</v>
      </c>
      <c r="D235" s="47" t="s">
        <v>497</v>
      </c>
      <c r="E235" s="55">
        <f>KS201EW_Numbers!E260</f>
        <v>124012</v>
      </c>
      <c r="F235" s="55">
        <f>KS201EW_Numbers!F260</f>
        <v>117998</v>
      </c>
      <c r="G235" s="55">
        <f>KS201EW_Numbers!G260</f>
        <v>455</v>
      </c>
      <c r="H235" s="55">
        <f>KS201EW_Numbers!H260</f>
        <v>183</v>
      </c>
      <c r="I235" s="55">
        <f>KS201EW_Numbers!I260</f>
        <v>2345</v>
      </c>
      <c r="J235" s="55">
        <f>KS201EW_Numbers!J260</f>
        <v>313</v>
      </c>
      <c r="K235" s="55">
        <f>KS201EW_Numbers!K260</f>
        <v>179</v>
      </c>
      <c r="L235" s="55">
        <f>KS201EW_Numbers!L260</f>
        <v>422</v>
      </c>
      <c r="M235" s="55">
        <f>KS201EW_Numbers!M260</f>
        <v>300</v>
      </c>
      <c r="N235" s="55">
        <f>KS201EW_Numbers!N260</f>
        <v>433</v>
      </c>
      <c r="O235" s="55">
        <f>KS201EW_Numbers!O260</f>
        <v>64</v>
      </c>
      <c r="P235" s="55">
        <f>KS201EW_Numbers!P260</f>
        <v>60</v>
      </c>
      <c r="Q235" s="55">
        <f>KS201EW_Numbers!Q260</f>
        <v>325</v>
      </c>
      <c r="R235" s="55">
        <f>KS201EW_Numbers!R260</f>
        <v>388</v>
      </c>
      <c r="S235" s="55">
        <f>KS201EW_Numbers!S260</f>
        <v>259</v>
      </c>
      <c r="T235" s="55">
        <f>KS201EW_Numbers!T260</f>
        <v>68</v>
      </c>
      <c r="U235" s="55">
        <f>KS201EW_Numbers!U260</f>
        <v>51</v>
      </c>
      <c r="V235" s="55">
        <f>KS201EW_Numbers!V260</f>
        <v>70</v>
      </c>
      <c r="W235" s="55">
        <f>KS201EW_Numbers!W260</f>
        <v>99</v>
      </c>
      <c r="X235" s="55">
        <f t="shared" si="83"/>
        <v>124012</v>
      </c>
      <c r="Y235" s="55">
        <f t="shared" si="84"/>
        <v>0</v>
      </c>
      <c r="Z235" s="47">
        <f t="shared" si="67"/>
        <v>120981</v>
      </c>
      <c r="AA235" s="47">
        <f t="shared" si="68"/>
        <v>378</v>
      </c>
      <c r="AB235" s="47">
        <f t="shared" si="69"/>
        <v>1270</v>
      </c>
      <c r="AC235" s="47">
        <f t="shared" si="70"/>
        <v>1214</v>
      </c>
      <c r="AD235" s="47">
        <f t="shared" si="71"/>
        <v>169</v>
      </c>
      <c r="AE235" s="47">
        <f t="shared" si="72"/>
        <v>124012</v>
      </c>
    </row>
    <row r="236" spans="1:31" x14ac:dyDescent="0.15">
      <c r="D236" s="50" t="s">
        <v>936</v>
      </c>
      <c r="E236" s="56">
        <f t="shared" ref="E236:W236" si="85">SUM(E229:E235)</f>
        <v>857888</v>
      </c>
      <c r="F236" s="56">
        <f t="shared" si="85"/>
        <v>793086</v>
      </c>
      <c r="G236" s="56">
        <f t="shared" si="85"/>
        <v>3677</v>
      </c>
      <c r="H236" s="56">
        <f t="shared" si="85"/>
        <v>922</v>
      </c>
      <c r="I236" s="56">
        <f t="shared" si="85"/>
        <v>30333</v>
      </c>
      <c r="J236" s="56">
        <f t="shared" si="85"/>
        <v>2493</v>
      </c>
      <c r="K236" s="56">
        <f t="shared" si="85"/>
        <v>1905</v>
      </c>
      <c r="L236" s="56">
        <f t="shared" si="85"/>
        <v>2979</v>
      </c>
      <c r="M236" s="56">
        <f t="shared" si="85"/>
        <v>2650</v>
      </c>
      <c r="N236" s="56">
        <f t="shared" si="85"/>
        <v>4043</v>
      </c>
      <c r="O236" s="56">
        <f t="shared" si="85"/>
        <v>700</v>
      </c>
      <c r="P236" s="56">
        <f t="shared" si="85"/>
        <v>933</v>
      </c>
      <c r="Q236" s="56">
        <f t="shared" si="85"/>
        <v>3208</v>
      </c>
      <c r="R236" s="56">
        <f t="shared" si="85"/>
        <v>4133</v>
      </c>
      <c r="S236" s="56">
        <f t="shared" si="85"/>
        <v>3096</v>
      </c>
      <c r="T236" s="56">
        <f t="shared" si="85"/>
        <v>905</v>
      </c>
      <c r="U236" s="56">
        <f t="shared" si="85"/>
        <v>608</v>
      </c>
      <c r="V236" s="56">
        <f t="shared" si="85"/>
        <v>963</v>
      </c>
      <c r="W236" s="56">
        <f t="shared" si="85"/>
        <v>1254</v>
      </c>
      <c r="X236" s="55">
        <f t="shared" si="83"/>
        <v>857888</v>
      </c>
      <c r="Y236" s="55">
        <f t="shared" si="84"/>
        <v>0</v>
      </c>
      <c r="Z236" s="47">
        <f t="shared" si="67"/>
        <v>828018</v>
      </c>
      <c r="AA236" s="47">
        <f t="shared" si="68"/>
        <v>4609</v>
      </c>
      <c r="AB236" s="47">
        <f t="shared" si="69"/>
        <v>13017</v>
      </c>
      <c r="AC236" s="47">
        <f t="shared" si="70"/>
        <v>10027</v>
      </c>
      <c r="AD236" s="47">
        <f t="shared" si="71"/>
        <v>2217</v>
      </c>
      <c r="AE236" s="47">
        <f t="shared" si="72"/>
        <v>857888</v>
      </c>
    </row>
    <row r="237" spans="1:31" x14ac:dyDescent="0.15"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Z237" s="47">
        <f t="shared" si="67"/>
        <v>0</v>
      </c>
      <c r="AA237" s="47">
        <f t="shared" si="68"/>
        <v>0</v>
      </c>
      <c r="AB237" s="47">
        <f t="shared" si="69"/>
        <v>0</v>
      </c>
      <c r="AC237" s="47">
        <f t="shared" si="70"/>
        <v>0</v>
      </c>
      <c r="AD237" s="47">
        <f t="shared" si="71"/>
        <v>0</v>
      </c>
      <c r="AE237" s="47">
        <f t="shared" si="72"/>
        <v>0</v>
      </c>
    </row>
    <row r="238" spans="1:31" x14ac:dyDescent="0.15">
      <c r="A238" s="47" t="s">
        <v>1168</v>
      </c>
      <c r="B238" s="47" t="s">
        <v>515</v>
      </c>
      <c r="C238" s="48" t="s">
        <v>1169</v>
      </c>
      <c r="D238" s="47" t="s">
        <v>513</v>
      </c>
      <c r="E238" s="55">
        <f>KS201EW_Numbers!E263</f>
        <v>87740</v>
      </c>
      <c r="F238" s="55">
        <f>KS201EW_Numbers!F263</f>
        <v>83666</v>
      </c>
      <c r="G238" s="55">
        <f>KS201EW_Numbers!G263</f>
        <v>486</v>
      </c>
      <c r="H238" s="55">
        <f>KS201EW_Numbers!H263</f>
        <v>51</v>
      </c>
      <c r="I238" s="55">
        <f>KS201EW_Numbers!I263</f>
        <v>1642</v>
      </c>
      <c r="J238" s="55">
        <f>KS201EW_Numbers!J263</f>
        <v>306</v>
      </c>
      <c r="K238" s="55">
        <f>KS201EW_Numbers!K263</f>
        <v>92</v>
      </c>
      <c r="L238" s="55">
        <f>KS201EW_Numbers!L263</f>
        <v>216</v>
      </c>
      <c r="M238" s="55">
        <f>KS201EW_Numbers!M263</f>
        <v>213</v>
      </c>
      <c r="N238" s="55">
        <f>KS201EW_Numbers!N263</f>
        <v>180</v>
      </c>
      <c r="O238" s="55">
        <f>KS201EW_Numbers!O263</f>
        <v>9</v>
      </c>
      <c r="P238" s="55">
        <f>KS201EW_Numbers!P263</f>
        <v>65</v>
      </c>
      <c r="Q238" s="55">
        <f>KS201EW_Numbers!Q263</f>
        <v>161</v>
      </c>
      <c r="R238" s="55">
        <f>KS201EW_Numbers!R263</f>
        <v>251</v>
      </c>
      <c r="S238" s="55">
        <f>KS201EW_Numbers!S263</f>
        <v>133</v>
      </c>
      <c r="T238" s="55">
        <f>KS201EW_Numbers!T263</f>
        <v>89</v>
      </c>
      <c r="U238" s="55">
        <f>KS201EW_Numbers!U263</f>
        <v>42</v>
      </c>
      <c r="V238" s="55">
        <f>KS201EW_Numbers!V263</f>
        <v>10</v>
      </c>
      <c r="W238" s="55">
        <f>KS201EW_Numbers!W263</f>
        <v>128</v>
      </c>
      <c r="X238" s="55">
        <f t="shared" ref="X238:X245" si="86">SUM(F238:W238)</f>
        <v>87740</v>
      </c>
      <c r="Y238" s="55">
        <f t="shared" ref="Y238:Y245" si="87">E238-X238</f>
        <v>0</v>
      </c>
      <c r="Z238" s="47">
        <f t="shared" si="67"/>
        <v>85845</v>
      </c>
      <c r="AA238" s="47">
        <f t="shared" si="68"/>
        <v>264</v>
      </c>
      <c r="AB238" s="47">
        <f t="shared" si="69"/>
        <v>666</v>
      </c>
      <c r="AC238" s="47">
        <f t="shared" si="70"/>
        <v>827</v>
      </c>
      <c r="AD238" s="47">
        <f t="shared" si="71"/>
        <v>138</v>
      </c>
      <c r="AE238" s="47">
        <f t="shared" si="72"/>
        <v>87740</v>
      </c>
    </row>
    <row r="239" spans="1:31" x14ac:dyDescent="0.15">
      <c r="A239" s="47" t="s">
        <v>1170</v>
      </c>
      <c r="B239" s="47" t="s">
        <v>517</v>
      </c>
      <c r="C239" s="48" t="s">
        <v>1169</v>
      </c>
      <c r="D239" s="47" t="s">
        <v>513</v>
      </c>
      <c r="E239" s="55">
        <f>KS201EW_Numbers!E264</f>
        <v>59748</v>
      </c>
      <c r="F239" s="55">
        <f>KS201EW_Numbers!F264</f>
        <v>46142</v>
      </c>
      <c r="G239" s="55">
        <f>KS201EW_Numbers!G264</f>
        <v>583</v>
      </c>
      <c r="H239" s="55">
        <f>KS201EW_Numbers!H264</f>
        <v>108</v>
      </c>
      <c r="I239" s="55">
        <f>KS201EW_Numbers!I264</f>
        <v>8074</v>
      </c>
      <c r="J239" s="55">
        <f>KS201EW_Numbers!J264</f>
        <v>267</v>
      </c>
      <c r="K239" s="55">
        <f>KS201EW_Numbers!K264</f>
        <v>274</v>
      </c>
      <c r="L239" s="55">
        <f>KS201EW_Numbers!L264</f>
        <v>402</v>
      </c>
      <c r="M239" s="55">
        <f>KS201EW_Numbers!M264</f>
        <v>801</v>
      </c>
      <c r="N239" s="55">
        <f>KS201EW_Numbers!N264</f>
        <v>300</v>
      </c>
      <c r="O239" s="55">
        <f>KS201EW_Numbers!O264</f>
        <v>135</v>
      </c>
      <c r="P239" s="55">
        <f>KS201EW_Numbers!P264</f>
        <v>96</v>
      </c>
      <c r="Q239" s="55">
        <f>KS201EW_Numbers!Q264</f>
        <v>105</v>
      </c>
      <c r="R239" s="55">
        <f>KS201EW_Numbers!R264</f>
        <v>627</v>
      </c>
      <c r="S239" s="55">
        <f>KS201EW_Numbers!S264</f>
        <v>373</v>
      </c>
      <c r="T239" s="55">
        <f>KS201EW_Numbers!T264</f>
        <v>173</v>
      </c>
      <c r="U239" s="55">
        <f>KS201EW_Numbers!U264</f>
        <v>750</v>
      </c>
      <c r="V239" s="55">
        <f>KS201EW_Numbers!V264</f>
        <v>12</v>
      </c>
      <c r="W239" s="55">
        <f>KS201EW_Numbers!W264</f>
        <v>526</v>
      </c>
      <c r="X239" s="55">
        <f t="shared" si="86"/>
        <v>59748</v>
      </c>
      <c r="Y239" s="55">
        <f t="shared" si="87"/>
        <v>0</v>
      </c>
      <c r="Z239" s="47">
        <f t="shared" si="67"/>
        <v>54907</v>
      </c>
      <c r="AA239" s="47">
        <f t="shared" si="68"/>
        <v>1296</v>
      </c>
      <c r="AB239" s="47">
        <f t="shared" si="69"/>
        <v>1263</v>
      </c>
      <c r="AC239" s="47">
        <f t="shared" si="70"/>
        <v>1744</v>
      </c>
      <c r="AD239" s="47">
        <f t="shared" si="71"/>
        <v>538</v>
      </c>
      <c r="AE239" s="47">
        <f t="shared" si="72"/>
        <v>59748</v>
      </c>
    </row>
    <row r="240" spans="1:31" x14ac:dyDescent="0.15">
      <c r="A240" s="47" t="s">
        <v>1171</v>
      </c>
      <c r="B240" s="47" t="s">
        <v>519</v>
      </c>
      <c r="C240" s="48" t="s">
        <v>1169</v>
      </c>
      <c r="D240" s="47" t="s">
        <v>513</v>
      </c>
      <c r="E240" s="55">
        <f>KS201EW_Numbers!E265</f>
        <v>133384</v>
      </c>
      <c r="F240" s="55">
        <f>KS201EW_Numbers!F265</f>
        <v>110624</v>
      </c>
      <c r="G240" s="55">
        <f>KS201EW_Numbers!G265</f>
        <v>610</v>
      </c>
      <c r="H240" s="55">
        <f>KS201EW_Numbers!H265</f>
        <v>149</v>
      </c>
      <c r="I240" s="55">
        <f>KS201EW_Numbers!I265</f>
        <v>7213</v>
      </c>
      <c r="J240" s="55">
        <f>KS201EW_Numbers!J265</f>
        <v>2579</v>
      </c>
      <c r="K240" s="55">
        <f>KS201EW_Numbers!K265</f>
        <v>655</v>
      </c>
      <c r="L240" s="55">
        <f>KS201EW_Numbers!L265</f>
        <v>637</v>
      </c>
      <c r="M240" s="55">
        <f>KS201EW_Numbers!M265</f>
        <v>945</v>
      </c>
      <c r="N240" s="55">
        <f>KS201EW_Numbers!N265</f>
        <v>1801</v>
      </c>
      <c r="O240" s="55">
        <f>KS201EW_Numbers!O265</f>
        <v>242</v>
      </c>
      <c r="P240" s="55">
        <f>KS201EW_Numbers!P265</f>
        <v>1687</v>
      </c>
      <c r="Q240" s="55">
        <f>KS201EW_Numbers!Q265</f>
        <v>666</v>
      </c>
      <c r="R240" s="55">
        <f>KS201EW_Numbers!R265</f>
        <v>1344</v>
      </c>
      <c r="S240" s="55">
        <f>KS201EW_Numbers!S265</f>
        <v>1025</v>
      </c>
      <c r="T240" s="55">
        <f>KS201EW_Numbers!T265</f>
        <v>1554</v>
      </c>
      <c r="U240" s="55">
        <f>KS201EW_Numbers!U265</f>
        <v>517</v>
      </c>
      <c r="V240" s="55">
        <f>KS201EW_Numbers!V265</f>
        <v>151</v>
      </c>
      <c r="W240" s="55">
        <f>KS201EW_Numbers!W265</f>
        <v>985</v>
      </c>
      <c r="X240" s="55">
        <f t="shared" si="86"/>
        <v>133384</v>
      </c>
      <c r="Y240" s="55">
        <f t="shared" si="87"/>
        <v>0</v>
      </c>
      <c r="Z240" s="47">
        <f t="shared" si="67"/>
        <v>118596</v>
      </c>
      <c r="AA240" s="47">
        <f t="shared" si="68"/>
        <v>3096</v>
      </c>
      <c r="AB240" s="47">
        <f t="shared" si="69"/>
        <v>5740</v>
      </c>
      <c r="AC240" s="47">
        <f t="shared" si="70"/>
        <v>4816</v>
      </c>
      <c r="AD240" s="47">
        <f t="shared" si="71"/>
        <v>1136</v>
      </c>
      <c r="AE240" s="47">
        <f t="shared" si="72"/>
        <v>133384</v>
      </c>
    </row>
    <row r="241" spans="1:31" x14ac:dyDescent="0.15">
      <c r="A241" s="47" t="s">
        <v>1172</v>
      </c>
      <c r="B241" s="47" t="s">
        <v>521</v>
      </c>
      <c r="C241" s="48" t="s">
        <v>1169</v>
      </c>
      <c r="D241" s="47" t="s">
        <v>513</v>
      </c>
      <c r="E241" s="55">
        <f>KS201EW_Numbers!E266</f>
        <v>96731</v>
      </c>
      <c r="F241" s="55">
        <f>KS201EW_Numbers!F266</f>
        <v>92747</v>
      </c>
      <c r="G241" s="55">
        <f>KS201EW_Numbers!G266</f>
        <v>345</v>
      </c>
      <c r="H241" s="55">
        <f>KS201EW_Numbers!H266</f>
        <v>76</v>
      </c>
      <c r="I241" s="55">
        <f>KS201EW_Numbers!I266</f>
        <v>1499</v>
      </c>
      <c r="J241" s="55">
        <f>KS201EW_Numbers!J266</f>
        <v>311</v>
      </c>
      <c r="K241" s="55">
        <f>KS201EW_Numbers!K266</f>
        <v>120</v>
      </c>
      <c r="L241" s="55">
        <f>KS201EW_Numbers!L266</f>
        <v>298</v>
      </c>
      <c r="M241" s="55">
        <f>KS201EW_Numbers!M266</f>
        <v>224</v>
      </c>
      <c r="N241" s="55">
        <f>KS201EW_Numbers!N266</f>
        <v>170</v>
      </c>
      <c r="O241" s="55">
        <f>KS201EW_Numbers!O266</f>
        <v>17</v>
      </c>
      <c r="P241" s="55">
        <f>KS201EW_Numbers!P266</f>
        <v>38</v>
      </c>
      <c r="Q241" s="55">
        <f>KS201EW_Numbers!Q266</f>
        <v>158</v>
      </c>
      <c r="R241" s="55">
        <f>KS201EW_Numbers!R266</f>
        <v>264</v>
      </c>
      <c r="S241" s="55">
        <f>KS201EW_Numbers!S266</f>
        <v>164</v>
      </c>
      <c r="T241" s="55">
        <f>KS201EW_Numbers!T266</f>
        <v>126</v>
      </c>
      <c r="U241" s="55">
        <f>KS201EW_Numbers!U266</f>
        <v>81</v>
      </c>
      <c r="V241" s="55">
        <f>KS201EW_Numbers!V266</f>
        <v>7</v>
      </c>
      <c r="W241" s="55">
        <f>KS201EW_Numbers!W266</f>
        <v>86</v>
      </c>
      <c r="X241" s="55">
        <f t="shared" si="86"/>
        <v>96731</v>
      </c>
      <c r="Y241" s="55">
        <f t="shared" si="87"/>
        <v>0</v>
      </c>
      <c r="Z241" s="47">
        <f t="shared" si="67"/>
        <v>94667</v>
      </c>
      <c r="AA241" s="47">
        <f t="shared" si="68"/>
        <v>371</v>
      </c>
      <c r="AB241" s="47">
        <f t="shared" si="69"/>
        <v>647</v>
      </c>
      <c r="AC241" s="47">
        <f t="shared" si="70"/>
        <v>953</v>
      </c>
      <c r="AD241" s="47">
        <f t="shared" si="71"/>
        <v>93</v>
      </c>
      <c r="AE241" s="47">
        <f t="shared" si="72"/>
        <v>96731</v>
      </c>
    </row>
    <row r="242" spans="1:31" x14ac:dyDescent="0.15">
      <c r="A242" s="47" t="s">
        <v>1173</v>
      </c>
      <c r="B242" s="47" t="s">
        <v>523</v>
      </c>
      <c r="C242" s="48" t="s">
        <v>1169</v>
      </c>
      <c r="D242" s="47" t="s">
        <v>513</v>
      </c>
      <c r="E242" s="55">
        <f>KS201EW_Numbers!E267</f>
        <v>111008</v>
      </c>
      <c r="F242" s="55">
        <f>KS201EW_Numbers!F267</f>
        <v>101239</v>
      </c>
      <c r="G242" s="55">
        <f>KS201EW_Numbers!G267</f>
        <v>728</v>
      </c>
      <c r="H242" s="55">
        <f>KS201EW_Numbers!H267</f>
        <v>78</v>
      </c>
      <c r="I242" s="55">
        <f>KS201EW_Numbers!I267</f>
        <v>4570</v>
      </c>
      <c r="J242" s="55">
        <f>KS201EW_Numbers!J267</f>
        <v>412</v>
      </c>
      <c r="K242" s="55">
        <f>KS201EW_Numbers!K267</f>
        <v>222</v>
      </c>
      <c r="L242" s="55">
        <f>KS201EW_Numbers!L267</f>
        <v>420</v>
      </c>
      <c r="M242" s="55">
        <f>KS201EW_Numbers!M267</f>
        <v>350</v>
      </c>
      <c r="N242" s="55">
        <f>KS201EW_Numbers!N267</f>
        <v>599</v>
      </c>
      <c r="O242" s="55">
        <f>KS201EW_Numbers!O267</f>
        <v>123</v>
      </c>
      <c r="P242" s="55">
        <f>KS201EW_Numbers!P267</f>
        <v>126</v>
      </c>
      <c r="Q242" s="55">
        <f>KS201EW_Numbers!Q267</f>
        <v>298</v>
      </c>
      <c r="R242" s="55">
        <f>KS201EW_Numbers!R267</f>
        <v>678</v>
      </c>
      <c r="S242" s="55">
        <f>KS201EW_Numbers!S267</f>
        <v>452</v>
      </c>
      <c r="T242" s="55">
        <f>KS201EW_Numbers!T267</f>
        <v>259</v>
      </c>
      <c r="U242" s="55">
        <f>KS201EW_Numbers!U267</f>
        <v>191</v>
      </c>
      <c r="V242" s="55">
        <f>KS201EW_Numbers!V267</f>
        <v>74</v>
      </c>
      <c r="W242" s="55">
        <f>KS201EW_Numbers!W267</f>
        <v>189</v>
      </c>
      <c r="X242" s="55">
        <f t="shared" si="86"/>
        <v>111008</v>
      </c>
      <c r="Y242" s="55">
        <f t="shared" si="87"/>
        <v>0</v>
      </c>
      <c r="Z242" s="47">
        <f t="shared" si="67"/>
        <v>106615</v>
      </c>
      <c r="AA242" s="47">
        <f t="shared" si="68"/>
        <v>902</v>
      </c>
      <c r="AB242" s="47">
        <f t="shared" si="69"/>
        <v>1824</v>
      </c>
      <c r="AC242" s="47">
        <f t="shared" si="70"/>
        <v>1404</v>
      </c>
      <c r="AD242" s="47">
        <f t="shared" si="71"/>
        <v>263</v>
      </c>
      <c r="AE242" s="47">
        <f t="shared" si="72"/>
        <v>111008</v>
      </c>
    </row>
    <row r="243" spans="1:31" x14ac:dyDescent="0.15">
      <c r="A243" s="47" t="s">
        <v>1174</v>
      </c>
      <c r="B243" s="47" t="s">
        <v>525</v>
      </c>
      <c r="C243" s="48" t="s">
        <v>1169</v>
      </c>
      <c r="D243" s="47" t="s">
        <v>513</v>
      </c>
      <c r="E243" s="55">
        <f>KS201EW_Numbers!E268</f>
        <v>124298</v>
      </c>
      <c r="F243" s="55">
        <f>KS201EW_Numbers!F268</f>
        <v>116655</v>
      </c>
      <c r="G243" s="55">
        <f>KS201EW_Numbers!G268</f>
        <v>585</v>
      </c>
      <c r="H243" s="55">
        <f>KS201EW_Numbers!H268</f>
        <v>51</v>
      </c>
      <c r="I243" s="55">
        <f>KS201EW_Numbers!I268</f>
        <v>2685</v>
      </c>
      <c r="J243" s="55">
        <f>KS201EW_Numbers!J268</f>
        <v>471</v>
      </c>
      <c r="K243" s="55">
        <f>KS201EW_Numbers!K268</f>
        <v>222</v>
      </c>
      <c r="L243" s="55">
        <f>KS201EW_Numbers!L268</f>
        <v>473</v>
      </c>
      <c r="M243" s="55">
        <f>KS201EW_Numbers!M268</f>
        <v>347</v>
      </c>
      <c r="N243" s="55">
        <f>KS201EW_Numbers!N268</f>
        <v>769</v>
      </c>
      <c r="O243" s="55">
        <f>KS201EW_Numbers!O268</f>
        <v>115</v>
      </c>
      <c r="P243" s="55">
        <f>KS201EW_Numbers!P268</f>
        <v>145</v>
      </c>
      <c r="Q243" s="55">
        <f>KS201EW_Numbers!Q268</f>
        <v>463</v>
      </c>
      <c r="R243" s="55">
        <f>KS201EW_Numbers!R268</f>
        <v>540</v>
      </c>
      <c r="S243" s="55">
        <f>KS201EW_Numbers!S268</f>
        <v>269</v>
      </c>
      <c r="T243" s="55">
        <f>KS201EW_Numbers!T268</f>
        <v>208</v>
      </c>
      <c r="U243" s="55">
        <f>KS201EW_Numbers!U268</f>
        <v>79</v>
      </c>
      <c r="V243" s="55">
        <f>KS201EW_Numbers!V268</f>
        <v>57</v>
      </c>
      <c r="W243" s="55">
        <f>KS201EW_Numbers!W268</f>
        <v>164</v>
      </c>
      <c r="X243" s="55">
        <f t="shared" si="86"/>
        <v>124298</v>
      </c>
      <c r="Y243" s="55">
        <f t="shared" si="87"/>
        <v>0</v>
      </c>
      <c r="Z243" s="47">
        <f t="shared" si="67"/>
        <v>119976</v>
      </c>
      <c r="AA243" s="47">
        <f t="shared" si="68"/>
        <v>556</v>
      </c>
      <c r="AB243" s="47">
        <f t="shared" si="69"/>
        <v>2032</v>
      </c>
      <c r="AC243" s="47">
        <f t="shared" si="70"/>
        <v>1513</v>
      </c>
      <c r="AD243" s="47">
        <f t="shared" si="71"/>
        <v>221</v>
      </c>
      <c r="AE243" s="47">
        <f t="shared" si="72"/>
        <v>124298</v>
      </c>
    </row>
    <row r="244" spans="1:31" x14ac:dyDescent="0.15">
      <c r="A244" s="47" t="s">
        <v>1175</v>
      </c>
      <c r="B244" s="47" t="s">
        <v>527</v>
      </c>
      <c r="C244" s="48" t="s">
        <v>1169</v>
      </c>
      <c r="D244" s="47" t="s">
        <v>513</v>
      </c>
      <c r="E244" s="55">
        <f>KS201EW_Numbers!E269</f>
        <v>115254</v>
      </c>
      <c r="F244" s="55">
        <f>KS201EW_Numbers!F269</f>
        <v>110385</v>
      </c>
      <c r="G244" s="55">
        <f>KS201EW_Numbers!G269</f>
        <v>407</v>
      </c>
      <c r="H244" s="55">
        <f>KS201EW_Numbers!H269</f>
        <v>91</v>
      </c>
      <c r="I244" s="55">
        <f>KS201EW_Numbers!I269</f>
        <v>1706</v>
      </c>
      <c r="J244" s="55">
        <f>KS201EW_Numbers!J269</f>
        <v>387</v>
      </c>
      <c r="K244" s="55">
        <f>KS201EW_Numbers!K269</f>
        <v>200</v>
      </c>
      <c r="L244" s="55">
        <f>KS201EW_Numbers!L269</f>
        <v>341</v>
      </c>
      <c r="M244" s="55">
        <f>KS201EW_Numbers!M269</f>
        <v>287</v>
      </c>
      <c r="N244" s="55">
        <f>KS201EW_Numbers!N269</f>
        <v>180</v>
      </c>
      <c r="O244" s="55">
        <f>KS201EW_Numbers!O269</f>
        <v>56</v>
      </c>
      <c r="P244" s="55">
        <f>KS201EW_Numbers!P269</f>
        <v>96</v>
      </c>
      <c r="Q244" s="55">
        <f>KS201EW_Numbers!Q269</f>
        <v>308</v>
      </c>
      <c r="R244" s="55">
        <f>KS201EW_Numbers!R269</f>
        <v>319</v>
      </c>
      <c r="S244" s="55">
        <f>KS201EW_Numbers!S269</f>
        <v>208</v>
      </c>
      <c r="T244" s="55">
        <f>KS201EW_Numbers!T269</f>
        <v>100</v>
      </c>
      <c r="U244" s="55">
        <f>KS201EW_Numbers!U269</f>
        <v>61</v>
      </c>
      <c r="V244" s="55">
        <f>KS201EW_Numbers!V269</f>
        <v>9</v>
      </c>
      <c r="W244" s="55">
        <f>KS201EW_Numbers!W269</f>
        <v>113</v>
      </c>
      <c r="X244" s="55">
        <f t="shared" si="86"/>
        <v>115254</v>
      </c>
      <c r="Y244" s="55">
        <f t="shared" si="87"/>
        <v>0</v>
      </c>
      <c r="Z244" s="47">
        <f t="shared" si="67"/>
        <v>112589</v>
      </c>
      <c r="AA244" s="47">
        <f t="shared" si="68"/>
        <v>369</v>
      </c>
      <c r="AB244" s="47">
        <f t="shared" si="69"/>
        <v>959</v>
      </c>
      <c r="AC244" s="47">
        <f t="shared" si="70"/>
        <v>1215</v>
      </c>
      <c r="AD244" s="47">
        <f t="shared" si="71"/>
        <v>122</v>
      </c>
      <c r="AE244" s="47">
        <f t="shared" si="72"/>
        <v>115254</v>
      </c>
    </row>
    <row r="245" spans="1:31" x14ac:dyDescent="0.15">
      <c r="D245" s="50" t="s">
        <v>936</v>
      </c>
      <c r="E245" s="56">
        <f t="shared" ref="E245:W245" si="88">SUM(E238:E244)</f>
        <v>728163</v>
      </c>
      <c r="F245" s="56">
        <f t="shared" si="88"/>
        <v>661458</v>
      </c>
      <c r="G245" s="56">
        <f t="shared" si="88"/>
        <v>3744</v>
      </c>
      <c r="H245" s="56">
        <f t="shared" si="88"/>
        <v>604</v>
      </c>
      <c r="I245" s="56">
        <f t="shared" si="88"/>
        <v>27389</v>
      </c>
      <c r="J245" s="56">
        <f t="shared" si="88"/>
        <v>4733</v>
      </c>
      <c r="K245" s="56">
        <f t="shared" si="88"/>
        <v>1785</v>
      </c>
      <c r="L245" s="56">
        <f t="shared" si="88"/>
        <v>2787</v>
      </c>
      <c r="M245" s="56">
        <f t="shared" si="88"/>
        <v>3167</v>
      </c>
      <c r="N245" s="56">
        <f t="shared" si="88"/>
        <v>3999</v>
      </c>
      <c r="O245" s="56">
        <f t="shared" si="88"/>
        <v>697</v>
      </c>
      <c r="P245" s="56">
        <f t="shared" si="88"/>
        <v>2253</v>
      </c>
      <c r="Q245" s="56">
        <f t="shared" si="88"/>
        <v>2159</v>
      </c>
      <c r="R245" s="56">
        <f t="shared" si="88"/>
        <v>4023</v>
      </c>
      <c r="S245" s="56">
        <f t="shared" si="88"/>
        <v>2624</v>
      </c>
      <c r="T245" s="56">
        <f t="shared" si="88"/>
        <v>2509</v>
      </c>
      <c r="U245" s="56">
        <f t="shared" si="88"/>
        <v>1721</v>
      </c>
      <c r="V245" s="56">
        <f t="shared" si="88"/>
        <v>320</v>
      </c>
      <c r="W245" s="56">
        <f t="shared" si="88"/>
        <v>2191</v>
      </c>
      <c r="X245" s="55">
        <f t="shared" si="86"/>
        <v>728163</v>
      </c>
      <c r="Y245" s="55">
        <f t="shared" si="87"/>
        <v>0</v>
      </c>
      <c r="Z245" s="47">
        <f t="shared" si="67"/>
        <v>693195</v>
      </c>
      <c r="AA245" s="47">
        <f t="shared" si="68"/>
        <v>6854</v>
      </c>
      <c r="AB245" s="47">
        <f t="shared" si="69"/>
        <v>13131</v>
      </c>
      <c r="AC245" s="47">
        <f t="shared" si="70"/>
        <v>12472</v>
      </c>
      <c r="AD245" s="47">
        <f t="shared" si="71"/>
        <v>2511</v>
      </c>
      <c r="AE245" s="47">
        <f t="shared" si="72"/>
        <v>728163</v>
      </c>
    </row>
    <row r="246" spans="1:31" x14ac:dyDescent="0.15"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Z246" s="47">
        <f t="shared" si="67"/>
        <v>0</v>
      </c>
      <c r="AA246" s="47">
        <f t="shared" si="68"/>
        <v>0</v>
      </c>
      <c r="AB246" s="47">
        <f t="shared" si="69"/>
        <v>0</v>
      </c>
      <c r="AC246" s="47">
        <f t="shared" si="70"/>
        <v>0</v>
      </c>
      <c r="AD246" s="47">
        <f t="shared" si="71"/>
        <v>0</v>
      </c>
      <c r="AE246" s="47">
        <f t="shared" si="72"/>
        <v>0</v>
      </c>
    </row>
    <row r="247" spans="1:31" x14ac:dyDescent="0.15">
      <c r="A247" s="47" t="s">
        <v>1176</v>
      </c>
      <c r="B247" s="47" t="s">
        <v>1177</v>
      </c>
      <c r="C247" s="48" t="s">
        <v>1178</v>
      </c>
      <c r="D247" s="47" t="s">
        <v>1179</v>
      </c>
      <c r="E247" s="55">
        <f>KS201EW_Numbers!E215</f>
        <v>203201</v>
      </c>
      <c r="F247" s="55">
        <f>KS201EW_Numbers!F215</f>
        <v>90530</v>
      </c>
      <c r="G247" s="55">
        <f>KS201EW_Numbers!G215</f>
        <v>6126</v>
      </c>
      <c r="H247" s="55">
        <f>KS201EW_Numbers!H215</f>
        <v>198</v>
      </c>
      <c r="I247" s="55">
        <f>KS201EW_Numbers!I215</f>
        <v>14225</v>
      </c>
      <c r="J247" s="55">
        <f>KS201EW_Numbers!J215</f>
        <v>3831</v>
      </c>
      <c r="K247" s="55">
        <f>KS201EW_Numbers!K215</f>
        <v>915</v>
      </c>
      <c r="L247" s="55">
        <f>KS201EW_Numbers!L215</f>
        <v>1805</v>
      </c>
      <c r="M247" s="55">
        <f>KS201EW_Numbers!M215</f>
        <v>1730</v>
      </c>
      <c r="N247" s="55">
        <f>KS201EW_Numbers!N215</f>
        <v>10625</v>
      </c>
      <c r="O247" s="55">
        <f>KS201EW_Numbers!O215</f>
        <v>29353</v>
      </c>
      <c r="P247" s="55">
        <f>KS201EW_Numbers!P215</f>
        <v>13606</v>
      </c>
      <c r="Q247" s="55">
        <f>KS201EW_Numbers!Q215</f>
        <v>1497</v>
      </c>
      <c r="R247" s="55">
        <f>KS201EW_Numbers!R215</f>
        <v>5871</v>
      </c>
      <c r="S247" s="55">
        <f>KS201EW_Numbers!S215</f>
        <v>9169</v>
      </c>
      <c r="T247" s="55">
        <f>KS201EW_Numbers!T215</f>
        <v>8177</v>
      </c>
      <c r="U247" s="55">
        <f>KS201EW_Numbers!U215</f>
        <v>2563</v>
      </c>
      <c r="V247" s="55">
        <f>KS201EW_Numbers!V215</f>
        <v>1646</v>
      </c>
      <c r="W247" s="55">
        <f>KS201EW_Numbers!W215</f>
        <v>1334</v>
      </c>
      <c r="X247" s="55">
        <f>SUM(F247:W247)</f>
        <v>203201</v>
      </c>
      <c r="Y247" s="55">
        <f>E247-X247</f>
        <v>0</v>
      </c>
      <c r="Z247" s="47">
        <f t="shared" si="67"/>
        <v>111079</v>
      </c>
      <c r="AA247" s="47">
        <f t="shared" si="68"/>
        <v>19909</v>
      </c>
      <c r="AB247" s="47">
        <f t="shared" si="69"/>
        <v>60952</v>
      </c>
      <c r="AC247" s="47">
        <f t="shared" si="70"/>
        <v>8281</v>
      </c>
      <c r="AD247" s="47">
        <f t="shared" si="71"/>
        <v>2980</v>
      </c>
      <c r="AE247" s="47">
        <f t="shared" si="72"/>
        <v>203201</v>
      </c>
    </row>
    <row r="248" spans="1:31" x14ac:dyDescent="0.15">
      <c r="A248" s="47" t="s">
        <v>1180</v>
      </c>
      <c r="B248" s="47" t="s">
        <v>1181</v>
      </c>
      <c r="C248" s="48" t="s">
        <v>1178</v>
      </c>
      <c r="D248" s="47" t="s">
        <v>1179</v>
      </c>
      <c r="E248" s="55">
        <f>KS201EW_Numbers!E213</f>
        <v>157479</v>
      </c>
      <c r="F248" s="55">
        <f>KS201EW_Numbers!F213</f>
        <v>112588</v>
      </c>
      <c r="G248" s="55">
        <f>KS201EW_Numbers!G213</f>
        <v>1683</v>
      </c>
      <c r="H248" s="55">
        <f>KS201EW_Numbers!H213</f>
        <v>115</v>
      </c>
      <c r="I248" s="55">
        <f>KS201EW_Numbers!I213</f>
        <v>12460</v>
      </c>
      <c r="J248" s="55">
        <f>KS201EW_Numbers!J213</f>
        <v>2396</v>
      </c>
      <c r="K248" s="55">
        <f>KS201EW_Numbers!K213</f>
        <v>587</v>
      </c>
      <c r="L248" s="55">
        <f>KS201EW_Numbers!L213</f>
        <v>1366</v>
      </c>
      <c r="M248" s="55">
        <f>KS201EW_Numbers!M213</f>
        <v>1037</v>
      </c>
      <c r="N248" s="55">
        <f>KS201EW_Numbers!N213</f>
        <v>8122</v>
      </c>
      <c r="O248" s="55">
        <f>KS201EW_Numbers!O213</f>
        <v>3270</v>
      </c>
      <c r="P248" s="55">
        <f>KS201EW_Numbers!P213</f>
        <v>3225</v>
      </c>
      <c r="Q248" s="55">
        <f>KS201EW_Numbers!Q213</f>
        <v>905</v>
      </c>
      <c r="R248" s="55">
        <f>KS201EW_Numbers!R213</f>
        <v>2410</v>
      </c>
      <c r="S248" s="55">
        <f>KS201EW_Numbers!S213</f>
        <v>2741</v>
      </c>
      <c r="T248" s="55">
        <f>KS201EW_Numbers!T213</f>
        <v>2843</v>
      </c>
      <c r="U248" s="55">
        <f>KS201EW_Numbers!U213</f>
        <v>618</v>
      </c>
      <c r="V248" s="55">
        <f>KS201EW_Numbers!V213</f>
        <v>331</v>
      </c>
      <c r="W248" s="55">
        <f>KS201EW_Numbers!W213</f>
        <v>782</v>
      </c>
      <c r="X248" s="55">
        <f>SUM(F248:W248)</f>
        <v>157479</v>
      </c>
      <c r="Y248" s="55">
        <f>E248-X248</f>
        <v>0</v>
      </c>
      <c r="Z248" s="47">
        <f t="shared" si="67"/>
        <v>126846</v>
      </c>
      <c r="AA248" s="47">
        <f t="shared" si="68"/>
        <v>6202</v>
      </c>
      <c r="AB248" s="47">
        <f t="shared" si="69"/>
        <v>17932</v>
      </c>
      <c r="AC248" s="47">
        <f t="shared" si="70"/>
        <v>5386</v>
      </c>
      <c r="AD248" s="47">
        <f t="shared" si="71"/>
        <v>1113</v>
      </c>
      <c r="AE248" s="47">
        <f t="shared" si="72"/>
        <v>157479</v>
      </c>
    </row>
    <row r="249" spans="1:31" x14ac:dyDescent="0.15">
      <c r="A249" s="47" t="s">
        <v>1182</v>
      </c>
      <c r="B249" s="47" t="s">
        <v>1183</v>
      </c>
      <c r="C249" s="48" t="s">
        <v>1178</v>
      </c>
      <c r="D249" s="47" t="s">
        <v>1179</v>
      </c>
      <c r="E249" s="55">
        <f>KS201EW_Numbers!E214</f>
        <v>254381</v>
      </c>
      <c r="F249" s="55">
        <f>KS201EW_Numbers!F214</f>
        <v>228053</v>
      </c>
      <c r="G249" s="55">
        <f>KS201EW_Numbers!G214</f>
        <v>3149</v>
      </c>
      <c r="H249" s="55">
        <f>KS201EW_Numbers!H214</f>
        <v>478</v>
      </c>
      <c r="I249" s="55">
        <f>KS201EW_Numbers!I214</f>
        <v>7042</v>
      </c>
      <c r="J249" s="55">
        <f>KS201EW_Numbers!J214</f>
        <v>1787</v>
      </c>
      <c r="K249" s="55">
        <f>KS201EW_Numbers!K214</f>
        <v>522</v>
      </c>
      <c r="L249" s="55">
        <f>KS201EW_Numbers!L214</f>
        <v>1474</v>
      </c>
      <c r="M249" s="55">
        <f>KS201EW_Numbers!M214</f>
        <v>1006</v>
      </c>
      <c r="N249" s="55">
        <f>KS201EW_Numbers!N214</f>
        <v>2533</v>
      </c>
      <c r="O249" s="55">
        <f>KS201EW_Numbers!O214</f>
        <v>442</v>
      </c>
      <c r="P249" s="55">
        <f>KS201EW_Numbers!P214</f>
        <v>214</v>
      </c>
      <c r="Q249" s="55">
        <f>KS201EW_Numbers!Q214</f>
        <v>1404</v>
      </c>
      <c r="R249" s="55">
        <f>KS201EW_Numbers!R214</f>
        <v>1809</v>
      </c>
      <c r="S249" s="55">
        <f>KS201EW_Numbers!S214</f>
        <v>2054</v>
      </c>
      <c r="T249" s="55">
        <f>KS201EW_Numbers!T214</f>
        <v>1230</v>
      </c>
      <c r="U249" s="55">
        <f>KS201EW_Numbers!U214</f>
        <v>330</v>
      </c>
      <c r="V249" s="55">
        <f>KS201EW_Numbers!V214</f>
        <v>357</v>
      </c>
      <c r="W249" s="55">
        <f>KS201EW_Numbers!W214</f>
        <v>497</v>
      </c>
      <c r="X249" s="55">
        <f>SUM(F249:W249)</f>
        <v>254381</v>
      </c>
      <c r="Y249" s="55">
        <f>E249-X249</f>
        <v>0</v>
      </c>
      <c r="Z249" s="47">
        <f t="shared" si="67"/>
        <v>238722</v>
      </c>
      <c r="AA249" s="47">
        <f t="shared" si="68"/>
        <v>3614</v>
      </c>
      <c r="AB249" s="47">
        <f t="shared" si="69"/>
        <v>6402</v>
      </c>
      <c r="AC249" s="47">
        <f t="shared" si="70"/>
        <v>4789</v>
      </c>
      <c r="AD249" s="47">
        <f t="shared" si="71"/>
        <v>854</v>
      </c>
      <c r="AE249" s="47">
        <f t="shared" si="72"/>
        <v>254381</v>
      </c>
    </row>
    <row r="250" spans="1:31" x14ac:dyDescent="0.15">
      <c r="D250" s="50" t="s">
        <v>936</v>
      </c>
      <c r="E250" s="56">
        <f t="shared" ref="E250:W250" si="89">SUM(E247:E249)</f>
        <v>615061</v>
      </c>
      <c r="F250" s="56">
        <f t="shared" si="89"/>
        <v>431171</v>
      </c>
      <c r="G250" s="56">
        <f t="shared" si="89"/>
        <v>10958</v>
      </c>
      <c r="H250" s="56">
        <f t="shared" si="89"/>
        <v>791</v>
      </c>
      <c r="I250" s="56">
        <f t="shared" si="89"/>
        <v>33727</v>
      </c>
      <c r="J250" s="56">
        <f t="shared" si="89"/>
        <v>8014</v>
      </c>
      <c r="K250" s="56">
        <f t="shared" si="89"/>
        <v>2024</v>
      </c>
      <c r="L250" s="56">
        <f t="shared" si="89"/>
        <v>4645</v>
      </c>
      <c r="M250" s="56">
        <f t="shared" si="89"/>
        <v>3773</v>
      </c>
      <c r="N250" s="56">
        <f t="shared" si="89"/>
        <v>21280</v>
      </c>
      <c r="O250" s="56">
        <f t="shared" si="89"/>
        <v>33065</v>
      </c>
      <c r="P250" s="56">
        <f t="shared" si="89"/>
        <v>17045</v>
      </c>
      <c r="Q250" s="56">
        <f t="shared" si="89"/>
        <v>3806</v>
      </c>
      <c r="R250" s="56">
        <f t="shared" si="89"/>
        <v>10090</v>
      </c>
      <c r="S250" s="56">
        <f t="shared" si="89"/>
        <v>13964</v>
      </c>
      <c r="T250" s="56">
        <f t="shared" si="89"/>
        <v>12250</v>
      </c>
      <c r="U250" s="56">
        <f t="shared" si="89"/>
        <v>3511</v>
      </c>
      <c r="V250" s="56">
        <f t="shared" si="89"/>
        <v>2334</v>
      </c>
      <c r="W250" s="56">
        <f t="shared" si="89"/>
        <v>2613</v>
      </c>
      <c r="X250" s="55">
        <f>SUM(F250:W250)</f>
        <v>615061</v>
      </c>
      <c r="Y250" s="55">
        <f>E250-X250</f>
        <v>0</v>
      </c>
      <c r="Z250" s="47">
        <f t="shared" si="67"/>
        <v>476647</v>
      </c>
      <c r="AA250" s="47">
        <f t="shared" si="68"/>
        <v>29725</v>
      </c>
      <c r="AB250" s="47">
        <f t="shared" si="69"/>
        <v>85286</v>
      </c>
      <c r="AC250" s="47">
        <f t="shared" si="70"/>
        <v>18456</v>
      </c>
      <c r="AD250" s="47">
        <f t="shared" si="71"/>
        <v>4947</v>
      </c>
      <c r="AE250" s="47">
        <f t="shared" si="72"/>
        <v>615061</v>
      </c>
    </row>
    <row r="251" spans="1:31" x14ac:dyDescent="0.15">
      <c r="D251" s="50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Z251" s="47">
        <f t="shared" si="67"/>
        <v>0</v>
      </c>
      <c r="AA251" s="47">
        <f t="shared" si="68"/>
        <v>0</v>
      </c>
      <c r="AB251" s="47">
        <f t="shared" si="69"/>
        <v>0</v>
      </c>
      <c r="AC251" s="47">
        <f t="shared" si="70"/>
        <v>0</v>
      </c>
      <c r="AD251" s="47">
        <f t="shared" si="71"/>
        <v>0</v>
      </c>
      <c r="AE251" s="47">
        <f t="shared" si="72"/>
        <v>0</v>
      </c>
    </row>
    <row r="252" spans="1:31" x14ac:dyDescent="0.15">
      <c r="A252" s="47" t="s">
        <v>1184</v>
      </c>
      <c r="B252" s="47" t="s">
        <v>477</v>
      </c>
      <c r="C252" s="48" t="s">
        <v>1185</v>
      </c>
      <c r="D252" s="47" t="s">
        <v>475</v>
      </c>
      <c r="E252" s="55">
        <f>KS201EW_Numbers!E242</f>
        <v>93609</v>
      </c>
      <c r="F252" s="55">
        <f>KS201EW_Numbers!F242</f>
        <v>75656</v>
      </c>
      <c r="G252" s="55">
        <f>KS201EW_Numbers!G242</f>
        <v>1308</v>
      </c>
      <c r="H252" s="55">
        <f>KS201EW_Numbers!H242</f>
        <v>147</v>
      </c>
      <c r="I252" s="55">
        <f>KS201EW_Numbers!I242</f>
        <v>7419</v>
      </c>
      <c r="J252" s="55">
        <f>KS201EW_Numbers!J242</f>
        <v>787</v>
      </c>
      <c r="K252" s="55">
        <f>KS201EW_Numbers!K242</f>
        <v>246</v>
      </c>
      <c r="L252" s="55">
        <f>KS201EW_Numbers!L242</f>
        <v>500</v>
      </c>
      <c r="M252" s="55">
        <f>KS201EW_Numbers!M242</f>
        <v>608</v>
      </c>
      <c r="N252" s="55">
        <f>KS201EW_Numbers!N242</f>
        <v>799</v>
      </c>
      <c r="O252" s="55">
        <f>KS201EW_Numbers!O242</f>
        <v>145</v>
      </c>
      <c r="P252" s="55">
        <f>KS201EW_Numbers!P242</f>
        <v>158</v>
      </c>
      <c r="Q252" s="55">
        <f>KS201EW_Numbers!Q242</f>
        <v>326</v>
      </c>
      <c r="R252" s="55">
        <f>KS201EW_Numbers!R242</f>
        <v>762</v>
      </c>
      <c r="S252" s="55">
        <f>KS201EW_Numbers!S242</f>
        <v>2246</v>
      </c>
      <c r="T252" s="55">
        <f>KS201EW_Numbers!T242</f>
        <v>1307</v>
      </c>
      <c r="U252" s="55">
        <f>KS201EW_Numbers!U242</f>
        <v>404</v>
      </c>
      <c r="V252" s="55">
        <f>KS201EW_Numbers!V242</f>
        <v>135</v>
      </c>
      <c r="W252" s="55">
        <f>KS201EW_Numbers!W242</f>
        <v>656</v>
      </c>
      <c r="X252" s="55">
        <f t="shared" ref="X252:X262" si="90">SUM(F252:W252)</f>
        <v>93609</v>
      </c>
      <c r="Y252" s="55">
        <f t="shared" ref="Y252:Y262" si="91">E252-X252</f>
        <v>0</v>
      </c>
      <c r="Z252" s="47">
        <f t="shared" si="67"/>
        <v>84530</v>
      </c>
      <c r="AA252" s="47">
        <f t="shared" si="68"/>
        <v>3957</v>
      </c>
      <c r="AB252" s="47">
        <f t="shared" si="69"/>
        <v>2190</v>
      </c>
      <c r="AC252" s="47">
        <f t="shared" si="70"/>
        <v>2141</v>
      </c>
      <c r="AD252" s="47">
        <f t="shared" si="71"/>
        <v>791</v>
      </c>
      <c r="AE252" s="47">
        <f t="shared" si="72"/>
        <v>93609</v>
      </c>
    </row>
    <row r="253" spans="1:31" x14ac:dyDescent="0.15">
      <c r="A253" s="47" t="s">
        <v>1186</v>
      </c>
      <c r="B253" s="47" t="s">
        <v>479</v>
      </c>
      <c r="C253" s="48" t="s">
        <v>1185</v>
      </c>
      <c r="D253" s="47" t="s">
        <v>475</v>
      </c>
      <c r="E253" s="55">
        <f>KS201EW_Numbers!E243</f>
        <v>144847</v>
      </c>
      <c r="F253" s="55">
        <f>KS201EW_Numbers!F243</f>
        <v>124537</v>
      </c>
      <c r="G253" s="55">
        <f>KS201EW_Numbers!G243</f>
        <v>1821</v>
      </c>
      <c r="H253" s="55">
        <f>KS201EW_Numbers!H243</f>
        <v>231</v>
      </c>
      <c r="I253" s="55">
        <f>KS201EW_Numbers!I243</f>
        <v>4948</v>
      </c>
      <c r="J253" s="55">
        <f>KS201EW_Numbers!J243</f>
        <v>983</v>
      </c>
      <c r="K253" s="55">
        <f>KS201EW_Numbers!K243</f>
        <v>393</v>
      </c>
      <c r="L253" s="55">
        <f>KS201EW_Numbers!L243</f>
        <v>978</v>
      </c>
      <c r="M253" s="55">
        <f>KS201EW_Numbers!M243</f>
        <v>721</v>
      </c>
      <c r="N253" s="55">
        <f>KS201EW_Numbers!N243</f>
        <v>2347</v>
      </c>
      <c r="O253" s="55">
        <f>KS201EW_Numbers!O243</f>
        <v>2007</v>
      </c>
      <c r="P253" s="55">
        <f>KS201EW_Numbers!P243</f>
        <v>287</v>
      </c>
      <c r="Q253" s="55">
        <f>KS201EW_Numbers!Q243</f>
        <v>784</v>
      </c>
      <c r="R253" s="55">
        <f>KS201EW_Numbers!R243</f>
        <v>1345</v>
      </c>
      <c r="S253" s="55">
        <f>KS201EW_Numbers!S243</f>
        <v>1982</v>
      </c>
      <c r="T253" s="55">
        <f>KS201EW_Numbers!T243</f>
        <v>740</v>
      </c>
      <c r="U253" s="55">
        <f>KS201EW_Numbers!U243</f>
        <v>268</v>
      </c>
      <c r="V253" s="55">
        <f>KS201EW_Numbers!V243</f>
        <v>165</v>
      </c>
      <c r="W253" s="55">
        <f>KS201EW_Numbers!W243</f>
        <v>310</v>
      </c>
      <c r="X253" s="55">
        <f t="shared" si="90"/>
        <v>144847</v>
      </c>
      <c r="Y253" s="55">
        <f t="shared" si="91"/>
        <v>0</v>
      </c>
      <c r="Z253" s="47">
        <f t="shared" si="67"/>
        <v>131537</v>
      </c>
      <c r="AA253" s="47">
        <f t="shared" si="68"/>
        <v>2990</v>
      </c>
      <c r="AB253" s="47">
        <f t="shared" si="69"/>
        <v>6770</v>
      </c>
      <c r="AC253" s="47">
        <f t="shared" si="70"/>
        <v>3075</v>
      </c>
      <c r="AD253" s="47">
        <f t="shared" si="71"/>
        <v>475</v>
      </c>
      <c r="AE253" s="47">
        <f t="shared" si="72"/>
        <v>144847</v>
      </c>
    </row>
    <row r="254" spans="1:31" x14ac:dyDescent="0.15">
      <c r="A254" s="47" t="s">
        <v>1187</v>
      </c>
      <c r="B254" s="47" t="s">
        <v>481</v>
      </c>
      <c r="C254" s="48" t="s">
        <v>1185</v>
      </c>
      <c r="D254" s="47" t="s">
        <v>475</v>
      </c>
      <c r="E254" s="55">
        <f>KS201EW_Numbers!E244</f>
        <v>137687</v>
      </c>
      <c r="F254" s="55">
        <f>KS201EW_Numbers!F244</f>
        <v>124266</v>
      </c>
      <c r="G254" s="55">
        <f>KS201EW_Numbers!G244</f>
        <v>1566</v>
      </c>
      <c r="H254" s="55">
        <f>KS201EW_Numbers!H244</f>
        <v>57</v>
      </c>
      <c r="I254" s="55">
        <f>KS201EW_Numbers!I244</f>
        <v>5567</v>
      </c>
      <c r="J254" s="55">
        <f>KS201EW_Numbers!J244</f>
        <v>622</v>
      </c>
      <c r="K254" s="55">
        <f>KS201EW_Numbers!K244</f>
        <v>210</v>
      </c>
      <c r="L254" s="55">
        <f>KS201EW_Numbers!L244</f>
        <v>854</v>
      </c>
      <c r="M254" s="55">
        <f>KS201EW_Numbers!M244</f>
        <v>528</v>
      </c>
      <c r="N254" s="55">
        <f>KS201EW_Numbers!N244</f>
        <v>999</v>
      </c>
      <c r="O254" s="55">
        <f>KS201EW_Numbers!O244</f>
        <v>213</v>
      </c>
      <c r="P254" s="55">
        <f>KS201EW_Numbers!P244</f>
        <v>282</v>
      </c>
      <c r="Q254" s="55">
        <f>KS201EW_Numbers!Q244</f>
        <v>516</v>
      </c>
      <c r="R254" s="55">
        <f>KS201EW_Numbers!R244</f>
        <v>671</v>
      </c>
      <c r="S254" s="55">
        <f>KS201EW_Numbers!S244</f>
        <v>590</v>
      </c>
      <c r="T254" s="55">
        <f>KS201EW_Numbers!T244</f>
        <v>300</v>
      </c>
      <c r="U254" s="55">
        <f>KS201EW_Numbers!U244</f>
        <v>94</v>
      </c>
      <c r="V254" s="55">
        <f>KS201EW_Numbers!V244</f>
        <v>134</v>
      </c>
      <c r="W254" s="55">
        <f>KS201EW_Numbers!W244</f>
        <v>218</v>
      </c>
      <c r="X254" s="55">
        <f t="shared" si="90"/>
        <v>137687</v>
      </c>
      <c r="Y254" s="55">
        <f t="shared" si="91"/>
        <v>0</v>
      </c>
      <c r="Z254" s="47">
        <f t="shared" si="67"/>
        <v>131456</v>
      </c>
      <c r="AA254" s="47">
        <f t="shared" si="68"/>
        <v>984</v>
      </c>
      <c r="AB254" s="47">
        <f t="shared" si="69"/>
        <v>2681</v>
      </c>
      <c r="AC254" s="47">
        <f t="shared" si="70"/>
        <v>2214</v>
      </c>
      <c r="AD254" s="47">
        <f t="shared" si="71"/>
        <v>352</v>
      </c>
      <c r="AE254" s="47">
        <f t="shared" si="72"/>
        <v>137687</v>
      </c>
    </row>
    <row r="255" spans="1:31" x14ac:dyDescent="0.15">
      <c r="A255" s="47" t="s">
        <v>1188</v>
      </c>
      <c r="B255" s="47" t="s">
        <v>483</v>
      </c>
      <c r="C255" s="48" t="s">
        <v>1185</v>
      </c>
      <c r="D255" s="47" t="s">
        <v>475</v>
      </c>
      <c r="E255" s="55">
        <f>KS201EW_Numbers!E245</f>
        <v>100031</v>
      </c>
      <c r="F255" s="55">
        <f>KS201EW_Numbers!F245</f>
        <v>75750</v>
      </c>
      <c r="G255" s="55">
        <f>KS201EW_Numbers!G245</f>
        <v>2130</v>
      </c>
      <c r="H255" s="55">
        <f>KS201EW_Numbers!H245</f>
        <v>154</v>
      </c>
      <c r="I255" s="55">
        <f>KS201EW_Numbers!I245</f>
        <v>7029</v>
      </c>
      <c r="J255" s="55">
        <f>KS201EW_Numbers!J245</f>
        <v>678</v>
      </c>
      <c r="K255" s="55">
        <f>KS201EW_Numbers!K245</f>
        <v>385</v>
      </c>
      <c r="L255" s="55">
        <f>KS201EW_Numbers!L245</f>
        <v>862</v>
      </c>
      <c r="M255" s="55">
        <f>KS201EW_Numbers!M245</f>
        <v>694</v>
      </c>
      <c r="N255" s="55">
        <f>KS201EW_Numbers!N245</f>
        <v>3723</v>
      </c>
      <c r="O255" s="55">
        <f>KS201EW_Numbers!O245</f>
        <v>454</v>
      </c>
      <c r="P255" s="55">
        <f>KS201EW_Numbers!P245</f>
        <v>232</v>
      </c>
      <c r="Q255" s="55">
        <f>KS201EW_Numbers!Q245</f>
        <v>918</v>
      </c>
      <c r="R255" s="55">
        <f>KS201EW_Numbers!R245</f>
        <v>2066</v>
      </c>
      <c r="S255" s="55">
        <f>KS201EW_Numbers!S245</f>
        <v>2990</v>
      </c>
      <c r="T255" s="55">
        <f>KS201EW_Numbers!T245</f>
        <v>558</v>
      </c>
      <c r="U255" s="55">
        <f>KS201EW_Numbers!U245</f>
        <v>379</v>
      </c>
      <c r="V255" s="55">
        <f>KS201EW_Numbers!V245</f>
        <v>200</v>
      </c>
      <c r="W255" s="55">
        <f>KS201EW_Numbers!W245</f>
        <v>829</v>
      </c>
      <c r="X255" s="55">
        <f t="shared" si="90"/>
        <v>100031</v>
      </c>
      <c r="Y255" s="55">
        <f t="shared" si="91"/>
        <v>0</v>
      </c>
      <c r="Z255" s="47">
        <f t="shared" si="67"/>
        <v>85063</v>
      </c>
      <c r="AA255" s="47">
        <f t="shared" si="68"/>
        <v>3927</v>
      </c>
      <c r="AB255" s="47">
        <f t="shared" si="69"/>
        <v>7393</v>
      </c>
      <c r="AC255" s="47">
        <f t="shared" si="70"/>
        <v>2619</v>
      </c>
      <c r="AD255" s="47">
        <f t="shared" si="71"/>
        <v>1029</v>
      </c>
      <c r="AE255" s="47">
        <f t="shared" si="72"/>
        <v>100031</v>
      </c>
    </row>
    <row r="256" spans="1:31" x14ac:dyDescent="0.15">
      <c r="A256" s="47" t="s">
        <v>1189</v>
      </c>
      <c r="B256" s="47" t="s">
        <v>485</v>
      </c>
      <c r="C256" s="48" t="s">
        <v>1185</v>
      </c>
      <c r="D256" s="47" t="s">
        <v>475</v>
      </c>
      <c r="E256" s="55">
        <f>KS201EW_Numbers!E246</f>
        <v>127114</v>
      </c>
      <c r="F256" s="55">
        <f>KS201EW_Numbers!F246</f>
        <v>107889</v>
      </c>
      <c r="G256" s="55">
        <f>KS201EW_Numbers!G246</f>
        <v>1398</v>
      </c>
      <c r="H256" s="55">
        <f>KS201EW_Numbers!H246</f>
        <v>33</v>
      </c>
      <c r="I256" s="55">
        <f>KS201EW_Numbers!I246</f>
        <v>4435</v>
      </c>
      <c r="J256" s="55">
        <f>KS201EW_Numbers!J246</f>
        <v>1481</v>
      </c>
      <c r="K256" s="55">
        <f>KS201EW_Numbers!K246</f>
        <v>309</v>
      </c>
      <c r="L256" s="55">
        <f>KS201EW_Numbers!L246</f>
        <v>912</v>
      </c>
      <c r="M256" s="55">
        <f>KS201EW_Numbers!M246</f>
        <v>674</v>
      </c>
      <c r="N256" s="55">
        <f>KS201EW_Numbers!N246</f>
        <v>3464</v>
      </c>
      <c r="O256" s="55">
        <f>KS201EW_Numbers!O246</f>
        <v>424</v>
      </c>
      <c r="P256" s="55">
        <f>KS201EW_Numbers!P246</f>
        <v>495</v>
      </c>
      <c r="Q256" s="55">
        <f>KS201EW_Numbers!Q246</f>
        <v>808</v>
      </c>
      <c r="R256" s="55">
        <f>KS201EW_Numbers!R246</f>
        <v>1630</v>
      </c>
      <c r="S256" s="55">
        <f>KS201EW_Numbers!S246</f>
        <v>859</v>
      </c>
      <c r="T256" s="55">
        <f>KS201EW_Numbers!T246</f>
        <v>1344</v>
      </c>
      <c r="U256" s="55">
        <f>KS201EW_Numbers!U246</f>
        <v>288</v>
      </c>
      <c r="V256" s="55">
        <f>KS201EW_Numbers!V246</f>
        <v>146</v>
      </c>
      <c r="W256" s="55">
        <f>KS201EW_Numbers!W246</f>
        <v>525</v>
      </c>
      <c r="X256" s="55">
        <f t="shared" si="90"/>
        <v>127114</v>
      </c>
      <c r="Y256" s="55">
        <f t="shared" si="91"/>
        <v>0</v>
      </c>
      <c r="Z256" s="47">
        <f t="shared" si="67"/>
        <v>113755</v>
      </c>
      <c r="AA256" s="47">
        <f t="shared" si="68"/>
        <v>2491</v>
      </c>
      <c r="AB256" s="47">
        <f t="shared" si="69"/>
        <v>6821</v>
      </c>
      <c r="AC256" s="47">
        <f t="shared" si="70"/>
        <v>3376</v>
      </c>
      <c r="AD256" s="47">
        <f t="shared" si="71"/>
        <v>671</v>
      </c>
      <c r="AE256" s="47">
        <f t="shared" si="72"/>
        <v>127114</v>
      </c>
    </row>
    <row r="257" spans="1:31" x14ac:dyDescent="0.15">
      <c r="A257" s="47" t="s">
        <v>1190</v>
      </c>
      <c r="B257" s="47" t="s">
        <v>487</v>
      </c>
      <c r="C257" s="48" t="s">
        <v>1185</v>
      </c>
      <c r="D257" s="47" t="s">
        <v>475</v>
      </c>
      <c r="E257" s="55">
        <f>KS201EW_Numbers!E247</f>
        <v>140664</v>
      </c>
      <c r="F257" s="55">
        <f>KS201EW_Numbers!F247</f>
        <v>114145</v>
      </c>
      <c r="G257" s="55">
        <f>KS201EW_Numbers!G247</f>
        <v>2514</v>
      </c>
      <c r="H257" s="55">
        <f>KS201EW_Numbers!H247</f>
        <v>165</v>
      </c>
      <c r="I257" s="55">
        <f>KS201EW_Numbers!I247</f>
        <v>7556</v>
      </c>
      <c r="J257" s="55">
        <f>KS201EW_Numbers!J247</f>
        <v>1019</v>
      </c>
      <c r="K257" s="55">
        <f>KS201EW_Numbers!K247</f>
        <v>397</v>
      </c>
      <c r="L257" s="55">
        <f>KS201EW_Numbers!L247</f>
        <v>1491</v>
      </c>
      <c r="M257" s="55">
        <f>KS201EW_Numbers!M247</f>
        <v>997</v>
      </c>
      <c r="N257" s="55">
        <f>KS201EW_Numbers!N247</f>
        <v>2210</v>
      </c>
      <c r="O257" s="55">
        <f>KS201EW_Numbers!O247</f>
        <v>1149</v>
      </c>
      <c r="P257" s="55">
        <f>KS201EW_Numbers!P247</f>
        <v>2633</v>
      </c>
      <c r="Q257" s="55">
        <f>KS201EW_Numbers!Q247</f>
        <v>1149</v>
      </c>
      <c r="R257" s="55">
        <f>KS201EW_Numbers!R247</f>
        <v>1870</v>
      </c>
      <c r="S257" s="55">
        <f>KS201EW_Numbers!S247</f>
        <v>1203</v>
      </c>
      <c r="T257" s="55">
        <f>KS201EW_Numbers!T247</f>
        <v>911</v>
      </c>
      <c r="U257" s="55">
        <f>KS201EW_Numbers!U247</f>
        <v>274</v>
      </c>
      <c r="V257" s="55">
        <f>KS201EW_Numbers!V247</f>
        <v>459</v>
      </c>
      <c r="W257" s="55">
        <f>KS201EW_Numbers!W247</f>
        <v>522</v>
      </c>
      <c r="X257" s="55">
        <f t="shared" si="90"/>
        <v>140664</v>
      </c>
      <c r="Y257" s="55">
        <f t="shared" si="91"/>
        <v>0</v>
      </c>
      <c r="Z257" s="47">
        <f t="shared" si="67"/>
        <v>124380</v>
      </c>
      <c r="AA257" s="47">
        <f t="shared" si="68"/>
        <v>2388</v>
      </c>
      <c r="AB257" s="47">
        <f t="shared" si="69"/>
        <v>9011</v>
      </c>
      <c r="AC257" s="47">
        <f t="shared" si="70"/>
        <v>3904</v>
      </c>
      <c r="AD257" s="47">
        <f t="shared" si="71"/>
        <v>981</v>
      </c>
      <c r="AE257" s="47">
        <f t="shared" si="72"/>
        <v>140664</v>
      </c>
    </row>
    <row r="258" spans="1:31" x14ac:dyDescent="0.15">
      <c r="A258" s="47" t="s">
        <v>1191</v>
      </c>
      <c r="B258" s="47" t="s">
        <v>489</v>
      </c>
      <c r="C258" s="48" t="s">
        <v>1185</v>
      </c>
      <c r="D258" s="47" t="s">
        <v>475</v>
      </c>
      <c r="E258" s="55">
        <f>KS201EW_Numbers!E248</f>
        <v>83957</v>
      </c>
      <c r="F258" s="55">
        <f>KS201EW_Numbers!F248</f>
        <v>69781</v>
      </c>
      <c r="G258" s="55">
        <f>KS201EW_Numbers!G248</f>
        <v>1002</v>
      </c>
      <c r="H258" s="55">
        <f>KS201EW_Numbers!H248</f>
        <v>67</v>
      </c>
      <c r="I258" s="55">
        <f>KS201EW_Numbers!I248</f>
        <v>2748</v>
      </c>
      <c r="J258" s="55">
        <f>KS201EW_Numbers!J248</f>
        <v>964</v>
      </c>
      <c r="K258" s="55">
        <f>KS201EW_Numbers!K248</f>
        <v>292</v>
      </c>
      <c r="L258" s="55">
        <f>KS201EW_Numbers!L248</f>
        <v>573</v>
      </c>
      <c r="M258" s="55">
        <f>KS201EW_Numbers!M248</f>
        <v>436</v>
      </c>
      <c r="N258" s="55">
        <f>KS201EW_Numbers!N248</f>
        <v>1626</v>
      </c>
      <c r="O258" s="55">
        <f>KS201EW_Numbers!O248</f>
        <v>489</v>
      </c>
      <c r="P258" s="55">
        <f>KS201EW_Numbers!P248</f>
        <v>536</v>
      </c>
      <c r="Q258" s="55">
        <f>KS201EW_Numbers!Q248</f>
        <v>635</v>
      </c>
      <c r="R258" s="55">
        <f>KS201EW_Numbers!R248</f>
        <v>1562</v>
      </c>
      <c r="S258" s="55">
        <f>KS201EW_Numbers!S248</f>
        <v>1915</v>
      </c>
      <c r="T258" s="55">
        <f>KS201EW_Numbers!T248</f>
        <v>678</v>
      </c>
      <c r="U258" s="55">
        <f>KS201EW_Numbers!U248</f>
        <v>243</v>
      </c>
      <c r="V258" s="55">
        <f>KS201EW_Numbers!V248</f>
        <v>132</v>
      </c>
      <c r="W258" s="55">
        <f>KS201EW_Numbers!W248</f>
        <v>278</v>
      </c>
      <c r="X258" s="55">
        <f t="shared" si="90"/>
        <v>83957</v>
      </c>
      <c r="Y258" s="55">
        <f t="shared" si="91"/>
        <v>0</v>
      </c>
      <c r="Z258" s="47">
        <f t="shared" si="67"/>
        <v>73598</v>
      </c>
      <c r="AA258" s="47">
        <f t="shared" si="68"/>
        <v>2836</v>
      </c>
      <c r="AB258" s="47">
        <f t="shared" si="69"/>
        <v>4848</v>
      </c>
      <c r="AC258" s="47">
        <f t="shared" si="70"/>
        <v>2265</v>
      </c>
      <c r="AD258" s="47">
        <f t="shared" si="71"/>
        <v>410</v>
      </c>
      <c r="AE258" s="47">
        <f t="shared" si="72"/>
        <v>83957</v>
      </c>
    </row>
    <row r="259" spans="1:31" x14ac:dyDescent="0.15">
      <c r="A259" s="47" t="s">
        <v>1192</v>
      </c>
      <c r="B259" s="47" t="s">
        <v>491</v>
      </c>
      <c r="C259" s="48" t="s">
        <v>1185</v>
      </c>
      <c r="D259" s="47" t="s">
        <v>475</v>
      </c>
      <c r="E259" s="55">
        <f>KS201EW_Numbers!E249</f>
        <v>87317</v>
      </c>
      <c r="F259" s="55">
        <f>KS201EW_Numbers!F249</f>
        <v>69550</v>
      </c>
      <c r="G259" s="55">
        <f>KS201EW_Numbers!G249</f>
        <v>1747</v>
      </c>
      <c r="H259" s="55">
        <f>KS201EW_Numbers!H249</f>
        <v>79</v>
      </c>
      <c r="I259" s="55">
        <f>KS201EW_Numbers!I249</f>
        <v>3918</v>
      </c>
      <c r="J259" s="55">
        <f>KS201EW_Numbers!J249</f>
        <v>516</v>
      </c>
      <c r="K259" s="55">
        <f>KS201EW_Numbers!K249</f>
        <v>181</v>
      </c>
      <c r="L259" s="55">
        <f>KS201EW_Numbers!L249</f>
        <v>775</v>
      </c>
      <c r="M259" s="55">
        <f>KS201EW_Numbers!M249</f>
        <v>530</v>
      </c>
      <c r="N259" s="55">
        <f>KS201EW_Numbers!N249</f>
        <v>5231</v>
      </c>
      <c r="O259" s="55">
        <f>KS201EW_Numbers!O249</f>
        <v>605</v>
      </c>
      <c r="P259" s="55">
        <f>KS201EW_Numbers!P249</f>
        <v>158</v>
      </c>
      <c r="Q259" s="55">
        <f>KS201EW_Numbers!Q249</f>
        <v>590</v>
      </c>
      <c r="R259" s="55">
        <f>KS201EW_Numbers!R249</f>
        <v>1409</v>
      </c>
      <c r="S259" s="55">
        <f>KS201EW_Numbers!S249</f>
        <v>864</v>
      </c>
      <c r="T259" s="55">
        <f>KS201EW_Numbers!T249</f>
        <v>598</v>
      </c>
      <c r="U259" s="55">
        <f>KS201EW_Numbers!U249</f>
        <v>148</v>
      </c>
      <c r="V259" s="55">
        <f>KS201EW_Numbers!V249</f>
        <v>128</v>
      </c>
      <c r="W259" s="55">
        <f>KS201EW_Numbers!W249</f>
        <v>290</v>
      </c>
      <c r="X259" s="55">
        <f t="shared" si="90"/>
        <v>87317</v>
      </c>
      <c r="Y259" s="55">
        <f t="shared" si="91"/>
        <v>0</v>
      </c>
      <c r="Z259" s="47">
        <f t="shared" ref="Z259:Z322" si="92">SUM(F259:I259)</f>
        <v>75294</v>
      </c>
      <c r="AA259" s="47">
        <f t="shared" ref="AA259:AA322" si="93">SUM(S259:U259)</f>
        <v>1610</v>
      </c>
      <c r="AB259" s="47">
        <f t="shared" ref="AB259:AB322" si="94">SUM(N259:R259)</f>
        <v>7993</v>
      </c>
      <c r="AC259" s="47">
        <f t="shared" ref="AC259:AC322" si="95">SUM(J259:M259)</f>
        <v>2002</v>
      </c>
      <c r="AD259" s="47">
        <f t="shared" ref="AD259:AD322" si="96">SUM(V259:W259)</f>
        <v>418</v>
      </c>
      <c r="AE259" s="47">
        <f t="shared" ref="AE259:AE322" si="97">SUM(Z259:AD259)</f>
        <v>87317</v>
      </c>
    </row>
    <row r="260" spans="1:31" x14ac:dyDescent="0.15">
      <c r="A260" s="47" t="s">
        <v>1193</v>
      </c>
      <c r="B260" s="47" t="s">
        <v>493</v>
      </c>
      <c r="C260" s="48" t="s">
        <v>1185</v>
      </c>
      <c r="D260" s="47" t="s">
        <v>475</v>
      </c>
      <c r="E260" s="55">
        <f>KS201EW_Numbers!E250</f>
        <v>90301</v>
      </c>
      <c r="F260" s="55">
        <f>KS201EW_Numbers!F250</f>
        <v>55875</v>
      </c>
      <c r="G260" s="55">
        <f>KS201EW_Numbers!G250</f>
        <v>2063</v>
      </c>
      <c r="H260" s="55">
        <f>KS201EW_Numbers!H250</f>
        <v>61</v>
      </c>
      <c r="I260" s="55">
        <f>KS201EW_Numbers!I250</f>
        <v>6947</v>
      </c>
      <c r="J260" s="55">
        <f>KS201EW_Numbers!J250</f>
        <v>990</v>
      </c>
      <c r="K260" s="55">
        <f>KS201EW_Numbers!K250</f>
        <v>412</v>
      </c>
      <c r="L260" s="55">
        <f>KS201EW_Numbers!L250</f>
        <v>939</v>
      </c>
      <c r="M260" s="55">
        <f>KS201EW_Numbers!M250</f>
        <v>763</v>
      </c>
      <c r="N260" s="55">
        <f>KS201EW_Numbers!N250</f>
        <v>4923</v>
      </c>
      <c r="O260" s="55">
        <f>KS201EW_Numbers!O250</f>
        <v>6082</v>
      </c>
      <c r="P260" s="55">
        <f>KS201EW_Numbers!P250</f>
        <v>362</v>
      </c>
      <c r="Q260" s="55">
        <f>KS201EW_Numbers!Q250</f>
        <v>822</v>
      </c>
      <c r="R260" s="55">
        <f>KS201EW_Numbers!R250</f>
        <v>3981</v>
      </c>
      <c r="S260" s="55">
        <f>KS201EW_Numbers!S250</f>
        <v>3142</v>
      </c>
      <c r="T260" s="55">
        <f>KS201EW_Numbers!T250</f>
        <v>1558</v>
      </c>
      <c r="U260" s="55">
        <f>KS201EW_Numbers!U250</f>
        <v>529</v>
      </c>
      <c r="V260" s="55">
        <f>KS201EW_Numbers!V250</f>
        <v>294</v>
      </c>
      <c r="W260" s="55">
        <f>KS201EW_Numbers!W250</f>
        <v>558</v>
      </c>
      <c r="X260" s="55">
        <f t="shared" si="90"/>
        <v>90301</v>
      </c>
      <c r="Y260" s="55">
        <f t="shared" si="91"/>
        <v>0</v>
      </c>
      <c r="Z260" s="47">
        <f t="shared" si="92"/>
        <v>64946</v>
      </c>
      <c r="AA260" s="47">
        <f t="shared" si="93"/>
        <v>5229</v>
      </c>
      <c r="AB260" s="47">
        <f t="shared" si="94"/>
        <v>16170</v>
      </c>
      <c r="AC260" s="47">
        <f t="shared" si="95"/>
        <v>3104</v>
      </c>
      <c r="AD260" s="47">
        <f t="shared" si="96"/>
        <v>852</v>
      </c>
      <c r="AE260" s="47">
        <f t="shared" si="97"/>
        <v>90301</v>
      </c>
    </row>
    <row r="261" spans="1:31" x14ac:dyDescent="0.15">
      <c r="A261" s="47" t="s">
        <v>1194</v>
      </c>
      <c r="B261" s="47" t="s">
        <v>495</v>
      </c>
      <c r="C261" s="48" t="s">
        <v>1185</v>
      </c>
      <c r="D261" s="47" t="s">
        <v>475</v>
      </c>
      <c r="E261" s="55">
        <f>KS201EW_Numbers!E251</f>
        <v>110535</v>
      </c>
      <c r="F261" s="55">
        <f>KS201EW_Numbers!F251</f>
        <v>84557</v>
      </c>
      <c r="G261" s="55">
        <f>KS201EW_Numbers!G251</f>
        <v>1711</v>
      </c>
      <c r="H261" s="55">
        <f>KS201EW_Numbers!H251</f>
        <v>155</v>
      </c>
      <c r="I261" s="55">
        <f>KS201EW_Numbers!I251</f>
        <v>6513</v>
      </c>
      <c r="J261" s="55">
        <f>KS201EW_Numbers!J251</f>
        <v>859</v>
      </c>
      <c r="K261" s="55">
        <f>KS201EW_Numbers!K251</f>
        <v>425</v>
      </c>
      <c r="L261" s="55">
        <f>KS201EW_Numbers!L251</f>
        <v>819</v>
      </c>
      <c r="M261" s="55">
        <f>KS201EW_Numbers!M251</f>
        <v>694</v>
      </c>
      <c r="N261" s="55">
        <f>KS201EW_Numbers!N251</f>
        <v>3526</v>
      </c>
      <c r="O261" s="55">
        <f>KS201EW_Numbers!O251</f>
        <v>734</v>
      </c>
      <c r="P261" s="55">
        <f>KS201EW_Numbers!P251</f>
        <v>465</v>
      </c>
      <c r="Q261" s="55">
        <f>KS201EW_Numbers!Q251</f>
        <v>1914</v>
      </c>
      <c r="R261" s="55">
        <f>KS201EW_Numbers!R251</f>
        <v>2065</v>
      </c>
      <c r="S261" s="55">
        <f>KS201EW_Numbers!S251</f>
        <v>3931</v>
      </c>
      <c r="T261" s="55">
        <f>KS201EW_Numbers!T251</f>
        <v>719</v>
      </c>
      <c r="U261" s="55">
        <f>KS201EW_Numbers!U251</f>
        <v>339</v>
      </c>
      <c r="V261" s="55">
        <f>KS201EW_Numbers!V251</f>
        <v>566</v>
      </c>
      <c r="W261" s="55">
        <f>KS201EW_Numbers!W251</f>
        <v>543</v>
      </c>
      <c r="X261" s="55">
        <f t="shared" si="90"/>
        <v>110535</v>
      </c>
      <c r="Y261" s="55">
        <f t="shared" si="91"/>
        <v>0</v>
      </c>
      <c r="Z261" s="47">
        <f t="shared" si="92"/>
        <v>92936</v>
      </c>
      <c r="AA261" s="47">
        <f t="shared" si="93"/>
        <v>4989</v>
      </c>
      <c r="AB261" s="47">
        <f t="shared" si="94"/>
        <v>8704</v>
      </c>
      <c r="AC261" s="47">
        <f t="shared" si="95"/>
        <v>2797</v>
      </c>
      <c r="AD261" s="47">
        <f t="shared" si="96"/>
        <v>1109</v>
      </c>
      <c r="AE261" s="47">
        <f t="shared" si="97"/>
        <v>110535</v>
      </c>
    </row>
    <row r="262" spans="1:31" x14ac:dyDescent="0.15">
      <c r="D262" s="50" t="s">
        <v>936</v>
      </c>
      <c r="E262" s="56">
        <f t="shared" ref="E262:W262" si="98">SUM(E252:E261)</f>
        <v>1116062</v>
      </c>
      <c r="F262" s="56">
        <f t="shared" si="98"/>
        <v>902006</v>
      </c>
      <c r="G262" s="56">
        <f t="shared" si="98"/>
        <v>17260</v>
      </c>
      <c r="H262" s="56">
        <f t="shared" si="98"/>
        <v>1149</v>
      </c>
      <c r="I262" s="56">
        <f t="shared" si="98"/>
        <v>57080</v>
      </c>
      <c r="J262" s="56">
        <f t="shared" si="98"/>
        <v>8899</v>
      </c>
      <c r="K262" s="56">
        <f t="shared" si="98"/>
        <v>3250</v>
      </c>
      <c r="L262" s="56">
        <f t="shared" si="98"/>
        <v>8703</v>
      </c>
      <c r="M262" s="56">
        <f t="shared" si="98"/>
        <v>6645</v>
      </c>
      <c r="N262" s="56">
        <f t="shared" si="98"/>
        <v>28848</v>
      </c>
      <c r="O262" s="56">
        <f t="shared" si="98"/>
        <v>12302</v>
      </c>
      <c r="P262" s="56">
        <f t="shared" si="98"/>
        <v>5608</v>
      </c>
      <c r="Q262" s="56">
        <f t="shared" si="98"/>
        <v>8462</v>
      </c>
      <c r="R262" s="56">
        <f t="shared" si="98"/>
        <v>17361</v>
      </c>
      <c r="S262" s="56">
        <f t="shared" si="98"/>
        <v>19722</v>
      </c>
      <c r="T262" s="56">
        <f t="shared" si="98"/>
        <v>8713</v>
      </c>
      <c r="U262" s="56">
        <f t="shared" si="98"/>
        <v>2966</v>
      </c>
      <c r="V262" s="56">
        <f t="shared" si="98"/>
        <v>2359</v>
      </c>
      <c r="W262" s="56">
        <f t="shared" si="98"/>
        <v>4729</v>
      </c>
      <c r="X262" s="55">
        <f t="shared" si="90"/>
        <v>1116062</v>
      </c>
      <c r="Y262" s="55">
        <f t="shared" si="91"/>
        <v>0</v>
      </c>
      <c r="Z262" s="47">
        <f t="shared" si="92"/>
        <v>977495</v>
      </c>
      <c r="AA262" s="47">
        <f t="shared" si="93"/>
        <v>31401</v>
      </c>
      <c r="AB262" s="47">
        <f t="shared" si="94"/>
        <v>72581</v>
      </c>
      <c r="AC262" s="47">
        <f t="shared" si="95"/>
        <v>27497</v>
      </c>
      <c r="AD262" s="47">
        <f t="shared" si="96"/>
        <v>7088</v>
      </c>
      <c r="AE262" s="47">
        <f t="shared" si="97"/>
        <v>1116062</v>
      </c>
    </row>
    <row r="263" spans="1:31" x14ac:dyDescent="0.15">
      <c r="D263" s="50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Z263" s="47">
        <f t="shared" si="92"/>
        <v>0</v>
      </c>
      <c r="AA263" s="47">
        <f t="shared" si="93"/>
        <v>0</v>
      </c>
      <c r="AB263" s="47">
        <f t="shared" si="94"/>
        <v>0</v>
      </c>
      <c r="AC263" s="47">
        <f t="shared" si="95"/>
        <v>0</v>
      </c>
      <c r="AD263" s="47">
        <f t="shared" si="96"/>
        <v>0</v>
      </c>
      <c r="AE263" s="47">
        <f t="shared" si="97"/>
        <v>0</v>
      </c>
    </row>
    <row r="264" spans="1:31" x14ac:dyDescent="0.15">
      <c r="A264" s="47" t="s">
        <v>1195</v>
      </c>
      <c r="B264" s="47" t="s">
        <v>1196</v>
      </c>
      <c r="C264" s="48" t="s">
        <v>1197</v>
      </c>
      <c r="D264" s="47" t="s">
        <v>1198</v>
      </c>
      <c r="E264" s="55">
        <f>KS201EW_Numbers!E217</f>
        <v>173658</v>
      </c>
      <c r="F264" s="55">
        <f>KS201EW_Numbers!F217</f>
        <v>151136</v>
      </c>
      <c r="G264" s="55">
        <f>KS201EW_Numbers!G217</f>
        <v>1496</v>
      </c>
      <c r="H264" s="55">
        <f>KS201EW_Numbers!H217</f>
        <v>162</v>
      </c>
      <c r="I264" s="55">
        <f>KS201EW_Numbers!I217</f>
        <v>6229</v>
      </c>
      <c r="J264" s="55">
        <f>KS201EW_Numbers!J217</f>
        <v>1039</v>
      </c>
      <c r="K264" s="55">
        <f>KS201EW_Numbers!K217</f>
        <v>741</v>
      </c>
      <c r="L264" s="55">
        <f>KS201EW_Numbers!L217</f>
        <v>977</v>
      </c>
      <c r="M264" s="55">
        <f>KS201EW_Numbers!M217</f>
        <v>894</v>
      </c>
      <c r="N264" s="55">
        <f>KS201EW_Numbers!N217</f>
        <v>1810</v>
      </c>
      <c r="O264" s="55">
        <f>KS201EW_Numbers!O217</f>
        <v>1059</v>
      </c>
      <c r="P264" s="55">
        <f>KS201EW_Numbers!P217</f>
        <v>933</v>
      </c>
      <c r="Q264" s="55">
        <f>KS201EW_Numbers!Q217</f>
        <v>1084</v>
      </c>
      <c r="R264" s="55">
        <f>KS201EW_Numbers!R217</f>
        <v>1554</v>
      </c>
      <c r="S264" s="55">
        <f>KS201EW_Numbers!S217</f>
        <v>2728</v>
      </c>
      <c r="T264" s="55">
        <f>KS201EW_Numbers!T217</f>
        <v>524</v>
      </c>
      <c r="U264" s="55">
        <f>KS201EW_Numbers!U217</f>
        <v>395</v>
      </c>
      <c r="V264" s="55">
        <f>KS201EW_Numbers!V217</f>
        <v>297</v>
      </c>
      <c r="W264" s="55">
        <f>KS201EW_Numbers!W217</f>
        <v>600</v>
      </c>
      <c r="X264" s="55">
        <f t="shared" ref="X264:X278" si="99">SUM(F264:W264)</f>
        <v>173658</v>
      </c>
      <c r="Y264" s="55">
        <f t="shared" ref="Y264:Y278" si="100">E264-X264</f>
        <v>0</v>
      </c>
      <c r="Z264" s="47">
        <f t="shared" si="92"/>
        <v>159023</v>
      </c>
      <c r="AA264" s="47">
        <f t="shared" si="93"/>
        <v>3647</v>
      </c>
      <c r="AB264" s="47">
        <f t="shared" si="94"/>
        <v>6440</v>
      </c>
      <c r="AC264" s="47">
        <f t="shared" si="95"/>
        <v>3651</v>
      </c>
      <c r="AD264" s="47">
        <f t="shared" si="96"/>
        <v>897</v>
      </c>
      <c r="AE264" s="47">
        <f t="shared" si="97"/>
        <v>173658</v>
      </c>
    </row>
    <row r="265" spans="1:31" x14ac:dyDescent="0.15">
      <c r="A265" s="47" t="s">
        <v>1199</v>
      </c>
      <c r="B265" s="47" t="s">
        <v>1200</v>
      </c>
      <c r="C265" s="48" t="s">
        <v>1197</v>
      </c>
      <c r="D265" s="47" t="s">
        <v>1198</v>
      </c>
      <c r="E265" s="55">
        <f>KS201EW_Numbers!E218</f>
        <v>157705</v>
      </c>
      <c r="F265" s="55">
        <f>KS201EW_Numbers!F218</f>
        <v>127587</v>
      </c>
      <c r="G265" s="55">
        <f>KS201EW_Numbers!G218</f>
        <v>1108</v>
      </c>
      <c r="H265" s="55">
        <f>KS201EW_Numbers!H218</f>
        <v>308</v>
      </c>
      <c r="I265" s="55">
        <f>KS201EW_Numbers!I218</f>
        <v>6426</v>
      </c>
      <c r="J265" s="55">
        <f>KS201EW_Numbers!J218</f>
        <v>1056</v>
      </c>
      <c r="K265" s="55">
        <f>KS201EW_Numbers!K218</f>
        <v>670</v>
      </c>
      <c r="L265" s="55">
        <f>KS201EW_Numbers!L218</f>
        <v>683</v>
      </c>
      <c r="M265" s="55">
        <f>KS201EW_Numbers!M218</f>
        <v>690</v>
      </c>
      <c r="N265" s="55">
        <f>KS201EW_Numbers!N218</f>
        <v>2234</v>
      </c>
      <c r="O265" s="55">
        <f>KS201EW_Numbers!O218</f>
        <v>534</v>
      </c>
      <c r="P265" s="55">
        <f>KS201EW_Numbers!P218</f>
        <v>682</v>
      </c>
      <c r="Q265" s="55">
        <f>KS201EW_Numbers!Q218</f>
        <v>828</v>
      </c>
      <c r="R265" s="55">
        <f>KS201EW_Numbers!R218</f>
        <v>1649</v>
      </c>
      <c r="S265" s="55">
        <f>KS201EW_Numbers!S218</f>
        <v>9742</v>
      </c>
      <c r="T265" s="55">
        <f>KS201EW_Numbers!T218</f>
        <v>1336</v>
      </c>
      <c r="U265" s="55">
        <f>KS201EW_Numbers!U218</f>
        <v>1245</v>
      </c>
      <c r="V265" s="55">
        <f>KS201EW_Numbers!V218</f>
        <v>254</v>
      </c>
      <c r="W265" s="55">
        <f>KS201EW_Numbers!W218</f>
        <v>673</v>
      </c>
      <c r="X265" s="55">
        <f t="shared" si="99"/>
        <v>157705</v>
      </c>
      <c r="Y265" s="55">
        <f t="shared" si="100"/>
        <v>0</v>
      </c>
      <c r="Z265" s="47">
        <f t="shared" si="92"/>
        <v>135429</v>
      </c>
      <c r="AA265" s="47">
        <f t="shared" si="93"/>
        <v>12323</v>
      </c>
      <c r="AB265" s="47">
        <f t="shared" si="94"/>
        <v>5927</v>
      </c>
      <c r="AC265" s="47">
        <f t="shared" si="95"/>
        <v>3099</v>
      </c>
      <c r="AD265" s="47">
        <f t="shared" si="96"/>
        <v>927</v>
      </c>
      <c r="AE265" s="47">
        <f t="shared" si="97"/>
        <v>157705</v>
      </c>
    </row>
    <row r="266" spans="1:31" x14ac:dyDescent="0.15">
      <c r="A266" s="47" t="s">
        <v>1201</v>
      </c>
      <c r="B266" s="47" t="s">
        <v>451</v>
      </c>
      <c r="C266" s="48" t="s">
        <v>1197</v>
      </c>
      <c r="D266" s="47" t="s">
        <v>1198</v>
      </c>
      <c r="E266" s="55">
        <f>KS201EW_Numbers!E228</f>
        <v>174497</v>
      </c>
      <c r="F266" s="55">
        <f>KS201EW_Numbers!F228</f>
        <v>156215</v>
      </c>
      <c r="G266" s="55">
        <f>KS201EW_Numbers!G228</f>
        <v>1313</v>
      </c>
      <c r="H266" s="55">
        <f>KS201EW_Numbers!H228</f>
        <v>873</v>
      </c>
      <c r="I266" s="55">
        <f>KS201EW_Numbers!I228</f>
        <v>3276</v>
      </c>
      <c r="J266" s="55">
        <f>KS201EW_Numbers!J228</f>
        <v>1131</v>
      </c>
      <c r="K266" s="55">
        <f>KS201EW_Numbers!K228</f>
        <v>461</v>
      </c>
      <c r="L266" s="55">
        <f>KS201EW_Numbers!L228</f>
        <v>668</v>
      </c>
      <c r="M266" s="55">
        <f>KS201EW_Numbers!M228</f>
        <v>627</v>
      </c>
      <c r="N266" s="55">
        <f>KS201EW_Numbers!N228</f>
        <v>2089</v>
      </c>
      <c r="O266" s="55">
        <f>KS201EW_Numbers!O228</f>
        <v>436</v>
      </c>
      <c r="P266" s="55">
        <f>KS201EW_Numbers!P228</f>
        <v>322</v>
      </c>
      <c r="Q266" s="55">
        <f>KS201EW_Numbers!Q228</f>
        <v>584</v>
      </c>
      <c r="R266" s="55">
        <f>KS201EW_Numbers!R228</f>
        <v>1335</v>
      </c>
      <c r="S266" s="55">
        <f>KS201EW_Numbers!S228</f>
        <v>3339</v>
      </c>
      <c r="T266" s="55">
        <f>KS201EW_Numbers!T228</f>
        <v>931</v>
      </c>
      <c r="U266" s="55">
        <f>KS201EW_Numbers!U228</f>
        <v>415</v>
      </c>
      <c r="V266" s="55">
        <f>KS201EW_Numbers!V228</f>
        <v>112</v>
      </c>
      <c r="W266" s="55">
        <f>KS201EW_Numbers!W228</f>
        <v>370</v>
      </c>
      <c r="X266" s="55">
        <f t="shared" si="99"/>
        <v>174497</v>
      </c>
      <c r="Y266" s="55">
        <f t="shared" si="100"/>
        <v>0</v>
      </c>
      <c r="Z266" s="47">
        <f t="shared" si="92"/>
        <v>161677</v>
      </c>
      <c r="AA266" s="47">
        <f t="shared" si="93"/>
        <v>4685</v>
      </c>
      <c r="AB266" s="47">
        <f t="shared" si="94"/>
        <v>4766</v>
      </c>
      <c r="AC266" s="47">
        <f t="shared" si="95"/>
        <v>2887</v>
      </c>
      <c r="AD266" s="47">
        <f t="shared" si="96"/>
        <v>482</v>
      </c>
      <c r="AE266" s="47">
        <f t="shared" si="97"/>
        <v>174497</v>
      </c>
    </row>
    <row r="267" spans="1:31" x14ac:dyDescent="0.15">
      <c r="A267" s="47" t="s">
        <v>1202</v>
      </c>
      <c r="B267" s="47" t="s">
        <v>453</v>
      </c>
      <c r="C267" s="48" t="s">
        <v>1197</v>
      </c>
      <c r="D267" s="47" t="s">
        <v>1198</v>
      </c>
      <c r="E267" s="55">
        <f>KS201EW_Numbers!E229</f>
        <v>147084</v>
      </c>
      <c r="F267" s="55">
        <f>KS201EW_Numbers!F229</f>
        <v>137010</v>
      </c>
      <c r="G267" s="55">
        <f>KS201EW_Numbers!G229</f>
        <v>1051</v>
      </c>
      <c r="H267" s="55">
        <f>KS201EW_Numbers!H229</f>
        <v>132</v>
      </c>
      <c r="I267" s="55">
        <f>KS201EW_Numbers!I229</f>
        <v>3894</v>
      </c>
      <c r="J267" s="55">
        <f>KS201EW_Numbers!J229</f>
        <v>554</v>
      </c>
      <c r="K267" s="55">
        <f>KS201EW_Numbers!K229</f>
        <v>221</v>
      </c>
      <c r="L267" s="55">
        <f>KS201EW_Numbers!L229</f>
        <v>596</v>
      </c>
      <c r="M267" s="55">
        <f>KS201EW_Numbers!M229</f>
        <v>466</v>
      </c>
      <c r="N267" s="55">
        <f>KS201EW_Numbers!N229</f>
        <v>625</v>
      </c>
      <c r="O267" s="55">
        <f>KS201EW_Numbers!O229</f>
        <v>122</v>
      </c>
      <c r="P267" s="55">
        <f>KS201EW_Numbers!P229</f>
        <v>190</v>
      </c>
      <c r="Q267" s="55">
        <f>KS201EW_Numbers!Q229</f>
        <v>335</v>
      </c>
      <c r="R267" s="55">
        <f>KS201EW_Numbers!R229</f>
        <v>726</v>
      </c>
      <c r="S267" s="55">
        <f>KS201EW_Numbers!S229</f>
        <v>540</v>
      </c>
      <c r="T267" s="55">
        <f>KS201EW_Numbers!T229</f>
        <v>286</v>
      </c>
      <c r="U267" s="55">
        <f>KS201EW_Numbers!U229</f>
        <v>87</v>
      </c>
      <c r="V267" s="55">
        <f>KS201EW_Numbers!V229</f>
        <v>65</v>
      </c>
      <c r="W267" s="55">
        <f>KS201EW_Numbers!W229</f>
        <v>184</v>
      </c>
      <c r="X267" s="55">
        <f t="shared" si="99"/>
        <v>147084</v>
      </c>
      <c r="Y267" s="55">
        <f t="shared" si="100"/>
        <v>0</v>
      </c>
      <c r="Z267" s="47">
        <f t="shared" si="92"/>
        <v>142087</v>
      </c>
      <c r="AA267" s="47">
        <f t="shared" si="93"/>
        <v>913</v>
      </c>
      <c r="AB267" s="47">
        <f t="shared" si="94"/>
        <v>1998</v>
      </c>
      <c r="AC267" s="47">
        <f t="shared" si="95"/>
        <v>1837</v>
      </c>
      <c r="AD267" s="47">
        <f t="shared" si="96"/>
        <v>249</v>
      </c>
      <c r="AE267" s="47">
        <f t="shared" si="97"/>
        <v>147084</v>
      </c>
    </row>
    <row r="268" spans="1:31" x14ac:dyDescent="0.15">
      <c r="A268" s="47" t="s">
        <v>1203</v>
      </c>
      <c r="B268" s="47" t="s">
        <v>455</v>
      </c>
      <c r="C268" s="48" t="s">
        <v>1197</v>
      </c>
      <c r="D268" s="47" t="s">
        <v>1198</v>
      </c>
      <c r="E268" s="55">
        <f>KS201EW_Numbers!E230</f>
        <v>73601</v>
      </c>
      <c r="F268" s="55">
        <f>KS201EW_Numbers!F230</f>
        <v>65688</v>
      </c>
      <c r="G268" s="55">
        <f>KS201EW_Numbers!G230</f>
        <v>921</v>
      </c>
      <c r="H268" s="55">
        <f>KS201EW_Numbers!H230</f>
        <v>121</v>
      </c>
      <c r="I268" s="55">
        <f>KS201EW_Numbers!I230</f>
        <v>2138</v>
      </c>
      <c r="J268" s="55">
        <f>KS201EW_Numbers!J230</f>
        <v>343</v>
      </c>
      <c r="K268" s="55">
        <f>KS201EW_Numbers!K230</f>
        <v>138</v>
      </c>
      <c r="L268" s="55">
        <f>KS201EW_Numbers!L230</f>
        <v>444</v>
      </c>
      <c r="M268" s="55">
        <f>KS201EW_Numbers!M230</f>
        <v>271</v>
      </c>
      <c r="N268" s="55">
        <f>KS201EW_Numbers!N230</f>
        <v>939</v>
      </c>
      <c r="O268" s="55">
        <f>KS201EW_Numbers!O230</f>
        <v>113</v>
      </c>
      <c r="P268" s="55">
        <f>KS201EW_Numbers!P230</f>
        <v>172</v>
      </c>
      <c r="Q268" s="55">
        <f>KS201EW_Numbers!Q230</f>
        <v>377</v>
      </c>
      <c r="R268" s="55">
        <f>KS201EW_Numbers!R230</f>
        <v>749</v>
      </c>
      <c r="S268" s="55">
        <f>KS201EW_Numbers!S230</f>
        <v>542</v>
      </c>
      <c r="T268" s="55">
        <f>KS201EW_Numbers!T230</f>
        <v>230</v>
      </c>
      <c r="U268" s="55">
        <f>KS201EW_Numbers!U230</f>
        <v>124</v>
      </c>
      <c r="V268" s="55">
        <f>KS201EW_Numbers!V230</f>
        <v>105</v>
      </c>
      <c r="W268" s="55">
        <f>KS201EW_Numbers!W230</f>
        <v>186</v>
      </c>
      <c r="X268" s="55">
        <f t="shared" si="99"/>
        <v>73601</v>
      </c>
      <c r="Y268" s="55">
        <f t="shared" si="100"/>
        <v>0</v>
      </c>
      <c r="Z268" s="47">
        <f t="shared" si="92"/>
        <v>68868</v>
      </c>
      <c r="AA268" s="47">
        <f t="shared" si="93"/>
        <v>896</v>
      </c>
      <c r="AB268" s="47">
        <f t="shared" si="94"/>
        <v>2350</v>
      </c>
      <c r="AC268" s="47">
        <f t="shared" si="95"/>
        <v>1196</v>
      </c>
      <c r="AD268" s="47">
        <f t="shared" si="96"/>
        <v>291</v>
      </c>
      <c r="AE268" s="47">
        <f t="shared" si="97"/>
        <v>73601</v>
      </c>
    </row>
    <row r="269" spans="1:31" x14ac:dyDescent="0.15">
      <c r="A269" s="47" t="s">
        <v>1204</v>
      </c>
      <c r="B269" s="47" t="s">
        <v>457</v>
      </c>
      <c r="C269" s="48" t="s">
        <v>1197</v>
      </c>
      <c r="D269" s="47" t="s">
        <v>1198</v>
      </c>
      <c r="E269" s="55">
        <f>KS201EW_Numbers!E231</f>
        <v>88011</v>
      </c>
      <c r="F269" s="55">
        <f>KS201EW_Numbers!F231</f>
        <v>83943</v>
      </c>
      <c r="G269" s="55">
        <f>KS201EW_Numbers!G231</f>
        <v>527</v>
      </c>
      <c r="H269" s="55">
        <f>KS201EW_Numbers!H231</f>
        <v>17</v>
      </c>
      <c r="I269" s="55">
        <f>KS201EW_Numbers!I231</f>
        <v>786</v>
      </c>
      <c r="J269" s="55">
        <f>KS201EW_Numbers!J231</f>
        <v>346</v>
      </c>
      <c r="K269" s="55">
        <f>KS201EW_Numbers!K231</f>
        <v>104</v>
      </c>
      <c r="L269" s="55">
        <f>KS201EW_Numbers!L231</f>
        <v>264</v>
      </c>
      <c r="M269" s="55">
        <f>KS201EW_Numbers!M231</f>
        <v>197</v>
      </c>
      <c r="N269" s="55">
        <f>KS201EW_Numbers!N231</f>
        <v>378</v>
      </c>
      <c r="O269" s="55">
        <f>KS201EW_Numbers!O231</f>
        <v>67</v>
      </c>
      <c r="P269" s="55">
        <f>KS201EW_Numbers!P231</f>
        <v>87</v>
      </c>
      <c r="Q269" s="55">
        <f>KS201EW_Numbers!Q231</f>
        <v>220</v>
      </c>
      <c r="R269" s="55">
        <f>KS201EW_Numbers!R231</f>
        <v>260</v>
      </c>
      <c r="S269" s="55">
        <f>KS201EW_Numbers!S231</f>
        <v>327</v>
      </c>
      <c r="T269" s="55">
        <f>KS201EW_Numbers!T231</f>
        <v>203</v>
      </c>
      <c r="U269" s="55">
        <f>KS201EW_Numbers!U231</f>
        <v>131</v>
      </c>
      <c r="V269" s="55">
        <f>KS201EW_Numbers!V231</f>
        <v>31</v>
      </c>
      <c r="W269" s="55">
        <f>KS201EW_Numbers!W231</f>
        <v>123</v>
      </c>
      <c r="X269" s="55">
        <f t="shared" si="99"/>
        <v>88011</v>
      </c>
      <c r="Y269" s="55">
        <f t="shared" si="100"/>
        <v>0</v>
      </c>
      <c r="Z269" s="47">
        <f t="shared" si="92"/>
        <v>85273</v>
      </c>
      <c r="AA269" s="47">
        <f t="shared" si="93"/>
        <v>661</v>
      </c>
      <c r="AB269" s="47">
        <f t="shared" si="94"/>
        <v>1012</v>
      </c>
      <c r="AC269" s="47">
        <f t="shared" si="95"/>
        <v>911</v>
      </c>
      <c r="AD269" s="47">
        <f t="shared" si="96"/>
        <v>154</v>
      </c>
      <c r="AE269" s="47">
        <f t="shared" si="97"/>
        <v>88011</v>
      </c>
    </row>
    <row r="270" spans="1:31" x14ac:dyDescent="0.15">
      <c r="A270" s="47" t="s">
        <v>1205</v>
      </c>
      <c r="B270" s="47" t="s">
        <v>459</v>
      </c>
      <c r="C270" s="48" t="s">
        <v>1197</v>
      </c>
      <c r="D270" s="47" t="s">
        <v>1198</v>
      </c>
      <c r="E270" s="55">
        <f>KS201EW_Numbers!E232</f>
        <v>168310</v>
      </c>
      <c r="F270" s="55">
        <f>KS201EW_Numbers!F232</f>
        <v>151990</v>
      </c>
      <c r="G270" s="55">
        <f>KS201EW_Numbers!G232</f>
        <v>1450</v>
      </c>
      <c r="H270" s="55">
        <f>KS201EW_Numbers!H232</f>
        <v>212</v>
      </c>
      <c r="I270" s="55">
        <f>KS201EW_Numbers!I232</f>
        <v>4331</v>
      </c>
      <c r="J270" s="55">
        <f>KS201EW_Numbers!J232</f>
        <v>854</v>
      </c>
      <c r="K270" s="55">
        <f>KS201EW_Numbers!K232</f>
        <v>342</v>
      </c>
      <c r="L270" s="55">
        <f>KS201EW_Numbers!L232</f>
        <v>844</v>
      </c>
      <c r="M270" s="55">
        <f>KS201EW_Numbers!M232</f>
        <v>606</v>
      </c>
      <c r="N270" s="55">
        <f>KS201EW_Numbers!N232</f>
        <v>1911</v>
      </c>
      <c r="O270" s="55">
        <f>KS201EW_Numbers!O232</f>
        <v>673</v>
      </c>
      <c r="P270" s="55">
        <f>KS201EW_Numbers!P232</f>
        <v>466</v>
      </c>
      <c r="Q270" s="55">
        <f>KS201EW_Numbers!Q232</f>
        <v>826</v>
      </c>
      <c r="R270" s="55">
        <f>KS201EW_Numbers!R232</f>
        <v>1086</v>
      </c>
      <c r="S270" s="55">
        <f>KS201EW_Numbers!S232</f>
        <v>1420</v>
      </c>
      <c r="T270" s="55">
        <f>KS201EW_Numbers!T232</f>
        <v>429</v>
      </c>
      <c r="U270" s="55">
        <f>KS201EW_Numbers!U232</f>
        <v>202</v>
      </c>
      <c r="V270" s="55">
        <f>KS201EW_Numbers!V232</f>
        <v>318</v>
      </c>
      <c r="W270" s="55">
        <f>KS201EW_Numbers!W232</f>
        <v>350</v>
      </c>
      <c r="X270" s="55">
        <f t="shared" si="99"/>
        <v>168310</v>
      </c>
      <c r="Y270" s="55">
        <f t="shared" si="100"/>
        <v>0</v>
      </c>
      <c r="Z270" s="47">
        <f t="shared" si="92"/>
        <v>157983</v>
      </c>
      <c r="AA270" s="47">
        <f t="shared" si="93"/>
        <v>2051</v>
      </c>
      <c r="AB270" s="47">
        <f t="shared" si="94"/>
        <v>4962</v>
      </c>
      <c r="AC270" s="47">
        <f t="shared" si="95"/>
        <v>2646</v>
      </c>
      <c r="AD270" s="47">
        <f t="shared" si="96"/>
        <v>668</v>
      </c>
      <c r="AE270" s="47">
        <f t="shared" si="97"/>
        <v>168310</v>
      </c>
    </row>
    <row r="271" spans="1:31" x14ac:dyDescent="0.15">
      <c r="A271" s="47" t="s">
        <v>1206</v>
      </c>
      <c r="B271" s="47" t="s">
        <v>461</v>
      </c>
      <c r="C271" s="48" t="s">
        <v>1197</v>
      </c>
      <c r="D271" s="47" t="s">
        <v>1198</v>
      </c>
      <c r="E271" s="55">
        <f>KS201EW_Numbers!E233</f>
        <v>173074</v>
      </c>
      <c r="F271" s="55">
        <f>KS201EW_Numbers!F233</f>
        <v>151453</v>
      </c>
      <c r="G271" s="55">
        <f>KS201EW_Numbers!G233</f>
        <v>1155</v>
      </c>
      <c r="H271" s="55">
        <f>KS201EW_Numbers!H233</f>
        <v>79</v>
      </c>
      <c r="I271" s="55">
        <f>KS201EW_Numbers!I233</f>
        <v>6619</v>
      </c>
      <c r="J271" s="55">
        <f>KS201EW_Numbers!J233</f>
        <v>889</v>
      </c>
      <c r="K271" s="55">
        <f>KS201EW_Numbers!K233</f>
        <v>469</v>
      </c>
      <c r="L271" s="55">
        <f>KS201EW_Numbers!L233</f>
        <v>929</v>
      </c>
      <c r="M271" s="55">
        <f>KS201EW_Numbers!M233</f>
        <v>865</v>
      </c>
      <c r="N271" s="55">
        <f>KS201EW_Numbers!N233</f>
        <v>1426</v>
      </c>
      <c r="O271" s="55">
        <f>KS201EW_Numbers!O233</f>
        <v>366</v>
      </c>
      <c r="P271" s="55">
        <f>KS201EW_Numbers!P233</f>
        <v>385</v>
      </c>
      <c r="Q271" s="55">
        <f>KS201EW_Numbers!Q233</f>
        <v>1690</v>
      </c>
      <c r="R271" s="55">
        <f>KS201EW_Numbers!R233</f>
        <v>2488</v>
      </c>
      <c r="S271" s="55">
        <f>KS201EW_Numbers!S233</f>
        <v>1803</v>
      </c>
      <c r="T271" s="55">
        <f>KS201EW_Numbers!T233</f>
        <v>528</v>
      </c>
      <c r="U271" s="55">
        <f>KS201EW_Numbers!U233</f>
        <v>244</v>
      </c>
      <c r="V271" s="55">
        <f>KS201EW_Numbers!V233</f>
        <v>978</v>
      </c>
      <c r="W271" s="55">
        <f>KS201EW_Numbers!W233</f>
        <v>708</v>
      </c>
      <c r="X271" s="55">
        <f t="shared" si="99"/>
        <v>173074</v>
      </c>
      <c r="Y271" s="55">
        <f t="shared" si="100"/>
        <v>0</v>
      </c>
      <c r="Z271" s="47">
        <f t="shared" si="92"/>
        <v>159306</v>
      </c>
      <c r="AA271" s="47">
        <f t="shared" si="93"/>
        <v>2575</v>
      </c>
      <c r="AB271" s="47">
        <f t="shared" si="94"/>
        <v>6355</v>
      </c>
      <c r="AC271" s="47">
        <f t="shared" si="95"/>
        <v>3152</v>
      </c>
      <c r="AD271" s="47">
        <f t="shared" si="96"/>
        <v>1686</v>
      </c>
      <c r="AE271" s="47">
        <f t="shared" si="97"/>
        <v>173074</v>
      </c>
    </row>
    <row r="272" spans="1:31" x14ac:dyDescent="0.15">
      <c r="A272" s="47" t="s">
        <v>1207</v>
      </c>
      <c r="B272" s="47" t="s">
        <v>463</v>
      </c>
      <c r="C272" s="48" t="s">
        <v>1197</v>
      </c>
      <c r="D272" s="47" t="s">
        <v>1198</v>
      </c>
      <c r="E272" s="55">
        <f>KS201EW_Numbers!E234</f>
        <v>124659</v>
      </c>
      <c r="F272" s="55">
        <f>KS201EW_Numbers!F234</f>
        <v>106233</v>
      </c>
      <c r="G272" s="55">
        <f>KS201EW_Numbers!G234</f>
        <v>1427</v>
      </c>
      <c r="H272" s="55">
        <f>KS201EW_Numbers!H234</f>
        <v>176</v>
      </c>
      <c r="I272" s="55">
        <f>KS201EW_Numbers!I234</f>
        <v>5033</v>
      </c>
      <c r="J272" s="55">
        <f>KS201EW_Numbers!J234</f>
        <v>881</v>
      </c>
      <c r="K272" s="55">
        <f>KS201EW_Numbers!K234</f>
        <v>267</v>
      </c>
      <c r="L272" s="55">
        <f>KS201EW_Numbers!L234</f>
        <v>808</v>
      </c>
      <c r="M272" s="55">
        <f>KS201EW_Numbers!M234</f>
        <v>693</v>
      </c>
      <c r="N272" s="55">
        <f>KS201EW_Numbers!N234</f>
        <v>3041</v>
      </c>
      <c r="O272" s="55">
        <f>KS201EW_Numbers!O234</f>
        <v>933</v>
      </c>
      <c r="P272" s="55">
        <f>KS201EW_Numbers!P234</f>
        <v>265</v>
      </c>
      <c r="Q272" s="55">
        <f>KS201EW_Numbers!Q234</f>
        <v>598</v>
      </c>
      <c r="R272" s="55">
        <f>KS201EW_Numbers!R234</f>
        <v>1085</v>
      </c>
      <c r="S272" s="55">
        <f>KS201EW_Numbers!S234</f>
        <v>1186</v>
      </c>
      <c r="T272" s="55">
        <f>KS201EW_Numbers!T234</f>
        <v>958</v>
      </c>
      <c r="U272" s="55">
        <f>KS201EW_Numbers!U234</f>
        <v>260</v>
      </c>
      <c r="V272" s="55">
        <f>KS201EW_Numbers!V234</f>
        <v>151</v>
      </c>
      <c r="W272" s="55">
        <f>KS201EW_Numbers!W234</f>
        <v>664</v>
      </c>
      <c r="X272" s="55">
        <f t="shared" si="99"/>
        <v>124659</v>
      </c>
      <c r="Y272" s="55">
        <f t="shared" si="100"/>
        <v>0</v>
      </c>
      <c r="Z272" s="47">
        <f t="shared" si="92"/>
        <v>112869</v>
      </c>
      <c r="AA272" s="47">
        <f t="shared" si="93"/>
        <v>2404</v>
      </c>
      <c r="AB272" s="47">
        <f t="shared" si="94"/>
        <v>5922</v>
      </c>
      <c r="AC272" s="47">
        <f t="shared" si="95"/>
        <v>2649</v>
      </c>
      <c r="AD272" s="47">
        <f t="shared" si="96"/>
        <v>815</v>
      </c>
      <c r="AE272" s="47">
        <f t="shared" si="97"/>
        <v>124659</v>
      </c>
    </row>
    <row r="273" spans="1:31" x14ac:dyDescent="0.15">
      <c r="A273" s="47" t="s">
        <v>1208</v>
      </c>
      <c r="B273" s="47" t="s">
        <v>465</v>
      </c>
      <c r="C273" s="48" t="s">
        <v>1197</v>
      </c>
      <c r="D273" s="47" t="s">
        <v>1198</v>
      </c>
      <c r="E273" s="55">
        <f>KS201EW_Numbers!E235</f>
        <v>81944</v>
      </c>
      <c r="F273" s="55">
        <f>KS201EW_Numbers!F235</f>
        <v>68715</v>
      </c>
      <c r="G273" s="55">
        <f>KS201EW_Numbers!G235</f>
        <v>875</v>
      </c>
      <c r="H273" s="55">
        <f>KS201EW_Numbers!H235</f>
        <v>117</v>
      </c>
      <c r="I273" s="55">
        <f>KS201EW_Numbers!I235</f>
        <v>3292</v>
      </c>
      <c r="J273" s="55">
        <f>KS201EW_Numbers!J235</f>
        <v>654</v>
      </c>
      <c r="K273" s="55">
        <f>KS201EW_Numbers!K235</f>
        <v>308</v>
      </c>
      <c r="L273" s="55">
        <f>KS201EW_Numbers!L235</f>
        <v>389</v>
      </c>
      <c r="M273" s="55">
        <f>KS201EW_Numbers!M235</f>
        <v>401</v>
      </c>
      <c r="N273" s="55">
        <f>KS201EW_Numbers!N235</f>
        <v>1061</v>
      </c>
      <c r="O273" s="55">
        <f>KS201EW_Numbers!O235</f>
        <v>629</v>
      </c>
      <c r="P273" s="55">
        <f>KS201EW_Numbers!P235</f>
        <v>392</v>
      </c>
      <c r="Q273" s="55">
        <f>KS201EW_Numbers!Q235</f>
        <v>830</v>
      </c>
      <c r="R273" s="55">
        <f>KS201EW_Numbers!R235</f>
        <v>821</v>
      </c>
      <c r="S273" s="55">
        <f>KS201EW_Numbers!S235</f>
        <v>2256</v>
      </c>
      <c r="T273" s="55">
        <f>KS201EW_Numbers!T235</f>
        <v>542</v>
      </c>
      <c r="U273" s="55">
        <f>KS201EW_Numbers!U235</f>
        <v>292</v>
      </c>
      <c r="V273" s="55">
        <f>KS201EW_Numbers!V235</f>
        <v>147</v>
      </c>
      <c r="W273" s="55">
        <f>KS201EW_Numbers!W235</f>
        <v>223</v>
      </c>
      <c r="X273" s="55">
        <f t="shared" si="99"/>
        <v>81944</v>
      </c>
      <c r="Y273" s="55">
        <f t="shared" si="100"/>
        <v>0</v>
      </c>
      <c r="Z273" s="47">
        <f t="shared" si="92"/>
        <v>72999</v>
      </c>
      <c r="AA273" s="47">
        <f t="shared" si="93"/>
        <v>3090</v>
      </c>
      <c r="AB273" s="47">
        <f t="shared" si="94"/>
        <v>3733</v>
      </c>
      <c r="AC273" s="47">
        <f t="shared" si="95"/>
        <v>1752</v>
      </c>
      <c r="AD273" s="47">
        <f t="shared" si="96"/>
        <v>370</v>
      </c>
      <c r="AE273" s="47">
        <f t="shared" si="97"/>
        <v>81944</v>
      </c>
    </row>
    <row r="274" spans="1:31" x14ac:dyDescent="0.15">
      <c r="A274" s="47" t="s">
        <v>1209</v>
      </c>
      <c r="B274" s="47" t="s">
        <v>467</v>
      </c>
      <c r="C274" s="48" t="s">
        <v>1197</v>
      </c>
      <c r="D274" s="47" t="s">
        <v>1198</v>
      </c>
      <c r="E274" s="55">
        <f>KS201EW_Numbers!E236</f>
        <v>61629</v>
      </c>
      <c r="F274" s="55">
        <f>KS201EW_Numbers!F236</f>
        <v>59011</v>
      </c>
      <c r="G274" s="55">
        <f>KS201EW_Numbers!G236</f>
        <v>358</v>
      </c>
      <c r="H274" s="55">
        <f>KS201EW_Numbers!H236</f>
        <v>201</v>
      </c>
      <c r="I274" s="55">
        <f>KS201EW_Numbers!I236</f>
        <v>859</v>
      </c>
      <c r="J274" s="55">
        <f>KS201EW_Numbers!J236</f>
        <v>152</v>
      </c>
      <c r="K274" s="55">
        <f>KS201EW_Numbers!K236</f>
        <v>56</v>
      </c>
      <c r="L274" s="55">
        <f>KS201EW_Numbers!L236</f>
        <v>174</v>
      </c>
      <c r="M274" s="55">
        <f>KS201EW_Numbers!M236</f>
        <v>124</v>
      </c>
      <c r="N274" s="55">
        <f>KS201EW_Numbers!N236</f>
        <v>117</v>
      </c>
      <c r="O274" s="55">
        <f>KS201EW_Numbers!O236</f>
        <v>7</v>
      </c>
      <c r="P274" s="55">
        <f>KS201EW_Numbers!P236</f>
        <v>90</v>
      </c>
      <c r="Q274" s="55">
        <f>KS201EW_Numbers!Q236</f>
        <v>104</v>
      </c>
      <c r="R274" s="55">
        <f>KS201EW_Numbers!R236</f>
        <v>166</v>
      </c>
      <c r="S274" s="55">
        <f>KS201EW_Numbers!S236</f>
        <v>59</v>
      </c>
      <c r="T274" s="55">
        <f>KS201EW_Numbers!T236</f>
        <v>61</v>
      </c>
      <c r="U274" s="55">
        <f>KS201EW_Numbers!U236</f>
        <v>30</v>
      </c>
      <c r="V274" s="55">
        <f>KS201EW_Numbers!V236</f>
        <v>8</v>
      </c>
      <c r="W274" s="55">
        <f>KS201EW_Numbers!W236</f>
        <v>52</v>
      </c>
      <c r="X274" s="55">
        <f t="shared" si="99"/>
        <v>61629</v>
      </c>
      <c r="Y274" s="55">
        <f t="shared" si="100"/>
        <v>0</v>
      </c>
      <c r="Z274" s="47">
        <f t="shared" si="92"/>
        <v>60429</v>
      </c>
      <c r="AA274" s="47">
        <f t="shared" si="93"/>
        <v>150</v>
      </c>
      <c r="AB274" s="47">
        <f t="shared" si="94"/>
        <v>484</v>
      </c>
      <c r="AC274" s="47">
        <f t="shared" si="95"/>
        <v>506</v>
      </c>
      <c r="AD274" s="47">
        <f t="shared" si="96"/>
        <v>60</v>
      </c>
      <c r="AE274" s="47">
        <f t="shared" si="97"/>
        <v>61629</v>
      </c>
    </row>
    <row r="275" spans="1:31" x14ac:dyDescent="0.15">
      <c r="A275" s="47" t="s">
        <v>1210</v>
      </c>
      <c r="B275" s="47" t="s">
        <v>469</v>
      </c>
      <c r="C275" s="48" t="s">
        <v>1197</v>
      </c>
      <c r="D275" s="47" t="s">
        <v>1198</v>
      </c>
      <c r="E275" s="55">
        <f>KS201EW_Numbers!E237</f>
        <v>83287</v>
      </c>
      <c r="F275" s="55">
        <f>KS201EW_Numbers!F237</f>
        <v>79628</v>
      </c>
      <c r="G275" s="55">
        <f>KS201EW_Numbers!G237</f>
        <v>468</v>
      </c>
      <c r="H275" s="55">
        <f>KS201EW_Numbers!H237</f>
        <v>49</v>
      </c>
      <c r="I275" s="55">
        <f>KS201EW_Numbers!I237</f>
        <v>792</v>
      </c>
      <c r="J275" s="55">
        <f>KS201EW_Numbers!J237</f>
        <v>296</v>
      </c>
      <c r="K275" s="55">
        <f>KS201EW_Numbers!K237</f>
        <v>127</v>
      </c>
      <c r="L275" s="55">
        <f>KS201EW_Numbers!L237</f>
        <v>304</v>
      </c>
      <c r="M275" s="55">
        <f>KS201EW_Numbers!M237</f>
        <v>178</v>
      </c>
      <c r="N275" s="55">
        <f>KS201EW_Numbers!N237</f>
        <v>262</v>
      </c>
      <c r="O275" s="55">
        <f>KS201EW_Numbers!O237</f>
        <v>42</v>
      </c>
      <c r="P275" s="55">
        <f>KS201EW_Numbers!P237</f>
        <v>81</v>
      </c>
      <c r="Q275" s="55">
        <f>KS201EW_Numbers!Q237</f>
        <v>228</v>
      </c>
      <c r="R275" s="55">
        <f>KS201EW_Numbers!R237</f>
        <v>268</v>
      </c>
      <c r="S275" s="55">
        <f>KS201EW_Numbers!S237</f>
        <v>235</v>
      </c>
      <c r="T275" s="55">
        <f>KS201EW_Numbers!T237</f>
        <v>95</v>
      </c>
      <c r="U275" s="55">
        <f>KS201EW_Numbers!U237</f>
        <v>103</v>
      </c>
      <c r="V275" s="55">
        <f>KS201EW_Numbers!V237</f>
        <v>40</v>
      </c>
      <c r="W275" s="55">
        <f>KS201EW_Numbers!W237</f>
        <v>91</v>
      </c>
      <c r="X275" s="55">
        <f t="shared" si="99"/>
        <v>83287</v>
      </c>
      <c r="Y275" s="55">
        <f t="shared" si="100"/>
        <v>0</v>
      </c>
      <c r="Z275" s="47">
        <f t="shared" si="92"/>
        <v>80937</v>
      </c>
      <c r="AA275" s="47">
        <f t="shared" si="93"/>
        <v>433</v>
      </c>
      <c r="AB275" s="47">
        <f t="shared" si="94"/>
        <v>881</v>
      </c>
      <c r="AC275" s="47">
        <f t="shared" si="95"/>
        <v>905</v>
      </c>
      <c r="AD275" s="47">
        <f t="shared" si="96"/>
        <v>131</v>
      </c>
      <c r="AE275" s="47">
        <f t="shared" si="97"/>
        <v>83287</v>
      </c>
    </row>
    <row r="276" spans="1:31" x14ac:dyDescent="0.15">
      <c r="A276" s="47" t="s">
        <v>1211</v>
      </c>
      <c r="B276" s="47" t="s">
        <v>471</v>
      </c>
      <c r="C276" s="48" t="s">
        <v>1197</v>
      </c>
      <c r="D276" s="47" t="s">
        <v>1198</v>
      </c>
      <c r="E276" s="55">
        <f>KS201EW_Numbers!E238</f>
        <v>138048</v>
      </c>
      <c r="F276" s="55">
        <f>KS201EW_Numbers!F238</f>
        <v>131666</v>
      </c>
      <c r="G276" s="55">
        <f>KS201EW_Numbers!G238</f>
        <v>998</v>
      </c>
      <c r="H276" s="55">
        <f>KS201EW_Numbers!H238</f>
        <v>62</v>
      </c>
      <c r="I276" s="55">
        <f>KS201EW_Numbers!I238</f>
        <v>1941</v>
      </c>
      <c r="J276" s="55">
        <f>KS201EW_Numbers!J238</f>
        <v>595</v>
      </c>
      <c r="K276" s="55">
        <f>KS201EW_Numbers!K238</f>
        <v>176</v>
      </c>
      <c r="L276" s="55">
        <f>KS201EW_Numbers!L238</f>
        <v>371</v>
      </c>
      <c r="M276" s="55">
        <f>KS201EW_Numbers!M238</f>
        <v>325</v>
      </c>
      <c r="N276" s="55">
        <f>KS201EW_Numbers!N238</f>
        <v>323</v>
      </c>
      <c r="O276" s="55">
        <f>KS201EW_Numbers!O238</f>
        <v>34</v>
      </c>
      <c r="P276" s="55">
        <f>KS201EW_Numbers!P238</f>
        <v>111</v>
      </c>
      <c r="Q276" s="55">
        <f>KS201EW_Numbers!Q238</f>
        <v>367</v>
      </c>
      <c r="R276" s="55">
        <f>KS201EW_Numbers!R238</f>
        <v>440</v>
      </c>
      <c r="S276" s="55">
        <f>KS201EW_Numbers!S238</f>
        <v>239</v>
      </c>
      <c r="T276" s="55">
        <f>KS201EW_Numbers!T238</f>
        <v>134</v>
      </c>
      <c r="U276" s="55">
        <f>KS201EW_Numbers!U238</f>
        <v>61</v>
      </c>
      <c r="V276" s="55">
        <f>KS201EW_Numbers!V238</f>
        <v>47</v>
      </c>
      <c r="W276" s="55">
        <f>KS201EW_Numbers!W238</f>
        <v>158</v>
      </c>
      <c r="X276" s="55">
        <f t="shared" si="99"/>
        <v>138048</v>
      </c>
      <c r="Y276" s="55">
        <f t="shared" si="100"/>
        <v>0</v>
      </c>
      <c r="Z276" s="47">
        <f t="shared" si="92"/>
        <v>134667</v>
      </c>
      <c r="AA276" s="47">
        <f t="shared" si="93"/>
        <v>434</v>
      </c>
      <c r="AB276" s="47">
        <f t="shared" si="94"/>
        <v>1275</v>
      </c>
      <c r="AC276" s="47">
        <f t="shared" si="95"/>
        <v>1467</v>
      </c>
      <c r="AD276" s="47">
        <f t="shared" si="96"/>
        <v>205</v>
      </c>
      <c r="AE276" s="47">
        <f t="shared" si="97"/>
        <v>138048</v>
      </c>
    </row>
    <row r="277" spans="1:31" x14ac:dyDescent="0.15">
      <c r="A277" s="47" t="s">
        <v>1212</v>
      </c>
      <c r="B277" s="47" t="s">
        <v>473</v>
      </c>
      <c r="C277" s="48" t="s">
        <v>1197</v>
      </c>
      <c r="D277" s="47" t="s">
        <v>1198</v>
      </c>
      <c r="E277" s="55">
        <f>KS201EW_Numbers!E239</f>
        <v>79443</v>
      </c>
      <c r="F277" s="55">
        <f>KS201EW_Numbers!F239</f>
        <v>73325</v>
      </c>
      <c r="G277" s="55">
        <f>KS201EW_Numbers!G239</f>
        <v>622</v>
      </c>
      <c r="H277" s="55">
        <f>KS201EW_Numbers!H239</f>
        <v>122</v>
      </c>
      <c r="I277" s="55">
        <f>KS201EW_Numbers!I239</f>
        <v>2692</v>
      </c>
      <c r="J277" s="55">
        <f>KS201EW_Numbers!J239</f>
        <v>241</v>
      </c>
      <c r="K277" s="55">
        <f>KS201EW_Numbers!K239</f>
        <v>132</v>
      </c>
      <c r="L277" s="55">
        <f>KS201EW_Numbers!L239</f>
        <v>382</v>
      </c>
      <c r="M277" s="55">
        <f>KS201EW_Numbers!M239</f>
        <v>222</v>
      </c>
      <c r="N277" s="55">
        <f>KS201EW_Numbers!N239</f>
        <v>284</v>
      </c>
      <c r="O277" s="55">
        <f>KS201EW_Numbers!O239</f>
        <v>40</v>
      </c>
      <c r="P277" s="55">
        <f>KS201EW_Numbers!P239</f>
        <v>186</v>
      </c>
      <c r="Q277" s="55">
        <f>KS201EW_Numbers!Q239</f>
        <v>202</v>
      </c>
      <c r="R277" s="55">
        <f>KS201EW_Numbers!R239</f>
        <v>410</v>
      </c>
      <c r="S277" s="55">
        <f>KS201EW_Numbers!S239</f>
        <v>197</v>
      </c>
      <c r="T277" s="55">
        <f>KS201EW_Numbers!T239</f>
        <v>159</v>
      </c>
      <c r="U277" s="55">
        <f>KS201EW_Numbers!U239</f>
        <v>61</v>
      </c>
      <c r="V277" s="55">
        <f>KS201EW_Numbers!V239</f>
        <v>40</v>
      </c>
      <c r="W277" s="55">
        <f>KS201EW_Numbers!W239</f>
        <v>126</v>
      </c>
      <c r="X277" s="55">
        <f t="shared" si="99"/>
        <v>79443</v>
      </c>
      <c r="Y277" s="55">
        <f t="shared" si="100"/>
        <v>0</v>
      </c>
      <c r="Z277" s="47">
        <f t="shared" si="92"/>
        <v>76761</v>
      </c>
      <c r="AA277" s="47">
        <f t="shared" si="93"/>
        <v>417</v>
      </c>
      <c r="AB277" s="47">
        <f t="shared" si="94"/>
        <v>1122</v>
      </c>
      <c r="AC277" s="47">
        <f t="shared" si="95"/>
        <v>977</v>
      </c>
      <c r="AD277" s="47">
        <f t="shared" si="96"/>
        <v>166</v>
      </c>
      <c r="AE277" s="47">
        <f t="shared" si="97"/>
        <v>79443</v>
      </c>
    </row>
    <row r="278" spans="1:31" x14ac:dyDescent="0.15">
      <c r="D278" s="50" t="s">
        <v>936</v>
      </c>
      <c r="E278" s="56">
        <f t="shared" ref="E278:W278" si="101">SUM(E264:E277)</f>
        <v>1724950</v>
      </c>
      <c r="F278" s="56">
        <f t="shared" si="101"/>
        <v>1543600</v>
      </c>
      <c r="G278" s="56">
        <f t="shared" si="101"/>
        <v>13769</v>
      </c>
      <c r="H278" s="56">
        <f t="shared" si="101"/>
        <v>2631</v>
      </c>
      <c r="I278" s="56">
        <f t="shared" si="101"/>
        <v>48308</v>
      </c>
      <c r="J278" s="56">
        <f t="shared" si="101"/>
        <v>9031</v>
      </c>
      <c r="K278" s="56">
        <f t="shared" si="101"/>
        <v>4212</v>
      </c>
      <c r="L278" s="56">
        <f t="shared" si="101"/>
        <v>7833</v>
      </c>
      <c r="M278" s="56">
        <f t="shared" si="101"/>
        <v>6559</v>
      </c>
      <c r="N278" s="56">
        <f t="shared" si="101"/>
        <v>16500</v>
      </c>
      <c r="O278" s="56">
        <f t="shared" si="101"/>
        <v>5055</v>
      </c>
      <c r="P278" s="56">
        <f t="shared" si="101"/>
        <v>4362</v>
      </c>
      <c r="Q278" s="56">
        <f t="shared" si="101"/>
        <v>8273</v>
      </c>
      <c r="R278" s="56">
        <f t="shared" si="101"/>
        <v>13037</v>
      </c>
      <c r="S278" s="56">
        <f t="shared" si="101"/>
        <v>24613</v>
      </c>
      <c r="T278" s="56">
        <f t="shared" si="101"/>
        <v>6416</v>
      </c>
      <c r="U278" s="56">
        <f t="shared" si="101"/>
        <v>3650</v>
      </c>
      <c r="V278" s="56">
        <f t="shared" si="101"/>
        <v>2593</v>
      </c>
      <c r="W278" s="56">
        <f t="shared" si="101"/>
        <v>4508</v>
      </c>
      <c r="X278" s="55">
        <f t="shared" si="99"/>
        <v>1724950</v>
      </c>
      <c r="Y278" s="55">
        <f t="shared" si="100"/>
        <v>0</v>
      </c>
      <c r="Z278" s="47">
        <f t="shared" si="92"/>
        <v>1608308</v>
      </c>
      <c r="AA278" s="47">
        <f t="shared" si="93"/>
        <v>34679</v>
      </c>
      <c r="AB278" s="47">
        <f t="shared" si="94"/>
        <v>47227</v>
      </c>
      <c r="AC278" s="47">
        <f t="shared" si="95"/>
        <v>27635</v>
      </c>
      <c r="AD278" s="47">
        <f t="shared" si="96"/>
        <v>7101</v>
      </c>
      <c r="AE278" s="47">
        <f t="shared" si="97"/>
        <v>1724950</v>
      </c>
    </row>
    <row r="279" spans="1:31" x14ac:dyDescent="0.15"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Z279" s="47">
        <f t="shared" si="92"/>
        <v>0</v>
      </c>
      <c r="AA279" s="47">
        <f t="shared" si="93"/>
        <v>0</v>
      </c>
      <c r="AB279" s="47">
        <f t="shared" si="94"/>
        <v>0</v>
      </c>
      <c r="AC279" s="47">
        <f t="shared" si="95"/>
        <v>0</v>
      </c>
      <c r="AD279" s="47">
        <f t="shared" si="96"/>
        <v>0</v>
      </c>
      <c r="AE279" s="47">
        <f t="shared" si="97"/>
        <v>0</v>
      </c>
    </row>
    <row r="280" spans="1:31" x14ac:dyDescent="0.15">
      <c r="A280" s="47" t="s">
        <v>1213</v>
      </c>
      <c r="B280" s="47" t="s">
        <v>1214</v>
      </c>
      <c r="C280" s="48" t="s">
        <v>1215</v>
      </c>
      <c r="D280" s="47" t="s">
        <v>1216</v>
      </c>
      <c r="E280" s="55">
        <f>KS201EW_Numbers!E312</f>
        <v>113205</v>
      </c>
      <c r="F280" s="55">
        <f>KS201EW_Numbers!F312</f>
        <v>96080</v>
      </c>
      <c r="G280" s="55">
        <f>KS201EW_Numbers!G312</f>
        <v>984</v>
      </c>
      <c r="H280" s="55">
        <f>KS201EW_Numbers!H312</f>
        <v>118</v>
      </c>
      <c r="I280" s="55">
        <f>KS201EW_Numbers!I312</f>
        <v>5372</v>
      </c>
      <c r="J280" s="55">
        <f>KS201EW_Numbers!J312</f>
        <v>656</v>
      </c>
      <c r="K280" s="55">
        <f>KS201EW_Numbers!K312</f>
        <v>297</v>
      </c>
      <c r="L280" s="55">
        <f>KS201EW_Numbers!L312</f>
        <v>808</v>
      </c>
      <c r="M280" s="55">
        <f>KS201EW_Numbers!M312</f>
        <v>542</v>
      </c>
      <c r="N280" s="55">
        <f>KS201EW_Numbers!N312</f>
        <v>1989</v>
      </c>
      <c r="O280" s="55">
        <f>KS201EW_Numbers!O312</f>
        <v>518</v>
      </c>
      <c r="P280" s="55">
        <f>KS201EW_Numbers!P312</f>
        <v>134</v>
      </c>
      <c r="Q280" s="55">
        <f>KS201EW_Numbers!Q312</f>
        <v>556</v>
      </c>
      <c r="R280" s="55">
        <f>KS201EW_Numbers!R312</f>
        <v>2467</v>
      </c>
      <c r="S280" s="55">
        <f>KS201EW_Numbers!S312</f>
        <v>1586</v>
      </c>
      <c r="T280" s="55">
        <f>KS201EW_Numbers!T312</f>
        <v>402</v>
      </c>
      <c r="U280" s="55">
        <f>KS201EW_Numbers!U312</f>
        <v>201</v>
      </c>
      <c r="V280" s="55">
        <f>KS201EW_Numbers!V312</f>
        <v>201</v>
      </c>
      <c r="W280" s="55">
        <f>KS201EW_Numbers!W312</f>
        <v>294</v>
      </c>
      <c r="X280" s="55">
        <f t="shared" ref="X280:X296" si="102">SUM(F280:W280)</f>
        <v>113205</v>
      </c>
      <c r="Y280" s="55">
        <f t="shared" ref="Y280:Y296" si="103">E280-X280</f>
        <v>0</v>
      </c>
      <c r="Z280" s="47">
        <f t="shared" si="92"/>
        <v>102554</v>
      </c>
      <c r="AA280" s="47">
        <f t="shared" si="93"/>
        <v>2189</v>
      </c>
      <c r="AB280" s="47">
        <f t="shared" si="94"/>
        <v>5664</v>
      </c>
      <c r="AC280" s="47">
        <f t="shared" si="95"/>
        <v>2303</v>
      </c>
      <c r="AD280" s="47">
        <f t="shared" si="96"/>
        <v>495</v>
      </c>
      <c r="AE280" s="47">
        <f t="shared" si="97"/>
        <v>113205</v>
      </c>
    </row>
    <row r="281" spans="1:31" x14ac:dyDescent="0.15">
      <c r="A281" s="47" t="s">
        <v>1217</v>
      </c>
      <c r="B281" s="47" t="s">
        <v>1218</v>
      </c>
      <c r="C281" s="48" t="s">
        <v>1215</v>
      </c>
      <c r="D281" s="47" t="s">
        <v>1216</v>
      </c>
      <c r="E281" s="55">
        <f>KS201EW_Numbers!E321</f>
        <v>153822</v>
      </c>
      <c r="F281" s="55">
        <f>KS201EW_Numbers!F321</f>
        <v>139044</v>
      </c>
      <c r="G281" s="55">
        <f>KS201EW_Numbers!G321</f>
        <v>1284</v>
      </c>
      <c r="H281" s="55">
        <f>KS201EW_Numbers!H321</f>
        <v>164</v>
      </c>
      <c r="I281" s="55">
        <f>KS201EW_Numbers!I321</f>
        <v>5362</v>
      </c>
      <c r="J281" s="55">
        <f>KS201EW_Numbers!J321</f>
        <v>776</v>
      </c>
      <c r="K281" s="55">
        <f>KS201EW_Numbers!K321</f>
        <v>262</v>
      </c>
      <c r="L281" s="55">
        <f>KS201EW_Numbers!L321</f>
        <v>831</v>
      </c>
      <c r="M281" s="55">
        <f>KS201EW_Numbers!M321</f>
        <v>551</v>
      </c>
      <c r="N281" s="55">
        <f>KS201EW_Numbers!N321</f>
        <v>1675</v>
      </c>
      <c r="O281" s="55">
        <f>KS201EW_Numbers!O321</f>
        <v>473</v>
      </c>
      <c r="P281" s="55">
        <f>KS201EW_Numbers!P321</f>
        <v>225</v>
      </c>
      <c r="Q281" s="55">
        <f>KS201EW_Numbers!Q321</f>
        <v>659</v>
      </c>
      <c r="R281" s="55">
        <f>KS201EW_Numbers!R321</f>
        <v>776</v>
      </c>
      <c r="S281" s="55">
        <f>KS201EW_Numbers!S321</f>
        <v>701</v>
      </c>
      <c r="T281" s="55">
        <f>KS201EW_Numbers!T321</f>
        <v>514</v>
      </c>
      <c r="U281" s="55">
        <f>KS201EW_Numbers!U321</f>
        <v>161</v>
      </c>
      <c r="V281" s="55">
        <f>KS201EW_Numbers!V321</f>
        <v>139</v>
      </c>
      <c r="W281" s="55">
        <f>KS201EW_Numbers!W321</f>
        <v>225</v>
      </c>
      <c r="X281" s="55">
        <f t="shared" si="102"/>
        <v>153822</v>
      </c>
      <c r="Y281" s="55">
        <f t="shared" si="103"/>
        <v>0</v>
      </c>
      <c r="Z281" s="47">
        <f t="shared" si="92"/>
        <v>145854</v>
      </c>
      <c r="AA281" s="47">
        <f t="shared" si="93"/>
        <v>1376</v>
      </c>
      <c r="AB281" s="47">
        <f t="shared" si="94"/>
        <v>3808</v>
      </c>
      <c r="AC281" s="47">
        <f t="shared" si="95"/>
        <v>2420</v>
      </c>
      <c r="AD281" s="47">
        <f t="shared" si="96"/>
        <v>364</v>
      </c>
      <c r="AE281" s="47">
        <f t="shared" si="97"/>
        <v>153822</v>
      </c>
    </row>
    <row r="282" spans="1:31" x14ac:dyDescent="0.15">
      <c r="A282" s="47" t="s">
        <v>1219</v>
      </c>
      <c r="B282" s="47" t="s">
        <v>1220</v>
      </c>
      <c r="C282" s="48" t="s">
        <v>1215</v>
      </c>
      <c r="D282" s="47" t="s">
        <v>1216</v>
      </c>
      <c r="E282" s="55">
        <f>KS201EW_Numbers!E318</f>
        <v>155698</v>
      </c>
      <c r="F282" s="55">
        <f>KS201EW_Numbers!F318</f>
        <v>101725</v>
      </c>
      <c r="G282" s="55">
        <f>KS201EW_Numbers!G318</f>
        <v>2269</v>
      </c>
      <c r="H282" s="55">
        <f>KS201EW_Numbers!H318</f>
        <v>90</v>
      </c>
      <c r="I282" s="55">
        <f>KS201EW_Numbers!I318</f>
        <v>12303</v>
      </c>
      <c r="J282" s="55">
        <f>KS201EW_Numbers!J318</f>
        <v>2718</v>
      </c>
      <c r="K282" s="55">
        <f>KS201EW_Numbers!K318</f>
        <v>802</v>
      </c>
      <c r="L282" s="55">
        <f>KS201EW_Numbers!L318</f>
        <v>1428</v>
      </c>
      <c r="M282" s="55">
        <f>KS201EW_Numbers!M318</f>
        <v>1232</v>
      </c>
      <c r="N282" s="55">
        <f>KS201EW_Numbers!N318</f>
        <v>6514</v>
      </c>
      <c r="O282" s="55">
        <f>KS201EW_Numbers!O318</f>
        <v>6967</v>
      </c>
      <c r="P282" s="55">
        <f>KS201EW_Numbers!P318</f>
        <v>695</v>
      </c>
      <c r="Q282" s="55">
        <f>KS201EW_Numbers!Q318</f>
        <v>1603</v>
      </c>
      <c r="R282" s="55">
        <f>KS201EW_Numbers!R318</f>
        <v>5382</v>
      </c>
      <c r="S282" s="55">
        <f>KS201EW_Numbers!S318</f>
        <v>6087</v>
      </c>
      <c r="T282" s="55">
        <f>KS201EW_Numbers!T318</f>
        <v>3279</v>
      </c>
      <c r="U282" s="55">
        <f>KS201EW_Numbers!U318</f>
        <v>1104</v>
      </c>
      <c r="V282" s="55">
        <f>KS201EW_Numbers!V318</f>
        <v>680</v>
      </c>
      <c r="W282" s="55">
        <f>KS201EW_Numbers!W318</f>
        <v>820</v>
      </c>
      <c r="X282" s="55">
        <f t="shared" si="102"/>
        <v>155698</v>
      </c>
      <c r="Y282" s="55">
        <f t="shared" si="103"/>
        <v>0</v>
      </c>
      <c r="Z282" s="47">
        <f t="shared" si="92"/>
        <v>116387</v>
      </c>
      <c r="AA282" s="47">
        <f t="shared" si="93"/>
        <v>10470</v>
      </c>
      <c r="AB282" s="47">
        <f t="shared" si="94"/>
        <v>21161</v>
      </c>
      <c r="AC282" s="47">
        <f t="shared" si="95"/>
        <v>6180</v>
      </c>
      <c r="AD282" s="47">
        <f t="shared" si="96"/>
        <v>1500</v>
      </c>
      <c r="AE282" s="47">
        <f t="shared" si="97"/>
        <v>155698</v>
      </c>
    </row>
    <row r="283" spans="1:31" x14ac:dyDescent="0.15">
      <c r="A283" s="47" t="s">
        <v>1221</v>
      </c>
      <c r="B283" s="47" t="s">
        <v>1222</v>
      </c>
      <c r="C283" s="48" t="s">
        <v>1215</v>
      </c>
      <c r="D283" s="47" t="s">
        <v>1216</v>
      </c>
      <c r="E283" s="55">
        <f>KS201EW_Numbers!E319</f>
        <v>140205</v>
      </c>
      <c r="F283" s="55">
        <f>KS201EW_Numbers!F319</f>
        <v>48401</v>
      </c>
      <c r="G283" s="55">
        <f>KS201EW_Numbers!G319</f>
        <v>1607</v>
      </c>
      <c r="H283" s="55">
        <f>KS201EW_Numbers!H319</f>
        <v>220</v>
      </c>
      <c r="I283" s="55">
        <f>KS201EW_Numbers!I319</f>
        <v>13825</v>
      </c>
      <c r="J283" s="55">
        <f>KS201EW_Numbers!J319</f>
        <v>1667</v>
      </c>
      <c r="K283" s="55">
        <f>KS201EW_Numbers!K319</f>
        <v>607</v>
      </c>
      <c r="L283" s="55">
        <f>KS201EW_Numbers!L319</f>
        <v>1429</v>
      </c>
      <c r="M283" s="55">
        <f>KS201EW_Numbers!M319</f>
        <v>1055</v>
      </c>
      <c r="N283" s="55">
        <f>KS201EW_Numbers!N319</f>
        <v>21922</v>
      </c>
      <c r="O283" s="55">
        <f>KS201EW_Numbers!O319</f>
        <v>24869</v>
      </c>
      <c r="P283" s="55">
        <f>KS201EW_Numbers!P319</f>
        <v>549</v>
      </c>
      <c r="Q283" s="55">
        <f>KS201EW_Numbers!Q319</f>
        <v>797</v>
      </c>
      <c r="R283" s="55">
        <f>KS201EW_Numbers!R319</f>
        <v>7560</v>
      </c>
      <c r="S283" s="55">
        <f>KS201EW_Numbers!S319</f>
        <v>7548</v>
      </c>
      <c r="T283" s="55">
        <f>KS201EW_Numbers!T319</f>
        <v>3096</v>
      </c>
      <c r="U283" s="55">
        <f>KS201EW_Numbers!U319</f>
        <v>1471</v>
      </c>
      <c r="V283" s="55">
        <f>KS201EW_Numbers!V319</f>
        <v>928</v>
      </c>
      <c r="W283" s="55">
        <f>KS201EW_Numbers!W319</f>
        <v>2654</v>
      </c>
      <c r="X283" s="55">
        <f t="shared" si="102"/>
        <v>140205</v>
      </c>
      <c r="Y283" s="55">
        <f t="shared" si="103"/>
        <v>0</v>
      </c>
      <c r="Z283" s="47">
        <f t="shared" si="92"/>
        <v>64053</v>
      </c>
      <c r="AA283" s="47">
        <f t="shared" si="93"/>
        <v>12115</v>
      </c>
      <c r="AB283" s="47">
        <f t="shared" si="94"/>
        <v>55697</v>
      </c>
      <c r="AC283" s="47">
        <f t="shared" si="95"/>
        <v>4758</v>
      </c>
      <c r="AD283" s="47">
        <f t="shared" si="96"/>
        <v>3582</v>
      </c>
      <c r="AE283" s="47">
        <f t="shared" si="97"/>
        <v>140205</v>
      </c>
    </row>
    <row r="284" spans="1:31" x14ac:dyDescent="0.15">
      <c r="A284" s="47" t="s">
        <v>1223</v>
      </c>
      <c r="B284" s="47" t="s">
        <v>1224</v>
      </c>
      <c r="C284" s="48" t="s">
        <v>1215</v>
      </c>
      <c r="D284" s="47" t="s">
        <v>1216</v>
      </c>
      <c r="E284" s="55">
        <f>KS201EW_Numbers!E322</f>
        <v>144560</v>
      </c>
      <c r="F284" s="55">
        <f>KS201EW_Numbers!F322</f>
        <v>112081</v>
      </c>
      <c r="G284" s="55">
        <f>KS201EW_Numbers!G322</f>
        <v>2055</v>
      </c>
      <c r="H284" s="55">
        <f>KS201EW_Numbers!H322</f>
        <v>219</v>
      </c>
      <c r="I284" s="55">
        <f>KS201EW_Numbers!I322</f>
        <v>10150</v>
      </c>
      <c r="J284" s="55">
        <f>KS201EW_Numbers!J322</f>
        <v>679</v>
      </c>
      <c r="K284" s="55">
        <f>KS201EW_Numbers!K322</f>
        <v>358</v>
      </c>
      <c r="L284" s="55">
        <f>KS201EW_Numbers!L322</f>
        <v>1399</v>
      </c>
      <c r="M284" s="55">
        <f>KS201EW_Numbers!M322</f>
        <v>879</v>
      </c>
      <c r="N284" s="55">
        <f>KS201EW_Numbers!N322</f>
        <v>5860</v>
      </c>
      <c r="O284" s="55">
        <f>KS201EW_Numbers!O322</f>
        <v>4238</v>
      </c>
      <c r="P284" s="55">
        <f>KS201EW_Numbers!P322</f>
        <v>393</v>
      </c>
      <c r="Q284" s="55">
        <f>KS201EW_Numbers!Q322</f>
        <v>1071</v>
      </c>
      <c r="R284" s="55">
        <f>KS201EW_Numbers!R322</f>
        <v>2286</v>
      </c>
      <c r="S284" s="55">
        <f>KS201EW_Numbers!S322</f>
        <v>1039</v>
      </c>
      <c r="T284" s="55">
        <f>KS201EW_Numbers!T322</f>
        <v>473</v>
      </c>
      <c r="U284" s="55">
        <f>KS201EW_Numbers!U322</f>
        <v>213</v>
      </c>
      <c r="V284" s="55">
        <f>KS201EW_Numbers!V322</f>
        <v>379</v>
      </c>
      <c r="W284" s="55">
        <f>KS201EW_Numbers!W322</f>
        <v>788</v>
      </c>
      <c r="X284" s="55">
        <f t="shared" si="102"/>
        <v>144560</v>
      </c>
      <c r="Y284" s="55">
        <f t="shared" si="103"/>
        <v>0</v>
      </c>
      <c r="Z284" s="47">
        <f t="shared" si="92"/>
        <v>124505</v>
      </c>
      <c r="AA284" s="47">
        <f t="shared" si="93"/>
        <v>1725</v>
      </c>
      <c r="AB284" s="47">
        <f t="shared" si="94"/>
        <v>13848</v>
      </c>
      <c r="AC284" s="47">
        <f t="shared" si="95"/>
        <v>3315</v>
      </c>
      <c r="AD284" s="47">
        <f t="shared" si="96"/>
        <v>1167</v>
      </c>
      <c r="AE284" s="47">
        <f t="shared" si="97"/>
        <v>144560</v>
      </c>
    </row>
    <row r="285" spans="1:31" x14ac:dyDescent="0.15">
      <c r="A285" s="47" t="s">
        <v>1225</v>
      </c>
      <c r="B285" s="47" t="s">
        <v>1226</v>
      </c>
      <c r="C285" s="48" t="s">
        <v>1215</v>
      </c>
      <c r="D285" s="47" t="s">
        <v>1216</v>
      </c>
      <c r="E285" s="55">
        <f>KS201EW_Numbers!E323</f>
        <v>154380</v>
      </c>
      <c r="F285" s="55">
        <f>KS201EW_Numbers!F323</f>
        <v>129119</v>
      </c>
      <c r="G285" s="55">
        <f>KS201EW_Numbers!G323</f>
        <v>1367</v>
      </c>
      <c r="H285" s="55">
        <f>KS201EW_Numbers!H323</f>
        <v>291</v>
      </c>
      <c r="I285" s="55">
        <f>KS201EW_Numbers!I323</f>
        <v>5748</v>
      </c>
      <c r="J285" s="55">
        <f>KS201EW_Numbers!J323</f>
        <v>890</v>
      </c>
      <c r="K285" s="55">
        <f>KS201EW_Numbers!K323</f>
        <v>337</v>
      </c>
      <c r="L285" s="55">
        <f>KS201EW_Numbers!L323</f>
        <v>1273</v>
      </c>
      <c r="M285" s="55">
        <f>KS201EW_Numbers!M323</f>
        <v>682</v>
      </c>
      <c r="N285" s="55">
        <f>KS201EW_Numbers!N323</f>
        <v>5331</v>
      </c>
      <c r="O285" s="55">
        <f>KS201EW_Numbers!O323</f>
        <v>2865</v>
      </c>
      <c r="P285" s="55">
        <f>KS201EW_Numbers!P323</f>
        <v>222</v>
      </c>
      <c r="Q285" s="55">
        <f>KS201EW_Numbers!Q323</f>
        <v>1203</v>
      </c>
      <c r="R285" s="55">
        <f>KS201EW_Numbers!R323</f>
        <v>1817</v>
      </c>
      <c r="S285" s="55">
        <f>KS201EW_Numbers!S323</f>
        <v>1203</v>
      </c>
      <c r="T285" s="55">
        <f>KS201EW_Numbers!T323</f>
        <v>712</v>
      </c>
      <c r="U285" s="55">
        <f>KS201EW_Numbers!U323</f>
        <v>178</v>
      </c>
      <c r="V285" s="55">
        <f>KS201EW_Numbers!V323</f>
        <v>500</v>
      </c>
      <c r="W285" s="55">
        <f>KS201EW_Numbers!W323</f>
        <v>642</v>
      </c>
      <c r="X285" s="55">
        <f t="shared" si="102"/>
        <v>154380</v>
      </c>
      <c r="Y285" s="55">
        <f t="shared" si="103"/>
        <v>0</v>
      </c>
      <c r="Z285" s="47">
        <f t="shared" si="92"/>
        <v>136525</v>
      </c>
      <c r="AA285" s="47">
        <f t="shared" si="93"/>
        <v>2093</v>
      </c>
      <c r="AB285" s="47">
        <f t="shared" si="94"/>
        <v>11438</v>
      </c>
      <c r="AC285" s="47">
        <f t="shared" si="95"/>
        <v>3182</v>
      </c>
      <c r="AD285" s="47">
        <f t="shared" si="96"/>
        <v>1142</v>
      </c>
      <c r="AE285" s="47">
        <f t="shared" si="97"/>
        <v>154380</v>
      </c>
    </row>
    <row r="286" spans="1:31" x14ac:dyDescent="0.15">
      <c r="A286" s="47" t="s">
        <v>1227</v>
      </c>
      <c r="B286" s="47" t="s">
        <v>1228</v>
      </c>
      <c r="C286" s="48" t="s">
        <v>1215</v>
      </c>
      <c r="D286" s="47" t="s">
        <v>1216</v>
      </c>
      <c r="E286" s="55">
        <f>KS201EW_Numbers!E316</f>
        <v>248821</v>
      </c>
      <c r="F286" s="55">
        <f>KS201EW_Numbers!F316</f>
        <v>183934</v>
      </c>
      <c r="G286" s="55">
        <f>KS201EW_Numbers!G316</f>
        <v>2498</v>
      </c>
      <c r="H286" s="55">
        <f>KS201EW_Numbers!H316</f>
        <v>72</v>
      </c>
      <c r="I286" s="55">
        <f>KS201EW_Numbers!I316</f>
        <v>12590</v>
      </c>
      <c r="J286" s="55">
        <f>KS201EW_Numbers!J316</f>
        <v>2243</v>
      </c>
      <c r="K286" s="55">
        <f>KS201EW_Numbers!K316</f>
        <v>1597</v>
      </c>
      <c r="L286" s="55">
        <f>KS201EW_Numbers!L316</f>
        <v>2228</v>
      </c>
      <c r="M286" s="55">
        <f>KS201EW_Numbers!M316</f>
        <v>2167</v>
      </c>
      <c r="N286" s="55">
        <f>KS201EW_Numbers!N316</f>
        <v>8106</v>
      </c>
      <c r="O286" s="55">
        <f>KS201EW_Numbers!O316</f>
        <v>3851</v>
      </c>
      <c r="P286" s="55">
        <f>KS201EW_Numbers!P316</f>
        <v>1989</v>
      </c>
      <c r="Q286" s="55">
        <f>KS201EW_Numbers!Q316</f>
        <v>2722</v>
      </c>
      <c r="R286" s="55">
        <f>KS201EW_Numbers!R316</f>
        <v>6114</v>
      </c>
      <c r="S286" s="55">
        <f>KS201EW_Numbers!S316</f>
        <v>13058</v>
      </c>
      <c r="T286" s="55">
        <f>KS201EW_Numbers!T316</f>
        <v>2524</v>
      </c>
      <c r="U286" s="55">
        <f>KS201EW_Numbers!U316</f>
        <v>1549</v>
      </c>
      <c r="V286" s="55">
        <f>KS201EW_Numbers!V316</f>
        <v>565</v>
      </c>
      <c r="W286" s="55">
        <f>KS201EW_Numbers!W316</f>
        <v>1014</v>
      </c>
      <c r="X286" s="55">
        <f t="shared" si="102"/>
        <v>248821</v>
      </c>
      <c r="Y286" s="55">
        <f t="shared" si="103"/>
        <v>0</v>
      </c>
      <c r="Z286" s="47">
        <f t="shared" si="92"/>
        <v>199094</v>
      </c>
      <c r="AA286" s="47">
        <f t="shared" si="93"/>
        <v>17131</v>
      </c>
      <c r="AB286" s="47">
        <f t="shared" si="94"/>
        <v>22782</v>
      </c>
      <c r="AC286" s="47">
        <f t="shared" si="95"/>
        <v>8235</v>
      </c>
      <c r="AD286" s="47">
        <f t="shared" si="96"/>
        <v>1579</v>
      </c>
      <c r="AE286" s="47">
        <f t="shared" si="97"/>
        <v>248821</v>
      </c>
    </row>
    <row r="287" spans="1:31" x14ac:dyDescent="0.15">
      <c r="A287" s="47" t="s">
        <v>1229</v>
      </c>
      <c r="B287" s="47" t="s">
        <v>629</v>
      </c>
      <c r="C287" s="48" t="s">
        <v>1215</v>
      </c>
      <c r="D287" s="47" t="s">
        <v>1216</v>
      </c>
      <c r="E287" s="55">
        <f>KS201EW_Numbers!E326</f>
        <v>174137</v>
      </c>
      <c r="F287" s="55">
        <f>KS201EW_Numbers!F326</f>
        <v>148360</v>
      </c>
      <c r="G287" s="55">
        <f>KS201EW_Numbers!G326</f>
        <v>1573</v>
      </c>
      <c r="H287" s="55">
        <f>KS201EW_Numbers!H326</f>
        <v>134</v>
      </c>
      <c r="I287" s="55">
        <f>KS201EW_Numbers!I326</f>
        <v>6012</v>
      </c>
      <c r="J287" s="55">
        <f>KS201EW_Numbers!J326</f>
        <v>1518</v>
      </c>
      <c r="K287" s="55">
        <f>KS201EW_Numbers!K326</f>
        <v>461</v>
      </c>
      <c r="L287" s="55">
        <f>KS201EW_Numbers!L326</f>
        <v>1077</v>
      </c>
      <c r="M287" s="55">
        <f>KS201EW_Numbers!M326</f>
        <v>808</v>
      </c>
      <c r="N287" s="55">
        <f>KS201EW_Numbers!N326</f>
        <v>1872</v>
      </c>
      <c r="O287" s="55">
        <f>KS201EW_Numbers!O326</f>
        <v>5408</v>
      </c>
      <c r="P287" s="55">
        <f>KS201EW_Numbers!P326</f>
        <v>201</v>
      </c>
      <c r="Q287" s="55">
        <f>KS201EW_Numbers!Q326</f>
        <v>636</v>
      </c>
      <c r="R287" s="55">
        <f>KS201EW_Numbers!R326</f>
        <v>1988</v>
      </c>
      <c r="S287" s="55">
        <f>KS201EW_Numbers!S326</f>
        <v>1676</v>
      </c>
      <c r="T287" s="55">
        <f>KS201EW_Numbers!T326</f>
        <v>1302</v>
      </c>
      <c r="U287" s="55">
        <f>KS201EW_Numbers!U326</f>
        <v>345</v>
      </c>
      <c r="V287" s="55">
        <f>KS201EW_Numbers!V326</f>
        <v>339</v>
      </c>
      <c r="W287" s="55">
        <f>KS201EW_Numbers!W326</f>
        <v>427</v>
      </c>
      <c r="X287" s="55">
        <f t="shared" si="102"/>
        <v>174137</v>
      </c>
      <c r="Y287" s="55">
        <f t="shared" si="103"/>
        <v>0</v>
      </c>
      <c r="Z287" s="47">
        <f t="shared" si="92"/>
        <v>156079</v>
      </c>
      <c r="AA287" s="47">
        <f t="shared" si="93"/>
        <v>3323</v>
      </c>
      <c r="AB287" s="47">
        <f t="shared" si="94"/>
        <v>10105</v>
      </c>
      <c r="AC287" s="47">
        <f t="shared" si="95"/>
        <v>3864</v>
      </c>
      <c r="AD287" s="47">
        <f t="shared" si="96"/>
        <v>766</v>
      </c>
      <c r="AE287" s="47">
        <f t="shared" si="97"/>
        <v>174137</v>
      </c>
    </row>
    <row r="288" spans="1:31" x14ac:dyDescent="0.15">
      <c r="A288" s="47" t="s">
        <v>1230</v>
      </c>
      <c r="B288" s="47" t="s">
        <v>631</v>
      </c>
      <c r="C288" s="48" t="s">
        <v>1215</v>
      </c>
      <c r="D288" s="47" t="s">
        <v>1216</v>
      </c>
      <c r="E288" s="55">
        <f>KS201EW_Numbers!E327</f>
        <v>92635</v>
      </c>
      <c r="F288" s="55">
        <f>KS201EW_Numbers!F327</f>
        <v>79579</v>
      </c>
      <c r="G288" s="55">
        <f>KS201EW_Numbers!G327</f>
        <v>1118</v>
      </c>
      <c r="H288" s="55">
        <f>KS201EW_Numbers!H327</f>
        <v>121</v>
      </c>
      <c r="I288" s="55">
        <f>KS201EW_Numbers!I327</f>
        <v>3931</v>
      </c>
      <c r="J288" s="55">
        <f>KS201EW_Numbers!J327</f>
        <v>380</v>
      </c>
      <c r="K288" s="55">
        <f>KS201EW_Numbers!K327</f>
        <v>190</v>
      </c>
      <c r="L288" s="55">
        <f>KS201EW_Numbers!L327</f>
        <v>998</v>
      </c>
      <c r="M288" s="55">
        <f>KS201EW_Numbers!M327</f>
        <v>472</v>
      </c>
      <c r="N288" s="55">
        <f>KS201EW_Numbers!N327</f>
        <v>1799</v>
      </c>
      <c r="O288" s="55">
        <f>KS201EW_Numbers!O327</f>
        <v>1772</v>
      </c>
      <c r="P288" s="55">
        <f>KS201EW_Numbers!P327</f>
        <v>120</v>
      </c>
      <c r="Q288" s="55">
        <f>KS201EW_Numbers!Q327</f>
        <v>442</v>
      </c>
      <c r="R288" s="55">
        <f>KS201EW_Numbers!R327</f>
        <v>913</v>
      </c>
      <c r="S288" s="55">
        <f>KS201EW_Numbers!S327</f>
        <v>258</v>
      </c>
      <c r="T288" s="55">
        <f>KS201EW_Numbers!T327</f>
        <v>213</v>
      </c>
      <c r="U288" s="55">
        <f>KS201EW_Numbers!U327</f>
        <v>53</v>
      </c>
      <c r="V288" s="55">
        <f>KS201EW_Numbers!V327</f>
        <v>58</v>
      </c>
      <c r="W288" s="55">
        <f>KS201EW_Numbers!W327</f>
        <v>218</v>
      </c>
      <c r="X288" s="55">
        <f t="shared" si="102"/>
        <v>92635</v>
      </c>
      <c r="Y288" s="55">
        <f t="shared" si="103"/>
        <v>0</v>
      </c>
      <c r="Z288" s="47">
        <f t="shared" si="92"/>
        <v>84749</v>
      </c>
      <c r="AA288" s="47">
        <f t="shared" si="93"/>
        <v>524</v>
      </c>
      <c r="AB288" s="47">
        <f t="shared" si="94"/>
        <v>5046</v>
      </c>
      <c r="AC288" s="47">
        <f t="shared" si="95"/>
        <v>2040</v>
      </c>
      <c r="AD288" s="47">
        <f t="shared" si="96"/>
        <v>276</v>
      </c>
      <c r="AE288" s="47">
        <f t="shared" si="97"/>
        <v>92635</v>
      </c>
    </row>
    <row r="289" spans="1:31" x14ac:dyDescent="0.15">
      <c r="A289" s="47" t="s">
        <v>1231</v>
      </c>
      <c r="B289" s="47" t="s">
        <v>633</v>
      </c>
      <c r="C289" s="48" t="s">
        <v>1215</v>
      </c>
      <c r="D289" s="47" t="s">
        <v>1216</v>
      </c>
      <c r="E289" s="55">
        <f>KS201EW_Numbers!E328</f>
        <v>66867</v>
      </c>
      <c r="F289" s="55">
        <f>KS201EW_Numbers!F328</f>
        <v>51541</v>
      </c>
      <c r="G289" s="55">
        <f>KS201EW_Numbers!G328</f>
        <v>1133</v>
      </c>
      <c r="H289" s="55">
        <f>KS201EW_Numbers!H328</f>
        <v>256</v>
      </c>
      <c r="I289" s="55">
        <f>KS201EW_Numbers!I328</f>
        <v>3435</v>
      </c>
      <c r="J289" s="55">
        <f>KS201EW_Numbers!J328</f>
        <v>416</v>
      </c>
      <c r="K289" s="55">
        <f>KS201EW_Numbers!K328</f>
        <v>119</v>
      </c>
      <c r="L289" s="55">
        <f>KS201EW_Numbers!L328</f>
        <v>720</v>
      </c>
      <c r="M289" s="55">
        <f>KS201EW_Numbers!M328</f>
        <v>352</v>
      </c>
      <c r="N289" s="55">
        <f>KS201EW_Numbers!N328</f>
        <v>4758</v>
      </c>
      <c r="O289" s="55">
        <f>KS201EW_Numbers!O328</f>
        <v>965</v>
      </c>
      <c r="P289" s="55">
        <f>KS201EW_Numbers!P328</f>
        <v>171</v>
      </c>
      <c r="Q289" s="55">
        <f>KS201EW_Numbers!Q328</f>
        <v>527</v>
      </c>
      <c r="R289" s="55">
        <f>KS201EW_Numbers!R328</f>
        <v>1112</v>
      </c>
      <c r="S289" s="55">
        <f>KS201EW_Numbers!S328</f>
        <v>354</v>
      </c>
      <c r="T289" s="55">
        <f>KS201EW_Numbers!T328</f>
        <v>278</v>
      </c>
      <c r="U289" s="55">
        <f>KS201EW_Numbers!U328</f>
        <v>77</v>
      </c>
      <c r="V289" s="55">
        <f>KS201EW_Numbers!V328</f>
        <v>174</v>
      </c>
      <c r="W289" s="55">
        <f>KS201EW_Numbers!W328</f>
        <v>479</v>
      </c>
      <c r="X289" s="55">
        <f t="shared" si="102"/>
        <v>66867</v>
      </c>
      <c r="Y289" s="55">
        <f t="shared" si="103"/>
        <v>0</v>
      </c>
      <c r="Z289" s="47">
        <f t="shared" si="92"/>
        <v>56365</v>
      </c>
      <c r="AA289" s="47">
        <f t="shared" si="93"/>
        <v>709</v>
      </c>
      <c r="AB289" s="47">
        <f t="shared" si="94"/>
        <v>7533</v>
      </c>
      <c r="AC289" s="47">
        <f t="shared" si="95"/>
        <v>1607</v>
      </c>
      <c r="AD289" s="47">
        <f t="shared" si="96"/>
        <v>653</v>
      </c>
      <c r="AE289" s="47">
        <f t="shared" si="97"/>
        <v>66867</v>
      </c>
    </row>
    <row r="290" spans="1:31" x14ac:dyDescent="0.15">
      <c r="A290" s="47" t="s">
        <v>1232</v>
      </c>
      <c r="B290" s="47" t="s">
        <v>635</v>
      </c>
      <c r="C290" s="48" t="s">
        <v>1215</v>
      </c>
      <c r="D290" s="47" t="s">
        <v>1216</v>
      </c>
      <c r="E290" s="55">
        <f>KS201EW_Numbers!E329</f>
        <v>171644</v>
      </c>
      <c r="F290" s="55">
        <f>KS201EW_Numbers!F329</f>
        <v>130313</v>
      </c>
      <c r="G290" s="55">
        <f>KS201EW_Numbers!G329</f>
        <v>1553</v>
      </c>
      <c r="H290" s="55">
        <f>KS201EW_Numbers!H329</f>
        <v>103</v>
      </c>
      <c r="I290" s="55">
        <f>KS201EW_Numbers!I329</f>
        <v>7508</v>
      </c>
      <c r="J290" s="55">
        <f>KS201EW_Numbers!J329</f>
        <v>2259</v>
      </c>
      <c r="K290" s="55">
        <f>KS201EW_Numbers!K329</f>
        <v>328</v>
      </c>
      <c r="L290" s="55">
        <f>KS201EW_Numbers!L329</f>
        <v>1330</v>
      </c>
      <c r="M290" s="55">
        <f>KS201EW_Numbers!M329</f>
        <v>932</v>
      </c>
      <c r="N290" s="55">
        <f>KS201EW_Numbers!N329</f>
        <v>2939</v>
      </c>
      <c r="O290" s="55">
        <f>KS201EW_Numbers!O329</f>
        <v>13091</v>
      </c>
      <c r="P290" s="55">
        <f>KS201EW_Numbers!P329</f>
        <v>597</v>
      </c>
      <c r="Q290" s="55">
        <f>KS201EW_Numbers!Q329</f>
        <v>949</v>
      </c>
      <c r="R290" s="55">
        <f>KS201EW_Numbers!R329</f>
        <v>3009</v>
      </c>
      <c r="S290" s="55">
        <f>KS201EW_Numbers!S329</f>
        <v>1744</v>
      </c>
      <c r="T290" s="55">
        <f>KS201EW_Numbers!T329</f>
        <v>3382</v>
      </c>
      <c r="U290" s="55">
        <f>KS201EW_Numbers!U329</f>
        <v>808</v>
      </c>
      <c r="V290" s="55">
        <f>KS201EW_Numbers!V329</f>
        <v>282</v>
      </c>
      <c r="W290" s="55">
        <f>KS201EW_Numbers!W329</f>
        <v>517</v>
      </c>
      <c r="X290" s="55">
        <f t="shared" si="102"/>
        <v>171644</v>
      </c>
      <c r="Y290" s="55">
        <f t="shared" si="103"/>
        <v>0</v>
      </c>
      <c r="Z290" s="47">
        <f t="shared" si="92"/>
        <v>139477</v>
      </c>
      <c r="AA290" s="47">
        <f t="shared" si="93"/>
        <v>5934</v>
      </c>
      <c r="AB290" s="47">
        <f t="shared" si="94"/>
        <v>20585</v>
      </c>
      <c r="AC290" s="47">
        <f t="shared" si="95"/>
        <v>4849</v>
      </c>
      <c r="AD290" s="47">
        <f t="shared" si="96"/>
        <v>799</v>
      </c>
      <c r="AE290" s="47">
        <f t="shared" si="97"/>
        <v>171644</v>
      </c>
    </row>
    <row r="291" spans="1:31" x14ac:dyDescent="0.15">
      <c r="A291" s="47" t="s">
        <v>1233</v>
      </c>
      <c r="B291" s="47" t="s">
        <v>700</v>
      </c>
      <c r="C291" s="48" t="s">
        <v>1215</v>
      </c>
      <c r="D291" s="47" t="s">
        <v>1216</v>
      </c>
      <c r="E291" s="55">
        <f>KS201EW_Numbers!E366</f>
        <v>141868</v>
      </c>
      <c r="F291" s="55">
        <f>KS201EW_Numbers!F366</f>
        <v>122491</v>
      </c>
      <c r="G291" s="55">
        <f>KS201EW_Numbers!G366</f>
        <v>1104</v>
      </c>
      <c r="H291" s="55">
        <f>KS201EW_Numbers!H366</f>
        <v>105</v>
      </c>
      <c r="I291" s="55">
        <f>KS201EW_Numbers!I366</f>
        <v>7061</v>
      </c>
      <c r="J291" s="55">
        <f>KS201EW_Numbers!J366</f>
        <v>835</v>
      </c>
      <c r="K291" s="55">
        <f>KS201EW_Numbers!K366</f>
        <v>370</v>
      </c>
      <c r="L291" s="55">
        <f>KS201EW_Numbers!L366</f>
        <v>729</v>
      </c>
      <c r="M291" s="55">
        <f>KS201EW_Numbers!M366</f>
        <v>626</v>
      </c>
      <c r="N291" s="55">
        <f>KS201EW_Numbers!N366</f>
        <v>1681</v>
      </c>
      <c r="O291" s="55">
        <f>KS201EW_Numbers!O366</f>
        <v>2382</v>
      </c>
      <c r="P291" s="55">
        <f>KS201EW_Numbers!P366</f>
        <v>184</v>
      </c>
      <c r="Q291" s="55">
        <f>KS201EW_Numbers!Q366</f>
        <v>657</v>
      </c>
      <c r="R291" s="55">
        <f>KS201EW_Numbers!R366</f>
        <v>1135</v>
      </c>
      <c r="S291" s="55">
        <f>KS201EW_Numbers!S366</f>
        <v>1040</v>
      </c>
      <c r="T291" s="55">
        <f>KS201EW_Numbers!T366</f>
        <v>600</v>
      </c>
      <c r="U291" s="55">
        <f>KS201EW_Numbers!U366</f>
        <v>321</v>
      </c>
      <c r="V291" s="55">
        <f>KS201EW_Numbers!V366</f>
        <v>145</v>
      </c>
      <c r="W291" s="55">
        <f>KS201EW_Numbers!W366</f>
        <v>402</v>
      </c>
      <c r="X291" s="55">
        <f t="shared" si="102"/>
        <v>141868</v>
      </c>
      <c r="Y291" s="55">
        <f t="shared" si="103"/>
        <v>0</v>
      </c>
      <c r="Z291" s="47">
        <f t="shared" si="92"/>
        <v>130761</v>
      </c>
      <c r="AA291" s="47">
        <f t="shared" si="93"/>
        <v>1961</v>
      </c>
      <c r="AB291" s="47">
        <f t="shared" si="94"/>
        <v>6039</v>
      </c>
      <c r="AC291" s="47">
        <f t="shared" si="95"/>
        <v>2560</v>
      </c>
      <c r="AD291" s="47">
        <f t="shared" si="96"/>
        <v>547</v>
      </c>
      <c r="AE291" s="47">
        <f t="shared" si="97"/>
        <v>141868</v>
      </c>
    </row>
    <row r="292" spans="1:31" x14ac:dyDescent="0.15">
      <c r="A292" s="47" t="s">
        <v>1234</v>
      </c>
      <c r="B292" s="47" t="s">
        <v>702</v>
      </c>
      <c r="C292" s="48" t="s">
        <v>1215</v>
      </c>
      <c r="D292" s="47" t="s">
        <v>1216</v>
      </c>
      <c r="E292" s="55">
        <f>KS201EW_Numbers!E367</f>
        <v>151906</v>
      </c>
      <c r="F292" s="55">
        <f>KS201EW_Numbers!F367</f>
        <v>96633</v>
      </c>
      <c r="G292" s="55">
        <f>KS201EW_Numbers!G367</f>
        <v>2431</v>
      </c>
      <c r="H292" s="55">
        <f>KS201EW_Numbers!H367</f>
        <v>92</v>
      </c>
      <c r="I292" s="55">
        <f>KS201EW_Numbers!I367</f>
        <v>18801</v>
      </c>
      <c r="J292" s="55">
        <f>KS201EW_Numbers!J367</f>
        <v>1721</v>
      </c>
      <c r="K292" s="55">
        <f>KS201EW_Numbers!K367</f>
        <v>703</v>
      </c>
      <c r="L292" s="55">
        <f>KS201EW_Numbers!L367</f>
        <v>2008</v>
      </c>
      <c r="M292" s="55">
        <f>KS201EW_Numbers!M367</f>
        <v>1603</v>
      </c>
      <c r="N292" s="55">
        <f>KS201EW_Numbers!N367</f>
        <v>4449</v>
      </c>
      <c r="O292" s="55">
        <f>KS201EW_Numbers!O367</f>
        <v>4825</v>
      </c>
      <c r="P292" s="55">
        <f>KS201EW_Numbers!P367</f>
        <v>1791</v>
      </c>
      <c r="Q292" s="55">
        <f>KS201EW_Numbers!Q367</f>
        <v>3559</v>
      </c>
      <c r="R292" s="55">
        <f>KS201EW_Numbers!R367</f>
        <v>4203</v>
      </c>
      <c r="S292" s="55">
        <f>KS201EW_Numbers!S367</f>
        <v>4456</v>
      </c>
      <c r="T292" s="55">
        <f>KS201EW_Numbers!T367</f>
        <v>1874</v>
      </c>
      <c r="U292" s="55">
        <f>KS201EW_Numbers!U367</f>
        <v>698</v>
      </c>
      <c r="V292" s="55">
        <f>KS201EW_Numbers!V367</f>
        <v>922</v>
      </c>
      <c r="W292" s="55">
        <f>KS201EW_Numbers!W367</f>
        <v>1137</v>
      </c>
      <c r="X292" s="55">
        <f t="shared" si="102"/>
        <v>151906</v>
      </c>
      <c r="Y292" s="55">
        <f t="shared" si="103"/>
        <v>0</v>
      </c>
      <c r="Z292" s="47">
        <f t="shared" si="92"/>
        <v>117957</v>
      </c>
      <c r="AA292" s="47">
        <f t="shared" si="93"/>
        <v>7028</v>
      </c>
      <c r="AB292" s="47">
        <f t="shared" si="94"/>
        <v>18827</v>
      </c>
      <c r="AC292" s="47">
        <f t="shared" si="95"/>
        <v>6035</v>
      </c>
      <c r="AD292" s="47">
        <f t="shared" si="96"/>
        <v>2059</v>
      </c>
      <c r="AE292" s="47">
        <f t="shared" si="97"/>
        <v>151906</v>
      </c>
    </row>
    <row r="293" spans="1:31" x14ac:dyDescent="0.15">
      <c r="A293" s="47" t="s">
        <v>1235</v>
      </c>
      <c r="B293" s="47" t="s">
        <v>704</v>
      </c>
      <c r="C293" s="48" t="s">
        <v>1215</v>
      </c>
      <c r="D293" s="47" t="s">
        <v>1216</v>
      </c>
      <c r="E293" s="55">
        <f>KS201EW_Numbers!E368</f>
        <v>134257</v>
      </c>
      <c r="F293" s="55">
        <f>KS201EW_Numbers!F368</f>
        <v>122083</v>
      </c>
      <c r="G293" s="55">
        <f>KS201EW_Numbers!G368</f>
        <v>1092</v>
      </c>
      <c r="H293" s="55">
        <f>KS201EW_Numbers!H368</f>
        <v>135</v>
      </c>
      <c r="I293" s="55">
        <f>KS201EW_Numbers!I368</f>
        <v>5683</v>
      </c>
      <c r="J293" s="55">
        <f>KS201EW_Numbers!J368</f>
        <v>506</v>
      </c>
      <c r="K293" s="55">
        <f>KS201EW_Numbers!K368</f>
        <v>168</v>
      </c>
      <c r="L293" s="55">
        <f>KS201EW_Numbers!L368</f>
        <v>690</v>
      </c>
      <c r="M293" s="55">
        <f>KS201EW_Numbers!M368</f>
        <v>437</v>
      </c>
      <c r="N293" s="55">
        <f>KS201EW_Numbers!N368</f>
        <v>814</v>
      </c>
      <c r="O293" s="55">
        <f>KS201EW_Numbers!O368</f>
        <v>194</v>
      </c>
      <c r="P293" s="55">
        <f>KS201EW_Numbers!P368</f>
        <v>179</v>
      </c>
      <c r="Q293" s="55">
        <f>KS201EW_Numbers!Q368</f>
        <v>443</v>
      </c>
      <c r="R293" s="55">
        <f>KS201EW_Numbers!R368</f>
        <v>775</v>
      </c>
      <c r="S293" s="55">
        <f>KS201EW_Numbers!S368</f>
        <v>445</v>
      </c>
      <c r="T293" s="55">
        <f>KS201EW_Numbers!T368</f>
        <v>241</v>
      </c>
      <c r="U293" s="55">
        <f>KS201EW_Numbers!U368</f>
        <v>82</v>
      </c>
      <c r="V293" s="55">
        <f>KS201EW_Numbers!V368</f>
        <v>89</v>
      </c>
      <c r="W293" s="55">
        <f>KS201EW_Numbers!W368</f>
        <v>201</v>
      </c>
      <c r="X293" s="55">
        <f t="shared" si="102"/>
        <v>134257</v>
      </c>
      <c r="Y293" s="55">
        <f t="shared" si="103"/>
        <v>0</v>
      </c>
      <c r="Z293" s="47">
        <f t="shared" si="92"/>
        <v>128993</v>
      </c>
      <c r="AA293" s="47">
        <f t="shared" si="93"/>
        <v>768</v>
      </c>
      <c r="AB293" s="47">
        <f t="shared" si="94"/>
        <v>2405</v>
      </c>
      <c r="AC293" s="47">
        <f t="shared" si="95"/>
        <v>1801</v>
      </c>
      <c r="AD293" s="47">
        <f t="shared" si="96"/>
        <v>290</v>
      </c>
      <c r="AE293" s="47">
        <f t="shared" si="97"/>
        <v>134257</v>
      </c>
    </row>
    <row r="294" spans="1:31" x14ac:dyDescent="0.15">
      <c r="A294" s="47" t="s">
        <v>1236</v>
      </c>
      <c r="B294" s="47" t="s">
        <v>706</v>
      </c>
      <c r="C294" s="48" t="s">
        <v>1215</v>
      </c>
      <c r="D294" s="47" t="s">
        <v>1216</v>
      </c>
      <c r="E294" s="55">
        <f>KS201EW_Numbers!E369</f>
        <v>120988</v>
      </c>
      <c r="F294" s="55">
        <f>KS201EW_Numbers!F369</f>
        <v>108599</v>
      </c>
      <c r="G294" s="55">
        <f>KS201EW_Numbers!G369</f>
        <v>956</v>
      </c>
      <c r="H294" s="55">
        <f>KS201EW_Numbers!H369</f>
        <v>109</v>
      </c>
      <c r="I294" s="55">
        <f>KS201EW_Numbers!I369</f>
        <v>5160</v>
      </c>
      <c r="J294" s="55">
        <f>KS201EW_Numbers!J369</f>
        <v>377</v>
      </c>
      <c r="K294" s="55">
        <f>KS201EW_Numbers!K369</f>
        <v>180</v>
      </c>
      <c r="L294" s="55">
        <f>KS201EW_Numbers!L369</f>
        <v>621</v>
      </c>
      <c r="M294" s="55">
        <f>KS201EW_Numbers!M369</f>
        <v>396</v>
      </c>
      <c r="N294" s="55">
        <f>KS201EW_Numbers!N369</f>
        <v>842</v>
      </c>
      <c r="O294" s="55">
        <f>KS201EW_Numbers!O369</f>
        <v>350</v>
      </c>
      <c r="P294" s="55">
        <f>KS201EW_Numbers!P369</f>
        <v>185</v>
      </c>
      <c r="Q294" s="55">
        <f>KS201EW_Numbers!Q369</f>
        <v>649</v>
      </c>
      <c r="R294" s="55">
        <f>KS201EW_Numbers!R369</f>
        <v>936</v>
      </c>
      <c r="S294" s="55">
        <f>KS201EW_Numbers!S369</f>
        <v>828</v>
      </c>
      <c r="T294" s="55">
        <f>KS201EW_Numbers!T369</f>
        <v>246</v>
      </c>
      <c r="U294" s="55">
        <f>KS201EW_Numbers!U369</f>
        <v>156</v>
      </c>
      <c r="V294" s="55">
        <f>KS201EW_Numbers!V369</f>
        <v>149</v>
      </c>
      <c r="W294" s="55">
        <f>KS201EW_Numbers!W369</f>
        <v>249</v>
      </c>
      <c r="X294" s="55">
        <f t="shared" si="102"/>
        <v>120988</v>
      </c>
      <c r="Y294" s="55">
        <f t="shared" si="103"/>
        <v>0</v>
      </c>
      <c r="Z294" s="47">
        <f t="shared" si="92"/>
        <v>114824</v>
      </c>
      <c r="AA294" s="47">
        <f t="shared" si="93"/>
        <v>1230</v>
      </c>
      <c r="AB294" s="47">
        <f t="shared" si="94"/>
        <v>2962</v>
      </c>
      <c r="AC294" s="47">
        <f t="shared" si="95"/>
        <v>1574</v>
      </c>
      <c r="AD294" s="47">
        <f t="shared" si="96"/>
        <v>398</v>
      </c>
      <c r="AE294" s="47">
        <f t="shared" si="97"/>
        <v>120988</v>
      </c>
    </row>
    <row r="295" spans="1:31" x14ac:dyDescent="0.15">
      <c r="A295" s="47" t="s">
        <v>1237</v>
      </c>
      <c r="B295" s="47" t="s">
        <v>708</v>
      </c>
      <c r="C295" s="48" t="s">
        <v>1215</v>
      </c>
      <c r="D295" s="47" t="s">
        <v>1216</v>
      </c>
      <c r="E295" s="55">
        <f>KS201EW_Numbers!E370</f>
        <v>104779</v>
      </c>
      <c r="F295" s="55">
        <f>KS201EW_Numbers!F370</f>
        <v>96995</v>
      </c>
      <c r="G295" s="55">
        <f>KS201EW_Numbers!G370</f>
        <v>708</v>
      </c>
      <c r="H295" s="55">
        <f>KS201EW_Numbers!H370</f>
        <v>182</v>
      </c>
      <c r="I295" s="55">
        <f>KS201EW_Numbers!I370</f>
        <v>3584</v>
      </c>
      <c r="J295" s="55">
        <f>KS201EW_Numbers!J370</f>
        <v>320</v>
      </c>
      <c r="K295" s="55">
        <f>KS201EW_Numbers!K370</f>
        <v>136</v>
      </c>
      <c r="L295" s="55">
        <f>KS201EW_Numbers!L370</f>
        <v>473</v>
      </c>
      <c r="M295" s="55">
        <f>KS201EW_Numbers!M370</f>
        <v>334</v>
      </c>
      <c r="N295" s="55">
        <f>KS201EW_Numbers!N370</f>
        <v>354</v>
      </c>
      <c r="O295" s="55">
        <f>KS201EW_Numbers!O370</f>
        <v>95</v>
      </c>
      <c r="P295" s="55">
        <f>KS201EW_Numbers!P370</f>
        <v>152</v>
      </c>
      <c r="Q295" s="55">
        <f>KS201EW_Numbers!Q370</f>
        <v>310</v>
      </c>
      <c r="R295" s="55">
        <f>KS201EW_Numbers!R370</f>
        <v>513</v>
      </c>
      <c r="S295" s="55">
        <f>KS201EW_Numbers!S370</f>
        <v>270</v>
      </c>
      <c r="T295" s="55">
        <f>KS201EW_Numbers!T370</f>
        <v>109</v>
      </c>
      <c r="U295" s="55">
        <f>KS201EW_Numbers!U370</f>
        <v>58</v>
      </c>
      <c r="V295" s="55">
        <f>KS201EW_Numbers!V370</f>
        <v>53</v>
      </c>
      <c r="W295" s="55">
        <f>KS201EW_Numbers!W370</f>
        <v>133</v>
      </c>
      <c r="X295" s="55">
        <f t="shared" si="102"/>
        <v>104779</v>
      </c>
      <c r="Y295" s="55">
        <f t="shared" si="103"/>
        <v>0</v>
      </c>
      <c r="Z295" s="47">
        <f t="shared" si="92"/>
        <v>101469</v>
      </c>
      <c r="AA295" s="47">
        <f t="shared" si="93"/>
        <v>437</v>
      </c>
      <c r="AB295" s="47">
        <f t="shared" si="94"/>
        <v>1424</v>
      </c>
      <c r="AC295" s="47">
        <f t="shared" si="95"/>
        <v>1263</v>
      </c>
      <c r="AD295" s="47">
        <f t="shared" si="96"/>
        <v>186</v>
      </c>
      <c r="AE295" s="47">
        <f t="shared" si="97"/>
        <v>104779</v>
      </c>
    </row>
    <row r="296" spans="1:31" x14ac:dyDescent="0.15">
      <c r="D296" s="50" t="s">
        <v>936</v>
      </c>
      <c r="E296" s="56">
        <f t="shared" ref="E296:W296" si="104">SUM(E280:E295)</f>
        <v>2269772</v>
      </c>
      <c r="F296" s="56">
        <f t="shared" si="104"/>
        <v>1766978</v>
      </c>
      <c r="G296" s="56">
        <f t="shared" si="104"/>
        <v>23732</v>
      </c>
      <c r="H296" s="56">
        <f t="shared" si="104"/>
        <v>2411</v>
      </c>
      <c r="I296" s="56">
        <f t="shared" si="104"/>
        <v>126525</v>
      </c>
      <c r="J296" s="56">
        <f t="shared" si="104"/>
        <v>17961</v>
      </c>
      <c r="K296" s="56">
        <f t="shared" si="104"/>
        <v>6915</v>
      </c>
      <c r="L296" s="56">
        <f t="shared" si="104"/>
        <v>18042</v>
      </c>
      <c r="M296" s="56">
        <f t="shared" si="104"/>
        <v>13068</v>
      </c>
      <c r="N296" s="56">
        <f t="shared" si="104"/>
        <v>70905</v>
      </c>
      <c r="O296" s="56">
        <f t="shared" si="104"/>
        <v>72863</v>
      </c>
      <c r="P296" s="56">
        <f t="shared" si="104"/>
        <v>7787</v>
      </c>
      <c r="Q296" s="56">
        <f t="shared" si="104"/>
        <v>16783</v>
      </c>
      <c r="R296" s="56">
        <f t="shared" si="104"/>
        <v>40986</v>
      </c>
      <c r="S296" s="56">
        <f t="shared" si="104"/>
        <v>42293</v>
      </c>
      <c r="T296" s="56">
        <f t="shared" si="104"/>
        <v>19245</v>
      </c>
      <c r="U296" s="56">
        <f t="shared" si="104"/>
        <v>7475</v>
      </c>
      <c r="V296" s="56">
        <f t="shared" si="104"/>
        <v>5603</v>
      </c>
      <c r="W296" s="56">
        <f t="shared" si="104"/>
        <v>10200</v>
      </c>
      <c r="X296" s="55">
        <f t="shared" si="102"/>
        <v>2269772</v>
      </c>
      <c r="Y296" s="55">
        <f t="shared" si="103"/>
        <v>0</v>
      </c>
      <c r="Z296" s="47">
        <f t="shared" si="92"/>
        <v>1919646</v>
      </c>
      <c r="AA296" s="47">
        <f t="shared" si="93"/>
        <v>69013</v>
      </c>
      <c r="AB296" s="47">
        <f t="shared" si="94"/>
        <v>209324</v>
      </c>
      <c r="AC296" s="47">
        <f t="shared" si="95"/>
        <v>55986</v>
      </c>
      <c r="AD296" s="47">
        <f t="shared" si="96"/>
        <v>15803</v>
      </c>
      <c r="AE296" s="47">
        <f t="shared" si="97"/>
        <v>2269772</v>
      </c>
    </row>
    <row r="297" spans="1:31" x14ac:dyDescent="0.15"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Z297" s="47">
        <f t="shared" si="92"/>
        <v>0</v>
      </c>
      <c r="AA297" s="47">
        <f t="shared" si="93"/>
        <v>0</v>
      </c>
      <c r="AB297" s="47">
        <f t="shared" si="94"/>
        <v>0</v>
      </c>
      <c r="AC297" s="47">
        <f t="shared" si="95"/>
        <v>0</v>
      </c>
      <c r="AD297" s="47">
        <f t="shared" si="96"/>
        <v>0</v>
      </c>
      <c r="AE297" s="47">
        <f t="shared" si="97"/>
        <v>0</v>
      </c>
    </row>
    <row r="298" spans="1:31" x14ac:dyDescent="0.15">
      <c r="A298" s="47" t="s">
        <v>1238</v>
      </c>
      <c r="B298" s="47" t="s">
        <v>1239</v>
      </c>
      <c r="C298" s="48" t="s">
        <v>1240</v>
      </c>
      <c r="D298" s="47" t="s">
        <v>1241</v>
      </c>
      <c r="E298" s="55">
        <f>KS201EW_Numbers!E317</f>
        <v>205056</v>
      </c>
      <c r="F298" s="55">
        <f>KS201EW_Numbers!F317</f>
        <v>172313</v>
      </c>
      <c r="G298" s="55">
        <f>KS201EW_Numbers!G317</f>
        <v>1071</v>
      </c>
      <c r="H298" s="55">
        <f>KS201EW_Numbers!H317</f>
        <v>85</v>
      </c>
      <c r="I298" s="55">
        <f>KS201EW_Numbers!I317</f>
        <v>7713</v>
      </c>
      <c r="J298" s="55">
        <f>KS201EW_Numbers!J317</f>
        <v>1103</v>
      </c>
      <c r="K298" s="55">
        <f>KS201EW_Numbers!K317</f>
        <v>935</v>
      </c>
      <c r="L298" s="55">
        <f>KS201EW_Numbers!L317</f>
        <v>2381</v>
      </c>
      <c r="M298" s="55">
        <f>KS201EW_Numbers!M317</f>
        <v>1048</v>
      </c>
      <c r="N298" s="55">
        <f>KS201EW_Numbers!N317</f>
        <v>2911</v>
      </c>
      <c r="O298" s="55">
        <f>KS201EW_Numbers!O317</f>
        <v>539</v>
      </c>
      <c r="P298" s="55">
        <f>KS201EW_Numbers!P317</f>
        <v>3649</v>
      </c>
      <c r="Q298" s="55">
        <f>KS201EW_Numbers!Q317</f>
        <v>2611</v>
      </c>
      <c r="R298" s="55">
        <f>KS201EW_Numbers!R317</f>
        <v>2764</v>
      </c>
      <c r="S298" s="55">
        <f>KS201EW_Numbers!S317</f>
        <v>2958</v>
      </c>
      <c r="T298" s="55">
        <f>KS201EW_Numbers!T317</f>
        <v>540</v>
      </c>
      <c r="U298" s="55">
        <f>KS201EW_Numbers!U317</f>
        <v>279</v>
      </c>
      <c r="V298" s="55">
        <f>KS201EW_Numbers!V317</f>
        <v>1078</v>
      </c>
      <c r="W298" s="55">
        <f>KS201EW_Numbers!W317</f>
        <v>1078</v>
      </c>
      <c r="X298" s="55">
        <f t="shared" ref="X298:X312" si="105">SUM(F298:W298)</f>
        <v>205056</v>
      </c>
      <c r="Y298" s="55">
        <f t="shared" ref="Y298:Y312" si="106">E298-X298</f>
        <v>0</v>
      </c>
      <c r="Z298" s="47">
        <f t="shared" si="92"/>
        <v>181182</v>
      </c>
      <c r="AA298" s="47">
        <f t="shared" si="93"/>
        <v>3777</v>
      </c>
      <c r="AB298" s="47">
        <f t="shared" si="94"/>
        <v>12474</v>
      </c>
      <c r="AC298" s="47">
        <f t="shared" si="95"/>
        <v>5467</v>
      </c>
      <c r="AD298" s="47">
        <f t="shared" si="96"/>
        <v>2156</v>
      </c>
      <c r="AE298" s="47">
        <f t="shared" si="97"/>
        <v>205056</v>
      </c>
    </row>
    <row r="299" spans="1:31" x14ac:dyDescent="0.15">
      <c r="A299" s="47" t="s">
        <v>1242</v>
      </c>
      <c r="B299" s="47" t="s">
        <v>1243</v>
      </c>
      <c r="C299" s="48" t="s">
        <v>1240</v>
      </c>
      <c r="D299" s="47" t="s">
        <v>1241</v>
      </c>
      <c r="E299" s="55">
        <f>KS201EW_Numbers!E320</f>
        <v>236882</v>
      </c>
      <c r="F299" s="55">
        <f>KS201EW_Numbers!F320</f>
        <v>183980</v>
      </c>
      <c r="G299" s="55">
        <f>KS201EW_Numbers!G320</f>
        <v>1746</v>
      </c>
      <c r="H299" s="55">
        <f>KS201EW_Numbers!H320</f>
        <v>341</v>
      </c>
      <c r="I299" s="55">
        <f>KS201EW_Numbers!I320</f>
        <v>17461</v>
      </c>
      <c r="J299" s="55">
        <f>KS201EW_Numbers!J320</f>
        <v>1678</v>
      </c>
      <c r="K299" s="55">
        <f>KS201EW_Numbers!K320</f>
        <v>941</v>
      </c>
      <c r="L299" s="55">
        <f>KS201EW_Numbers!L320</f>
        <v>1796</v>
      </c>
      <c r="M299" s="55">
        <f>KS201EW_Numbers!M320</f>
        <v>1263</v>
      </c>
      <c r="N299" s="55">
        <f>KS201EW_Numbers!N320</f>
        <v>6742</v>
      </c>
      <c r="O299" s="55">
        <f>KS201EW_Numbers!O320</f>
        <v>3019</v>
      </c>
      <c r="P299" s="55">
        <f>KS201EW_Numbers!P320</f>
        <v>1401</v>
      </c>
      <c r="Q299" s="55">
        <f>KS201EW_Numbers!Q320</f>
        <v>3449</v>
      </c>
      <c r="R299" s="55">
        <f>KS201EW_Numbers!R320</f>
        <v>5281</v>
      </c>
      <c r="S299" s="55">
        <f>KS201EW_Numbers!S320</f>
        <v>3508</v>
      </c>
      <c r="T299" s="55">
        <f>KS201EW_Numbers!T320</f>
        <v>1132</v>
      </c>
      <c r="U299" s="55">
        <f>KS201EW_Numbers!U320</f>
        <v>427</v>
      </c>
      <c r="V299" s="55">
        <f>KS201EW_Numbers!V320</f>
        <v>1312</v>
      </c>
      <c r="W299" s="55">
        <f>KS201EW_Numbers!W320</f>
        <v>1405</v>
      </c>
      <c r="X299" s="55">
        <f t="shared" si="105"/>
        <v>236882</v>
      </c>
      <c r="Y299" s="55">
        <f t="shared" si="106"/>
        <v>0</v>
      </c>
      <c r="Z299" s="47">
        <f t="shared" si="92"/>
        <v>203528</v>
      </c>
      <c r="AA299" s="47">
        <f t="shared" si="93"/>
        <v>5067</v>
      </c>
      <c r="AB299" s="47">
        <f t="shared" si="94"/>
        <v>19892</v>
      </c>
      <c r="AC299" s="47">
        <f t="shared" si="95"/>
        <v>5678</v>
      </c>
      <c r="AD299" s="47">
        <f t="shared" si="96"/>
        <v>2717</v>
      </c>
      <c r="AE299" s="47">
        <f t="shared" si="97"/>
        <v>236882</v>
      </c>
    </row>
    <row r="300" spans="1:31" x14ac:dyDescent="0.15">
      <c r="A300" s="47" t="s">
        <v>1244</v>
      </c>
      <c r="B300" s="47" t="s">
        <v>1245</v>
      </c>
      <c r="C300" s="48" t="s">
        <v>1240</v>
      </c>
      <c r="D300" s="47" t="s">
        <v>1241</v>
      </c>
      <c r="E300" s="55">
        <f>KS201EW_Numbers!E314</f>
        <v>138265</v>
      </c>
      <c r="F300" s="55">
        <f>KS201EW_Numbers!F314</f>
        <v>131099</v>
      </c>
      <c r="G300" s="55">
        <f>KS201EW_Numbers!G314</f>
        <v>747</v>
      </c>
      <c r="H300" s="55">
        <f>KS201EW_Numbers!H314</f>
        <v>94</v>
      </c>
      <c r="I300" s="55">
        <f>KS201EW_Numbers!I314</f>
        <v>2605</v>
      </c>
      <c r="J300" s="55">
        <f>KS201EW_Numbers!J314</f>
        <v>507</v>
      </c>
      <c r="K300" s="55">
        <f>KS201EW_Numbers!K314</f>
        <v>123</v>
      </c>
      <c r="L300" s="55">
        <f>KS201EW_Numbers!L314</f>
        <v>738</v>
      </c>
      <c r="M300" s="55">
        <f>KS201EW_Numbers!M314</f>
        <v>341</v>
      </c>
      <c r="N300" s="55">
        <f>KS201EW_Numbers!N314</f>
        <v>435</v>
      </c>
      <c r="O300" s="55">
        <f>KS201EW_Numbers!O314</f>
        <v>80</v>
      </c>
      <c r="P300" s="55">
        <f>KS201EW_Numbers!P314</f>
        <v>131</v>
      </c>
      <c r="Q300" s="55">
        <f>KS201EW_Numbers!Q314</f>
        <v>219</v>
      </c>
      <c r="R300" s="55">
        <f>KS201EW_Numbers!R314</f>
        <v>649</v>
      </c>
      <c r="S300" s="55">
        <f>KS201EW_Numbers!S314</f>
        <v>141</v>
      </c>
      <c r="T300" s="55">
        <f>KS201EW_Numbers!T314</f>
        <v>115</v>
      </c>
      <c r="U300" s="55">
        <f>KS201EW_Numbers!U314</f>
        <v>47</v>
      </c>
      <c r="V300" s="55">
        <f>KS201EW_Numbers!V314</f>
        <v>52</v>
      </c>
      <c r="W300" s="55">
        <f>KS201EW_Numbers!W314</f>
        <v>142</v>
      </c>
      <c r="X300" s="55">
        <f t="shared" si="105"/>
        <v>138265</v>
      </c>
      <c r="Y300" s="55">
        <f t="shared" si="106"/>
        <v>0</v>
      </c>
      <c r="Z300" s="47">
        <f t="shared" si="92"/>
        <v>134545</v>
      </c>
      <c r="AA300" s="47">
        <f t="shared" si="93"/>
        <v>303</v>
      </c>
      <c r="AB300" s="47">
        <f t="shared" si="94"/>
        <v>1514</v>
      </c>
      <c r="AC300" s="47">
        <f t="shared" si="95"/>
        <v>1709</v>
      </c>
      <c r="AD300" s="47">
        <f t="shared" si="96"/>
        <v>194</v>
      </c>
      <c r="AE300" s="47">
        <f t="shared" si="97"/>
        <v>138265</v>
      </c>
    </row>
    <row r="301" spans="1:31" x14ac:dyDescent="0.15">
      <c r="A301" s="47" t="s">
        <v>1246</v>
      </c>
      <c r="B301" s="47" t="s">
        <v>651</v>
      </c>
      <c r="C301" s="48" t="s">
        <v>1240</v>
      </c>
      <c r="D301" s="47" t="s">
        <v>1241</v>
      </c>
      <c r="E301" s="55">
        <f>KS201EW_Numbers!E339</f>
        <v>167799</v>
      </c>
      <c r="F301" s="55">
        <f>KS201EW_Numbers!F339</f>
        <v>148078</v>
      </c>
      <c r="G301" s="55">
        <f>KS201EW_Numbers!G339</f>
        <v>1324</v>
      </c>
      <c r="H301" s="55">
        <f>KS201EW_Numbers!H339</f>
        <v>163</v>
      </c>
      <c r="I301" s="55">
        <f>KS201EW_Numbers!I339</f>
        <v>6323</v>
      </c>
      <c r="J301" s="55">
        <f>KS201EW_Numbers!J339</f>
        <v>1047</v>
      </c>
      <c r="K301" s="55">
        <f>KS201EW_Numbers!K339</f>
        <v>318</v>
      </c>
      <c r="L301" s="55">
        <f>KS201EW_Numbers!L339</f>
        <v>863</v>
      </c>
      <c r="M301" s="55">
        <f>KS201EW_Numbers!M339</f>
        <v>585</v>
      </c>
      <c r="N301" s="55">
        <f>KS201EW_Numbers!N339</f>
        <v>2437</v>
      </c>
      <c r="O301" s="55">
        <f>KS201EW_Numbers!O339</f>
        <v>389</v>
      </c>
      <c r="P301" s="55">
        <f>KS201EW_Numbers!P339</f>
        <v>330</v>
      </c>
      <c r="Q301" s="55">
        <f>KS201EW_Numbers!Q339</f>
        <v>1221</v>
      </c>
      <c r="R301" s="55">
        <f>KS201EW_Numbers!R339</f>
        <v>2338</v>
      </c>
      <c r="S301" s="55">
        <f>KS201EW_Numbers!S339</f>
        <v>1259</v>
      </c>
      <c r="T301" s="55">
        <f>KS201EW_Numbers!T339</f>
        <v>470</v>
      </c>
      <c r="U301" s="55">
        <f>KS201EW_Numbers!U339</f>
        <v>180</v>
      </c>
      <c r="V301" s="55">
        <f>KS201EW_Numbers!V339</f>
        <v>138</v>
      </c>
      <c r="W301" s="55">
        <f>KS201EW_Numbers!W339</f>
        <v>336</v>
      </c>
      <c r="X301" s="55">
        <f t="shared" si="105"/>
        <v>167799</v>
      </c>
      <c r="Y301" s="55">
        <f t="shared" si="106"/>
        <v>0</v>
      </c>
      <c r="Z301" s="47">
        <f t="shared" si="92"/>
        <v>155888</v>
      </c>
      <c r="AA301" s="47">
        <f t="shared" si="93"/>
        <v>1909</v>
      </c>
      <c r="AB301" s="47">
        <f t="shared" si="94"/>
        <v>6715</v>
      </c>
      <c r="AC301" s="47">
        <f t="shared" si="95"/>
        <v>2813</v>
      </c>
      <c r="AD301" s="47">
        <f t="shared" si="96"/>
        <v>474</v>
      </c>
      <c r="AE301" s="47">
        <f t="shared" si="97"/>
        <v>167799</v>
      </c>
    </row>
    <row r="302" spans="1:31" x14ac:dyDescent="0.15">
      <c r="A302" s="47" t="s">
        <v>1247</v>
      </c>
      <c r="B302" s="47" t="s">
        <v>653</v>
      </c>
      <c r="C302" s="48" t="s">
        <v>1240</v>
      </c>
      <c r="D302" s="47" t="s">
        <v>1241</v>
      </c>
      <c r="E302" s="55">
        <f>KS201EW_Numbers!E340</f>
        <v>115608</v>
      </c>
      <c r="F302" s="55">
        <f>KS201EW_Numbers!F340</f>
        <v>107568</v>
      </c>
      <c r="G302" s="55">
        <f>KS201EW_Numbers!G340</f>
        <v>656</v>
      </c>
      <c r="H302" s="55">
        <f>KS201EW_Numbers!H340</f>
        <v>267</v>
      </c>
      <c r="I302" s="55">
        <f>KS201EW_Numbers!I340</f>
        <v>3144</v>
      </c>
      <c r="J302" s="55">
        <f>KS201EW_Numbers!J340</f>
        <v>312</v>
      </c>
      <c r="K302" s="55">
        <f>KS201EW_Numbers!K340</f>
        <v>153</v>
      </c>
      <c r="L302" s="55">
        <f>KS201EW_Numbers!L340</f>
        <v>513</v>
      </c>
      <c r="M302" s="55">
        <f>KS201EW_Numbers!M340</f>
        <v>327</v>
      </c>
      <c r="N302" s="55">
        <f>KS201EW_Numbers!N340</f>
        <v>481</v>
      </c>
      <c r="O302" s="55">
        <f>KS201EW_Numbers!O340</f>
        <v>31</v>
      </c>
      <c r="P302" s="55">
        <f>KS201EW_Numbers!P340</f>
        <v>165</v>
      </c>
      <c r="Q302" s="55">
        <f>KS201EW_Numbers!Q340</f>
        <v>316</v>
      </c>
      <c r="R302" s="55">
        <f>KS201EW_Numbers!R340</f>
        <v>866</v>
      </c>
      <c r="S302" s="55">
        <f>KS201EW_Numbers!S340</f>
        <v>396</v>
      </c>
      <c r="T302" s="55">
        <f>KS201EW_Numbers!T340</f>
        <v>81</v>
      </c>
      <c r="U302" s="55">
        <f>KS201EW_Numbers!U340</f>
        <v>40</v>
      </c>
      <c r="V302" s="55">
        <f>KS201EW_Numbers!V340</f>
        <v>141</v>
      </c>
      <c r="W302" s="55">
        <f>KS201EW_Numbers!W340</f>
        <v>151</v>
      </c>
      <c r="X302" s="55">
        <f t="shared" si="105"/>
        <v>115608</v>
      </c>
      <c r="Y302" s="55">
        <f t="shared" si="106"/>
        <v>0</v>
      </c>
      <c r="Z302" s="47">
        <f t="shared" si="92"/>
        <v>111635</v>
      </c>
      <c r="AA302" s="47">
        <f t="shared" si="93"/>
        <v>517</v>
      </c>
      <c r="AB302" s="47">
        <f t="shared" si="94"/>
        <v>1859</v>
      </c>
      <c r="AC302" s="47">
        <f t="shared" si="95"/>
        <v>1305</v>
      </c>
      <c r="AD302" s="47">
        <f t="shared" si="96"/>
        <v>292</v>
      </c>
      <c r="AE302" s="47">
        <f t="shared" si="97"/>
        <v>115608</v>
      </c>
    </row>
    <row r="303" spans="1:31" x14ac:dyDescent="0.15">
      <c r="A303" s="47" t="s">
        <v>1248</v>
      </c>
      <c r="B303" s="47" t="s">
        <v>655</v>
      </c>
      <c r="C303" s="48" t="s">
        <v>1240</v>
      </c>
      <c r="D303" s="47" t="s">
        <v>1241</v>
      </c>
      <c r="E303" s="55">
        <f>KS201EW_Numbers!E341</f>
        <v>125199</v>
      </c>
      <c r="F303" s="55">
        <f>KS201EW_Numbers!F341</f>
        <v>114873</v>
      </c>
      <c r="G303" s="55">
        <f>KS201EW_Numbers!G341</f>
        <v>602</v>
      </c>
      <c r="H303" s="55">
        <f>KS201EW_Numbers!H341</f>
        <v>191</v>
      </c>
      <c r="I303" s="55">
        <f>KS201EW_Numbers!I341</f>
        <v>2871</v>
      </c>
      <c r="J303" s="55">
        <f>KS201EW_Numbers!J341</f>
        <v>391</v>
      </c>
      <c r="K303" s="55">
        <f>KS201EW_Numbers!K341</f>
        <v>254</v>
      </c>
      <c r="L303" s="55">
        <f>KS201EW_Numbers!L341</f>
        <v>652</v>
      </c>
      <c r="M303" s="55">
        <f>KS201EW_Numbers!M341</f>
        <v>443</v>
      </c>
      <c r="N303" s="55">
        <f>KS201EW_Numbers!N341</f>
        <v>1954</v>
      </c>
      <c r="O303" s="55">
        <f>KS201EW_Numbers!O341</f>
        <v>160</v>
      </c>
      <c r="P303" s="55">
        <f>KS201EW_Numbers!P341</f>
        <v>294</v>
      </c>
      <c r="Q303" s="55">
        <f>KS201EW_Numbers!Q341</f>
        <v>625</v>
      </c>
      <c r="R303" s="55">
        <f>KS201EW_Numbers!R341</f>
        <v>707</v>
      </c>
      <c r="S303" s="55">
        <f>KS201EW_Numbers!S341</f>
        <v>430</v>
      </c>
      <c r="T303" s="55">
        <f>KS201EW_Numbers!T341</f>
        <v>129</v>
      </c>
      <c r="U303" s="55">
        <f>KS201EW_Numbers!U341</f>
        <v>46</v>
      </c>
      <c r="V303" s="55">
        <f>KS201EW_Numbers!V341</f>
        <v>201</v>
      </c>
      <c r="W303" s="55">
        <f>KS201EW_Numbers!W341</f>
        <v>376</v>
      </c>
      <c r="X303" s="55">
        <f t="shared" si="105"/>
        <v>125199</v>
      </c>
      <c r="Y303" s="55">
        <f t="shared" si="106"/>
        <v>0</v>
      </c>
      <c r="Z303" s="47">
        <f t="shared" si="92"/>
        <v>118537</v>
      </c>
      <c r="AA303" s="47">
        <f t="shared" si="93"/>
        <v>605</v>
      </c>
      <c r="AB303" s="47">
        <f t="shared" si="94"/>
        <v>3740</v>
      </c>
      <c r="AC303" s="47">
        <f t="shared" si="95"/>
        <v>1740</v>
      </c>
      <c r="AD303" s="47">
        <f t="shared" si="96"/>
        <v>577</v>
      </c>
      <c r="AE303" s="47">
        <f t="shared" si="97"/>
        <v>125199</v>
      </c>
    </row>
    <row r="304" spans="1:31" x14ac:dyDescent="0.15">
      <c r="A304" s="47" t="s">
        <v>1249</v>
      </c>
      <c r="B304" s="47" t="s">
        <v>57</v>
      </c>
      <c r="C304" s="48" t="s">
        <v>1240</v>
      </c>
      <c r="D304" s="47" t="s">
        <v>1241</v>
      </c>
      <c r="E304" s="55">
        <f>KS201EW_Numbers!E342</f>
        <v>111581</v>
      </c>
      <c r="F304" s="55">
        <f>KS201EW_Numbers!F342</f>
        <v>105663</v>
      </c>
      <c r="G304" s="55">
        <f>KS201EW_Numbers!G342</f>
        <v>475</v>
      </c>
      <c r="H304" s="55">
        <f>KS201EW_Numbers!H342</f>
        <v>85</v>
      </c>
      <c r="I304" s="55">
        <f>KS201EW_Numbers!I342</f>
        <v>1736</v>
      </c>
      <c r="J304" s="55">
        <f>KS201EW_Numbers!J342</f>
        <v>301</v>
      </c>
      <c r="K304" s="55">
        <f>KS201EW_Numbers!K342</f>
        <v>150</v>
      </c>
      <c r="L304" s="55">
        <f>KS201EW_Numbers!L342</f>
        <v>657</v>
      </c>
      <c r="M304" s="55">
        <f>KS201EW_Numbers!M342</f>
        <v>251</v>
      </c>
      <c r="N304" s="55">
        <f>KS201EW_Numbers!N342</f>
        <v>663</v>
      </c>
      <c r="O304" s="55">
        <f>KS201EW_Numbers!O342</f>
        <v>77</v>
      </c>
      <c r="P304" s="55">
        <f>KS201EW_Numbers!P342</f>
        <v>125</v>
      </c>
      <c r="Q304" s="55">
        <f>KS201EW_Numbers!Q342</f>
        <v>467</v>
      </c>
      <c r="R304" s="55">
        <f>KS201EW_Numbers!R342</f>
        <v>335</v>
      </c>
      <c r="S304" s="55">
        <f>KS201EW_Numbers!S342</f>
        <v>215</v>
      </c>
      <c r="T304" s="55">
        <f>KS201EW_Numbers!T342</f>
        <v>109</v>
      </c>
      <c r="U304" s="55">
        <f>KS201EW_Numbers!U342</f>
        <v>33</v>
      </c>
      <c r="V304" s="55">
        <f>KS201EW_Numbers!V342</f>
        <v>106</v>
      </c>
      <c r="W304" s="55">
        <f>KS201EW_Numbers!W342</f>
        <v>133</v>
      </c>
      <c r="X304" s="55">
        <f t="shared" si="105"/>
        <v>111581</v>
      </c>
      <c r="Y304" s="55">
        <f t="shared" si="106"/>
        <v>0</v>
      </c>
      <c r="Z304" s="47">
        <f t="shared" si="92"/>
        <v>107959</v>
      </c>
      <c r="AA304" s="47">
        <f t="shared" si="93"/>
        <v>357</v>
      </c>
      <c r="AB304" s="47">
        <f t="shared" si="94"/>
        <v>1667</v>
      </c>
      <c r="AC304" s="47">
        <f t="shared" si="95"/>
        <v>1359</v>
      </c>
      <c r="AD304" s="47">
        <f t="shared" si="96"/>
        <v>239</v>
      </c>
      <c r="AE304" s="47">
        <f t="shared" si="97"/>
        <v>111581</v>
      </c>
    </row>
    <row r="305" spans="1:31" x14ac:dyDescent="0.15">
      <c r="A305" s="47" t="s">
        <v>1250</v>
      </c>
      <c r="B305" s="47" t="s">
        <v>658</v>
      </c>
      <c r="C305" s="48" t="s">
        <v>1240</v>
      </c>
      <c r="D305" s="47" t="s">
        <v>1241</v>
      </c>
      <c r="E305" s="55">
        <f>KS201EW_Numbers!E343</f>
        <v>82622</v>
      </c>
      <c r="F305" s="55">
        <f>KS201EW_Numbers!F343</f>
        <v>78001</v>
      </c>
      <c r="G305" s="55">
        <f>KS201EW_Numbers!G343</f>
        <v>313</v>
      </c>
      <c r="H305" s="55">
        <f>KS201EW_Numbers!H343</f>
        <v>32</v>
      </c>
      <c r="I305" s="55">
        <f>KS201EW_Numbers!I343</f>
        <v>1339</v>
      </c>
      <c r="J305" s="55">
        <f>KS201EW_Numbers!J343</f>
        <v>272</v>
      </c>
      <c r="K305" s="55">
        <f>KS201EW_Numbers!K343</f>
        <v>142</v>
      </c>
      <c r="L305" s="55">
        <f>KS201EW_Numbers!L343</f>
        <v>426</v>
      </c>
      <c r="M305" s="55">
        <f>KS201EW_Numbers!M343</f>
        <v>226</v>
      </c>
      <c r="N305" s="55">
        <f>KS201EW_Numbers!N343</f>
        <v>428</v>
      </c>
      <c r="O305" s="55">
        <f>KS201EW_Numbers!O343</f>
        <v>31</v>
      </c>
      <c r="P305" s="55">
        <f>KS201EW_Numbers!P343</f>
        <v>149</v>
      </c>
      <c r="Q305" s="55">
        <f>KS201EW_Numbers!Q343</f>
        <v>214</v>
      </c>
      <c r="R305" s="55">
        <f>KS201EW_Numbers!R343</f>
        <v>251</v>
      </c>
      <c r="S305" s="55">
        <f>KS201EW_Numbers!S343</f>
        <v>321</v>
      </c>
      <c r="T305" s="55">
        <f>KS201EW_Numbers!T343</f>
        <v>183</v>
      </c>
      <c r="U305" s="55">
        <f>KS201EW_Numbers!U343</f>
        <v>88</v>
      </c>
      <c r="V305" s="55">
        <f>KS201EW_Numbers!V343</f>
        <v>48</v>
      </c>
      <c r="W305" s="55">
        <f>KS201EW_Numbers!W343</f>
        <v>158</v>
      </c>
      <c r="X305" s="55">
        <f t="shared" si="105"/>
        <v>82622</v>
      </c>
      <c r="Y305" s="55">
        <f t="shared" si="106"/>
        <v>0</v>
      </c>
      <c r="Z305" s="47">
        <f t="shared" si="92"/>
        <v>79685</v>
      </c>
      <c r="AA305" s="47">
        <f t="shared" si="93"/>
        <v>592</v>
      </c>
      <c r="AB305" s="47">
        <f t="shared" si="94"/>
        <v>1073</v>
      </c>
      <c r="AC305" s="47">
        <f t="shared" si="95"/>
        <v>1066</v>
      </c>
      <c r="AD305" s="47">
        <f t="shared" si="96"/>
        <v>206</v>
      </c>
      <c r="AE305" s="47">
        <f t="shared" si="97"/>
        <v>82622</v>
      </c>
    </row>
    <row r="306" spans="1:31" x14ac:dyDescent="0.15">
      <c r="A306" s="47" t="s">
        <v>1251</v>
      </c>
      <c r="B306" s="47" t="s">
        <v>660</v>
      </c>
      <c r="C306" s="48" t="s">
        <v>1240</v>
      </c>
      <c r="D306" s="47" t="s">
        <v>1241</v>
      </c>
      <c r="E306" s="55">
        <f>KS201EW_Numbers!E344</f>
        <v>91033</v>
      </c>
      <c r="F306" s="55">
        <f>KS201EW_Numbers!F344</f>
        <v>82534</v>
      </c>
      <c r="G306" s="55">
        <f>KS201EW_Numbers!G344</f>
        <v>642</v>
      </c>
      <c r="H306" s="55">
        <f>KS201EW_Numbers!H344</f>
        <v>273</v>
      </c>
      <c r="I306" s="55">
        <f>KS201EW_Numbers!I344</f>
        <v>2906</v>
      </c>
      <c r="J306" s="55">
        <f>KS201EW_Numbers!J344</f>
        <v>311</v>
      </c>
      <c r="K306" s="55">
        <f>KS201EW_Numbers!K344</f>
        <v>152</v>
      </c>
      <c r="L306" s="55">
        <f>KS201EW_Numbers!L344</f>
        <v>685</v>
      </c>
      <c r="M306" s="55">
        <f>KS201EW_Numbers!M344</f>
        <v>309</v>
      </c>
      <c r="N306" s="55">
        <f>KS201EW_Numbers!N344</f>
        <v>880</v>
      </c>
      <c r="O306" s="55">
        <f>KS201EW_Numbers!O344</f>
        <v>141</v>
      </c>
      <c r="P306" s="55">
        <f>KS201EW_Numbers!P344</f>
        <v>136</v>
      </c>
      <c r="Q306" s="55">
        <f>KS201EW_Numbers!Q344</f>
        <v>435</v>
      </c>
      <c r="R306" s="55">
        <f>KS201EW_Numbers!R344</f>
        <v>856</v>
      </c>
      <c r="S306" s="55">
        <f>KS201EW_Numbers!S344</f>
        <v>266</v>
      </c>
      <c r="T306" s="55">
        <f>KS201EW_Numbers!T344</f>
        <v>178</v>
      </c>
      <c r="U306" s="55">
        <f>KS201EW_Numbers!U344</f>
        <v>62</v>
      </c>
      <c r="V306" s="55">
        <f>KS201EW_Numbers!V344</f>
        <v>100</v>
      </c>
      <c r="W306" s="55">
        <f>KS201EW_Numbers!W344</f>
        <v>167</v>
      </c>
      <c r="X306" s="55">
        <f t="shared" si="105"/>
        <v>91033</v>
      </c>
      <c r="Y306" s="55">
        <f t="shared" si="106"/>
        <v>0</v>
      </c>
      <c r="Z306" s="47">
        <f t="shared" si="92"/>
        <v>86355</v>
      </c>
      <c r="AA306" s="47">
        <f t="shared" si="93"/>
        <v>506</v>
      </c>
      <c r="AB306" s="47">
        <f t="shared" si="94"/>
        <v>2448</v>
      </c>
      <c r="AC306" s="47">
        <f t="shared" si="95"/>
        <v>1457</v>
      </c>
      <c r="AD306" s="47">
        <f t="shared" si="96"/>
        <v>267</v>
      </c>
      <c r="AE306" s="47">
        <f t="shared" si="97"/>
        <v>91033</v>
      </c>
    </row>
    <row r="307" spans="1:31" x14ac:dyDescent="0.15">
      <c r="A307" s="47" t="s">
        <v>1252</v>
      </c>
      <c r="B307" s="47" t="s">
        <v>662</v>
      </c>
      <c r="C307" s="48" t="s">
        <v>1240</v>
      </c>
      <c r="D307" s="47" t="s">
        <v>1241</v>
      </c>
      <c r="E307" s="55">
        <f>KS201EW_Numbers!E345</f>
        <v>120684</v>
      </c>
      <c r="F307" s="55">
        <f>KS201EW_Numbers!F345</f>
        <v>114919</v>
      </c>
      <c r="G307" s="55">
        <f>KS201EW_Numbers!G345</f>
        <v>532</v>
      </c>
      <c r="H307" s="55">
        <f>KS201EW_Numbers!H345</f>
        <v>64</v>
      </c>
      <c r="I307" s="55">
        <f>KS201EW_Numbers!I345</f>
        <v>1647</v>
      </c>
      <c r="J307" s="55">
        <f>KS201EW_Numbers!J345</f>
        <v>404</v>
      </c>
      <c r="K307" s="55">
        <f>KS201EW_Numbers!K345</f>
        <v>215</v>
      </c>
      <c r="L307" s="55">
        <f>KS201EW_Numbers!L345</f>
        <v>588</v>
      </c>
      <c r="M307" s="55">
        <f>KS201EW_Numbers!M345</f>
        <v>307</v>
      </c>
      <c r="N307" s="55">
        <f>KS201EW_Numbers!N345</f>
        <v>504</v>
      </c>
      <c r="O307" s="55">
        <f>KS201EW_Numbers!O345</f>
        <v>72</v>
      </c>
      <c r="P307" s="55">
        <f>KS201EW_Numbers!P345</f>
        <v>155</v>
      </c>
      <c r="Q307" s="55">
        <f>KS201EW_Numbers!Q345</f>
        <v>313</v>
      </c>
      <c r="R307" s="55">
        <f>KS201EW_Numbers!R345</f>
        <v>383</v>
      </c>
      <c r="S307" s="55">
        <f>KS201EW_Numbers!S345</f>
        <v>252</v>
      </c>
      <c r="T307" s="55">
        <f>KS201EW_Numbers!T345</f>
        <v>55</v>
      </c>
      <c r="U307" s="55">
        <f>KS201EW_Numbers!U345</f>
        <v>81</v>
      </c>
      <c r="V307" s="55">
        <f>KS201EW_Numbers!V345</f>
        <v>73</v>
      </c>
      <c r="W307" s="55">
        <f>KS201EW_Numbers!W345</f>
        <v>120</v>
      </c>
      <c r="X307" s="55">
        <f t="shared" si="105"/>
        <v>120684</v>
      </c>
      <c r="Y307" s="55">
        <f t="shared" si="106"/>
        <v>0</v>
      </c>
      <c r="Z307" s="47">
        <f t="shared" si="92"/>
        <v>117162</v>
      </c>
      <c r="AA307" s="47">
        <f t="shared" si="93"/>
        <v>388</v>
      </c>
      <c r="AB307" s="47">
        <f t="shared" si="94"/>
        <v>1427</v>
      </c>
      <c r="AC307" s="47">
        <f t="shared" si="95"/>
        <v>1514</v>
      </c>
      <c r="AD307" s="47">
        <f t="shared" si="96"/>
        <v>193</v>
      </c>
      <c r="AE307" s="47">
        <f t="shared" si="97"/>
        <v>120684</v>
      </c>
    </row>
    <row r="308" spans="1:31" x14ac:dyDescent="0.15">
      <c r="A308" s="47" t="s">
        <v>1253</v>
      </c>
      <c r="B308" s="47" t="s">
        <v>664</v>
      </c>
      <c r="C308" s="48" t="s">
        <v>1240</v>
      </c>
      <c r="D308" s="47" t="s">
        <v>1241</v>
      </c>
      <c r="E308" s="55">
        <f>KS201EW_Numbers!E346</f>
        <v>176462</v>
      </c>
      <c r="F308" s="55">
        <f>KS201EW_Numbers!F346</f>
        <v>167445</v>
      </c>
      <c r="G308" s="55">
        <f>KS201EW_Numbers!G346</f>
        <v>829</v>
      </c>
      <c r="H308" s="55">
        <f>KS201EW_Numbers!H346</f>
        <v>423</v>
      </c>
      <c r="I308" s="55">
        <f>KS201EW_Numbers!I346</f>
        <v>3463</v>
      </c>
      <c r="J308" s="55">
        <f>KS201EW_Numbers!J346</f>
        <v>439</v>
      </c>
      <c r="K308" s="55">
        <f>KS201EW_Numbers!K346</f>
        <v>188</v>
      </c>
      <c r="L308" s="55">
        <f>KS201EW_Numbers!L346</f>
        <v>603</v>
      </c>
      <c r="M308" s="55">
        <f>KS201EW_Numbers!M346</f>
        <v>390</v>
      </c>
      <c r="N308" s="55">
        <f>KS201EW_Numbers!N346</f>
        <v>472</v>
      </c>
      <c r="O308" s="55">
        <f>KS201EW_Numbers!O346</f>
        <v>34</v>
      </c>
      <c r="P308" s="55">
        <f>KS201EW_Numbers!P346</f>
        <v>195</v>
      </c>
      <c r="Q308" s="55">
        <f>KS201EW_Numbers!Q346</f>
        <v>338</v>
      </c>
      <c r="R308" s="55">
        <f>KS201EW_Numbers!R346</f>
        <v>626</v>
      </c>
      <c r="S308" s="55">
        <f>KS201EW_Numbers!S346</f>
        <v>328</v>
      </c>
      <c r="T308" s="55">
        <f>KS201EW_Numbers!T346</f>
        <v>141</v>
      </c>
      <c r="U308" s="55">
        <f>KS201EW_Numbers!U346</f>
        <v>143</v>
      </c>
      <c r="V308" s="55">
        <f>KS201EW_Numbers!V346</f>
        <v>72</v>
      </c>
      <c r="W308" s="55">
        <f>KS201EW_Numbers!W346</f>
        <v>333</v>
      </c>
      <c r="X308" s="55">
        <f t="shared" si="105"/>
        <v>176462</v>
      </c>
      <c r="Y308" s="55">
        <f t="shared" si="106"/>
        <v>0</v>
      </c>
      <c r="Z308" s="47">
        <f t="shared" si="92"/>
        <v>172160</v>
      </c>
      <c r="AA308" s="47">
        <f t="shared" si="93"/>
        <v>612</v>
      </c>
      <c r="AB308" s="47">
        <f t="shared" si="94"/>
        <v>1665</v>
      </c>
      <c r="AC308" s="47">
        <f t="shared" si="95"/>
        <v>1620</v>
      </c>
      <c r="AD308" s="47">
        <f t="shared" si="96"/>
        <v>405</v>
      </c>
      <c r="AE308" s="47">
        <f t="shared" si="97"/>
        <v>176462</v>
      </c>
    </row>
    <row r="309" spans="1:31" x14ac:dyDescent="0.15">
      <c r="A309" s="47" t="s">
        <v>1254</v>
      </c>
      <c r="B309" s="47" t="s">
        <v>666</v>
      </c>
      <c r="C309" s="48" t="s">
        <v>1240</v>
      </c>
      <c r="D309" s="47" t="s">
        <v>1241</v>
      </c>
      <c r="E309" s="55">
        <f>KS201EW_Numbers!E347</f>
        <v>93807</v>
      </c>
      <c r="F309" s="55">
        <f>KS201EW_Numbers!F347</f>
        <v>75511</v>
      </c>
      <c r="G309" s="55">
        <f>KS201EW_Numbers!G347</f>
        <v>718</v>
      </c>
      <c r="H309" s="55">
        <f>KS201EW_Numbers!H347</f>
        <v>155</v>
      </c>
      <c r="I309" s="55">
        <f>KS201EW_Numbers!I347</f>
        <v>3136</v>
      </c>
      <c r="J309" s="55">
        <f>KS201EW_Numbers!J347</f>
        <v>624</v>
      </c>
      <c r="K309" s="55">
        <f>KS201EW_Numbers!K347</f>
        <v>342</v>
      </c>
      <c r="L309" s="55">
        <f>KS201EW_Numbers!L347</f>
        <v>644</v>
      </c>
      <c r="M309" s="55">
        <f>KS201EW_Numbers!M347</f>
        <v>447</v>
      </c>
      <c r="N309" s="55">
        <f>KS201EW_Numbers!N347</f>
        <v>1310</v>
      </c>
      <c r="O309" s="55">
        <f>KS201EW_Numbers!O347</f>
        <v>635</v>
      </c>
      <c r="P309" s="55">
        <f>KS201EW_Numbers!P347</f>
        <v>206</v>
      </c>
      <c r="Q309" s="55">
        <f>KS201EW_Numbers!Q347</f>
        <v>497</v>
      </c>
      <c r="R309" s="55">
        <f>KS201EW_Numbers!R347</f>
        <v>7107</v>
      </c>
      <c r="S309" s="55">
        <f>KS201EW_Numbers!S347</f>
        <v>1115</v>
      </c>
      <c r="T309" s="55">
        <f>KS201EW_Numbers!T347</f>
        <v>538</v>
      </c>
      <c r="U309" s="55">
        <f>KS201EW_Numbers!U347</f>
        <v>215</v>
      </c>
      <c r="V309" s="55">
        <f>KS201EW_Numbers!V347</f>
        <v>134</v>
      </c>
      <c r="W309" s="55">
        <f>KS201EW_Numbers!W347</f>
        <v>473</v>
      </c>
      <c r="X309" s="55">
        <f t="shared" si="105"/>
        <v>93807</v>
      </c>
      <c r="Y309" s="55">
        <f t="shared" si="106"/>
        <v>0</v>
      </c>
      <c r="Z309" s="47">
        <f t="shared" si="92"/>
        <v>79520</v>
      </c>
      <c r="AA309" s="47">
        <f t="shared" si="93"/>
        <v>1868</v>
      </c>
      <c r="AB309" s="47">
        <f t="shared" si="94"/>
        <v>9755</v>
      </c>
      <c r="AC309" s="47">
        <f t="shared" si="95"/>
        <v>2057</v>
      </c>
      <c r="AD309" s="47">
        <f t="shared" si="96"/>
        <v>607</v>
      </c>
      <c r="AE309" s="47">
        <f t="shared" si="97"/>
        <v>93807</v>
      </c>
    </row>
    <row r="310" spans="1:31" x14ac:dyDescent="0.15">
      <c r="A310" s="47" t="s">
        <v>1255</v>
      </c>
      <c r="B310" s="47" t="s">
        <v>668</v>
      </c>
      <c r="C310" s="48" t="s">
        <v>1240</v>
      </c>
      <c r="D310" s="47" t="s">
        <v>1241</v>
      </c>
      <c r="E310" s="55">
        <f>KS201EW_Numbers!E348</f>
        <v>116398</v>
      </c>
      <c r="F310" s="55">
        <f>KS201EW_Numbers!F348</f>
        <v>107743</v>
      </c>
      <c r="G310" s="55">
        <f>KS201EW_Numbers!G348</f>
        <v>537</v>
      </c>
      <c r="H310" s="55">
        <f>KS201EW_Numbers!H348</f>
        <v>153</v>
      </c>
      <c r="I310" s="55">
        <f>KS201EW_Numbers!I348</f>
        <v>3212</v>
      </c>
      <c r="J310" s="55">
        <f>KS201EW_Numbers!J348</f>
        <v>378</v>
      </c>
      <c r="K310" s="55">
        <f>KS201EW_Numbers!K348</f>
        <v>246</v>
      </c>
      <c r="L310" s="55">
        <f>KS201EW_Numbers!L348</f>
        <v>565</v>
      </c>
      <c r="M310" s="55">
        <f>KS201EW_Numbers!M348</f>
        <v>305</v>
      </c>
      <c r="N310" s="55">
        <f>KS201EW_Numbers!N348</f>
        <v>937</v>
      </c>
      <c r="O310" s="55">
        <f>KS201EW_Numbers!O348</f>
        <v>141</v>
      </c>
      <c r="P310" s="55">
        <f>KS201EW_Numbers!P348</f>
        <v>166</v>
      </c>
      <c r="Q310" s="55">
        <f>KS201EW_Numbers!Q348</f>
        <v>434</v>
      </c>
      <c r="R310" s="55">
        <f>KS201EW_Numbers!R348</f>
        <v>690</v>
      </c>
      <c r="S310" s="55">
        <f>KS201EW_Numbers!S348</f>
        <v>258</v>
      </c>
      <c r="T310" s="55">
        <f>KS201EW_Numbers!T348</f>
        <v>149</v>
      </c>
      <c r="U310" s="55">
        <f>KS201EW_Numbers!U348</f>
        <v>80</v>
      </c>
      <c r="V310" s="55">
        <f>KS201EW_Numbers!V348</f>
        <v>139</v>
      </c>
      <c r="W310" s="55">
        <f>KS201EW_Numbers!W348</f>
        <v>265</v>
      </c>
      <c r="X310" s="55">
        <f t="shared" si="105"/>
        <v>116398</v>
      </c>
      <c r="Y310" s="55">
        <f t="shared" si="106"/>
        <v>0</v>
      </c>
      <c r="Z310" s="47">
        <f t="shared" si="92"/>
        <v>111645</v>
      </c>
      <c r="AA310" s="47">
        <f t="shared" si="93"/>
        <v>487</v>
      </c>
      <c r="AB310" s="47">
        <f t="shared" si="94"/>
        <v>2368</v>
      </c>
      <c r="AC310" s="47">
        <f t="shared" si="95"/>
        <v>1494</v>
      </c>
      <c r="AD310" s="47">
        <f t="shared" si="96"/>
        <v>404</v>
      </c>
      <c r="AE310" s="47">
        <f t="shared" si="97"/>
        <v>116398</v>
      </c>
    </row>
    <row r="311" spans="1:31" x14ac:dyDescent="0.15">
      <c r="A311" s="47" t="s">
        <v>1256</v>
      </c>
      <c r="B311" s="47" t="s">
        <v>670</v>
      </c>
      <c r="C311" s="48" t="s">
        <v>1240</v>
      </c>
      <c r="D311" s="47" t="s">
        <v>1241</v>
      </c>
      <c r="E311" s="55">
        <f>KS201EW_Numbers!E349</f>
        <v>116595</v>
      </c>
      <c r="F311" s="55">
        <f>KS201EW_Numbers!F349</f>
        <v>107070</v>
      </c>
      <c r="G311" s="55">
        <f>KS201EW_Numbers!G349</f>
        <v>733</v>
      </c>
      <c r="H311" s="55">
        <f>KS201EW_Numbers!H349</f>
        <v>263</v>
      </c>
      <c r="I311" s="55">
        <f>KS201EW_Numbers!I349</f>
        <v>3511</v>
      </c>
      <c r="J311" s="55">
        <f>KS201EW_Numbers!J349</f>
        <v>321</v>
      </c>
      <c r="K311" s="55">
        <f>KS201EW_Numbers!K349</f>
        <v>180</v>
      </c>
      <c r="L311" s="55">
        <f>KS201EW_Numbers!L349</f>
        <v>684</v>
      </c>
      <c r="M311" s="55">
        <f>KS201EW_Numbers!M349</f>
        <v>441</v>
      </c>
      <c r="N311" s="55">
        <f>KS201EW_Numbers!N349</f>
        <v>665</v>
      </c>
      <c r="O311" s="55">
        <f>KS201EW_Numbers!O349</f>
        <v>92</v>
      </c>
      <c r="P311" s="55">
        <f>KS201EW_Numbers!P349</f>
        <v>222</v>
      </c>
      <c r="Q311" s="55">
        <f>KS201EW_Numbers!Q349</f>
        <v>745</v>
      </c>
      <c r="R311" s="55">
        <f>KS201EW_Numbers!R349</f>
        <v>915</v>
      </c>
      <c r="S311" s="55">
        <f>KS201EW_Numbers!S349</f>
        <v>250</v>
      </c>
      <c r="T311" s="55">
        <f>KS201EW_Numbers!T349</f>
        <v>147</v>
      </c>
      <c r="U311" s="55">
        <f>KS201EW_Numbers!U349</f>
        <v>60</v>
      </c>
      <c r="V311" s="55">
        <f>KS201EW_Numbers!V349</f>
        <v>110</v>
      </c>
      <c r="W311" s="55">
        <f>KS201EW_Numbers!W349</f>
        <v>186</v>
      </c>
      <c r="X311" s="55">
        <f t="shared" si="105"/>
        <v>116595</v>
      </c>
      <c r="Y311" s="55">
        <f t="shared" si="106"/>
        <v>0</v>
      </c>
      <c r="Z311" s="47">
        <f t="shared" si="92"/>
        <v>111577</v>
      </c>
      <c r="AA311" s="47">
        <f t="shared" si="93"/>
        <v>457</v>
      </c>
      <c r="AB311" s="47">
        <f t="shared" si="94"/>
        <v>2639</v>
      </c>
      <c r="AC311" s="47">
        <f t="shared" si="95"/>
        <v>1626</v>
      </c>
      <c r="AD311" s="47">
        <f t="shared" si="96"/>
        <v>296</v>
      </c>
      <c r="AE311" s="47">
        <f t="shared" si="97"/>
        <v>116595</v>
      </c>
    </row>
    <row r="312" spans="1:31" x14ac:dyDescent="0.15">
      <c r="D312" s="50" t="s">
        <v>936</v>
      </c>
      <c r="E312" s="56">
        <f t="shared" ref="E312:W312" si="107">SUM(E298:E311)</f>
        <v>1897991</v>
      </c>
      <c r="F312" s="56">
        <f t="shared" si="107"/>
        <v>1696797</v>
      </c>
      <c r="G312" s="56">
        <f t="shared" si="107"/>
        <v>10925</v>
      </c>
      <c r="H312" s="56">
        <f t="shared" si="107"/>
        <v>2589</v>
      </c>
      <c r="I312" s="56">
        <f t="shared" si="107"/>
        <v>61067</v>
      </c>
      <c r="J312" s="56">
        <f t="shared" si="107"/>
        <v>8088</v>
      </c>
      <c r="K312" s="56">
        <f t="shared" si="107"/>
        <v>4339</v>
      </c>
      <c r="L312" s="56">
        <f t="shared" si="107"/>
        <v>11795</v>
      </c>
      <c r="M312" s="56">
        <f t="shared" si="107"/>
        <v>6683</v>
      </c>
      <c r="N312" s="56">
        <f t="shared" si="107"/>
        <v>20819</v>
      </c>
      <c r="O312" s="56">
        <f t="shared" si="107"/>
        <v>5441</v>
      </c>
      <c r="P312" s="56">
        <f t="shared" si="107"/>
        <v>7324</v>
      </c>
      <c r="Q312" s="56">
        <f t="shared" si="107"/>
        <v>11884</v>
      </c>
      <c r="R312" s="56">
        <f t="shared" si="107"/>
        <v>23768</v>
      </c>
      <c r="S312" s="56">
        <f t="shared" si="107"/>
        <v>11697</v>
      </c>
      <c r="T312" s="56">
        <f t="shared" si="107"/>
        <v>3967</v>
      </c>
      <c r="U312" s="56">
        <f t="shared" si="107"/>
        <v>1781</v>
      </c>
      <c r="V312" s="56">
        <f t="shared" si="107"/>
        <v>3704</v>
      </c>
      <c r="W312" s="56">
        <f t="shared" si="107"/>
        <v>5323</v>
      </c>
      <c r="X312" s="55">
        <f t="shared" si="105"/>
        <v>1897991</v>
      </c>
      <c r="Y312" s="55">
        <f t="shared" si="106"/>
        <v>0</v>
      </c>
      <c r="Z312" s="47">
        <f t="shared" si="92"/>
        <v>1771378</v>
      </c>
      <c r="AA312" s="47">
        <f t="shared" si="93"/>
        <v>17445</v>
      </c>
      <c r="AB312" s="47">
        <f t="shared" si="94"/>
        <v>69236</v>
      </c>
      <c r="AC312" s="47">
        <f t="shared" si="95"/>
        <v>30905</v>
      </c>
      <c r="AD312" s="47">
        <f t="shared" si="96"/>
        <v>9027</v>
      </c>
      <c r="AE312" s="47">
        <f t="shared" si="97"/>
        <v>1897991</v>
      </c>
    </row>
    <row r="313" spans="1:31" x14ac:dyDescent="0.15"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Z313" s="47">
        <f t="shared" si="92"/>
        <v>0</v>
      </c>
      <c r="AA313" s="47">
        <f t="shared" si="93"/>
        <v>0</v>
      </c>
      <c r="AB313" s="47">
        <f t="shared" si="94"/>
        <v>0</v>
      </c>
      <c r="AC313" s="47">
        <f t="shared" si="95"/>
        <v>0</v>
      </c>
      <c r="AD313" s="47">
        <f t="shared" si="96"/>
        <v>0</v>
      </c>
      <c r="AE313" s="47">
        <f t="shared" si="97"/>
        <v>0</v>
      </c>
    </row>
    <row r="314" spans="1:31" x14ac:dyDescent="0.15">
      <c r="A314" s="47" t="s">
        <v>1257</v>
      </c>
      <c r="B314" s="47" t="s">
        <v>712</v>
      </c>
      <c r="C314" s="48" t="s">
        <v>1258</v>
      </c>
      <c r="D314" s="47" t="s">
        <v>710</v>
      </c>
      <c r="E314" s="55">
        <f>KS201EW_Numbers!E373</f>
        <v>130875</v>
      </c>
      <c r="F314" s="55">
        <f>KS201EW_Numbers!F373</f>
        <v>104508</v>
      </c>
      <c r="G314" s="55">
        <f>KS201EW_Numbers!G373</f>
        <v>2072</v>
      </c>
      <c r="H314" s="55">
        <f>KS201EW_Numbers!H373</f>
        <v>153</v>
      </c>
      <c r="I314" s="55">
        <f>KS201EW_Numbers!I373</f>
        <v>11390</v>
      </c>
      <c r="J314" s="55">
        <f>KS201EW_Numbers!J373</f>
        <v>521</v>
      </c>
      <c r="K314" s="55">
        <f>KS201EW_Numbers!K373</f>
        <v>347</v>
      </c>
      <c r="L314" s="55">
        <f>KS201EW_Numbers!L373</f>
        <v>1550</v>
      </c>
      <c r="M314" s="55">
        <f>KS201EW_Numbers!M373</f>
        <v>993</v>
      </c>
      <c r="N314" s="55">
        <f>KS201EW_Numbers!N373</f>
        <v>2489</v>
      </c>
      <c r="O314" s="55">
        <f>KS201EW_Numbers!O373</f>
        <v>555</v>
      </c>
      <c r="P314" s="55">
        <f>KS201EW_Numbers!P373</f>
        <v>504</v>
      </c>
      <c r="Q314" s="55">
        <f>KS201EW_Numbers!Q373</f>
        <v>1143</v>
      </c>
      <c r="R314" s="55">
        <f>KS201EW_Numbers!R373</f>
        <v>2384</v>
      </c>
      <c r="S314" s="55">
        <f>KS201EW_Numbers!S373</f>
        <v>620</v>
      </c>
      <c r="T314" s="55">
        <f>KS201EW_Numbers!T373</f>
        <v>272</v>
      </c>
      <c r="U314" s="55">
        <f>KS201EW_Numbers!U373</f>
        <v>118</v>
      </c>
      <c r="V314" s="55">
        <f>KS201EW_Numbers!V373</f>
        <v>597</v>
      </c>
      <c r="W314" s="55">
        <f>KS201EW_Numbers!W373</f>
        <v>659</v>
      </c>
      <c r="X314" s="55">
        <f t="shared" ref="X314:X325" si="108">SUM(F314:W314)</f>
        <v>130875</v>
      </c>
      <c r="Y314" s="55">
        <f t="shared" ref="Y314:Y325" si="109">E314-X314</f>
        <v>0</v>
      </c>
      <c r="Z314" s="47">
        <f t="shared" si="92"/>
        <v>118123</v>
      </c>
      <c r="AA314" s="47">
        <f t="shared" si="93"/>
        <v>1010</v>
      </c>
      <c r="AB314" s="47">
        <f t="shared" si="94"/>
        <v>7075</v>
      </c>
      <c r="AC314" s="47">
        <f t="shared" si="95"/>
        <v>3411</v>
      </c>
      <c r="AD314" s="47">
        <f t="shared" si="96"/>
        <v>1256</v>
      </c>
      <c r="AE314" s="47">
        <f t="shared" si="97"/>
        <v>130875</v>
      </c>
    </row>
    <row r="315" spans="1:31" x14ac:dyDescent="0.15">
      <c r="A315" s="47" t="s">
        <v>1259</v>
      </c>
      <c r="B315" s="47" t="s">
        <v>714</v>
      </c>
      <c r="C315" s="48" t="s">
        <v>1258</v>
      </c>
      <c r="D315" s="47" t="s">
        <v>710</v>
      </c>
      <c r="E315" s="55">
        <f>KS201EW_Numbers!E374</f>
        <v>75102</v>
      </c>
      <c r="F315" s="55">
        <f>KS201EW_Numbers!F374</f>
        <v>59049</v>
      </c>
      <c r="G315" s="55">
        <f>KS201EW_Numbers!G374</f>
        <v>1142</v>
      </c>
      <c r="H315" s="55">
        <f>KS201EW_Numbers!H374</f>
        <v>132</v>
      </c>
      <c r="I315" s="55">
        <f>KS201EW_Numbers!I374</f>
        <v>4179</v>
      </c>
      <c r="J315" s="55">
        <f>KS201EW_Numbers!J374</f>
        <v>406</v>
      </c>
      <c r="K315" s="55">
        <f>KS201EW_Numbers!K374</f>
        <v>223</v>
      </c>
      <c r="L315" s="55">
        <f>KS201EW_Numbers!L374</f>
        <v>758</v>
      </c>
      <c r="M315" s="55">
        <f>KS201EW_Numbers!M374</f>
        <v>535</v>
      </c>
      <c r="N315" s="55">
        <f>KS201EW_Numbers!N374</f>
        <v>1828</v>
      </c>
      <c r="O315" s="55">
        <f>KS201EW_Numbers!O374</f>
        <v>667</v>
      </c>
      <c r="P315" s="55">
        <f>KS201EW_Numbers!P374</f>
        <v>325</v>
      </c>
      <c r="Q315" s="55">
        <f>KS201EW_Numbers!Q374</f>
        <v>922</v>
      </c>
      <c r="R315" s="55">
        <f>KS201EW_Numbers!R374</f>
        <v>2742</v>
      </c>
      <c r="S315" s="55">
        <f>KS201EW_Numbers!S374</f>
        <v>679</v>
      </c>
      <c r="T315" s="55">
        <f>KS201EW_Numbers!T374</f>
        <v>304</v>
      </c>
      <c r="U315" s="55">
        <f>KS201EW_Numbers!U374</f>
        <v>145</v>
      </c>
      <c r="V315" s="55">
        <f>KS201EW_Numbers!V374</f>
        <v>538</v>
      </c>
      <c r="W315" s="55">
        <f>KS201EW_Numbers!W374</f>
        <v>528</v>
      </c>
      <c r="X315" s="55">
        <f t="shared" si="108"/>
        <v>75102</v>
      </c>
      <c r="Y315" s="55">
        <f t="shared" si="109"/>
        <v>0</v>
      </c>
      <c r="Z315" s="47">
        <f t="shared" si="92"/>
        <v>64502</v>
      </c>
      <c r="AA315" s="47">
        <f t="shared" si="93"/>
        <v>1128</v>
      </c>
      <c r="AB315" s="47">
        <f t="shared" si="94"/>
        <v>6484</v>
      </c>
      <c r="AC315" s="47">
        <f t="shared" si="95"/>
        <v>1922</v>
      </c>
      <c r="AD315" s="47">
        <f t="shared" si="96"/>
        <v>1066</v>
      </c>
      <c r="AE315" s="47">
        <f t="shared" si="97"/>
        <v>75102</v>
      </c>
    </row>
    <row r="316" spans="1:31" x14ac:dyDescent="0.15">
      <c r="A316" s="47" t="s">
        <v>1260</v>
      </c>
      <c r="B316" s="47" t="s">
        <v>716</v>
      </c>
      <c r="C316" s="48" t="s">
        <v>1258</v>
      </c>
      <c r="D316" s="47" t="s">
        <v>710</v>
      </c>
      <c r="E316" s="55">
        <f>KS201EW_Numbers!E375</f>
        <v>137183</v>
      </c>
      <c r="F316" s="55">
        <f>KS201EW_Numbers!F375</f>
        <v>114510</v>
      </c>
      <c r="G316" s="55">
        <f>KS201EW_Numbers!G375</f>
        <v>1193</v>
      </c>
      <c r="H316" s="55">
        <f>KS201EW_Numbers!H375</f>
        <v>491</v>
      </c>
      <c r="I316" s="55">
        <f>KS201EW_Numbers!I375</f>
        <v>8513</v>
      </c>
      <c r="J316" s="55">
        <f>KS201EW_Numbers!J375</f>
        <v>432</v>
      </c>
      <c r="K316" s="55">
        <f>KS201EW_Numbers!K375</f>
        <v>288</v>
      </c>
      <c r="L316" s="55">
        <f>KS201EW_Numbers!L375</f>
        <v>1077</v>
      </c>
      <c r="M316" s="55">
        <f>KS201EW_Numbers!M375</f>
        <v>704</v>
      </c>
      <c r="N316" s="55">
        <f>KS201EW_Numbers!N375</f>
        <v>1661</v>
      </c>
      <c r="O316" s="55">
        <f>KS201EW_Numbers!O375</f>
        <v>487</v>
      </c>
      <c r="P316" s="55">
        <f>KS201EW_Numbers!P375</f>
        <v>320</v>
      </c>
      <c r="Q316" s="55">
        <f>KS201EW_Numbers!Q375</f>
        <v>1884</v>
      </c>
      <c r="R316" s="55">
        <f>KS201EW_Numbers!R375</f>
        <v>2264</v>
      </c>
      <c r="S316" s="55">
        <f>KS201EW_Numbers!S375</f>
        <v>1162</v>
      </c>
      <c r="T316" s="55">
        <f>KS201EW_Numbers!T375</f>
        <v>336</v>
      </c>
      <c r="U316" s="55">
        <f>KS201EW_Numbers!U375</f>
        <v>158</v>
      </c>
      <c r="V316" s="55">
        <f>KS201EW_Numbers!V375</f>
        <v>923</v>
      </c>
      <c r="W316" s="55">
        <f>KS201EW_Numbers!W375</f>
        <v>780</v>
      </c>
      <c r="X316" s="55">
        <f t="shared" si="108"/>
        <v>137183</v>
      </c>
      <c r="Y316" s="55">
        <f t="shared" si="109"/>
        <v>0</v>
      </c>
      <c r="Z316" s="47">
        <f t="shared" si="92"/>
        <v>124707</v>
      </c>
      <c r="AA316" s="47">
        <f t="shared" si="93"/>
        <v>1656</v>
      </c>
      <c r="AB316" s="47">
        <f t="shared" si="94"/>
        <v>6616</v>
      </c>
      <c r="AC316" s="47">
        <f t="shared" si="95"/>
        <v>2501</v>
      </c>
      <c r="AD316" s="47">
        <f t="shared" si="96"/>
        <v>1703</v>
      </c>
      <c r="AE316" s="47">
        <f t="shared" si="97"/>
        <v>137183</v>
      </c>
    </row>
    <row r="317" spans="1:31" x14ac:dyDescent="0.15">
      <c r="A317" s="47" t="s">
        <v>1261</v>
      </c>
      <c r="B317" s="47" t="s">
        <v>718</v>
      </c>
      <c r="C317" s="48" t="s">
        <v>1258</v>
      </c>
      <c r="D317" s="47" t="s">
        <v>710</v>
      </c>
      <c r="E317" s="55">
        <f>KS201EW_Numbers!E376</f>
        <v>85375</v>
      </c>
      <c r="F317" s="55">
        <f>KS201EW_Numbers!F376</f>
        <v>76907</v>
      </c>
      <c r="G317" s="55">
        <f>KS201EW_Numbers!G376</f>
        <v>798</v>
      </c>
      <c r="H317" s="55">
        <f>KS201EW_Numbers!H376</f>
        <v>128</v>
      </c>
      <c r="I317" s="55">
        <f>KS201EW_Numbers!I376</f>
        <v>3335</v>
      </c>
      <c r="J317" s="55">
        <f>KS201EW_Numbers!J376</f>
        <v>276</v>
      </c>
      <c r="K317" s="55">
        <f>KS201EW_Numbers!K376</f>
        <v>117</v>
      </c>
      <c r="L317" s="55">
        <f>KS201EW_Numbers!L376</f>
        <v>518</v>
      </c>
      <c r="M317" s="55">
        <f>KS201EW_Numbers!M376</f>
        <v>346</v>
      </c>
      <c r="N317" s="55">
        <f>KS201EW_Numbers!N376</f>
        <v>707</v>
      </c>
      <c r="O317" s="55">
        <f>KS201EW_Numbers!O376</f>
        <v>152</v>
      </c>
      <c r="P317" s="55">
        <f>KS201EW_Numbers!P376</f>
        <v>206</v>
      </c>
      <c r="Q317" s="55">
        <f>KS201EW_Numbers!Q376</f>
        <v>358</v>
      </c>
      <c r="R317" s="55">
        <f>KS201EW_Numbers!R376</f>
        <v>754</v>
      </c>
      <c r="S317" s="55">
        <f>KS201EW_Numbers!S376</f>
        <v>207</v>
      </c>
      <c r="T317" s="55">
        <f>KS201EW_Numbers!T376</f>
        <v>131</v>
      </c>
      <c r="U317" s="55">
        <f>KS201EW_Numbers!U376</f>
        <v>61</v>
      </c>
      <c r="V317" s="55">
        <f>KS201EW_Numbers!V376</f>
        <v>148</v>
      </c>
      <c r="W317" s="55">
        <f>KS201EW_Numbers!W376</f>
        <v>226</v>
      </c>
      <c r="X317" s="55">
        <f t="shared" si="108"/>
        <v>85375</v>
      </c>
      <c r="Y317" s="55">
        <f t="shared" si="109"/>
        <v>0</v>
      </c>
      <c r="Z317" s="47">
        <f t="shared" si="92"/>
        <v>81168</v>
      </c>
      <c r="AA317" s="47">
        <f t="shared" si="93"/>
        <v>399</v>
      </c>
      <c r="AB317" s="47">
        <f t="shared" si="94"/>
        <v>2177</v>
      </c>
      <c r="AC317" s="47">
        <f t="shared" si="95"/>
        <v>1257</v>
      </c>
      <c r="AD317" s="47">
        <f t="shared" si="96"/>
        <v>374</v>
      </c>
      <c r="AE317" s="47">
        <f t="shared" si="97"/>
        <v>85375</v>
      </c>
    </row>
    <row r="318" spans="1:31" x14ac:dyDescent="0.15">
      <c r="A318" s="47" t="s">
        <v>1262</v>
      </c>
      <c r="B318" s="47" t="s">
        <v>720</v>
      </c>
      <c r="C318" s="48" t="s">
        <v>1258</v>
      </c>
      <c r="D318" s="47" t="s">
        <v>710</v>
      </c>
      <c r="E318" s="55">
        <f>KS201EW_Numbers!E377</f>
        <v>137835</v>
      </c>
      <c r="F318" s="55">
        <f>KS201EW_Numbers!F377</f>
        <v>117092</v>
      </c>
      <c r="G318" s="55">
        <f>KS201EW_Numbers!G377</f>
        <v>1554</v>
      </c>
      <c r="H318" s="55">
        <f>KS201EW_Numbers!H377</f>
        <v>179</v>
      </c>
      <c r="I318" s="55">
        <f>KS201EW_Numbers!I377</f>
        <v>6054</v>
      </c>
      <c r="J318" s="55">
        <f>KS201EW_Numbers!J377</f>
        <v>736</v>
      </c>
      <c r="K318" s="55">
        <f>KS201EW_Numbers!K377</f>
        <v>409</v>
      </c>
      <c r="L318" s="55">
        <f>KS201EW_Numbers!L377</f>
        <v>1111</v>
      </c>
      <c r="M318" s="55">
        <f>KS201EW_Numbers!M377</f>
        <v>781</v>
      </c>
      <c r="N318" s="55">
        <f>KS201EW_Numbers!N377</f>
        <v>2192</v>
      </c>
      <c r="O318" s="55">
        <f>KS201EW_Numbers!O377</f>
        <v>1189</v>
      </c>
      <c r="P318" s="55">
        <f>KS201EW_Numbers!P377</f>
        <v>532</v>
      </c>
      <c r="Q318" s="55">
        <f>KS201EW_Numbers!Q377</f>
        <v>914</v>
      </c>
      <c r="R318" s="55">
        <f>KS201EW_Numbers!R377</f>
        <v>2165</v>
      </c>
      <c r="S318" s="55">
        <f>KS201EW_Numbers!S377</f>
        <v>1312</v>
      </c>
      <c r="T318" s="55">
        <f>KS201EW_Numbers!T377</f>
        <v>603</v>
      </c>
      <c r="U318" s="55">
        <f>KS201EW_Numbers!U377</f>
        <v>251</v>
      </c>
      <c r="V318" s="55">
        <f>KS201EW_Numbers!V377</f>
        <v>266</v>
      </c>
      <c r="W318" s="55">
        <f>KS201EW_Numbers!W377</f>
        <v>495</v>
      </c>
      <c r="X318" s="55">
        <f t="shared" si="108"/>
        <v>137835</v>
      </c>
      <c r="Y318" s="55">
        <f t="shared" si="109"/>
        <v>0</v>
      </c>
      <c r="Z318" s="47">
        <f t="shared" si="92"/>
        <v>124879</v>
      </c>
      <c r="AA318" s="47">
        <f t="shared" si="93"/>
        <v>2166</v>
      </c>
      <c r="AB318" s="47">
        <f t="shared" si="94"/>
        <v>6992</v>
      </c>
      <c r="AC318" s="47">
        <f t="shared" si="95"/>
        <v>3037</v>
      </c>
      <c r="AD318" s="47">
        <f t="shared" si="96"/>
        <v>761</v>
      </c>
      <c r="AE318" s="47">
        <f t="shared" si="97"/>
        <v>137835</v>
      </c>
    </row>
    <row r="319" spans="1:31" x14ac:dyDescent="0.15">
      <c r="A319" s="47" t="s">
        <v>1263</v>
      </c>
      <c r="B319" s="47" t="s">
        <v>722</v>
      </c>
      <c r="C319" s="48" t="s">
        <v>1258</v>
      </c>
      <c r="D319" s="47" t="s">
        <v>710</v>
      </c>
      <c r="E319" s="55">
        <f>KS201EW_Numbers!E378</f>
        <v>80510</v>
      </c>
      <c r="F319" s="55">
        <f>KS201EW_Numbers!F378</f>
        <v>64397</v>
      </c>
      <c r="G319" s="55">
        <f>KS201EW_Numbers!G378</f>
        <v>1073</v>
      </c>
      <c r="H319" s="55">
        <f>KS201EW_Numbers!H378</f>
        <v>220</v>
      </c>
      <c r="I319" s="55">
        <f>KS201EW_Numbers!I378</f>
        <v>5943</v>
      </c>
      <c r="J319" s="55">
        <f>KS201EW_Numbers!J378</f>
        <v>348</v>
      </c>
      <c r="K319" s="55">
        <f>KS201EW_Numbers!K378</f>
        <v>217</v>
      </c>
      <c r="L319" s="55">
        <f>KS201EW_Numbers!L378</f>
        <v>638</v>
      </c>
      <c r="M319" s="55">
        <f>KS201EW_Numbers!M378</f>
        <v>468</v>
      </c>
      <c r="N319" s="55">
        <f>KS201EW_Numbers!N378</f>
        <v>2022</v>
      </c>
      <c r="O319" s="55">
        <f>KS201EW_Numbers!O378</f>
        <v>378</v>
      </c>
      <c r="P319" s="55">
        <f>KS201EW_Numbers!P378</f>
        <v>235</v>
      </c>
      <c r="Q319" s="55">
        <f>KS201EW_Numbers!Q378</f>
        <v>1173</v>
      </c>
      <c r="R319" s="55">
        <f>KS201EW_Numbers!R378</f>
        <v>1753</v>
      </c>
      <c r="S319" s="55">
        <f>KS201EW_Numbers!S378</f>
        <v>584</v>
      </c>
      <c r="T319" s="55">
        <f>KS201EW_Numbers!T378</f>
        <v>195</v>
      </c>
      <c r="U319" s="55">
        <f>KS201EW_Numbers!U378</f>
        <v>83</v>
      </c>
      <c r="V319" s="55">
        <f>KS201EW_Numbers!V378</f>
        <v>365</v>
      </c>
      <c r="W319" s="55">
        <f>KS201EW_Numbers!W378</f>
        <v>418</v>
      </c>
      <c r="X319" s="55">
        <f t="shared" si="108"/>
        <v>80510</v>
      </c>
      <c r="Y319" s="55">
        <f t="shared" si="109"/>
        <v>0</v>
      </c>
      <c r="Z319" s="47">
        <f t="shared" si="92"/>
        <v>71633</v>
      </c>
      <c r="AA319" s="47">
        <f t="shared" si="93"/>
        <v>862</v>
      </c>
      <c r="AB319" s="47">
        <f t="shared" si="94"/>
        <v>5561</v>
      </c>
      <c r="AC319" s="47">
        <f t="shared" si="95"/>
        <v>1671</v>
      </c>
      <c r="AD319" s="47">
        <f t="shared" si="96"/>
        <v>783</v>
      </c>
      <c r="AE319" s="47">
        <f t="shared" si="97"/>
        <v>80510</v>
      </c>
    </row>
    <row r="320" spans="1:31" x14ac:dyDescent="0.15">
      <c r="A320" s="47" t="s">
        <v>1264</v>
      </c>
      <c r="B320" s="47" t="s">
        <v>724</v>
      </c>
      <c r="C320" s="48" t="s">
        <v>1258</v>
      </c>
      <c r="D320" s="47" t="s">
        <v>710</v>
      </c>
      <c r="E320" s="55">
        <f>KS201EW_Numbers!E379</f>
        <v>95598</v>
      </c>
      <c r="F320" s="55">
        <f>KS201EW_Numbers!F379</f>
        <v>77411</v>
      </c>
      <c r="G320" s="55">
        <f>KS201EW_Numbers!G379</f>
        <v>1366</v>
      </c>
      <c r="H320" s="55">
        <f>KS201EW_Numbers!H379</f>
        <v>192</v>
      </c>
      <c r="I320" s="55">
        <f>KS201EW_Numbers!I379</f>
        <v>4486</v>
      </c>
      <c r="J320" s="55">
        <f>KS201EW_Numbers!J379</f>
        <v>575</v>
      </c>
      <c r="K320" s="55">
        <f>KS201EW_Numbers!K379</f>
        <v>316</v>
      </c>
      <c r="L320" s="55">
        <f>KS201EW_Numbers!L379</f>
        <v>905</v>
      </c>
      <c r="M320" s="55">
        <f>KS201EW_Numbers!M379</f>
        <v>586</v>
      </c>
      <c r="N320" s="55">
        <f>KS201EW_Numbers!N379</f>
        <v>4013</v>
      </c>
      <c r="O320" s="55">
        <f>KS201EW_Numbers!O379</f>
        <v>656</v>
      </c>
      <c r="P320" s="55">
        <f>KS201EW_Numbers!P379</f>
        <v>259</v>
      </c>
      <c r="Q320" s="55">
        <f>KS201EW_Numbers!Q379</f>
        <v>621</v>
      </c>
      <c r="R320" s="55">
        <f>KS201EW_Numbers!R379</f>
        <v>1746</v>
      </c>
      <c r="S320" s="55">
        <f>KS201EW_Numbers!S379</f>
        <v>971</v>
      </c>
      <c r="T320" s="55">
        <f>KS201EW_Numbers!T379</f>
        <v>419</v>
      </c>
      <c r="U320" s="55">
        <f>KS201EW_Numbers!U379</f>
        <v>155</v>
      </c>
      <c r="V320" s="55">
        <f>KS201EW_Numbers!V379</f>
        <v>322</v>
      </c>
      <c r="W320" s="55">
        <f>KS201EW_Numbers!W379</f>
        <v>599</v>
      </c>
      <c r="X320" s="55">
        <f t="shared" si="108"/>
        <v>95598</v>
      </c>
      <c r="Y320" s="55">
        <f t="shared" si="109"/>
        <v>0</v>
      </c>
      <c r="Z320" s="47">
        <f t="shared" si="92"/>
        <v>83455</v>
      </c>
      <c r="AA320" s="47">
        <f t="shared" si="93"/>
        <v>1545</v>
      </c>
      <c r="AB320" s="47">
        <f t="shared" si="94"/>
        <v>7295</v>
      </c>
      <c r="AC320" s="47">
        <f t="shared" si="95"/>
        <v>2382</v>
      </c>
      <c r="AD320" s="47">
        <f t="shared" si="96"/>
        <v>921</v>
      </c>
      <c r="AE320" s="47">
        <f t="shared" si="97"/>
        <v>95598</v>
      </c>
    </row>
    <row r="321" spans="1:31" x14ac:dyDescent="0.15">
      <c r="A321" s="47" t="s">
        <v>1265</v>
      </c>
      <c r="B321" s="47" t="s">
        <v>726</v>
      </c>
      <c r="C321" s="48" t="s">
        <v>1258</v>
      </c>
      <c r="D321" s="47" t="s">
        <v>710</v>
      </c>
      <c r="E321" s="55">
        <f>KS201EW_Numbers!E380</f>
        <v>86144</v>
      </c>
      <c r="F321" s="55">
        <f>KS201EW_Numbers!F380</f>
        <v>73179</v>
      </c>
      <c r="G321" s="55">
        <f>KS201EW_Numbers!G380</f>
        <v>828</v>
      </c>
      <c r="H321" s="55">
        <f>KS201EW_Numbers!H380</f>
        <v>162</v>
      </c>
      <c r="I321" s="55">
        <f>KS201EW_Numbers!I380</f>
        <v>3523</v>
      </c>
      <c r="J321" s="55">
        <f>KS201EW_Numbers!J380</f>
        <v>370</v>
      </c>
      <c r="K321" s="55">
        <f>KS201EW_Numbers!K380</f>
        <v>171</v>
      </c>
      <c r="L321" s="55">
        <f>KS201EW_Numbers!L380</f>
        <v>696</v>
      </c>
      <c r="M321" s="55">
        <f>KS201EW_Numbers!M380</f>
        <v>389</v>
      </c>
      <c r="N321" s="55">
        <f>KS201EW_Numbers!N380</f>
        <v>1713</v>
      </c>
      <c r="O321" s="55">
        <f>KS201EW_Numbers!O380</f>
        <v>667</v>
      </c>
      <c r="P321" s="55">
        <f>KS201EW_Numbers!P380</f>
        <v>298</v>
      </c>
      <c r="Q321" s="55">
        <f>KS201EW_Numbers!Q380</f>
        <v>535</v>
      </c>
      <c r="R321" s="55">
        <f>KS201EW_Numbers!R380</f>
        <v>2176</v>
      </c>
      <c r="S321" s="55">
        <f>KS201EW_Numbers!S380</f>
        <v>528</v>
      </c>
      <c r="T321" s="55">
        <f>KS201EW_Numbers!T380</f>
        <v>253</v>
      </c>
      <c r="U321" s="55">
        <f>KS201EW_Numbers!U380</f>
        <v>80</v>
      </c>
      <c r="V321" s="55">
        <f>KS201EW_Numbers!V380</f>
        <v>184</v>
      </c>
      <c r="W321" s="55">
        <f>KS201EW_Numbers!W380</f>
        <v>392</v>
      </c>
      <c r="X321" s="55">
        <f t="shared" si="108"/>
        <v>86144</v>
      </c>
      <c r="Y321" s="55">
        <f t="shared" si="109"/>
        <v>0</v>
      </c>
      <c r="Z321" s="47">
        <f t="shared" si="92"/>
        <v>77692</v>
      </c>
      <c r="AA321" s="47">
        <f t="shared" si="93"/>
        <v>861</v>
      </c>
      <c r="AB321" s="47">
        <f t="shared" si="94"/>
        <v>5389</v>
      </c>
      <c r="AC321" s="47">
        <f t="shared" si="95"/>
        <v>1626</v>
      </c>
      <c r="AD321" s="47">
        <f t="shared" si="96"/>
        <v>576</v>
      </c>
      <c r="AE321" s="47">
        <f t="shared" si="97"/>
        <v>86144</v>
      </c>
    </row>
    <row r="322" spans="1:31" x14ac:dyDescent="0.15">
      <c r="A322" s="47" t="s">
        <v>1266</v>
      </c>
      <c r="B322" s="47" t="s">
        <v>728</v>
      </c>
      <c r="C322" s="48" t="s">
        <v>1258</v>
      </c>
      <c r="D322" s="47" t="s">
        <v>710</v>
      </c>
      <c r="E322" s="55">
        <f>KS201EW_Numbers!E381</f>
        <v>82998</v>
      </c>
      <c r="F322" s="55">
        <f>KS201EW_Numbers!F381</f>
        <v>74095</v>
      </c>
      <c r="G322" s="55">
        <f>KS201EW_Numbers!G381</f>
        <v>865</v>
      </c>
      <c r="H322" s="55">
        <f>KS201EW_Numbers!H381</f>
        <v>286</v>
      </c>
      <c r="I322" s="55">
        <f>KS201EW_Numbers!I381</f>
        <v>2634</v>
      </c>
      <c r="J322" s="55">
        <f>KS201EW_Numbers!J381</f>
        <v>513</v>
      </c>
      <c r="K322" s="55">
        <f>KS201EW_Numbers!K381</f>
        <v>181</v>
      </c>
      <c r="L322" s="55">
        <f>KS201EW_Numbers!L381</f>
        <v>683</v>
      </c>
      <c r="M322" s="55">
        <f>KS201EW_Numbers!M381</f>
        <v>412</v>
      </c>
      <c r="N322" s="55">
        <f>KS201EW_Numbers!N381</f>
        <v>746</v>
      </c>
      <c r="O322" s="55">
        <f>KS201EW_Numbers!O381</f>
        <v>139</v>
      </c>
      <c r="P322" s="55">
        <f>KS201EW_Numbers!P381</f>
        <v>102</v>
      </c>
      <c r="Q322" s="55">
        <f>KS201EW_Numbers!Q381</f>
        <v>418</v>
      </c>
      <c r="R322" s="55">
        <f>KS201EW_Numbers!R381</f>
        <v>759</v>
      </c>
      <c r="S322" s="55">
        <f>KS201EW_Numbers!S381</f>
        <v>400</v>
      </c>
      <c r="T322" s="55">
        <f>KS201EW_Numbers!T381</f>
        <v>373</v>
      </c>
      <c r="U322" s="55">
        <f>KS201EW_Numbers!U381</f>
        <v>109</v>
      </c>
      <c r="V322" s="55">
        <f>KS201EW_Numbers!V381</f>
        <v>47</v>
      </c>
      <c r="W322" s="55">
        <f>KS201EW_Numbers!W381</f>
        <v>236</v>
      </c>
      <c r="X322" s="55">
        <f t="shared" si="108"/>
        <v>82998</v>
      </c>
      <c r="Y322" s="55">
        <f t="shared" si="109"/>
        <v>0</v>
      </c>
      <c r="Z322" s="47">
        <f t="shared" si="92"/>
        <v>77880</v>
      </c>
      <c r="AA322" s="47">
        <f t="shared" si="93"/>
        <v>882</v>
      </c>
      <c r="AB322" s="47">
        <f t="shared" si="94"/>
        <v>2164</v>
      </c>
      <c r="AC322" s="47">
        <f t="shared" si="95"/>
        <v>1789</v>
      </c>
      <c r="AD322" s="47">
        <f t="shared" si="96"/>
        <v>283</v>
      </c>
      <c r="AE322" s="47">
        <f t="shared" si="97"/>
        <v>82998</v>
      </c>
    </row>
    <row r="323" spans="1:31" x14ac:dyDescent="0.15">
      <c r="A323" s="47" t="s">
        <v>1267</v>
      </c>
      <c r="B323" s="47" t="s">
        <v>730</v>
      </c>
      <c r="C323" s="48" t="s">
        <v>1258</v>
      </c>
      <c r="D323" s="47" t="s">
        <v>710</v>
      </c>
      <c r="E323" s="55">
        <f>KS201EW_Numbers!E382</f>
        <v>121572</v>
      </c>
      <c r="F323" s="55">
        <f>KS201EW_Numbers!F382</f>
        <v>110190</v>
      </c>
      <c r="G323" s="55">
        <f>KS201EW_Numbers!G382</f>
        <v>1032</v>
      </c>
      <c r="H323" s="55">
        <f>KS201EW_Numbers!H382</f>
        <v>167</v>
      </c>
      <c r="I323" s="55">
        <f>KS201EW_Numbers!I382</f>
        <v>5328</v>
      </c>
      <c r="J323" s="55">
        <f>KS201EW_Numbers!J382</f>
        <v>332</v>
      </c>
      <c r="K323" s="55">
        <f>KS201EW_Numbers!K382</f>
        <v>168</v>
      </c>
      <c r="L323" s="55">
        <f>KS201EW_Numbers!L382</f>
        <v>746</v>
      </c>
      <c r="M323" s="55">
        <f>KS201EW_Numbers!M382</f>
        <v>377</v>
      </c>
      <c r="N323" s="55">
        <f>KS201EW_Numbers!N382</f>
        <v>533</v>
      </c>
      <c r="O323" s="55">
        <f>KS201EW_Numbers!O382</f>
        <v>246</v>
      </c>
      <c r="P323" s="55">
        <f>KS201EW_Numbers!P382</f>
        <v>169</v>
      </c>
      <c r="Q323" s="55">
        <f>KS201EW_Numbers!Q382</f>
        <v>623</v>
      </c>
      <c r="R323" s="55">
        <f>KS201EW_Numbers!R382</f>
        <v>712</v>
      </c>
      <c r="S323" s="55">
        <f>KS201EW_Numbers!S382</f>
        <v>353</v>
      </c>
      <c r="T323" s="55">
        <f>KS201EW_Numbers!T382</f>
        <v>147</v>
      </c>
      <c r="U323" s="55">
        <f>KS201EW_Numbers!U382</f>
        <v>38</v>
      </c>
      <c r="V323" s="55">
        <f>KS201EW_Numbers!V382</f>
        <v>162</v>
      </c>
      <c r="W323" s="55">
        <f>KS201EW_Numbers!W382</f>
        <v>249</v>
      </c>
      <c r="X323" s="55">
        <f t="shared" si="108"/>
        <v>121572</v>
      </c>
      <c r="Y323" s="55">
        <f t="shared" si="109"/>
        <v>0</v>
      </c>
      <c r="Z323" s="47">
        <f t="shared" ref="Z323:Z386" si="110">SUM(F323:I323)</f>
        <v>116717</v>
      </c>
      <c r="AA323" s="47">
        <f t="shared" ref="AA323:AA386" si="111">SUM(S323:U323)</f>
        <v>538</v>
      </c>
      <c r="AB323" s="47">
        <f t="shared" ref="AB323:AB386" si="112">SUM(N323:R323)</f>
        <v>2283</v>
      </c>
      <c r="AC323" s="47">
        <f t="shared" ref="AC323:AC386" si="113">SUM(J323:M323)</f>
        <v>1623</v>
      </c>
      <c r="AD323" s="47">
        <f t="shared" ref="AD323:AD386" si="114">SUM(V323:W323)</f>
        <v>411</v>
      </c>
      <c r="AE323" s="47">
        <f t="shared" ref="AE323:AE386" si="115">SUM(Z323:AD323)</f>
        <v>121572</v>
      </c>
    </row>
    <row r="324" spans="1:31" x14ac:dyDescent="0.15">
      <c r="A324" s="47" t="s">
        <v>1268</v>
      </c>
      <c r="B324" s="47" t="s">
        <v>732</v>
      </c>
      <c r="C324" s="48" t="s">
        <v>1258</v>
      </c>
      <c r="D324" s="47" t="s">
        <v>710</v>
      </c>
      <c r="E324" s="55">
        <f>KS201EW_Numbers!E383</f>
        <v>99198</v>
      </c>
      <c r="F324" s="55">
        <f>KS201EW_Numbers!F383</f>
        <v>74335</v>
      </c>
      <c r="G324" s="55">
        <f>KS201EW_Numbers!G383</f>
        <v>1089</v>
      </c>
      <c r="H324" s="55">
        <f>KS201EW_Numbers!H383</f>
        <v>151</v>
      </c>
      <c r="I324" s="55">
        <f>KS201EW_Numbers!I383</f>
        <v>7351</v>
      </c>
      <c r="J324" s="55">
        <f>KS201EW_Numbers!J383</f>
        <v>411</v>
      </c>
      <c r="K324" s="55">
        <f>KS201EW_Numbers!K383</f>
        <v>299</v>
      </c>
      <c r="L324" s="55">
        <f>KS201EW_Numbers!L383</f>
        <v>975</v>
      </c>
      <c r="M324" s="55">
        <f>KS201EW_Numbers!M383</f>
        <v>650</v>
      </c>
      <c r="N324" s="55">
        <f>KS201EW_Numbers!N383</f>
        <v>2328</v>
      </c>
      <c r="O324" s="55">
        <f>KS201EW_Numbers!O383</f>
        <v>5682</v>
      </c>
      <c r="P324" s="55">
        <f>KS201EW_Numbers!P383</f>
        <v>450</v>
      </c>
      <c r="Q324" s="55">
        <f>KS201EW_Numbers!Q383</f>
        <v>870</v>
      </c>
      <c r="R324" s="55">
        <f>KS201EW_Numbers!R383</f>
        <v>2132</v>
      </c>
      <c r="S324" s="55">
        <f>KS201EW_Numbers!S383</f>
        <v>1012</v>
      </c>
      <c r="T324" s="55">
        <f>KS201EW_Numbers!T383</f>
        <v>270</v>
      </c>
      <c r="U324" s="55">
        <f>KS201EW_Numbers!U383</f>
        <v>101</v>
      </c>
      <c r="V324" s="55">
        <f>KS201EW_Numbers!V383</f>
        <v>549</v>
      </c>
      <c r="W324" s="55">
        <f>KS201EW_Numbers!W383</f>
        <v>543</v>
      </c>
      <c r="X324" s="55">
        <f t="shared" si="108"/>
        <v>99198</v>
      </c>
      <c r="Y324" s="55">
        <f t="shared" si="109"/>
        <v>0</v>
      </c>
      <c r="Z324" s="47">
        <f t="shared" si="110"/>
        <v>82926</v>
      </c>
      <c r="AA324" s="47">
        <f t="shared" si="111"/>
        <v>1383</v>
      </c>
      <c r="AB324" s="47">
        <f t="shared" si="112"/>
        <v>11462</v>
      </c>
      <c r="AC324" s="47">
        <f t="shared" si="113"/>
        <v>2335</v>
      </c>
      <c r="AD324" s="47">
        <f t="shared" si="114"/>
        <v>1092</v>
      </c>
      <c r="AE324" s="47">
        <f t="shared" si="115"/>
        <v>99198</v>
      </c>
    </row>
    <row r="325" spans="1:31" x14ac:dyDescent="0.15">
      <c r="D325" s="50" t="s">
        <v>936</v>
      </c>
      <c r="E325" s="56">
        <f t="shared" ref="E325:W325" si="116">SUM(E314:E324)</f>
        <v>1132390</v>
      </c>
      <c r="F325" s="56">
        <f t="shared" si="116"/>
        <v>945673</v>
      </c>
      <c r="G325" s="56">
        <f t="shared" si="116"/>
        <v>13012</v>
      </c>
      <c r="H325" s="56">
        <f t="shared" si="116"/>
        <v>2261</v>
      </c>
      <c r="I325" s="56">
        <f t="shared" si="116"/>
        <v>62736</v>
      </c>
      <c r="J325" s="56">
        <f t="shared" si="116"/>
        <v>4920</v>
      </c>
      <c r="K325" s="56">
        <f t="shared" si="116"/>
        <v>2736</v>
      </c>
      <c r="L325" s="56">
        <f t="shared" si="116"/>
        <v>9657</v>
      </c>
      <c r="M325" s="56">
        <f t="shared" si="116"/>
        <v>6241</v>
      </c>
      <c r="N325" s="56">
        <f t="shared" si="116"/>
        <v>20232</v>
      </c>
      <c r="O325" s="56">
        <f t="shared" si="116"/>
        <v>10818</v>
      </c>
      <c r="P325" s="56">
        <f t="shared" si="116"/>
        <v>3400</v>
      </c>
      <c r="Q325" s="56">
        <f t="shared" si="116"/>
        <v>9461</v>
      </c>
      <c r="R325" s="56">
        <f t="shared" si="116"/>
        <v>19587</v>
      </c>
      <c r="S325" s="56">
        <f t="shared" si="116"/>
        <v>7828</v>
      </c>
      <c r="T325" s="56">
        <f t="shared" si="116"/>
        <v>3303</v>
      </c>
      <c r="U325" s="56">
        <f t="shared" si="116"/>
        <v>1299</v>
      </c>
      <c r="V325" s="56">
        <f t="shared" si="116"/>
        <v>4101</v>
      </c>
      <c r="W325" s="56">
        <f t="shared" si="116"/>
        <v>5125</v>
      </c>
      <c r="X325" s="55">
        <f t="shared" si="108"/>
        <v>1132390</v>
      </c>
      <c r="Y325" s="55">
        <f t="shared" si="109"/>
        <v>0</v>
      </c>
      <c r="Z325" s="47">
        <f t="shared" si="110"/>
        <v>1023682</v>
      </c>
      <c r="AA325" s="47">
        <f t="shared" si="111"/>
        <v>12430</v>
      </c>
      <c r="AB325" s="47">
        <f t="shared" si="112"/>
        <v>63498</v>
      </c>
      <c r="AC325" s="47">
        <f t="shared" si="113"/>
        <v>23554</v>
      </c>
      <c r="AD325" s="47">
        <f t="shared" si="114"/>
        <v>9226</v>
      </c>
      <c r="AE325" s="47">
        <f t="shared" si="115"/>
        <v>1132390</v>
      </c>
    </row>
    <row r="326" spans="1:31" x14ac:dyDescent="0.15"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Z326" s="47">
        <f t="shared" si="110"/>
        <v>0</v>
      </c>
      <c r="AA326" s="47">
        <f t="shared" si="111"/>
        <v>0</v>
      </c>
      <c r="AB326" s="47">
        <f t="shared" si="112"/>
        <v>0</v>
      </c>
      <c r="AC326" s="47">
        <f t="shared" si="113"/>
        <v>0</v>
      </c>
      <c r="AD326" s="47">
        <f t="shared" si="114"/>
        <v>0</v>
      </c>
      <c r="AE326" s="47">
        <f t="shared" si="115"/>
        <v>0</v>
      </c>
    </row>
    <row r="327" spans="1:31" x14ac:dyDescent="0.15">
      <c r="A327" s="47" t="s">
        <v>1269</v>
      </c>
      <c r="B327" s="47" t="s">
        <v>1270</v>
      </c>
      <c r="C327" s="48" t="s">
        <v>1271</v>
      </c>
      <c r="D327" s="47" t="s">
        <v>1272</v>
      </c>
      <c r="E327" s="55">
        <f>KS201EW_Numbers!E315</f>
        <v>263925</v>
      </c>
      <c r="F327" s="55">
        <f>KS201EW_Numbers!F315</f>
        <v>225654</v>
      </c>
      <c r="G327" s="55">
        <f>KS201EW_Numbers!G315</f>
        <v>1946</v>
      </c>
      <c r="H327" s="55">
        <f>KS201EW_Numbers!H315</f>
        <v>510</v>
      </c>
      <c r="I327" s="55">
        <f>KS201EW_Numbers!I315</f>
        <v>8469</v>
      </c>
      <c r="J327" s="55">
        <f>KS201EW_Numbers!J315</f>
        <v>1730</v>
      </c>
      <c r="K327" s="55">
        <f>KS201EW_Numbers!K315</f>
        <v>735</v>
      </c>
      <c r="L327" s="55">
        <f>KS201EW_Numbers!L315</f>
        <v>1546</v>
      </c>
      <c r="M327" s="55">
        <f>KS201EW_Numbers!M315</f>
        <v>1165</v>
      </c>
      <c r="N327" s="55">
        <f>KS201EW_Numbers!N315</f>
        <v>7132</v>
      </c>
      <c r="O327" s="55">
        <f>KS201EW_Numbers!O315</f>
        <v>1516</v>
      </c>
      <c r="P327" s="55">
        <f>KS201EW_Numbers!P315</f>
        <v>1304</v>
      </c>
      <c r="Q327" s="55">
        <f>KS201EW_Numbers!Q315</f>
        <v>1065</v>
      </c>
      <c r="R327" s="55">
        <f>KS201EW_Numbers!R315</f>
        <v>2598</v>
      </c>
      <c r="S327" s="55">
        <f>KS201EW_Numbers!S315</f>
        <v>4742</v>
      </c>
      <c r="T327" s="55">
        <f>KS201EW_Numbers!T315</f>
        <v>1428</v>
      </c>
      <c r="U327" s="55">
        <f>KS201EW_Numbers!U315</f>
        <v>493</v>
      </c>
      <c r="V327" s="55">
        <f>KS201EW_Numbers!V315</f>
        <v>517</v>
      </c>
      <c r="W327" s="55">
        <f>KS201EW_Numbers!W315</f>
        <v>1375</v>
      </c>
      <c r="X327" s="55">
        <f t="shared" ref="X327:X340" si="117">SUM(F327:W327)</f>
        <v>263925</v>
      </c>
      <c r="Y327" s="55">
        <f t="shared" ref="Y327:Y340" si="118">E327-X327</f>
        <v>0</v>
      </c>
      <c r="Z327" s="47">
        <f t="shared" si="110"/>
        <v>236579</v>
      </c>
      <c r="AA327" s="47">
        <f t="shared" si="111"/>
        <v>6663</v>
      </c>
      <c r="AB327" s="47">
        <f t="shared" si="112"/>
        <v>13615</v>
      </c>
      <c r="AC327" s="47">
        <f t="shared" si="113"/>
        <v>5176</v>
      </c>
      <c r="AD327" s="47">
        <f t="shared" si="114"/>
        <v>1892</v>
      </c>
      <c r="AE327" s="47">
        <f t="shared" si="115"/>
        <v>263925</v>
      </c>
    </row>
    <row r="328" spans="1:31" x14ac:dyDescent="0.15">
      <c r="A328" s="47" t="s">
        <v>1273</v>
      </c>
      <c r="B328" s="47" t="s">
        <v>674</v>
      </c>
      <c r="C328" s="48" t="s">
        <v>1271</v>
      </c>
      <c r="D328" s="47" t="s">
        <v>1272</v>
      </c>
      <c r="E328" s="55">
        <f>KS201EW_Numbers!E352</f>
        <v>117956</v>
      </c>
      <c r="F328" s="55">
        <f>KS201EW_Numbers!F352</f>
        <v>105498</v>
      </c>
      <c r="G328" s="55">
        <f>KS201EW_Numbers!G352</f>
        <v>753</v>
      </c>
      <c r="H328" s="55">
        <f>KS201EW_Numbers!H352</f>
        <v>531</v>
      </c>
      <c r="I328" s="55">
        <f>KS201EW_Numbers!I352</f>
        <v>3738</v>
      </c>
      <c r="J328" s="55">
        <f>KS201EW_Numbers!J352</f>
        <v>544</v>
      </c>
      <c r="K328" s="55">
        <f>KS201EW_Numbers!K352</f>
        <v>235</v>
      </c>
      <c r="L328" s="55">
        <f>KS201EW_Numbers!L352</f>
        <v>507</v>
      </c>
      <c r="M328" s="55">
        <f>KS201EW_Numbers!M352</f>
        <v>396</v>
      </c>
      <c r="N328" s="55">
        <f>KS201EW_Numbers!N352</f>
        <v>958</v>
      </c>
      <c r="O328" s="55">
        <f>KS201EW_Numbers!O352</f>
        <v>161</v>
      </c>
      <c r="P328" s="55">
        <f>KS201EW_Numbers!P352</f>
        <v>185</v>
      </c>
      <c r="Q328" s="55">
        <f>KS201EW_Numbers!Q352</f>
        <v>431</v>
      </c>
      <c r="R328" s="55">
        <f>KS201EW_Numbers!R352</f>
        <v>2256</v>
      </c>
      <c r="S328" s="55">
        <f>KS201EW_Numbers!S352</f>
        <v>948</v>
      </c>
      <c r="T328" s="55">
        <f>KS201EW_Numbers!T352</f>
        <v>327</v>
      </c>
      <c r="U328" s="55">
        <f>KS201EW_Numbers!U352</f>
        <v>100</v>
      </c>
      <c r="V328" s="55">
        <f>KS201EW_Numbers!V352</f>
        <v>87</v>
      </c>
      <c r="W328" s="55">
        <f>KS201EW_Numbers!W352</f>
        <v>301</v>
      </c>
      <c r="X328" s="55">
        <f t="shared" si="117"/>
        <v>117956</v>
      </c>
      <c r="Y328" s="55">
        <f t="shared" si="118"/>
        <v>0</v>
      </c>
      <c r="Z328" s="47">
        <f t="shared" si="110"/>
        <v>110520</v>
      </c>
      <c r="AA328" s="47">
        <f t="shared" si="111"/>
        <v>1375</v>
      </c>
      <c r="AB328" s="47">
        <f t="shared" si="112"/>
        <v>3991</v>
      </c>
      <c r="AC328" s="47">
        <f t="shared" si="113"/>
        <v>1682</v>
      </c>
      <c r="AD328" s="47">
        <f t="shared" si="114"/>
        <v>388</v>
      </c>
      <c r="AE328" s="47">
        <f t="shared" si="115"/>
        <v>117956</v>
      </c>
    </row>
    <row r="329" spans="1:31" x14ac:dyDescent="0.15">
      <c r="A329" s="47" t="s">
        <v>1274</v>
      </c>
      <c r="B329" s="47" t="s">
        <v>676</v>
      </c>
      <c r="C329" s="48" t="s">
        <v>1271</v>
      </c>
      <c r="D329" s="47" t="s">
        <v>1272</v>
      </c>
      <c r="E329" s="55">
        <f>KS201EW_Numbers!E353</f>
        <v>151145</v>
      </c>
      <c r="F329" s="55">
        <f>KS201EW_Numbers!F353</f>
        <v>132269</v>
      </c>
      <c r="G329" s="55">
        <f>KS201EW_Numbers!G353</f>
        <v>1260</v>
      </c>
      <c r="H329" s="55">
        <f>KS201EW_Numbers!H353</f>
        <v>374</v>
      </c>
      <c r="I329" s="55">
        <f>KS201EW_Numbers!I353</f>
        <v>6717</v>
      </c>
      <c r="J329" s="55">
        <f>KS201EW_Numbers!J353</f>
        <v>680</v>
      </c>
      <c r="K329" s="55">
        <f>KS201EW_Numbers!K353</f>
        <v>305</v>
      </c>
      <c r="L329" s="55">
        <f>KS201EW_Numbers!L353</f>
        <v>897</v>
      </c>
      <c r="M329" s="55">
        <f>KS201EW_Numbers!M353</f>
        <v>669</v>
      </c>
      <c r="N329" s="55">
        <f>KS201EW_Numbers!N353</f>
        <v>1448</v>
      </c>
      <c r="O329" s="55">
        <f>KS201EW_Numbers!O353</f>
        <v>306</v>
      </c>
      <c r="P329" s="55">
        <f>KS201EW_Numbers!P353</f>
        <v>251</v>
      </c>
      <c r="Q329" s="55">
        <f>KS201EW_Numbers!Q353</f>
        <v>1436</v>
      </c>
      <c r="R329" s="55">
        <f>KS201EW_Numbers!R353</f>
        <v>1694</v>
      </c>
      <c r="S329" s="55">
        <f>KS201EW_Numbers!S353</f>
        <v>1338</v>
      </c>
      <c r="T329" s="55">
        <f>KS201EW_Numbers!T353</f>
        <v>437</v>
      </c>
      <c r="U329" s="55">
        <f>KS201EW_Numbers!U353</f>
        <v>162</v>
      </c>
      <c r="V329" s="55">
        <f>KS201EW_Numbers!V353</f>
        <v>405</v>
      </c>
      <c r="W329" s="55">
        <f>KS201EW_Numbers!W353</f>
        <v>497</v>
      </c>
      <c r="X329" s="55">
        <f t="shared" si="117"/>
        <v>151145</v>
      </c>
      <c r="Y329" s="55">
        <f t="shared" si="118"/>
        <v>0</v>
      </c>
      <c r="Z329" s="47">
        <f t="shared" si="110"/>
        <v>140620</v>
      </c>
      <c r="AA329" s="47">
        <f t="shared" si="111"/>
        <v>1937</v>
      </c>
      <c r="AB329" s="47">
        <f t="shared" si="112"/>
        <v>5135</v>
      </c>
      <c r="AC329" s="47">
        <f t="shared" si="113"/>
        <v>2551</v>
      </c>
      <c r="AD329" s="47">
        <f t="shared" si="114"/>
        <v>902</v>
      </c>
      <c r="AE329" s="47">
        <f t="shared" si="115"/>
        <v>151145</v>
      </c>
    </row>
    <row r="330" spans="1:31" x14ac:dyDescent="0.15">
      <c r="A330" s="47" t="s">
        <v>1275</v>
      </c>
      <c r="B330" s="47" t="s">
        <v>678</v>
      </c>
      <c r="C330" s="48" t="s">
        <v>1271</v>
      </c>
      <c r="D330" s="47" t="s">
        <v>1272</v>
      </c>
      <c r="E330" s="55">
        <f>KS201EW_Numbers!E354</f>
        <v>97365</v>
      </c>
      <c r="F330" s="55">
        <f>KS201EW_Numbers!F354</f>
        <v>80466</v>
      </c>
      <c r="G330" s="55">
        <f>KS201EW_Numbers!G354</f>
        <v>767</v>
      </c>
      <c r="H330" s="55">
        <f>KS201EW_Numbers!H354</f>
        <v>244</v>
      </c>
      <c r="I330" s="55">
        <f>KS201EW_Numbers!I354</f>
        <v>3593</v>
      </c>
      <c r="J330" s="55">
        <f>KS201EW_Numbers!J354</f>
        <v>620</v>
      </c>
      <c r="K330" s="55">
        <f>KS201EW_Numbers!K354</f>
        <v>346</v>
      </c>
      <c r="L330" s="55">
        <f>KS201EW_Numbers!L354</f>
        <v>693</v>
      </c>
      <c r="M330" s="55">
        <f>KS201EW_Numbers!M354</f>
        <v>502</v>
      </c>
      <c r="N330" s="55">
        <f>KS201EW_Numbers!N354</f>
        <v>2670</v>
      </c>
      <c r="O330" s="55">
        <f>KS201EW_Numbers!O354</f>
        <v>179</v>
      </c>
      <c r="P330" s="55">
        <f>KS201EW_Numbers!P354</f>
        <v>431</v>
      </c>
      <c r="Q330" s="55">
        <f>KS201EW_Numbers!Q354</f>
        <v>538</v>
      </c>
      <c r="R330" s="55">
        <f>KS201EW_Numbers!R354</f>
        <v>1981</v>
      </c>
      <c r="S330" s="55">
        <f>KS201EW_Numbers!S354</f>
        <v>2814</v>
      </c>
      <c r="T330" s="55">
        <f>KS201EW_Numbers!T354</f>
        <v>497</v>
      </c>
      <c r="U330" s="55">
        <f>KS201EW_Numbers!U354</f>
        <v>267</v>
      </c>
      <c r="V330" s="55">
        <f>KS201EW_Numbers!V354</f>
        <v>179</v>
      </c>
      <c r="W330" s="55">
        <f>KS201EW_Numbers!W354</f>
        <v>578</v>
      </c>
      <c r="X330" s="55">
        <f t="shared" si="117"/>
        <v>97365</v>
      </c>
      <c r="Y330" s="55">
        <f t="shared" si="118"/>
        <v>0</v>
      </c>
      <c r="Z330" s="47">
        <f t="shared" si="110"/>
        <v>85070</v>
      </c>
      <c r="AA330" s="47">
        <f t="shared" si="111"/>
        <v>3578</v>
      </c>
      <c r="AB330" s="47">
        <f t="shared" si="112"/>
        <v>5799</v>
      </c>
      <c r="AC330" s="47">
        <f t="shared" si="113"/>
        <v>2161</v>
      </c>
      <c r="AD330" s="47">
        <f t="shared" si="114"/>
        <v>757</v>
      </c>
      <c r="AE330" s="47">
        <f t="shared" si="115"/>
        <v>97365</v>
      </c>
    </row>
    <row r="331" spans="1:31" x14ac:dyDescent="0.15">
      <c r="A331" s="47" t="s">
        <v>1276</v>
      </c>
      <c r="B331" s="47" t="s">
        <v>680</v>
      </c>
      <c r="C331" s="48" t="s">
        <v>1271</v>
      </c>
      <c r="D331" s="47" t="s">
        <v>1272</v>
      </c>
      <c r="E331" s="55">
        <f>KS201EW_Numbers!E355</f>
        <v>111674</v>
      </c>
      <c r="F331" s="55">
        <f>KS201EW_Numbers!F355</f>
        <v>103848</v>
      </c>
      <c r="G331" s="55">
        <f>KS201EW_Numbers!G355</f>
        <v>572</v>
      </c>
      <c r="H331" s="55">
        <f>KS201EW_Numbers!H355</f>
        <v>234</v>
      </c>
      <c r="I331" s="55">
        <f>KS201EW_Numbers!I355</f>
        <v>3312</v>
      </c>
      <c r="J331" s="55">
        <f>KS201EW_Numbers!J355</f>
        <v>281</v>
      </c>
      <c r="K331" s="55">
        <f>KS201EW_Numbers!K355</f>
        <v>133</v>
      </c>
      <c r="L331" s="55">
        <f>KS201EW_Numbers!L355</f>
        <v>360</v>
      </c>
      <c r="M331" s="55">
        <f>KS201EW_Numbers!M355</f>
        <v>255</v>
      </c>
      <c r="N331" s="55">
        <f>KS201EW_Numbers!N355</f>
        <v>397</v>
      </c>
      <c r="O331" s="55">
        <f>KS201EW_Numbers!O355</f>
        <v>40</v>
      </c>
      <c r="P331" s="55">
        <f>KS201EW_Numbers!P355</f>
        <v>151</v>
      </c>
      <c r="Q331" s="55">
        <f>KS201EW_Numbers!Q355</f>
        <v>274</v>
      </c>
      <c r="R331" s="55">
        <f>KS201EW_Numbers!R355</f>
        <v>1169</v>
      </c>
      <c r="S331" s="55">
        <f>KS201EW_Numbers!S355</f>
        <v>265</v>
      </c>
      <c r="T331" s="55">
        <f>KS201EW_Numbers!T355</f>
        <v>85</v>
      </c>
      <c r="U331" s="55">
        <f>KS201EW_Numbers!U355</f>
        <v>36</v>
      </c>
      <c r="V331" s="55">
        <f>KS201EW_Numbers!V355</f>
        <v>65</v>
      </c>
      <c r="W331" s="55">
        <f>KS201EW_Numbers!W355</f>
        <v>197</v>
      </c>
      <c r="X331" s="55">
        <f t="shared" si="117"/>
        <v>111674</v>
      </c>
      <c r="Y331" s="55">
        <f t="shared" si="118"/>
        <v>0</v>
      </c>
      <c r="Z331" s="47">
        <f t="shared" si="110"/>
        <v>107966</v>
      </c>
      <c r="AA331" s="47">
        <f t="shared" si="111"/>
        <v>386</v>
      </c>
      <c r="AB331" s="47">
        <f t="shared" si="112"/>
        <v>2031</v>
      </c>
      <c r="AC331" s="47">
        <f t="shared" si="113"/>
        <v>1029</v>
      </c>
      <c r="AD331" s="47">
        <f t="shared" si="114"/>
        <v>262</v>
      </c>
      <c r="AE331" s="47">
        <f t="shared" si="115"/>
        <v>111674</v>
      </c>
    </row>
    <row r="332" spans="1:31" x14ac:dyDescent="0.15">
      <c r="A332" s="47" t="s">
        <v>1277</v>
      </c>
      <c r="B332" s="47" t="s">
        <v>682</v>
      </c>
      <c r="C332" s="48" t="s">
        <v>1271</v>
      </c>
      <c r="D332" s="47" t="s">
        <v>1272</v>
      </c>
      <c r="E332" s="55">
        <f>KS201EW_Numbers!E356</f>
        <v>101720</v>
      </c>
      <c r="F332" s="55">
        <f>KS201EW_Numbers!F356</f>
        <v>78422</v>
      </c>
      <c r="G332" s="55">
        <f>KS201EW_Numbers!G356</f>
        <v>791</v>
      </c>
      <c r="H332" s="55">
        <f>KS201EW_Numbers!H356</f>
        <v>320</v>
      </c>
      <c r="I332" s="55">
        <f>KS201EW_Numbers!I356</f>
        <v>4693</v>
      </c>
      <c r="J332" s="55">
        <f>KS201EW_Numbers!J356</f>
        <v>564</v>
      </c>
      <c r="K332" s="55">
        <f>KS201EW_Numbers!K356</f>
        <v>359</v>
      </c>
      <c r="L332" s="55">
        <f>KS201EW_Numbers!L356</f>
        <v>627</v>
      </c>
      <c r="M332" s="55">
        <f>KS201EW_Numbers!M356</f>
        <v>516</v>
      </c>
      <c r="N332" s="55">
        <f>KS201EW_Numbers!N356</f>
        <v>7538</v>
      </c>
      <c r="O332" s="55">
        <f>KS201EW_Numbers!O356</f>
        <v>550</v>
      </c>
      <c r="P332" s="55">
        <f>KS201EW_Numbers!P356</f>
        <v>477</v>
      </c>
      <c r="Q332" s="55">
        <f>KS201EW_Numbers!Q356</f>
        <v>326</v>
      </c>
      <c r="R332" s="55">
        <f>KS201EW_Numbers!R356</f>
        <v>1713</v>
      </c>
      <c r="S332" s="55">
        <f>KS201EW_Numbers!S356</f>
        <v>2226</v>
      </c>
      <c r="T332" s="55">
        <f>KS201EW_Numbers!T356</f>
        <v>456</v>
      </c>
      <c r="U332" s="55">
        <f>KS201EW_Numbers!U356</f>
        <v>203</v>
      </c>
      <c r="V332" s="55">
        <f>KS201EW_Numbers!V356</f>
        <v>94</v>
      </c>
      <c r="W332" s="55">
        <f>KS201EW_Numbers!W356</f>
        <v>1845</v>
      </c>
      <c r="X332" s="55">
        <f t="shared" si="117"/>
        <v>101720</v>
      </c>
      <c r="Y332" s="55">
        <f t="shared" si="118"/>
        <v>0</v>
      </c>
      <c r="Z332" s="47">
        <f t="shared" si="110"/>
        <v>84226</v>
      </c>
      <c r="AA332" s="47">
        <f t="shared" si="111"/>
        <v>2885</v>
      </c>
      <c r="AB332" s="47">
        <f t="shared" si="112"/>
        <v>10604</v>
      </c>
      <c r="AC332" s="47">
        <f t="shared" si="113"/>
        <v>2066</v>
      </c>
      <c r="AD332" s="47">
        <f t="shared" si="114"/>
        <v>1939</v>
      </c>
      <c r="AE332" s="47">
        <f t="shared" si="115"/>
        <v>101720</v>
      </c>
    </row>
    <row r="333" spans="1:31" x14ac:dyDescent="0.15">
      <c r="A333" s="47" t="s">
        <v>1278</v>
      </c>
      <c r="B333" s="47" t="s">
        <v>684</v>
      </c>
      <c r="C333" s="48" t="s">
        <v>1271</v>
      </c>
      <c r="D333" s="47" t="s">
        <v>1272</v>
      </c>
      <c r="E333" s="55">
        <f>KS201EW_Numbers!E357</f>
        <v>155143</v>
      </c>
      <c r="F333" s="55">
        <f>KS201EW_Numbers!F357</f>
        <v>138235</v>
      </c>
      <c r="G333" s="55">
        <f>KS201EW_Numbers!G357</f>
        <v>955</v>
      </c>
      <c r="H333" s="55">
        <f>KS201EW_Numbers!H357</f>
        <v>838</v>
      </c>
      <c r="I333" s="55">
        <f>KS201EW_Numbers!I357</f>
        <v>5968</v>
      </c>
      <c r="J333" s="55">
        <f>KS201EW_Numbers!J357</f>
        <v>625</v>
      </c>
      <c r="K333" s="55">
        <f>KS201EW_Numbers!K357</f>
        <v>319</v>
      </c>
      <c r="L333" s="55">
        <f>KS201EW_Numbers!L357</f>
        <v>841</v>
      </c>
      <c r="M333" s="55">
        <f>KS201EW_Numbers!M357</f>
        <v>560</v>
      </c>
      <c r="N333" s="55">
        <f>KS201EW_Numbers!N357</f>
        <v>1226</v>
      </c>
      <c r="O333" s="55">
        <f>KS201EW_Numbers!O357</f>
        <v>340</v>
      </c>
      <c r="P333" s="55">
        <f>KS201EW_Numbers!P357</f>
        <v>381</v>
      </c>
      <c r="Q333" s="55">
        <f>KS201EW_Numbers!Q357</f>
        <v>461</v>
      </c>
      <c r="R333" s="55">
        <f>KS201EW_Numbers!R357</f>
        <v>2535</v>
      </c>
      <c r="S333" s="55">
        <f>KS201EW_Numbers!S357</f>
        <v>867</v>
      </c>
      <c r="T333" s="55">
        <f>KS201EW_Numbers!T357</f>
        <v>356</v>
      </c>
      <c r="U333" s="55">
        <f>KS201EW_Numbers!U357</f>
        <v>157</v>
      </c>
      <c r="V333" s="55">
        <f>KS201EW_Numbers!V357</f>
        <v>140</v>
      </c>
      <c r="W333" s="55">
        <f>KS201EW_Numbers!W357</f>
        <v>339</v>
      </c>
      <c r="X333" s="55">
        <f t="shared" si="117"/>
        <v>155143</v>
      </c>
      <c r="Y333" s="55">
        <f t="shared" si="118"/>
        <v>0</v>
      </c>
      <c r="Z333" s="47">
        <f t="shared" si="110"/>
        <v>145996</v>
      </c>
      <c r="AA333" s="47">
        <f t="shared" si="111"/>
        <v>1380</v>
      </c>
      <c r="AB333" s="47">
        <f t="shared" si="112"/>
        <v>4943</v>
      </c>
      <c r="AC333" s="47">
        <f t="shared" si="113"/>
        <v>2345</v>
      </c>
      <c r="AD333" s="47">
        <f t="shared" si="114"/>
        <v>479</v>
      </c>
      <c r="AE333" s="47">
        <f t="shared" si="115"/>
        <v>155143</v>
      </c>
    </row>
    <row r="334" spans="1:31" x14ac:dyDescent="0.15">
      <c r="A334" s="47" t="s">
        <v>1279</v>
      </c>
      <c r="B334" s="47" t="s">
        <v>686</v>
      </c>
      <c r="C334" s="48" t="s">
        <v>1271</v>
      </c>
      <c r="D334" s="47" t="s">
        <v>1272</v>
      </c>
      <c r="E334" s="55">
        <f>KS201EW_Numbers!E358</f>
        <v>114893</v>
      </c>
      <c r="F334" s="55">
        <f>KS201EW_Numbers!F358</f>
        <v>104538</v>
      </c>
      <c r="G334" s="55">
        <f>KS201EW_Numbers!G358</f>
        <v>950</v>
      </c>
      <c r="H334" s="55">
        <f>KS201EW_Numbers!H358</f>
        <v>391</v>
      </c>
      <c r="I334" s="55">
        <f>KS201EW_Numbers!I358</f>
        <v>4150</v>
      </c>
      <c r="J334" s="55">
        <f>KS201EW_Numbers!J358</f>
        <v>424</v>
      </c>
      <c r="K334" s="55">
        <f>KS201EW_Numbers!K358</f>
        <v>176</v>
      </c>
      <c r="L334" s="55">
        <f>KS201EW_Numbers!L358</f>
        <v>682</v>
      </c>
      <c r="M334" s="55">
        <f>KS201EW_Numbers!M358</f>
        <v>393</v>
      </c>
      <c r="N334" s="55">
        <f>KS201EW_Numbers!N358</f>
        <v>712</v>
      </c>
      <c r="O334" s="55">
        <f>KS201EW_Numbers!O358</f>
        <v>106</v>
      </c>
      <c r="P334" s="55">
        <f>KS201EW_Numbers!P358</f>
        <v>146</v>
      </c>
      <c r="Q334" s="55">
        <f>KS201EW_Numbers!Q358</f>
        <v>500</v>
      </c>
      <c r="R334" s="55">
        <f>KS201EW_Numbers!R358</f>
        <v>621</v>
      </c>
      <c r="S334" s="55">
        <f>KS201EW_Numbers!S358</f>
        <v>569</v>
      </c>
      <c r="T334" s="55">
        <f>KS201EW_Numbers!T358</f>
        <v>204</v>
      </c>
      <c r="U334" s="55">
        <f>KS201EW_Numbers!U358</f>
        <v>80</v>
      </c>
      <c r="V334" s="55">
        <f>KS201EW_Numbers!V358</f>
        <v>84</v>
      </c>
      <c r="W334" s="55">
        <f>KS201EW_Numbers!W358</f>
        <v>167</v>
      </c>
      <c r="X334" s="55">
        <f t="shared" si="117"/>
        <v>114893</v>
      </c>
      <c r="Y334" s="55">
        <f t="shared" si="118"/>
        <v>0</v>
      </c>
      <c r="Z334" s="47">
        <f t="shared" si="110"/>
        <v>110029</v>
      </c>
      <c r="AA334" s="47">
        <f t="shared" si="111"/>
        <v>853</v>
      </c>
      <c r="AB334" s="47">
        <f t="shared" si="112"/>
        <v>2085</v>
      </c>
      <c r="AC334" s="47">
        <f t="shared" si="113"/>
        <v>1675</v>
      </c>
      <c r="AD334" s="47">
        <f t="shared" si="114"/>
        <v>251</v>
      </c>
      <c r="AE334" s="47">
        <f t="shared" si="115"/>
        <v>114893</v>
      </c>
    </row>
    <row r="335" spans="1:31" x14ac:dyDescent="0.15">
      <c r="A335" s="47" t="s">
        <v>1280</v>
      </c>
      <c r="B335" s="47" t="s">
        <v>688</v>
      </c>
      <c r="C335" s="48" t="s">
        <v>1271</v>
      </c>
      <c r="D335" s="47" t="s">
        <v>1272</v>
      </c>
      <c r="E335" s="55">
        <f>KS201EW_Numbers!E359</f>
        <v>107969</v>
      </c>
      <c r="F335" s="55">
        <f>KS201EW_Numbers!F359</f>
        <v>98029</v>
      </c>
      <c r="G335" s="55">
        <f>KS201EW_Numbers!G359</f>
        <v>745</v>
      </c>
      <c r="H335" s="55">
        <f>KS201EW_Numbers!H359</f>
        <v>164</v>
      </c>
      <c r="I335" s="55">
        <f>KS201EW_Numbers!I359</f>
        <v>3277</v>
      </c>
      <c r="J335" s="55">
        <f>KS201EW_Numbers!J359</f>
        <v>387</v>
      </c>
      <c r="K335" s="55">
        <f>KS201EW_Numbers!K359</f>
        <v>149</v>
      </c>
      <c r="L335" s="55">
        <f>KS201EW_Numbers!L359</f>
        <v>420</v>
      </c>
      <c r="M335" s="55">
        <f>KS201EW_Numbers!M359</f>
        <v>311</v>
      </c>
      <c r="N335" s="55">
        <f>KS201EW_Numbers!N359</f>
        <v>413</v>
      </c>
      <c r="O335" s="55">
        <f>KS201EW_Numbers!O359</f>
        <v>93</v>
      </c>
      <c r="P335" s="55">
        <f>KS201EW_Numbers!P359</f>
        <v>226</v>
      </c>
      <c r="Q335" s="55">
        <f>KS201EW_Numbers!Q359</f>
        <v>281</v>
      </c>
      <c r="R335" s="55">
        <f>KS201EW_Numbers!R359</f>
        <v>2686</v>
      </c>
      <c r="S335" s="55">
        <f>KS201EW_Numbers!S359</f>
        <v>277</v>
      </c>
      <c r="T335" s="55">
        <f>KS201EW_Numbers!T359</f>
        <v>130</v>
      </c>
      <c r="U335" s="55">
        <f>KS201EW_Numbers!U359</f>
        <v>51</v>
      </c>
      <c r="V335" s="55">
        <f>KS201EW_Numbers!V359</f>
        <v>64</v>
      </c>
      <c r="W335" s="55">
        <f>KS201EW_Numbers!W359</f>
        <v>266</v>
      </c>
      <c r="X335" s="55">
        <f t="shared" si="117"/>
        <v>107969</v>
      </c>
      <c r="Y335" s="55">
        <f t="shared" si="118"/>
        <v>0</v>
      </c>
      <c r="Z335" s="47">
        <f t="shared" si="110"/>
        <v>102215</v>
      </c>
      <c r="AA335" s="47">
        <f t="shared" si="111"/>
        <v>458</v>
      </c>
      <c r="AB335" s="47">
        <f t="shared" si="112"/>
        <v>3699</v>
      </c>
      <c r="AC335" s="47">
        <f t="shared" si="113"/>
        <v>1267</v>
      </c>
      <c r="AD335" s="47">
        <f t="shared" si="114"/>
        <v>330</v>
      </c>
      <c r="AE335" s="47">
        <f t="shared" si="115"/>
        <v>107969</v>
      </c>
    </row>
    <row r="336" spans="1:31" x14ac:dyDescent="0.15">
      <c r="A336" s="47" t="s">
        <v>1281</v>
      </c>
      <c r="B336" s="47" t="s">
        <v>690</v>
      </c>
      <c r="C336" s="48" t="s">
        <v>1271</v>
      </c>
      <c r="D336" s="47" t="s">
        <v>1272</v>
      </c>
      <c r="E336" s="55">
        <f>KS201EW_Numbers!E360</f>
        <v>135835</v>
      </c>
      <c r="F336" s="55">
        <f>KS201EW_Numbers!F360</f>
        <v>126130</v>
      </c>
      <c r="G336" s="55">
        <f>KS201EW_Numbers!G360</f>
        <v>780</v>
      </c>
      <c r="H336" s="55">
        <f>KS201EW_Numbers!H360</f>
        <v>730</v>
      </c>
      <c r="I336" s="55">
        <f>KS201EW_Numbers!I360</f>
        <v>3515</v>
      </c>
      <c r="J336" s="55">
        <f>KS201EW_Numbers!J360</f>
        <v>533</v>
      </c>
      <c r="K336" s="55">
        <f>KS201EW_Numbers!K360</f>
        <v>225</v>
      </c>
      <c r="L336" s="55">
        <f>KS201EW_Numbers!L360</f>
        <v>441</v>
      </c>
      <c r="M336" s="55">
        <f>KS201EW_Numbers!M360</f>
        <v>376</v>
      </c>
      <c r="N336" s="55">
        <f>KS201EW_Numbers!N360</f>
        <v>545</v>
      </c>
      <c r="O336" s="55">
        <f>KS201EW_Numbers!O360</f>
        <v>107</v>
      </c>
      <c r="P336" s="55">
        <f>KS201EW_Numbers!P360</f>
        <v>206</v>
      </c>
      <c r="Q336" s="55">
        <f>KS201EW_Numbers!Q360</f>
        <v>233</v>
      </c>
      <c r="R336" s="55">
        <f>KS201EW_Numbers!R360</f>
        <v>398</v>
      </c>
      <c r="S336" s="55">
        <f>KS201EW_Numbers!S360</f>
        <v>993</v>
      </c>
      <c r="T336" s="55">
        <f>KS201EW_Numbers!T360</f>
        <v>277</v>
      </c>
      <c r="U336" s="55">
        <f>KS201EW_Numbers!U360</f>
        <v>125</v>
      </c>
      <c r="V336" s="55">
        <f>KS201EW_Numbers!V360</f>
        <v>47</v>
      </c>
      <c r="W336" s="55">
        <f>KS201EW_Numbers!W360</f>
        <v>174</v>
      </c>
      <c r="X336" s="55">
        <f t="shared" si="117"/>
        <v>135835</v>
      </c>
      <c r="Y336" s="55">
        <f t="shared" si="118"/>
        <v>0</v>
      </c>
      <c r="Z336" s="47">
        <f t="shared" si="110"/>
        <v>131155</v>
      </c>
      <c r="AA336" s="47">
        <f t="shared" si="111"/>
        <v>1395</v>
      </c>
      <c r="AB336" s="47">
        <f t="shared" si="112"/>
        <v>1489</v>
      </c>
      <c r="AC336" s="47">
        <f t="shared" si="113"/>
        <v>1575</v>
      </c>
      <c r="AD336" s="47">
        <f t="shared" si="114"/>
        <v>221</v>
      </c>
      <c r="AE336" s="47">
        <f t="shared" si="115"/>
        <v>135835</v>
      </c>
    </row>
    <row r="337" spans="1:31" x14ac:dyDescent="0.15">
      <c r="A337" s="47" t="s">
        <v>1282</v>
      </c>
      <c r="B337" s="47" t="s">
        <v>692</v>
      </c>
      <c r="C337" s="48" t="s">
        <v>1271</v>
      </c>
      <c r="D337" s="47" t="s">
        <v>1272</v>
      </c>
      <c r="E337" s="55">
        <f>KS201EW_Numbers!E361</f>
        <v>134186</v>
      </c>
      <c r="F337" s="55">
        <f>KS201EW_Numbers!F361</f>
        <v>121346</v>
      </c>
      <c r="G337" s="55">
        <f>KS201EW_Numbers!G361</f>
        <v>1026</v>
      </c>
      <c r="H337" s="55">
        <f>KS201EW_Numbers!H361</f>
        <v>187</v>
      </c>
      <c r="I337" s="55">
        <f>KS201EW_Numbers!I361</f>
        <v>5635</v>
      </c>
      <c r="J337" s="55">
        <f>KS201EW_Numbers!J361</f>
        <v>720</v>
      </c>
      <c r="K337" s="55">
        <f>KS201EW_Numbers!K361</f>
        <v>329</v>
      </c>
      <c r="L337" s="55">
        <f>KS201EW_Numbers!L361</f>
        <v>598</v>
      </c>
      <c r="M337" s="55">
        <f>KS201EW_Numbers!M361</f>
        <v>539</v>
      </c>
      <c r="N337" s="55">
        <f>KS201EW_Numbers!N361</f>
        <v>738</v>
      </c>
      <c r="O337" s="55">
        <f>KS201EW_Numbers!O361</f>
        <v>184</v>
      </c>
      <c r="P337" s="55">
        <f>KS201EW_Numbers!P361</f>
        <v>178</v>
      </c>
      <c r="Q337" s="55">
        <f>KS201EW_Numbers!Q361</f>
        <v>450</v>
      </c>
      <c r="R337" s="55">
        <f>KS201EW_Numbers!R361</f>
        <v>954</v>
      </c>
      <c r="S337" s="55">
        <f>KS201EW_Numbers!S361</f>
        <v>585</v>
      </c>
      <c r="T337" s="55">
        <f>KS201EW_Numbers!T361</f>
        <v>239</v>
      </c>
      <c r="U337" s="55">
        <f>KS201EW_Numbers!U361</f>
        <v>86</v>
      </c>
      <c r="V337" s="55">
        <f>KS201EW_Numbers!V361</f>
        <v>118</v>
      </c>
      <c r="W337" s="55">
        <f>KS201EW_Numbers!W361</f>
        <v>274</v>
      </c>
      <c r="X337" s="55">
        <f t="shared" si="117"/>
        <v>134186</v>
      </c>
      <c r="Y337" s="55">
        <f t="shared" si="118"/>
        <v>0</v>
      </c>
      <c r="Z337" s="47">
        <f t="shared" si="110"/>
        <v>128194</v>
      </c>
      <c r="AA337" s="47">
        <f t="shared" si="111"/>
        <v>910</v>
      </c>
      <c r="AB337" s="47">
        <f t="shared" si="112"/>
        <v>2504</v>
      </c>
      <c r="AC337" s="47">
        <f t="shared" si="113"/>
        <v>2186</v>
      </c>
      <c r="AD337" s="47">
        <f t="shared" si="114"/>
        <v>392</v>
      </c>
      <c r="AE337" s="47">
        <f t="shared" si="115"/>
        <v>134186</v>
      </c>
    </row>
    <row r="338" spans="1:31" x14ac:dyDescent="0.15">
      <c r="A338" s="47" t="s">
        <v>1283</v>
      </c>
      <c r="B338" s="47" t="s">
        <v>694</v>
      </c>
      <c r="C338" s="48" t="s">
        <v>1271</v>
      </c>
      <c r="D338" s="47" t="s">
        <v>1272</v>
      </c>
      <c r="E338" s="55">
        <f>KS201EW_Numbers!E362</f>
        <v>120805</v>
      </c>
      <c r="F338" s="55">
        <f>KS201EW_Numbers!F362</f>
        <v>111662</v>
      </c>
      <c r="G338" s="55">
        <f>KS201EW_Numbers!G362</f>
        <v>760</v>
      </c>
      <c r="H338" s="55">
        <f>KS201EW_Numbers!H362</f>
        <v>350</v>
      </c>
      <c r="I338" s="55">
        <f>KS201EW_Numbers!I362</f>
        <v>3100</v>
      </c>
      <c r="J338" s="55">
        <f>KS201EW_Numbers!J362</f>
        <v>474</v>
      </c>
      <c r="K338" s="55">
        <f>KS201EW_Numbers!K362</f>
        <v>199</v>
      </c>
      <c r="L338" s="55">
        <f>KS201EW_Numbers!L362</f>
        <v>667</v>
      </c>
      <c r="M338" s="55">
        <f>KS201EW_Numbers!M362</f>
        <v>337</v>
      </c>
      <c r="N338" s="55">
        <f>KS201EW_Numbers!N362</f>
        <v>755</v>
      </c>
      <c r="O338" s="55">
        <f>KS201EW_Numbers!O362</f>
        <v>165</v>
      </c>
      <c r="P338" s="55">
        <f>KS201EW_Numbers!P362</f>
        <v>236</v>
      </c>
      <c r="Q338" s="55">
        <f>KS201EW_Numbers!Q362</f>
        <v>496</v>
      </c>
      <c r="R338" s="55">
        <f>KS201EW_Numbers!R362</f>
        <v>779</v>
      </c>
      <c r="S338" s="55">
        <f>KS201EW_Numbers!S362</f>
        <v>222</v>
      </c>
      <c r="T338" s="55">
        <f>KS201EW_Numbers!T362</f>
        <v>143</v>
      </c>
      <c r="U338" s="55">
        <f>KS201EW_Numbers!U362</f>
        <v>56</v>
      </c>
      <c r="V338" s="55">
        <f>KS201EW_Numbers!V362</f>
        <v>130</v>
      </c>
      <c r="W338" s="55">
        <f>KS201EW_Numbers!W362</f>
        <v>274</v>
      </c>
      <c r="X338" s="55">
        <f t="shared" si="117"/>
        <v>120805</v>
      </c>
      <c r="Y338" s="55">
        <f t="shared" si="118"/>
        <v>0</v>
      </c>
      <c r="Z338" s="47">
        <f t="shared" si="110"/>
        <v>115872</v>
      </c>
      <c r="AA338" s="47">
        <f t="shared" si="111"/>
        <v>421</v>
      </c>
      <c r="AB338" s="47">
        <f t="shared" si="112"/>
        <v>2431</v>
      </c>
      <c r="AC338" s="47">
        <f t="shared" si="113"/>
        <v>1677</v>
      </c>
      <c r="AD338" s="47">
        <f t="shared" si="114"/>
        <v>404</v>
      </c>
      <c r="AE338" s="47">
        <f t="shared" si="115"/>
        <v>120805</v>
      </c>
    </row>
    <row r="339" spans="1:31" x14ac:dyDescent="0.15">
      <c r="A339" s="47" t="s">
        <v>1284</v>
      </c>
      <c r="B339" s="47" t="s">
        <v>696</v>
      </c>
      <c r="C339" s="48" t="s">
        <v>1271</v>
      </c>
      <c r="D339" s="47" t="s">
        <v>1272</v>
      </c>
      <c r="E339" s="55">
        <f>KS201EW_Numbers!E363</f>
        <v>115049</v>
      </c>
      <c r="F339" s="55">
        <f>KS201EW_Numbers!F363</f>
        <v>103115</v>
      </c>
      <c r="G339" s="55">
        <f>KS201EW_Numbers!G363</f>
        <v>880</v>
      </c>
      <c r="H339" s="55">
        <f>KS201EW_Numbers!H363</f>
        <v>322</v>
      </c>
      <c r="I339" s="55">
        <f>KS201EW_Numbers!I363</f>
        <v>4922</v>
      </c>
      <c r="J339" s="55">
        <f>KS201EW_Numbers!J363</f>
        <v>414</v>
      </c>
      <c r="K339" s="55">
        <f>KS201EW_Numbers!K363</f>
        <v>222</v>
      </c>
      <c r="L339" s="55">
        <f>KS201EW_Numbers!L363</f>
        <v>787</v>
      </c>
      <c r="M339" s="55">
        <f>KS201EW_Numbers!M363</f>
        <v>470</v>
      </c>
      <c r="N339" s="55">
        <f>KS201EW_Numbers!N363</f>
        <v>736</v>
      </c>
      <c r="O339" s="55">
        <f>KS201EW_Numbers!O363</f>
        <v>175</v>
      </c>
      <c r="P339" s="55">
        <f>KS201EW_Numbers!P363</f>
        <v>513</v>
      </c>
      <c r="Q339" s="55">
        <f>KS201EW_Numbers!Q363</f>
        <v>552</v>
      </c>
      <c r="R339" s="55">
        <f>KS201EW_Numbers!R363</f>
        <v>927</v>
      </c>
      <c r="S339" s="55">
        <f>KS201EW_Numbers!S363</f>
        <v>419</v>
      </c>
      <c r="T339" s="55">
        <f>KS201EW_Numbers!T363</f>
        <v>142</v>
      </c>
      <c r="U339" s="55">
        <f>KS201EW_Numbers!U363</f>
        <v>77</v>
      </c>
      <c r="V339" s="55">
        <f>KS201EW_Numbers!V363</f>
        <v>122</v>
      </c>
      <c r="W339" s="55">
        <f>KS201EW_Numbers!W363</f>
        <v>254</v>
      </c>
      <c r="X339" s="55">
        <f t="shared" si="117"/>
        <v>115049</v>
      </c>
      <c r="Y339" s="55">
        <f t="shared" si="118"/>
        <v>0</v>
      </c>
      <c r="Z339" s="47">
        <f t="shared" si="110"/>
        <v>109239</v>
      </c>
      <c r="AA339" s="47">
        <f t="shared" si="111"/>
        <v>638</v>
      </c>
      <c r="AB339" s="47">
        <f t="shared" si="112"/>
        <v>2903</v>
      </c>
      <c r="AC339" s="47">
        <f t="shared" si="113"/>
        <v>1893</v>
      </c>
      <c r="AD339" s="47">
        <f t="shared" si="114"/>
        <v>376</v>
      </c>
      <c r="AE339" s="47">
        <f t="shared" si="115"/>
        <v>115049</v>
      </c>
    </row>
    <row r="340" spans="1:31" x14ac:dyDescent="0.15">
      <c r="D340" s="50" t="s">
        <v>936</v>
      </c>
      <c r="E340" s="56">
        <f t="shared" ref="E340:W340" si="119">SUM(E327:E339)</f>
        <v>1727665</v>
      </c>
      <c r="F340" s="56">
        <f t="shared" si="119"/>
        <v>1529212</v>
      </c>
      <c r="G340" s="56">
        <f t="shared" si="119"/>
        <v>12185</v>
      </c>
      <c r="H340" s="56">
        <f t="shared" si="119"/>
        <v>5195</v>
      </c>
      <c r="I340" s="56">
        <f t="shared" si="119"/>
        <v>61089</v>
      </c>
      <c r="J340" s="56">
        <f t="shared" si="119"/>
        <v>7996</v>
      </c>
      <c r="K340" s="56">
        <f t="shared" si="119"/>
        <v>3732</v>
      </c>
      <c r="L340" s="56">
        <f t="shared" si="119"/>
        <v>9066</v>
      </c>
      <c r="M340" s="56">
        <f t="shared" si="119"/>
        <v>6489</v>
      </c>
      <c r="N340" s="56">
        <f t="shared" si="119"/>
        <v>25268</v>
      </c>
      <c r="O340" s="56">
        <f t="shared" si="119"/>
        <v>3922</v>
      </c>
      <c r="P340" s="56">
        <f t="shared" si="119"/>
        <v>4685</v>
      </c>
      <c r="Q340" s="56">
        <f t="shared" si="119"/>
        <v>7043</v>
      </c>
      <c r="R340" s="56">
        <f t="shared" si="119"/>
        <v>20311</v>
      </c>
      <c r="S340" s="56">
        <f t="shared" si="119"/>
        <v>16265</v>
      </c>
      <c r="T340" s="56">
        <f t="shared" si="119"/>
        <v>4721</v>
      </c>
      <c r="U340" s="56">
        <f t="shared" si="119"/>
        <v>1893</v>
      </c>
      <c r="V340" s="56">
        <f t="shared" si="119"/>
        <v>2052</v>
      </c>
      <c r="W340" s="56">
        <f t="shared" si="119"/>
        <v>6541</v>
      </c>
      <c r="X340" s="55">
        <f t="shared" si="117"/>
        <v>1727665</v>
      </c>
      <c r="Y340" s="55">
        <f t="shared" si="118"/>
        <v>0</v>
      </c>
      <c r="Z340" s="47">
        <f t="shared" si="110"/>
        <v>1607681</v>
      </c>
      <c r="AA340" s="47">
        <f t="shared" si="111"/>
        <v>22879</v>
      </c>
      <c r="AB340" s="47">
        <f t="shared" si="112"/>
        <v>61229</v>
      </c>
      <c r="AC340" s="47">
        <f t="shared" si="113"/>
        <v>27283</v>
      </c>
      <c r="AD340" s="47">
        <f t="shared" si="114"/>
        <v>8593</v>
      </c>
      <c r="AE340" s="47">
        <f t="shared" si="115"/>
        <v>1727665</v>
      </c>
    </row>
    <row r="341" spans="1:31" x14ac:dyDescent="0.15"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Z341" s="47">
        <f t="shared" si="110"/>
        <v>0</v>
      </c>
      <c r="AA341" s="47">
        <f t="shared" si="111"/>
        <v>0</v>
      </c>
      <c r="AB341" s="47">
        <f t="shared" si="112"/>
        <v>0</v>
      </c>
      <c r="AC341" s="47">
        <f t="shared" si="113"/>
        <v>0</v>
      </c>
      <c r="AD341" s="47">
        <f t="shared" si="114"/>
        <v>0</v>
      </c>
      <c r="AE341" s="47">
        <f t="shared" si="115"/>
        <v>0</v>
      </c>
    </row>
    <row r="342" spans="1:31" x14ac:dyDescent="0.15">
      <c r="A342" s="47" t="s">
        <v>1285</v>
      </c>
      <c r="B342" s="47" t="s">
        <v>1286</v>
      </c>
      <c r="C342" s="48" t="s">
        <v>1287</v>
      </c>
      <c r="D342" s="47" t="s">
        <v>1288</v>
      </c>
      <c r="E342" s="55">
        <f>KS201EW_Numbers!E313</f>
        <v>273369</v>
      </c>
      <c r="F342" s="55">
        <f>KS201EW_Numbers!F313</f>
        <v>220018</v>
      </c>
      <c r="G342" s="55">
        <f>KS201EW_Numbers!G313</f>
        <v>3772</v>
      </c>
      <c r="H342" s="55">
        <f>KS201EW_Numbers!H313</f>
        <v>198</v>
      </c>
      <c r="I342" s="55">
        <f>KS201EW_Numbers!I313</f>
        <v>19524</v>
      </c>
      <c r="J342" s="55">
        <f>KS201EW_Numbers!J313</f>
        <v>2182</v>
      </c>
      <c r="K342" s="55">
        <f>KS201EW_Numbers!K313</f>
        <v>2019</v>
      </c>
      <c r="L342" s="55">
        <f>KS201EW_Numbers!L313</f>
        <v>3351</v>
      </c>
      <c r="M342" s="55">
        <f>KS201EW_Numbers!M313</f>
        <v>2856</v>
      </c>
      <c r="N342" s="55">
        <f>KS201EW_Numbers!N313</f>
        <v>2996</v>
      </c>
      <c r="O342" s="55">
        <f>KS201EW_Numbers!O313</f>
        <v>649</v>
      </c>
      <c r="P342" s="55">
        <f>KS201EW_Numbers!P313</f>
        <v>1367</v>
      </c>
      <c r="Q342" s="55">
        <f>KS201EW_Numbers!Q313</f>
        <v>2999</v>
      </c>
      <c r="R342" s="55">
        <f>KS201EW_Numbers!R313</f>
        <v>3267</v>
      </c>
      <c r="S342" s="55">
        <f>KS201EW_Numbers!S313</f>
        <v>2893</v>
      </c>
      <c r="T342" s="55">
        <f>KS201EW_Numbers!T313</f>
        <v>879</v>
      </c>
      <c r="U342" s="55">
        <f>KS201EW_Numbers!U313</f>
        <v>416</v>
      </c>
      <c r="V342" s="55">
        <f>KS201EW_Numbers!V313</f>
        <v>2184</v>
      </c>
      <c r="W342" s="55">
        <f>KS201EW_Numbers!W313</f>
        <v>1799</v>
      </c>
      <c r="X342" s="55">
        <f t="shared" ref="X342:X355" si="120">SUM(F342:W342)</f>
        <v>273369</v>
      </c>
      <c r="Y342" s="55">
        <f t="shared" ref="Y342:Y355" si="121">E342-X342</f>
        <v>0</v>
      </c>
      <c r="Z342" s="47">
        <f t="shared" si="110"/>
        <v>243512</v>
      </c>
      <c r="AA342" s="47">
        <f t="shared" si="111"/>
        <v>4188</v>
      </c>
      <c r="AB342" s="47">
        <f t="shared" si="112"/>
        <v>11278</v>
      </c>
      <c r="AC342" s="47">
        <f t="shared" si="113"/>
        <v>10408</v>
      </c>
      <c r="AD342" s="47">
        <f t="shared" si="114"/>
        <v>3983</v>
      </c>
      <c r="AE342" s="47">
        <f t="shared" si="115"/>
        <v>273369</v>
      </c>
    </row>
    <row r="343" spans="1:31" ht="12" customHeight="1" x14ac:dyDescent="0.15">
      <c r="A343" s="47" t="s">
        <v>1289</v>
      </c>
      <c r="B343" s="47" t="s">
        <v>639</v>
      </c>
      <c r="C343" s="48" t="s">
        <v>1287</v>
      </c>
      <c r="D343" s="47" t="s">
        <v>1288</v>
      </c>
      <c r="E343" s="55">
        <f>KS201EW_Numbers!E332</f>
        <v>99412</v>
      </c>
      <c r="F343" s="55">
        <f>KS201EW_Numbers!F332</f>
        <v>86903</v>
      </c>
      <c r="G343" s="55">
        <f>KS201EW_Numbers!G332</f>
        <v>978</v>
      </c>
      <c r="H343" s="55">
        <f>KS201EW_Numbers!H332</f>
        <v>66</v>
      </c>
      <c r="I343" s="55">
        <f>KS201EW_Numbers!I332</f>
        <v>5561</v>
      </c>
      <c r="J343" s="55">
        <f>KS201EW_Numbers!J332</f>
        <v>434</v>
      </c>
      <c r="K343" s="55">
        <f>KS201EW_Numbers!K332</f>
        <v>302</v>
      </c>
      <c r="L343" s="55">
        <f>KS201EW_Numbers!L332</f>
        <v>572</v>
      </c>
      <c r="M343" s="55">
        <f>KS201EW_Numbers!M332</f>
        <v>483</v>
      </c>
      <c r="N343" s="55">
        <f>KS201EW_Numbers!N332</f>
        <v>671</v>
      </c>
      <c r="O343" s="55">
        <f>KS201EW_Numbers!O332</f>
        <v>107</v>
      </c>
      <c r="P343" s="55">
        <f>KS201EW_Numbers!P332</f>
        <v>287</v>
      </c>
      <c r="Q343" s="55">
        <f>KS201EW_Numbers!Q332</f>
        <v>621</v>
      </c>
      <c r="R343" s="55">
        <f>KS201EW_Numbers!R332</f>
        <v>1109</v>
      </c>
      <c r="S343" s="55">
        <f>KS201EW_Numbers!S332</f>
        <v>517</v>
      </c>
      <c r="T343" s="55">
        <f>KS201EW_Numbers!T332</f>
        <v>159</v>
      </c>
      <c r="U343" s="55">
        <f>KS201EW_Numbers!U332</f>
        <v>107</v>
      </c>
      <c r="V343" s="55">
        <f>KS201EW_Numbers!V332</f>
        <v>229</v>
      </c>
      <c r="W343" s="55">
        <f>KS201EW_Numbers!W332</f>
        <v>306</v>
      </c>
      <c r="X343" s="55">
        <f t="shared" si="120"/>
        <v>99412</v>
      </c>
      <c r="Y343" s="55">
        <f t="shared" si="121"/>
        <v>0</v>
      </c>
      <c r="Z343" s="47">
        <f t="shared" si="110"/>
        <v>93508</v>
      </c>
      <c r="AA343" s="47">
        <f t="shared" si="111"/>
        <v>783</v>
      </c>
      <c r="AB343" s="47">
        <f t="shared" si="112"/>
        <v>2795</v>
      </c>
      <c r="AC343" s="47">
        <f t="shared" si="113"/>
        <v>1791</v>
      </c>
      <c r="AD343" s="47">
        <f t="shared" si="114"/>
        <v>535</v>
      </c>
      <c r="AE343" s="47">
        <f t="shared" si="115"/>
        <v>99412</v>
      </c>
    </row>
    <row r="344" spans="1:31" x14ac:dyDescent="0.15">
      <c r="A344" s="47" t="s">
        <v>1290</v>
      </c>
      <c r="B344" s="47" t="s">
        <v>641</v>
      </c>
      <c r="C344" s="48" t="s">
        <v>1287</v>
      </c>
      <c r="D344" s="47" t="s">
        <v>1288</v>
      </c>
      <c r="E344" s="55">
        <f>KS201EW_Numbers!E333</f>
        <v>90254</v>
      </c>
      <c r="F344" s="55">
        <f>KS201EW_Numbers!F333</f>
        <v>80624</v>
      </c>
      <c r="G344" s="55">
        <f>KS201EW_Numbers!G333</f>
        <v>702</v>
      </c>
      <c r="H344" s="55">
        <f>KS201EW_Numbers!H333</f>
        <v>150</v>
      </c>
      <c r="I344" s="55">
        <f>KS201EW_Numbers!I333</f>
        <v>3155</v>
      </c>
      <c r="J344" s="55">
        <f>KS201EW_Numbers!J333</f>
        <v>595</v>
      </c>
      <c r="K344" s="55">
        <f>KS201EW_Numbers!K333</f>
        <v>277</v>
      </c>
      <c r="L344" s="55">
        <f>KS201EW_Numbers!L333</f>
        <v>585</v>
      </c>
      <c r="M344" s="55">
        <f>KS201EW_Numbers!M333</f>
        <v>491</v>
      </c>
      <c r="N344" s="55">
        <f>KS201EW_Numbers!N333</f>
        <v>487</v>
      </c>
      <c r="O344" s="55">
        <f>KS201EW_Numbers!O333</f>
        <v>78</v>
      </c>
      <c r="P344" s="55">
        <f>KS201EW_Numbers!P333</f>
        <v>276</v>
      </c>
      <c r="Q344" s="55">
        <f>KS201EW_Numbers!Q333</f>
        <v>366</v>
      </c>
      <c r="R344" s="55">
        <f>KS201EW_Numbers!R333</f>
        <v>919</v>
      </c>
      <c r="S344" s="55">
        <f>KS201EW_Numbers!S333</f>
        <v>639</v>
      </c>
      <c r="T344" s="55">
        <f>KS201EW_Numbers!T333</f>
        <v>303</v>
      </c>
      <c r="U344" s="55">
        <f>KS201EW_Numbers!U333</f>
        <v>123</v>
      </c>
      <c r="V344" s="55">
        <f>KS201EW_Numbers!V333</f>
        <v>161</v>
      </c>
      <c r="W344" s="55">
        <f>KS201EW_Numbers!W333</f>
        <v>323</v>
      </c>
      <c r="X344" s="55">
        <f t="shared" si="120"/>
        <v>90254</v>
      </c>
      <c r="Y344" s="55">
        <f t="shared" si="121"/>
        <v>0</v>
      </c>
      <c r="Z344" s="47">
        <f t="shared" si="110"/>
        <v>84631</v>
      </c>
      <c r="AA344" s="47">
        <f t="shared" si="111"/>
        <v>1065</v>
      </c>
      <c r="AB344" s="47">
        <f t="shared" si="112"/>
        <v>2126</v>
      </c>
      <c r="AC344" s="47">
        <f t="shared" si="113"/>
        <v>1948</v>
      </c>
      <c r="AD344" s="47">
        <f t="shared" si="114"/>
        <v>484</v>
      </c>
      <c r="AE344" s="47">
        <f t="shared" si="115"/>
        <v>90254</v>
      </c>
    </row>
    <row r="345" spans="1:31" x14ac:dyDescent="0.15">
      <c r="A345" s="47" t="s">
        <v>1291</v>
      </c>
      <c r="B345" s="47" t="s">
        <v>643</v>
      </c>
      <c r="C345" s="48" t="s">
        <v>1287</v>
      </c>
      <c r="D345" s="47" t="s">
        <v>1288</v>
      </c>
      <c r="E345" s="55">
        <f>KS201EW_Numbers!E334</f>
        <v>97502</v>
      </c>
      <c r="F345" s="55">
        <f>KS201EW_Numbers!F334</f>
        <v>90218</v>
      </c>
      <c r="G345" s="55">
        <f>KS201EW_Numbers!G334</f>
        <v>757</v>
      </c>
      <c r="H345" s="55">
        <f>KS201EW_Numbers!H334</f>
        <v>97</v>
      </c>
      <c r="I345" s="55">
        <f>KS201EW_Numbers!I334</f>
        <v>3087</v>
      </c>
      <c r="J345" s="55">
        <f>KS201EW_Numbers!J334</f>
        <v>325</v>
      </c>
      <c r="K345" s="55">
        <f>KS201EW_Numbers!K334</f>
        <v>155</v>
      </c>
      <c r="L345" s="55">
        <f>KS201EW_Numbers!L334</f>
        <v>460</v>
      </c>
      <c r="M345" s="55">
        <f>KS201EW_Numbers!M334</f>
        <v>335</v>
      </c>
      <c r="N345" s="55">
        <f>KS201EW_Numbers!N334</f>
        <v>360</v>
      </c>
      <c r="O345" s="55">
        <f>KS201EW_Numbers!O334</f>
        <v>64</v>
      </c>
      <c r="P345" s="55">
        <f>KS201EW_Numbers!P334</f>
        <v>153</v>
      </c>
      <c r="Q345" s="55">
        <f>KS201EW_Numbers!Q334</f>
        <v>316</v>
      </c>
      <c r="R345" s="55">
        <f>KS201EW_Numbers!R334</f>
        <v>507</v>
      </c>
      <c r="S345" s="55">
        <f>KS201EW_Numbers!S334</f>
        <v>248</v>
      </c>
      <c r="T345" s="55">
        <f>KS201EW_Numbers!T334</f>
        <v>123</v>
      </c>
      <c r="U345" s="55">
        <f>KS201EW_Numbers!U334</f>
        <v>45</v>
      </c>
      <c r="V345" s="55">
        <f>KS201EW_Numbers!V334</f>
        <v>97</v>
      </c>
      <c r="W345" s="55">
        <f>KS201EW_Numbers!W334</f>
        <v>155</v>
      </c>
      <c r="X345" s="55">
        <f t="shared" si="120"/>
        <v>97502</v>
      </c>
      <c r="Y345" s="55">
        <f t="shared" si="121"/>
        <v>0</v>
      </c>
      <c r="Z345" s="47">
        <f t="shared" si="110"/>
        <v>94159</v>
      </c>
      <c r="AA345" s="47">
        <f t="shared" si="111"/>
        <v>416</v>
      </c>
      <c r="AB345" s="47">
        <f t="shared" si="112"/>
        <v>1400</v>
      </c>
      <c r="AC345" s="47">
        <f t="shared" si="113"/>
        <v>1275</v>
      </c>
      <c r="AD345" s="47">
        <f t="shared" si="114"/>
        <v>252</v>
      </c>
      <c r="AE345" s="47">
        <f t="shared" si="115"/>
        <v>97502</v>
      </c>
    </row>
    <row r="346" spans="1:31" x14ac:dyDescent="0.15">
      <c r="A346" s="47" t="s">
        <v>1292</v>
      </c>
      <c r="B346" s="47" t="s">
        <v>645</v>
      </c>
      <c r="C346" s="48" t="s">
        <v>1287</v>
      </c>
      <c r="D346" s="47" t="s">
        <v>1288</v>
      </c>
      <c r="E346" s="55">
        <f>KS201EW_Numbers!E335</f>
        <v>90588</v>
      </c>
      <c r="F346" s="55">
        <f>KS201EW_Numbers!F335</f>
        <v>85279</v>
      </c>
      <c r="G346" s="55">
        <f>KS201EW_Numbers!G335</f>
        <v>596</v>
      </c>
      <c r="H346" s="55">
        <f>KS201EW_Numbers!H335</f>
        <v>134</v>
      </c>
      <c r="I346" s="55">
        <f>KS201EW_Numbers!I335</f>
        <v>1942</v>
      </c>
      <c r="J346" s="55">
        <f>KS201EW_Numbers!J335</f>
        <v>267</v>
      </c>
      <c r="K346" s="55">
        <f>KS201EW_Numbers!K335</f>
        <v>107</v>
      </c>
      <c r="L346" s="55">
        <f>KS201EW_Numbers!L335</f>
        <v>405</v>
      </c>
      <c r="M346" s="55">
        <f>KS201EW_Numbers!M335</f>
        <v>252</v>
      </c>
      <c r="N346" s="55">
        <f>KS201EW_Numbers!N335</f>
        <v>276</v>
      </c>
      <c r="O346" s="55">
        <f>KS201EW_Numbers!O335</f>
        <v>16</v>
      </c>
      <c r="P346" s="55">
        <f>KS201EW_Numbers!P335</f>
        <v>109</v>
      </c>
      <c r="Q346" s="55">
        <f>KS201EW_Numbers!Q335</f>
        <v>217</v>
      </c>
      <c r="R346" s="55">
        <f>KS201EW_Numbers!R335</f>
        <v>485</v>
      </c>
      <c r="S346" s="55">
        <f>KS201EW_Numbers!S335</f>
        <v>181</v>
      </c>
      <c r="T346" s="55">
        <f>KS201EW_Numbers!T335</f>
        <v>76</v>
      </c>
      <c r="U346" s="55">
        <f>KS201EW_Numbers!U335</f>
        <v>48</v>
      </c>
      <c r="V346" s="55">
        <f>KS201EW_Numbers!V335</f>
        <v>72</v>
      </c>
      <c r="W346" s="55">
        <f>KS201EW_Numbers!W335</f>
        <v>126</v>
      </c>
      <c r="X346" s="55">
        <f t="shared" si="120"/>
        <v>90588</v>
      </c>
      <c r="Y346" s="55">
        <f t="shared" si="121"/>
        <v>0</v>
      </c>
      <c r="Z346" s="47">
        <f t="shared" si="110"/>
        <v>87951</v>
      </c>
      <c r="AA346" s="47">
        <f t="shared" si="111"/>
        <v>305</v>
      </c>
      <c r="AB346" s="47">
        <f t="shared" si="112"/>
        <v>1103</v>
      </c>
      <c r="AC346" s="47">
        <f t="shared" si="113"/>
        <v>1031</v>
      </c>
      <c r="AD346" s="47">
        <f t="shared" si="114"/>
        <v>198</v>
      </c>
      <c r="AE346" s="47">
        <f t="shared" si="115"/>
        <v>90588</v>
      </c>
    </row>
    <row r="347" spans="1:31" x14ac:dyDescent="0.15">
      <c r="A347" s="47" t="s">
        <v>1293</v>
      </c>
      <c r="B347" s="47" t="s">
        <v>647</v>
      </c>
      <c r="C347" s="48" t="s">
        <v>1287</v>
      </c>
      <c r="D347" s="47" t="s">
        <v>1288</v>
      </c>
      <c r="E347" s="55">
        <f>KS201EW_Numbers!E336</f>
        <v>148915</v>
      </c>
      <c r="F347" s="55">
        <f>KS201EW_Numbers!F336</f>
        <v>139745</v>
      </c>
      <c r="G347" s="55">
        <f>KS201EW_Numbers!G336</f>
        <v>933</v>
      </c>
      <c r="H347" s="55">
        <f>KS201EW_Numbers!H336</f>
        <v>368</v>
      </c>
      <c r="I347" s="55">
        <f>KS201EW_Numbers!I336</f>
        <v>4127</v>
      </c>
      <c r="J347" s="55">
        <f>KS201EW_Numbers!J336</f>
        <v>326</v>
      </c>
      <c r="K347" s="55">
        <f>KS201EW_Numbers!K336</f>
        <v>182</v>
      </c>
      <c r="L347" s="55">
        <f>KS201EW_Numbers!L336</f>
        <v>562</v>
      </c>
      <c r="M347" s="55">
        <f>KS201EW_Numbers!M336</f>
        <v>358</v>
      </c>
      <c r="N347" s="55">
        <f>KS201EW_Numbers!N336</f>
        <v>459</v>
      </c>
      <c r="O347" s="55">
        <f>KS201EW_Numbers!O336</f>
        <v>52</v>
      </c>
      <c r="P347" s="55">
        <f>KS201EW_Numbers!P336</f>
        <v>217</v>
      </c>
      <c r="Q347" s="55">
        <f>KS201EW_Numbers!Q336</f>
        <v>411</v>
      </c>
      <c r="R347" s="55">
        <f>KS201EW_Numbers!R336</f>
        <v>580</v>
      </c>
      <c r="S347" s="55">
        <f>KS201EW_Numbers!S336</f>
        <v>215</v>
      </c>
      <c r="T347" s="55">
        <f>KS201EW_Numbers!T336</f>
        <v>110</v>
      </c>
      <c r="U347" s="55">
        <f>KS201EW_Numbers!U336</f>
        <v>18</v>
      </c>
      <c r="V347" s="55">
        <f>KS201EW_Numbers!V336</f>
        <v>79</v>
      </c>
      <c r="W347" s="55">
        <f>KS201EW_Numbers!W336</f>
        <v>173</v>
      </c>
      <c r="X347" s="55">
        <f t="shared" si="120"/>
        <v>148915</v>
      </c>
      <c r="Y347" s="55">
        <f t="shared" si="121"/>
        <v>0</v>
      </c>
      <c r="Z347" s="47">
        <f t="shared" si="110"/>
        <v>145173</v>
      </c>
      <c r="AA347" s="47">
        <f t="shared" si="111"/>
        <v>343</v>
      </c>
      <c r="AB347" s="47">
        <f t="shared" si="112"/>
        <v>1719</v>
      </c>
      <c r="AC347" s="47">
        <f t="shared" si="113"/>
        <v>1428</v>
      </c>
      <c r="AD347" s="47">
        <f t="shared" si="114"/>
        <v>252</v>
      </c>
      <c r="AE347" s="47">
        <f t="shared" si="115"/>
        <v>148915</v>
      </c>
    </row>
    <row r="348" spans="1:31" x14ac:dyDescent="0.15">
      <c r="A348" s="47" t="s">
        <v>1294</v>
      </c>
      <c r="B348" s="47" t="s">
        <v>736</v>
      </c>
      <c r="C348" s="48" t="s">
        <v>1287</v>
      </c>
      <c r="D348" s="47" t="s">
        <v>1288</v>
      </c>
      <c r="E348" s="55">
        <f>KS201EW_Numbers!E386</f>
        <v>61182</v>
      </c>
      <c r="F348" s="55">
        <f>KS201EW_Numbers!F386</f>
        <v>56843</v>
      </c>
      <c r="G348" s="55">
        <f>KS201EW_Numbers!G386</f>
        <v>426</v>
      </c>
      <c r="H348" s="55">
        <f>KS201EW_Numbers!H386</f>
        <v>121</v>
      </c>
      <c r="I348" s="55">
        <f>KS201EW_Numbers!I386</f>
        <v>1273</v>
      </c>
      <c r="J348" s="55">
        <f>KS201EW_Numbers!J386</f>
        <v>206</v>
      </c>
      <c r="K348" s="55">
        <f>KS201EW_Numbers!K386</f>
        <v>193</v>
      </c>
      <c r="L348" s="55">
        <f>KS201EW_Numbers!L386</f>
        <v>305</v>
      </c>
      <c r="M348" s="55">
        <f>KS201EW_Numbers!M386</f>
        <v>182</v>
      </c>
      <c r="N348" s="55">
        <f>KS201EW_Numbers!N386</f>
        <v>234</v>
      </c>
      <c r="O348" s="55">
        <f>KS201EW_Numbers!O386</f>
        <v>55</v>
      </c>
      <c r="P348" s="55">
        <f>KS201EW_Numbers!P386</f>
        <v>269</v>
      </c>
      <c r="Q348" s="55">
        <f>KS201EW_Numbers!Q386</f>
        <v>242</v>
      </c>
      <c r="R348" s="55">
        <f>KS201EW_Numbers!R386</f>
        <v>258</v>
      </c>
      <c r="S348" s="55">
        <f>KS201EW_Numbers!S386</f>
        <v>241</v>
      </c>
      <c r="T348" s="55">
        <f>KS201EW_Numbers!T386</f>
        <v>60</v>
      </c>
      <c r="U348" s="55">
        <f>KS201EW_Numbers!U386</f>
        <v>12</v>
      </c>
      <c r="V348" s="55">
        <f>KS201EW_Numbers!V386</f>
        <v>170</v>
      </c>
      <c r="W348" s="55">
        <f>KS201EW_Numbers!W386</f>
        <v>92</v>
      </c>
      <c r="X348" s="55">
        <f t="shared" si="120"/>
        <v>61182</v>
      </c>
      <c r="Y348" s="55">
        <f t="shared" si="121"/>
        <v>0</v>
      </c>
      <c r="Z348" s="47">
        <f t="shared" si="110"/>
        <v>58663</v>
      </c>
      <c r="AA348" s="47">
        <f t="shared" si="111"/>
        <v>313</v>
      </c>
      <c r="AB348" s="47">
        <f t="shared" si="112"/>
        <v>1058</v>
      </c>
      <c r="AC348" s="47">
        <f t="shared" si="113"/>
        <v>886</v>
      </c>
      <c r="AD348" s="47">
        <f t="shared" si="114"/>
        <v>262</v>
      </c>
      <c r="AE348" s="47">
        <f t="shared" si="115"/>
        <v>61182</v>
      </c>
    </row>
    <row r="349" spans="1:31" x14ac:dyDescent="0.15">
      <c r="A349" s="47" t="s">
        <v>1295</v>
      </c>
      <c r="B349" s="47" t="s">
        <v>738</v>
      </c>
      <c r="C349" s="48" t="s">
        <v>1287</v>
      </c>
      <c r="D349" s="47" t="s">
        <v>1288</v>
      </c>
      <c r="E349" s="55">
        <f>KS201EW_Numbers!E387</f>
        <v>149518</v>
      </c>
      <c r="F349" s="55">
        <f>KS201EW_Numbers!F387</f>
        <v>137024</v>
      </c>
      <c r="G349" s="55">
        <f>KS201EW_Numbers!G387</f>
        <v>889</v>
      </c>
      <c r="H349" s="55">
        <f>KS201EW_Numbers!H387</f>
        <v>162</v>
      </c>
      <c r="I349" s="55">
        <f>KS201EW_Numbers!I387</f>
        <v>7043</v>
      </c>
      <c r="J349" s="55">
        <f>KS201EW_Numbers!J387</f>
        <v>426</v>
      </c>
      <c r="K349" s="55">
        <f>KS201EW_Numbers!K387</f>
        <v>221</v>
      </c>
      <c r="L349" s="55">
        <f>KS201EW_Numbers!L387</f>
        <v>532</v>
      </c>
      <c r="M349" s="55">
        <f>KS201EW_Numbers!M387</f>
        <v>323</v>
      </c>
      <c r="N349" s="55">
        <f>KS201EW_Numbers!N387</f>
        <v>498</v>
      </c>
      <c r="O349" s="55">
        <f>KS201EW_Numbers!O387</f>
        <v>107</v>
      </c>
      <c r="P349" s="55">
        <f>KS201EW_Numbers!P387</f>
        <v>367</v>
      </c>
      <c r="Q349" s="55">
        <f>KS201EW_Numbers!Q387</f>
        <v>412</v>
      </c>
      <c r="R349" s="55">
        <f>KS201EW_Numbers!R387</f>
        <v>732</v>
      </c>
      <c r="S349" s="55">
        <f>KS201EW_Numbers!S387</f>
        <v>313</v>
      </c>
      <c r="T349" s="55">
        <f>KS201EW_Numbers!T387</f>
        <v>160</v>
      </c>
      <c r="U349" s="55">
        <f>KS201EW_Numbers!U387</f>
        <v>65</v>
      </c>
      <c r="V349" s="55">
        <f>KS201EW_Numbers!V387</f>
        <v>72</v>
      </c>
      <c r="W349" s="55">
        <f>KS201EW_Numbers!W387</f>
        <v>172</v>
      </c>
      <c r="X349" s="55">
        <f t="shared" si="120"/>
        <v>149518</v>
      </c>
      <c r="Y349" s="55">
        <f t="shared" si="121"/>
        <v>0</v>
      </c>
      <c r="Z349" s="47">
        <f t="shared" si="110"/>
        <v>145118</v>
      </c>
      <c r="AA349" s="47">
        <f t="shared" si="111"/>
        <v>538</v>
      </c>
      <c r="AB349" s="47">
        <f t="shared" si="112"/>
        <v>2116</v>
      </c>
      <c r="AC349" s="47">
        <f t="shared" si="113"/>
        <v>1502</v>
      </c>
      <c r="AD349" s="47">
        <f t="shared" si="114"/>
        <v>244</v>
      </c>
      <c r="AE349" s="47">
        <f t="shared" si="115"/>
        <v>149518</v>
      </c>
    </row>
    <row r="350" spans="1:31" x14ac:dyDescent="0.15">
      <c r="A350" s="47" t="s">
        <v>1296</v>
      </c>
      <c r="B350" s="47" t="s">
        <v>740</v>
      </c>
      <c r="C350" s="48" t="s">
        <v>1287</v>
      </c>
      <c r="D350" s="47" t="s">
        <v>1288</v>
      </c>
      <c r="E350" s="55">
        <f>KS201EW_Numbers!E388</f>
        <v>113794</v>
      </c>
      <c r="F350" s="55">
        <f>KS201EW_Numbers!F388</f>
        <v>105841</v>
      </c>
      <c r="G350" s="55">
        <f>KS201EW_Numbers!G388</f>
        <v>743</v>
      </c>
      <c r="H350" s="55">
        <f>KS201EW_Numbers!H388</f>
        <v>238</v>
      </c>
      <c r="I350" s="55">
        <f>KS201EW_Numbers!I388</f>
        <v>3500</v>
      </c>
      <c r="J350" s="55">
        <f>KS201EW_Numbers!J388</f>
        <v>269</v>
      </c>
      <c r="K350" s="55">
        <f>KS201EW_Numbers!K388</f>
        <v>158</v>
      </c>
      <c r="L350" s="55">
        <f>KS201EW_Numbers!L388</f>
        <v>361</v>
      </c>
      <c r="M350" s="55">
        <f>KS201EW_Numbers!M388</f>
        <v>304</v>
      </c>
      <c r="N350" s="55">
        <f>KS201EW_Numbers!N388</f>
        <v>470</v>
      </c>
      <c r="O350" s="55">
        <f>KS201EW_Numbers!O388</f>
        <v>36</v>
      </c>
      <c r="P350" s="55">
        <f>KS201EW_Numbers!P388</f>
        <v>131</v>
      </c>
      <c r="Q350" s="55">
        <f>KS201EW_Numbers!Q388</f>
        <v>339</v>
      </c>
      <c r="R350" s="55">
        <f>KS201EW_Numbers!R388</f>
        <v>641</v>
      </c>
      <c r="S350" s="55">
        <f>KS201EW_Numbers!S388</f>
        <v>319</v>
      </c>
      <c r="T350" s="55">
        <f>KS201EW_Numbers!T388</f>
        <v>129</v>
      </c>
      <c r="U350" s="55">
        <f>KS201EW_Numbers!U388</f>
        <v>70</v>
      </c>
      <c r="V350" s="55">
        <f>KS201EW_Numbers!V388</f>
        <v>102</v>
      </c>
      <c r="W350" s="55">
        <f>KS201EW_Numbers!W388</f>
        <v>143</v>
      </c>
      <c r="X350" s="55">
        <f t="shared" si="120"/>
        <v>113794</v>
      </c>
      <c r="Y350" s="55">
        <f t="shared" si="121"/>
        <v>0</v>
      </c>
      <c r="Z350" s="47">
        <f t="shared" si="110"/>
        <v>110322</v>
      </c>
      <c r="AA350" s="47">
        <f t="shared" si="111"/>
        <v>518</v>
      </c>
      <c r="AB350" s="47">
        <f t="shared" si="112"/>
        <v>1617</v>
      </c>
      <c r="AC350" s="47">
        <f t="shared" si="113"/>
        <v>1092</v>
      </c>
      <c r="AD350" s="47">
        <f t="shared" si="114"/>
        <v>245</v>
      </c>
      <c r="AE350" s="47">
        <f t="shared" si="115"/>
        <v>113794</v>
      </c>
    </row>
    <row r="351" spans="1:31" x14ac:dyDescent="0.15">
      <c r="A351" s="47" t="s">
        <v>1297</v>
      </c>
      <c r="B351" s="47" t="s">
        <v>742</v>
      </c>
      <c r="C351" s="48" t="s">
        <v>1287</v>
      </c>
      <c r="D351" s="47" t="s">
        <v>1288</v>
      </c>
      <c r="E351" s="55">
        <f>KS201EW_Numbers!E389</f>
        <v>106597</v>
      </c>
      <c r="F351" s="55">
        <f>KS201EW_Numbers!F389</f>
        <v>76888</v>
      </c>
      <c r="G351" s="55">
        <f>KS201EW_Numbers!G389</f>
        <v>967</v>
      </c>
      <c r="H351" s="55">
        <f>KS201EW_Numbers!H389</f>
        <v>77</v>
      </c>
      <c r="I351" s="55">
        <f>KS201EW_Numbers!I389</f>
        <v>7248</v>
      </c>
      <c r="J351" s="55">
        <f>KS201EW_Numbers!J389</f>
        <v>806</v>
      </c>
      <c r="K351" s="55">
        <f>KS201EW_Numbers!K389</f>
        <v>615</v>
      </c>
      <c r="L351" s="55">
        <f>KS201EW_Numbers!L389</f>
        <v>883</v>
      </c>
      <c r="M351" s="55">
        <f>KS201EW_Numbers!M389</f>
        <v>794</v>
      </c>
      <c r="N351" s="55">
        <f>KS201EW_Numbers!N389</f>
        <v>5530</v>
      </c>
      <c r="O351" s="55">
        <f>KS201EW_Numbers!O389</f>
        <v>4548</v>
      </c>
      <c r="P351" s="55">
        <f>KS201EW_Numbers!P389</f>
        <v>427</v>
      </c>
      <c r="Q351" s="55">
        <f>KS201EW_Numbers!Q389</f>
        <v>496</v>
      </c>
      <c r="R351" s="55">
        <f>KS201EW_Numbers!R389</f>
        <v>2824</v>
      </c>
      <c r="S351" s="55">
        <f>KS201EW_Numbers!S389</f>
        <v>2164</v>
      </c>
      <c r="T351" s="55">
        <f>KS201EW_Numbers!T389</f>
        <v>465</v>
      </c>
      <c r="U351" s="55">
        <f>KS201EW_Numbers!U389</f>
        <v>840</v>
      </c>
      <c r="V351" s="55">
        <f>KS201EW_Numbers!V389</f>
        <v>424</v>
      </c>
      <c r="W351" s="55">
        <f>KS201EW_Numbers!W389</f>
        <v>601</v>
      </c>
      <c r="X351" s="55">
        <f t="shared" si="120"/>
        <v>106597</v>
      </c>
      <c r="Y351" s="55">
        <f t="shared" si="121"/>
        <v>0</v>
      </c>
      <c r="Z351" s="47">
        <f t="shared" si="110"/>
        <v>85180</v>
      </c>
      <c r="AA351" s="47">
        <f t="shared" si="111"/>
        <v>3469</v>
      </c>
      <c r="AB351" s="47">
        <f t="shared" si="112"/>
        <v>13825</v>
      </c>
      <c r="AC351" s="47">
        <f t="shared" si="113"/>
        <v>3098</v>
      </c>
      <c r="AD351" s="47">
        <f t="shared" si="114"/>
        <v>1025</v>
      </c>
      <c r="AE351" s="47">
        <f t="shared" si="115"/>
        <v>106597</v>
      </c>
    </row>
    <row r="352" spans="1:31" x14ac:dyDescent="0.15">
      <c r="A352" s="47" t="s">
        <v>1298</v>
      </c>
      <c r="B352" s="47" t="s">
        <v>744</v>
      </c>
      <c r="C352" s="48" t="s">
        <v>1287</v>
      </c>
      <c r="D352" s="47" t="s">
        <v>1288</v>
      </c>
      <c r="E352" s="55">
        <f>KS201EW_Numbers!E390</f>
        <v>131301</v>
      </c>
      <c r="F352" s="55">
        <f>KS201EW_Numbers!F390</f>
        <v>121020</v>
      </c>
      <c r="G352" s="55">
        <f>KS201EW_Numbers!G390</f>
        <v>904</v>
      </c>
      <c r="H352" s="55">
        <f>KS201EW_Numbers!H390</f>
        <v>234</v>
      </c>
      <c r="I352" s="55">
        <f>KS201EW_Numbers!I390</f>
        <v>3904</v>
      </c>
      <c r="J352" s="55">
        <f>KS201EW_Numbers!J390</f>
        <v>364</v>
      </c>
      <c r="K352" s="55">
        <f>KS201EW_Numbers!K390</f>
        <v>260</v>
      </c>
      <c r="L352" s="55">
        <f>KS201EW_Numbers!L390</f>
        <v>725</v>
      </c>
      <c r="M352" s="55">
        <f>KS201EW_Numbers!M390</f>
        <v>425</v>
      </c>
      <c r="N352" s="55">
        <f>KS201EW_Numbers!N390</f>
        <v>734</v>
      </c>
      <c r="O352" s="55">
        <f>KS201EW_Numbers!O390</f>
        <v>165</v>
      </c>
      <c r="P352" s="55">
        <f>KS201EW_Numbers!P390</f>
        <v>209</v>
      </c>
      <c r="Q352" s="55">
        <f>KS201EW_Numbers!Q390</f>
        <v>472</v>
      </c>
      <c r="R352" s="55">
        <f>KS201EW_Numbers!R390</f>
        <v>1005</v>
      </c>
      <c r="S352" s="55">
        <f>KS201EW_Numbers!S390</f>
        <v>440</v>
      </c>
      <c r="T352" s="55">
        <f>KS201EW_Numbers!T390</f>
        <v>155</v>
      </c>
      <c r="U352" s="55">
        <f>KS201EW_Numbers!U390</f>
        <v>56</v>
      </c>
      <c r="V352" s="55">
        <f>KS201EW_Numbers!V390</f>
        <v>75</v>
      </c>
      <c r="W352" s="55">
        <f>KS201EW_Numbers!W390</f>
        <v>154</v>
      </c>
      <c r="X352" s="55">
        <f t="shared" si="120"/>
        <v>131301</v>
      </c>
      <c r="Y352" s="55">
        <f t="shared" si="121"/>
        <v>0</v>
      </c>
      <c r="Z352" s="47">
        <f t="shared" si="110"/>
        <v>126062</v>
      </c>
      <c r="AA352" s="47">
        <f t="shared" si="111"/>
        <v>651</v>
      </c>
      <c r="AB352" s="47">
        <f t="shared" si="112"/>
        <v>2585</v>
      </c>
      <c r="AC352" s="47">
        <f t="shared" si="113"/>
        <v>1774</v>
      </c>
      <c r="AD352" s="47">
        <f t="shared" si="114"/>
        <v>229</v>
      </c>
      <c r="AE352" s="47">
        <f t="shared" si="115"/>
        <v>131301</v>
      </c>
    </row>
    <row r="353" spans="1:31" x14ac:dyDescent="0.15">
      <c r="A353" s="47" t="s">
        <v>1299</v>
      </c>
      <c r="B353" s="47" t="s">
        <v>746</v>
      </c>
      <c r="C353" s="48" t="s">
        <v>1287</v>
      </c>
      <c r="D353" s="47" t="s">
        <v>1288</v>
      </c>
      <c r="E353" s="55">
        <f>KS201EW_Numbers!E391</f>
        <v>139860</v>
      </c>
      <c r="F353" s="55">
        <f>KS201EW_Numbers!F391</f>
        <v>126341</v>
      </c>
      <c r="G353" s="55">
        <f>KS201EW_Numbers!G391</f>
        <v>1235</v>
      </c>
      <c r="H353" s="55">
        <f>KS201EW_Numbers!H391</f>
        <v>142</v>
      </c>
      <c r="I353" s="55">
        <f>KS201EW_Numbers!I391</f>
        <v>5300</v>
      </c>
      <c r="J353" s="55">
        <f>KS201EW_Numbers!J391</f>
        <v>378</v>
      </c>
      <c r="K353" s="55">
        <f>KS201EW_Numbers!K391</f>
        <v>277</v>
      </c>
      <c r="L353" s="55">
        <f>KS201EW_Numbers!L391</f>
        <v>805</v>
      </c>
      <c r="M353" s="55">
        <f>KS201EW_Numbers!M391</f>
        <v>507</v>
      </c>
      <c r="N353" s="55">
        <f>KS201EW_Numbers!N391</f>
        <v>1410</v>
      </c>
      <c r="O353" s="55">
        <f>KS201EW_Numbers!O391</f>
        <v>154</v>
      </c>
      <c r="P353" s="55">
        <f>KS201EW_Numbers!P391</f>
        <v>399</v>
      </c>
      <c r="Q353" s="55">
        <f>KS201EW_Numbers!Q391</f>
        <v>525</v>
      </c>
      <c r="R353" s="55">
        <f>KS201EW_Numbers!R391</f>
        <v>1273</v>
      </c>
      <c r="S353" s="55">
        <f>KS201EW_Numbers!S391</f>
        <v>487</v>
      </c>
      <c r="T353" s="55">
        <f>KS201EW_Numbers!T391</f>
        <v>201</v>
      </c>
      <c r="U353" s="55">
        <f>KS201EW_Numbers!U391</f>
        <v>100</v>
      </c>
      <c r="V353" s="55">
        <f>KS201EW_Numbers!V391</f>
        <v>87</v>
      </c>
      <c r="W353" s="55">
        <f>KS201EW_Numbers!W391</f>
        <v>239</v>
      </c>
      <c r="X353" s="55">
        <f t="shared" si="120"/>
        <v>139860</v>
      </c>
      <c r="Y353" s="55">
        <f t="shared" si="121"/>
        <v>0</v>
      </c>
      <c r="Z353" s="47">
        <f t="shared" si="110"/>
        <v>133018</v>
      </c>
      <c r="AA353" s="47">
        <f t="shared" si="111"/>
        <v>788</v>
      </c>
      <c r="AB353" s="47">
        <f t="shared" si="112"/>
        <v>3761</v>
      </c>
      <c r="AC353" s="47">
        <f t="shared" si="113"/>
        <v>1967</v>
      </c>
      <c r="AD353" s="47">
        <f t="shared" si="114"/>
        <v>326</v>
      </c>
      <c r="AE353" s="47">
        <f t="shared" si="115"/>
        <v>139860</v>
      </c>
    </row>
    <row r="354" spans="1:31" x14ac:dyDescent="0.15">
      <c r="A354" s="47" t="s">
        <v>1300</v>
      </c>
      <c r="B354" s="47" t="s">
        <v>748</v>
      </c>
      <c r="C354" s="48" t="s">
        <v>1287</v>
      </c>
      <c r="D354" s="47" t="s">
        <v>1288</v>
      </c>
      <c r="E354" s="55">
        <f>KS201EW_Numbers!E392</f>
        <v>104640</v>
      </c>
      <c r="F354" s="55">
        <f>KS201EW_Numbers!F392</f>
        <v>93594</v>
      </c>
      <c r="G354" s="55">
        <f>KS201EW_Numbers!G392</f>
        <v>815</v>
      </c>
      <c r="H354" s="55">
        <f>KS201EW_Numbers!H392</f>
        <v>99</v>
      </c>
      <c r="I354" s="55">
        <f>KS201EW_Numbers!I392</f>
        <v>3628</v>
      </c>
      <c r="J354" s="55">
        <f>KS201EW_Numbers!J392</f>
        <v>437</v>
      </c>
      <c r="K354" s="55">
        <f>KS201EW_Numbers!K392</f>
        <v>337</v>
      </c>
      <c r="L354" s="55">
        <f>KS201EW_Numbers!L392</f>
        <v>658</v>
      </c>
      <c r="M354" s="55">
        <f>KS201EW_Numbers!M392</f>
        <v>404</v>
      </c>
      <c r="N354" s="55">
        <f>KS201EW_Numbers!N392</f>
        <v>783</v>
      </c>
      <c r="O354" s="55">
        <f>KS201EW_Numbers!O392</f>
        <v>171</v>
      </c>
      <c r="P354" s="55">
        <f>KS201EW_Numbers!P392</f>
        <v>544</v>
      </c>
      <c r="Q354" s="55">
        <f>KS201EW_Numbers!Q392</f>
        <v>474</v>
      </c>
      <c r="R354" s="55">
        <f>KS201EW_Numbers!R392</f>
        <v>1400</v>
      </c>
      <c r="S354" s="55">
        <f>KS201EW_Numbers!S392</f>
        <v>605</v>
      </c>
      <c r="T354" s="55">
        <f>KS201EW_Numbers!T392</f>
        <v>169</v>
      </c>
      <c r="U354" s="55">
        <f>KS201EW_Numbers!U392</f>
        <v>95</v>
      </c>
      <c r="V354" s="55">
        <f>KS201EW_Numbers!V392</f>
        <v>151</v>
      </c>
      <c r="W354" s="55">
        <f>KS201EW_Numbers!W392</f>
        <v>276</v>
      </c>
      <c r="X354" s="55">
        <f t="shared" si="120"/>
        <v>104640</v>
      </c>
      <c r="Y354" s="55">
        <f t="shared" si="121"/>
        <v>0</v>
      </c>
      <c r="Z354" s="47">
        <f t="shared" si="110"/>
        <v>98136</v>
      </c>
      <c r="AA354" s="47">
        <f t="shared" si="111"/>
        <v>869</v>
      </c>
      <c r="AB354" s="47">
        <f t="shared" si="112"/>
        <v>3372</v>
      </c>
      <c r="AC354" s="47">
        <f t="shared" si="113"/>
        <v>1836</v>
      </c>
      <c r="AD354" s="47">
        <f t="shared" si="114"/>
        <v>427</v>
      </c>
      <c r="AE354" s="47">
        <f t="shared" si="115"/>
        <v>104640</v>
      </c>
    </row>
    <row r="355" spans="1:31" x14ac:dyDescent="0.15">
      <c r="D355" s="50" t="s">
        <v>936</v>
      </c>
      <c r="E355" s="56">
        <f t="shared" ref="E355:W355" si="122">SUM(E342:E354)</f>
        <v>1606932</v>
      </c>
      <c r="F355" s="56">
        <f t="shared" si="122"/>
        <v>1420338</v>
      </c>
      <c r="G355" s="56">
        <f t="shared" si="122"/>
        <v>13717</v>
      </c>
      <c r="H355" s="56">
        <f t="shared" si="122"/>
        <v>2086</v>
      </c>
      <c r="I355" s="56">
        <f t="shared" si="122"/>
        <v>69292</v>
      </c>
      <c r="J355" s="56">
        <f t="shared" si="122"/>
        <v>7015</v>
      </c>
      <c r="K355" s="56">
        <f t="shared" si="122"/>
        <v>5103</v>
      </c>
      <c r="L355" s="56">
        <f t="shared" si="122"/>
        <v>10204</v>
      </c>
      <c r="M355" s="56">
        <f t="shared" si="122"/>
        <v>7714</v>
      </c>
      <c r="N355" s="56">
        <f t="shared" si="122"/>
        <v>14908</v>
      </c>
      <c r="O355" s="56">
        <f t="shared" si="122"/>
        <v>6202</v>
      </c>
      <c r="P355" s="56">
        <f t="shared" si="122"/>
        <v>4755</v>
      </c>
      <c r="Q355" s="56">
        <f t="shared" si="122"/>
        <v>7890</v>
      </c>
      <c r="R355" s="56">
        <f t="shared" si="122"/>
        <v>15000</v>
      </c>
      <c r="S355" s="56">
        <f t="shared" si="122"/>
        <v>9262</v>
      </c>
      <c r="T355" s="56">
        <f t="shared" si="122"/>
        <v>2989</v>
      </c>
      <c r="U355" s="56">
        <f t="shared" si="122"/>
        <v>1995</v>
      </c>
      <c r="V355" s="56">
        <f t="shared" si="122"/>
        <v>3903</v>
      </c>
      <c r="W355" s="56">
        <f t="shared" si="122"/>
        <v>4559</v>
      </c>
      <c r="X355" s="55">
        <f t="shared" si="120"/>
        <v>1606932</v>
      </c>
      <c r="Y355" s="55">
        <f t="shared" si="121"/>
        <v>0</v>
      </c>
      <c r="Z355" s="47">
        <f t="shared" si="110"/>
        <v>1505433</v>
      </c>
      <c r="AA355" s="47">
        <f t="shared" si="111"/>
        <v>14246</v>
      </c>
      <c r="AB355" s="47">
        <f t="shared" si="112"/>
        <v>48755</v>
      </c>
      <c r="AC355" s="47">
        <f t="shared" si="113"/>
        <v>30036</v>
      </c>
      <c r="AD355" s="47">
        <f t="shared" si="114"/>
        <v>8462</v>
      </c>
      <c r="AE355" s="47">
        <f t="shared" si="115"/>
        <v>1606932</v>
      </c>
    </row>
    <row r="356" spans="1:31" x14ac:dyDescent="0.15"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Z356" s="47">
        <f t="shared" si="110"/>
        <v>0</v>
      </c>
      <c r="AA356" s="47">
        <f t="shared" si="111"/>
        <v>0</v>
      </c>
      <c r="AB356" s="47">
        <f t="shared" si="112"/>
        <v>0</v>
      </c>
      <c r="AC356" s="47">
        <f t="shared" si="113"/>
        <v>0</v>
      </c>
      <c r="AD356" s="47">
        <f t="shared" si="114"/>
        <v>0</v>
      </c>
      <c r="AE356" s="47">
        <f t="shared" si="115"/>
        <v>0</v>
      </c>
    </row>
    <row r="357" spans="1:31" x14ac:dyDescent="0.15">
      <c r="A357" s="47" t="s">
        <v>1301</v>
      </c>
      <c r="B357" s="47" t="s">
        <v>535</v>
      </c>
      <c r="C357" s="48">
        <v>48</v>
      </c>
      <c r="D357" s="47" t="s">
        <v>535</v>
      </c>
      <c r="E357" s="55">
        <f>KS201EW_Numbers!E275</f>
        <v>7375</v>
      </c>
      <c r="F357" s="55">
        <f>KS201EW_Numbers!F275</f>
        <v>4243</v>
      </c>
      <c r="G357" s="55">
        <f>KS201EW_Numbers!G275</f>
        <v>180</v>
      </c>
      <c r="H357" s="55">
        <f>KS201EW_Numbers!H275</f>
        <v>3</v>
      </c>
      <c r="I357" s="55">
        <f>KS201EW_Numbers!I275</f>
        <v>1373</v>
      </c>
      <c r="J357" s="55">
        <f>KS201EW_Numbers!J275</f>
        <v>38</v>
      </c>
      <c r="K357" s="55">
        <f>KS201EW_Numbers!K275</f>
        <v>37</v>
      </c>
      <c r="L357" s="55">
        <f>KS201EW_Numbers!L275</f>
        <v>111</v>
      </c>
      <c r="M357" s="55">
        <f>KS201EW_Numbers!M275</f>
        <v>103</v>
      </c>
      <c r="N357" s="55">
        <f>KS201EW_Numbers!N275</f>
        <v>216</v>
      </c>
      <c r="O357" s="55">
        <f>KS201EW_Numbers!O275</f>
        <v>16</v>
      </c>
      <c r="P357" s="55">
        <f>KS201EW_Numbers!P275</f>
        <v>232</v>
      </c>
      <c r="Q357" s="55">
        <f>KS201EW_Numbers!Q275</f>
        <v>263</v>
      </c>
      <c r="R357" s="55">
        <f>KS201EW_Numbers!R275</f>
        <v>213</v>
      </c>
      <c r="S357" s="55">
        <f>KS201EW_Numbers!S275</f>
        <v>98</v>
      </c>
      <c r="T357" s="55">
        <f>KS201EW_Numbers!T275</f>
        <v>46</v>
      </c>
      <c r="U357" s="55">
        <f>KS201EW_Numbers!U275</f>
        <v>49</v>
      </c>
      <c r="V357" s="55">
        <f>KS201EW_Numbers!V275</f>
        <v>69</v>
      </c>
      <c r="W357" s="55">
        <f>KS201EW_Numbers!W275</f>
        <v>85</v>
      </c>
      <c r="X357" s="55">
        <f>SUM(F357:W357)</f>
        <v>7375</v>
      </c>
      <c r="Y357" s="55">
        <f>E357-X357</f>
        <v>0</v>
      </c>
      <c r="Z357" s="47">
        <f t="shared" si="110"/>
        <v>5799</v>
      </c>
      <c r="AA357" s="47">
        <f t="shared" si="111"/>
        <v>193</v>
      </c>
      <c r="AB357" s="47">
        <f t="shared" si="112"/>
        <v>940</v>
      </c>
      <c r="AC357" s="47">
        <f t="shared" si="113"/>
        <v>289</v>
      </c>
      <c r="AD357" s="47">
        <f t="shared" si="114"/>
        <v>154</v>
      </c>
      <c r="AE357" s="47">
        <f t="shared" si="115"/>
        <v>7375</v>
      </c>
    </row>
    <row r="358" spans="1:31" x14ac:dyDescent="0.15">
      <c r="D358" s="50" t="s">
        <v>936</v>
      </c>
      <c r="E358" s="56">
        <f t="shared" ref="E358:W358" si="123">SUM(E357)</f>
        <v>7375</v>
      </c>
      <c r="F358" s="56">
        <f t="shared" si="123"/>
        <v>4243</v>
      </c>
      <c r="G358" s="56">
        <f t="shared" si="123"/>
        <v>180</v>
      </c>
      <c r="H358" s="56">
        <f t="shared" si="123"/>
        <v>3</v>
      </c>
      <c r="I358" s="56">
        <f t="shared" si="123"/>
        <v>1373</v>
      </c>
      <c r="J358" s="56">
        <f t="shared" si="123"/>
        <v>38</v>
      </c>
      <c r="K358" s="56">
        <f t="shared" si="123"/>
        <v>37</v>
      </c>
      <c r="L358" s="56">
        <f t="shared" si="123"/>
        <v>111</v>
      </c>
      <c r="M358" s="56">
        <f t="shared" si="123"/>
        <v>103</v>
      </c>
      <c r="N358" s="56">
        <f t="shared" si="123"/>
        <v>216</v>
      </c>
      <c r="O358" s="56">
        <f t="shared" si="123"/>
        <v>16</v>
      </c>
      <c r="P358" s="56">
        <f t="shared" si="123"/>
        <v>232</v>
      </c>
      <c r="Q358" s="56">
        <f t="shared" si="123"/>
        <v>263</v>
      </c>
      <c r="R358" s="56">
        <f t="shared" si="123"/>
        <v>213</v>
      </c>
      <c r="S358" s="56">
        <f t="shared" si="123"/>
        <v>98</v>
      </c>
      <c r="T358" s="56">
        <f t="shared" si="123"/>
        <v>46</v>
      </c>
      <c r="U358" s="56">
        <f t="shared" si="123"/>
        <v>49</v>
      </c>
      <c r="V358" s="56">
        <f t="shared" si="123"/>
        <v>69</v>
      </c>
      <c r="W358" s="56">
        <f t="shared" si="123"/>
        <v>85</v>
      </c>
      <c r="X358" s="55">
        <f>SUM(F358:W358)</f>
        <v>7375</v>
      </c>
      <c r="Y358" s="55">
        <f>E358-X358</f>
        <v>0</v>
      </c>
      <c r="Z358" s="47">
        <f t="shared" si="110"/>
        <v>5799</v>
      </c>
      <c r="AA358" s="47">
        <f t="shared" si="111"/>
        <v>193</v>
      </c>
      <c r="AB358" s="47">
        <f t="shared" si="112"/>
        <v>940</v>
      </c>
      <c r="AC358" s="47">
        <f t="shared" si="113"/>
        <v>289</v>
      </c>
      <c r="AD358" s="47">
        <f t="shared" si="114"/>
        <v>154</v>
      </c>
      <c r="AE358" s="47">
        <f t="shared" si="115"/>
        <v>7375</v>
      </c>
    </row>
    <row r="359" spans="1:31" x14ac:dyDescent="0.15"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Z359" s="47">
        <f t="shared" si="110"/>
        <v>0</v>
      </c>
      <c r="AA359" s="47">
        <f t="shared" si="111"/>
        <v>0</v>
      </c>
      <c r="AB359" s="47">
        <f t="shared" si="112"/>
        <v>0</v>
      </c>
      <c r="AC359" s="47">
        <f t="shared" si="113"/>
        <v>0</v>
      </c>
      <c r="AD359" s="47">
        <f t="shared" si="114"/>
        <v>0</v>
      </c>
      <c r="AE359" s="47">
        <f t="shared" si="115"/>
        <v>0</v>
      </c>
    </row>
    <row r="360" spans="1:31" x14ac:dyDescent="0.15">
      <c r="A360" s="47" t="s">
        <v>1302</v>
      </c>
      <c r="B360" s="47" t="s">
        <v>1303</v>
      </c>
      <c r="C360" s="48" t="s">
        <v>1304</v>
      </c>
      <c r="D360" s="47" t="s">
        <v>1305</v>
      </c>
      <c r="E360" s="55">
        <f>KS201EW_Numbers!E402</f>
        <v>256384</v>
      </c>
      <c r="F360" s="55">
        <f>KS201EW_Numbers!F402</f>
        <v>238263</v>
      </c>
      <c r="G360" s="55">
        <f>KS201EW_Numbers!G402</f>
        <v>1105</v>
      </c>
      <c r="H360" s="55">
        <f>KS201EW_Numbers!H402</f>
        <v>153</v>
      </c>
      <c r="I360" s="55">
        <f>KS201EW_Numbers!I402</f>
        <v>6988</v>
      </c>
      <c r="J360" s="55">
        <f>KS201EW_Numbers!J402</f>
        <v>904</v>
      </c>
      <c r="K360" s="55">
        <f>KS201EW_Numbers!K402</f>
        <v>523</v>
      </c>
      <c r="L360" s="55">
        <f>KS201EW_Numbers!L402</f>
        <v>1028</v>
      </c>
      <c r="M360" s="55">
        <f>KS201EW_Numbers!M402</f>
        <v>832</v>
      </c>
      <c r="N360" s="55">
        <f>KS201EW_Numbers!N402</f>
        <v>875</v>
      </c>
      <c r="O360" s="55">
        <f>KS201EW_Numbers!O402</f>
        <v>202</v>
      </c>
      <c r="P360" s="55">
        <f>KS201EW_Numbers!P402</f>
        <v>359</v>
      </c>
      <c r="Q360" s="55">
        <f>KS201EW_Numbers!Q402</f>
        <v>1251</v>
      </c>
      <c r="R360" s="55">
        <f>KS201EW_Numbers!R402</f>
        <v>1219</v>
      </c>
      <c r="S360" s="55">
        <f>KS201EW_Numbers!S402</f>
        <v>1106</v>
      </c>
      <c r="T360" s="55">
        <f>KS201EW_Numbers!T402</f>
        <v>343</v>
      </c>
      <c r="U360" s="55">
        <f>KS201EW_Numbers!U402</f>
        <v>229</v>
      </c>
      <c r="V360" s="55">
        <f>KS201EW_Numbers!V402</f>
        <v>399</v>
      </c>
      <c r="W360" s="55">
        <f>KS201EW_Numbers!W402</f>
        <v>605</v>
      </c>
      <c r="X360" s="55">
        <f t="shared" ref="X360:X372" si="124">SUM(F360:W360)</f>
        <v>256384</v>
      </c>
      <c r="Y360" s="55">
        <f t="shared" ref="Y360:Y372" si="125">E360-X360</f>
        <v>0</v>
      </c>
      <c r="Z360" s="47">
        <f t="shared" si="110"/>
        <v>246509</v>
      </c>
      <c r="AA360" s="47">
        <f t="shared" si="111"/>
        <v>1678</v>
      </c>
      <c r="AB360" s="47">
        <f t="shared" si="112"/>
        <v>3906</v>
      </c>
      <c r="AC360" s="47">
        <f t="shared" si="113"/>
        <v>3287</v>
      </c>
      <c r="AD360" s="47">
        <f t="shared" si="114"/>
        <v>1004</v>
      </c>
      <c r="AE360" s="47">
        <f t="shared" si="115"/>
        <v>256384</v>
      </c>
    </row>
    <row r="361" spans="1:31" x14ac:dyDescent="0.15">
      <c r="A361" s="47" t="s">
        <v>1306</v>
      </c>
      <c r="B361" s="47" t="s">
        <v>1307</v>
      </c>
      <c r="C361" s="48" t="s">
        <v>1304</v>
      </c>
      <c r="D361" s="47" t="s">
        <v>1305</v>
      </c>
      <c r="E361" s="55">
        <f>KS201EW_Numbers!E406</f>
        <v>130959</v>
      </c>
      <c r="F361" s="55">
        <f>KS201EW_Numbers!F406</f>
        <v>124162</v>
      </c>
      <c r="G361" s="55">
        <f>KS201EW_Numbers!G406</f>
        <v>657</v>
      </c>
      <c r="H361" s="55">
        <f>KS201EW_Numbers!H406</f>
        <v>37</v>
      </c>
      <c r="I361" s="55">
        <f>KS201EW_Numbers!I406</f>
        <v>2843</v>
      </c>
      <c r="J361" s="55">
        <f>KS201EW_Numbers!J406</f>
        <v>440</v>
      </c>
      <c r="K361" s="55">
        <f>KS201EW_Numbers!K406</f>
        <v>195</v>
      </c>
      <c r="L361" s="55">
        <f>KS201EW_Numbers!L406</f>
        <v>443</v>
      </c>
      <c r="M361" s="55">
        <f>KS201EW_Numbers!M406</f>
        <v>342</v>
      </c>
      <c r="N361" s="55">
        <f>KS201EW_Numbers!N406</f>
        <v>403</v>
      </c>
      <c r="O361" s="55">
        <f>KS201EW_Numbers!O406</f>
        <v>79</v>
      </c>
      <c r="P361" s="55">
        <f>KS201EW_Numbers!P406</f>
        <v>99</v>
      </c>
      <c r="Q361" s="55">
        <f>KS201EW_Numbers!Q406</f>
        <v>261</v>
      </c>
      <c r="R361" s="55">
        <f>KS201EW_Numbers!R406</f>
        <v>511</v>
      </c>
      <c r="S361" s="55">
        <f>KS201EW_Numbers!S406</f>
        <v>140</v>
      </c>
      <c r="T361" s="55">
        <f>KS201EW_Numbers!T406</f>
        <v>73</v>
      </c>
      <c r="U361" s="55">
        <f>KS201EW_Numbers!U406</f>
        <v>38</v>
      </c>
      <c r="V361" s="55">
        <f>KS201EW_Numbers!V406</f>
        <v>100</v>
      </c>
      <c r="W361" s="55">
        <f>KS201EW_Numbers!W406</f>
        <v>136</v>
      </c>
      <c r="X361" s="55">
        <f t="shared" si="124"/>
        <v>130959</v>
      </c>
      <c r="Y361" s="55">
        <f t="shared" si="125"/>
        <v>0</v>
      </c>
      <c r="Z361" s="47">
        <f t="shared" si="110"/>
        <v>127699</v>
      </c>
      <c r="AA361" s="47">
        <f t="shared" si="111"/>
        <v>251</v>
      </c>
      <c r="AB361" s="47">
        <f t="shared" si="112"/>
        <v>1353</v>
      </c>
      <c r="AC361" s="47">
        <f t="shared" si="113"/>
        <v>1420</v>
      </c>
      <c r="AD361" s="47">
        <f t="shared" si="114"/>
        <v>236</v>
      </c>
      <c r="AE361" s="47">
        <f t="shared" si="115"/>
        <v>130959</v>
      </c>
    </row>
    <row r="362" spans="1:31" x14ac:dyDescent="0.15">
      <c r="A362" s="47" t="s">
        <v>1308</v>
      </c>
      <c r="B362" s="47" t="s">
        <v>778</v>
      </c>
      <c r="C362" s="48" t="s">
        <v>1304</v>
      </c>
      <c r="D362" s="47" t="s">
        <v>1305</v>
      </c>
      <c r="E362" s="55">
        <f>KS201EW_Numbers!E410</f>
        <v>132457</v>
      </c>
      <c r="F362" s="55">
        <f>KS201EW_Numbers!F410</f>
        <v>127442</v>
      </c>
      <c r="G362" s="55">
        <f>KS201EW_Numbers!G410</f>
        <v>593</v>
      </c>
      <c r="H362" s="55">
        <f>KS201EW_Numbers!H410</f>
        <v>90</v>
      </c>
      <c r="I362" s="55">
        <f>KS201EW_Numbers!I410</f>
        <v>2222</v>
      </c>
      <c r="J362" s="55">
        <f>KS201EW_Numbers!J410</f>
        <v>238</v>
      </c>
      <c r="K362" s="55">
        <f>KS201EW_Numbers!K410</f>
        <v>89</v>
      </c>
      <c r="L362" s="55">
        <f>KS201EW_Numbers!L410</f>
        <v>358</v>
      </c>
      <c r="M362" s="55">
        <f>KS201EW_Numbers!M410</f>
        <v>219</v>
      </c>
      <c r="N362" s="55">
        <f>KS201EW_Numbers!N410</f>
        <v>220</v>
      </c>
      <c r="O362" s="55">
        <f>KS201EW_Numbers!O410</f>
        <v>6</v>
      </c>
      <c r="P362" s="55">
        <f>KS201EW_Numbers!P410</f>
        <v>71</v>
      </c>
      <c r="Q362" s="55">
        <f>KS201EW_Numbers!Q410</f>
        <v>210</v>
      </c>
      <c r="R362" s="55">
        <f>KS201EW_Numbers!R410</f>
        <v>423</v>
      </c>
      <c r="S362" s="55">
        <f>KS201EW_Numbers!S410</f>
        <v>68</v>
      </c>
      <c r="T362" s="55">
        <f>KS201EW_Numbers!T410</f>
        <v>61</v>
      </c>
      <c r="U362" s="55">
        <f>KS201EW_Numbers!U410</f>
        <v>17</v>
      </c>
      <c r="V362" s="55">
        <f>KS201EW_Numbers!V410</f>
        <v>35</v>
      </c>
      <c r="W362" s="55">
        <f>KS201EW_Numbers!W410</f>
        <v>95</v>
      </c>
      <c r="X362" s="55">
        <f t="shared" si="124"/>
        <v>132457</v>
      </c>
      <c r="Y362" s="55">
        <f t="shared" si="125"/>
        <v>0</v>
      </c>
      <c r="Z362" s="47">
        <f t="shared" si="110"/>
        <v>130347</v>
      </c>
      <c r="AA362" s="47">
        <f t="shared" si="111"/>
        <v>146</v>
      </c>
      <c r="AB362" s="47">
        <f t="shared" si="112"/>
        <v>930</v>
      </c>
      <c r="AC362" s="47">
        <f t="shared" si="113"/>
        <v>904</v>
      </c>
      <c r="AD362" s="47">
        <f t="shared" si="114"/>
        <v>130</v>
      </c>
      <c r="AE362" s="47">
        <f t="shared" si="115"/>
        <v>132457</v>
      </c>
    </row>
    <row r="363" spans="1:31" x14ac:dyDescent="0.15">
      <c r="A363" s="47" t="s">
        <v>1309</v>
      </c>
      <c r="B363" s="47" t="s">
        <v>780</v>
      </c>
      <c r="C363" s="48" t="s">
        <v>1304</v>
      </c>
      <c r="D363" s="47" t="s">
        <v>1305</v>
      </c>
      <c r="E363" s="55">
        <f>KS201EW_Numbers!E411</f>
        <v>117773</v>
      </c>
      <c r="F363" s="55">
        <f>KS201EW_Numbers!F411</f>
        <v>104013</v>
      </c>
      <c r="G363" s="55">
        <f>KS201EW_Numbers!G411</f>
        <v>629</v>
      </c>
      <c r="H363" s="55">
        <f>KS201EW_Numbers!H411</f>
        <v>93</v>
      </c>
      <c r="I363" s="55">
        <f>KS201EW_Numbers!I411</f>
        <v>4855</v>
      </c>
      <c r="J363" s="55">
        <f>KS201EW_Numbers!J411</f>
        <v>403</v>
      </c>
      <c r="K363" s="55">
        <f>KS201EW_Numbers!K411</f>
        <v>278</v>
      </c>
      <c r="L363" s="55">
        <f>KS201EW_Numbers!L411</f>
        <v>773</v>
      </c>
      <c r="M363" s="55">
        <f>KS201EW_Numbers!M411</f>
        <v>484</v>
      </c>
      <c r="N363" s="55">
        <f>KS201EW_Numbers!N411</f>
        <v>946</v>
      </c>
      <c r="O363" s="55">
        <f>KS201EW_Numbers!O411</f>
        <v>164</v>
      </c>
      <c r="P363" s="55">
        <f>KS201EW_Numbers!P411</f>
        <v>227</v>
      </c>
      <c r="Q363" s="55">
        <f>KS201EW_Numbers!Q411</f>
        <v>1998</v>
      </c>
      <c r="R363" s="55">
        <f>KS201EW_Numbers!R411</f>
        <v>1260</v>
      </c>
      <c r="S363" s="55">
        <f>KS201EW_Numbers!S411</f>
        <v>492</v>
      </c>
      <c r="T363" s="55">
        <f>KS201EW_Numbers!T411</f>
        <v>128</v>
      </c>
      <c r="U363" s="55">
        <f>KS201EW_Numbers!U411</f>
        <v>47</v>
      </c>
      <c r="V363" s="55">
        <f>KS201EW_Numbers!V411</f>
        <v>659</v>
      </c>
      <c r="W363" s="55">
        <f>KS201EW_Numbers!W411</f>
        <v>324</v>
      </c>
      <c r="X363" s="55">
        <f t="shared" si="124"/>
        <v>117773</v>
      </c>
      <c r="Y363" s="55">
        <f t="shared" si="125"/>
        <v>0</v>
      </c>
      <c r="Z363" s="47">
        <f t="shared" si="110"/>
        <v>109590</v>
      </c>
      <c r="AA363" s="47">
        <f t="shared" si="111"/>
        <v>667</v>
      </c>
      <c r="AB363" s="47">
        <f t="shared" si="112"/>
        <v>4595</v>
      </c>
      <c r="AC363" s="47">
        <f t="shared" si="113"/>
        <v>1938</v>
      </c>
      <c r="AD363" s="47">
        <f t="shared" si="114"/>
        <v>983</v>
      </c>
      <c r="AE363" s="47">
        <f t="shared" si="115"/>
        <v>117773</v>
      </c>
    </row>
    <row r="364" spans="1:31" x14ac:dyDescent="0.15">
      <c r="A364" s="47" t="s">
        <v>1310</v>
      </c>
      <c r="B364" s="47" t="s">
        <v>782</v>
      </c>
      <c r="C364" s="48" t="s">
        <v>1304</v>
      </c>
      <c r="D364" s="47" t="s">
        <v>1305</v>
      </c>
      <c r="E364" s="55">
        <f>KS201EW_Numbers!E412</f>
        <v>77750</v>
      </c>
      <c r="F364" s="55">
        <f>KS201EW_Numbers!F412</f>
        <v>74554</v>
      </c>
      <c r="G364" s="55">
        <f>KS201EW_Numbers!G412</f>
        <v>278</v>
      </c>
      <c r="H364" s="55">
        <f>KS201EW_Numbers!H412</f>
        <v>88</v>
      </c>
      <c r="I364" s="55">
        <f>KS201EW_Numbers!I412</f>
        <v>1776</v>
      </c>
      <c r="J364" s="55">
        <f>KS201EW_Numbers!J412</f>
        <v>132</v>
      </c>
      <c r="K364" s="55">
        <f>KS201EW_Numbers!K412</f>
        <v>69</v>
      </c>
      <c r="L364" s="55">
        <f>KS201EW_Numbers!L412</f>
        <v>169</v>
      </c>
      <c r="M364" s="55">
        <f>KS201EW_Numbers!M412</f>
        <v>114</v>
      </c>
      <c r="N364" s="55">
        <f>KS201EW_Numbers!N412</f>
        <v>116</v>
      </c>
      <c r="O364" s="55">
        <f>KS201EW_Numbers!O412</f>
        <v>7</v>
      </c>
      <c r="P364" s="55">
        <f>KS201EW_Numbers!P412</f>
        <v>18</v>
      </c>
      <c r="Q364" s="55">
        <f>KS201EW_Numbers!Q412</f>
        <v>167</v>
      </c>
      <c r="R364" s="55">
        <f>KS201EW_Numbers!R412</f>
        <v>120</v>
      </c>
      <c r="S364" s="55">
        <f>KS201EW_Numbers!S412</f>
        <v>64</v>
      </c>
      <c r="T364" s="55">
        <f>KS201EW_Numbers!T412</f>
        <v>17</v>
      </c>
      <c r="U364" s="55">
        <f>KS201EW_Numbers!U412</f>
        <v>13</v>
      </c>
      <c r="V364" s="55">
        <f>KS201EW_Numbers!V412</f>
        <v>4</v>
      </c>
      <c r="W364" s="55">
        <f>KS201EW_Numbers!W412</f>
        <v>44</v>
      </c>
      <c r="X364" s="55">
        <f t="shared" si="124"/>
        <v>77750</v>
      </c>
      <c r="Y364" s="55">
        <f t="shared" si="125"/>
        <v>0</v>
      </c>
      <c r="Z364" s="47">
        <f t="shared" si="110"/>
        <v>76696</v>
      </c>
      <c r="AA364" s="47">
        <f t="shared" si="111"/>
        <v>94</v>
      </c>
      <c r="AB364" s="47">
        <f t="shared" si="112"/>
        <v>428</v>
      </c>
      <c r="AC364" s="47">
        <f t="shared" si="113"/>
        <v>484</v>
      </c>
      <c r="AD364" s="47">
        <f t="shared" si="114"/>
        <v>48</v>
      </c>
      <c r="AE364" s="47">
        <f t="shared" si="115"/>
        <v>77750</v>
      </c>
    </row>
    <row r="365" spans="1:31" x14ac:dyDescent="0.15">
      <c r="A365" s="47" t="s">
        <v>1311</v>
      </c>
      <c r="B365" s="47" t="s">
        <v>784</v>
      </c>
      <c r="C365" s="48" t="s">
        <v>1304</v>
      </c>
      <c r="D365" s="47" t="s">
        <v>1305</v>
      </c>
      <c r="E365" s="55">
        <f>KS201EW_Numbers!E413</f>
        <v>93667</v>
      </c>
      <c r="F365" s="55">
        <f>KS201EW_Numbers!F413</f>
        <v>89832</v>
      </c>
      <c r="G365" s="55">
        <f>KS201EW_Numbers!G413</f>
        <v>316</v>
      </c>
      <c r="H365" s="55">
        <f>KS201EW_Numbers!H413</f>
        <v>45</v>
      </c>
      <c r="I365" s="55">
        <f>KS201EW_Numbers!I413</f>
        <v>1549</v>
      </c>
      <c r="J365" s="55">
        <f>KS201EW_Numbers!J413</f>
        <v>294</v>
      </c>
      <c r="K365" s="55">
        <f>KS201EW_Numbers!K413</f>
        <v>75</v>
      </c>
      <c r="L365" s="55">
        <f>KS201EW_Numbers!L413</f>
        <v>287</v>
      </c>
      <c r="M365" s="55">
        <f>KS201EW_Numbers!M413</f>
        <v>129</v>
      </c>
      <c r="N365" s="55">
        <f>KS201EW_Numbers!N413</f>
        <v>215</v>
      </c>
      <c r="O365" s="55">
        <f>KS201EW_Numbers!O413</f>
        <v>67</v>
      </c>
      <c r="P365" s="55">
        <f>KS201EW_Numbers!P413</f>
        <v>78</v>
      </c>
      <c r="Q365" s="55">
        <f>KS201EW_Numbers!Q413</f>
        <v>152</v>
      </c>
      <c r="R365" s="55">
        <f>KS201EW_Numbers!R413</f>
        <v>323</v>
      </c>
      <c r="S365" s="55">
        <f>KS201EW_Numbers!S413</f>
        <v>63</v>
      </c>
      <c r="T365" s="55">
        <f>KS201EW_Numbers!T413</f>
        <v>70</v>
      </c>
      <c r="U365" s="55">
        <f>KS201EW_Numbers!U413</f>
        <v>25</v>
      </c>
      <c r="V365" s="55">
        <f>KS201EW_Numbers!V413</f>
        <v>61</v>
      </c>
      <c r="W365" s="55">
        <f>KS201EW_Numbers!W413</f>
        <v>86</v>
      </c>
      <c r="X365" s="55">
        <f t="shared" si="124"/>
        <v>93667</v>
      </c>
      <c r="Y365" s="55">
        <f t="shared" si="125"/>
        <v>0</v>
      </c>
      <c r="Z365" s="47">
        <f t="shared" si="110"/>
        <v>91742</v>
      </c>
      <c r="AA365" s="47">
        <f t="shared" si="111"/>
        <v>158</v>
      </c>
      <c r="AB365" s="47">
        <f t="shared" si="112"/>
        <v>835</v>
      </c>
      <c r="AC365" s="47">
        <f t="shared" si="113"/>
        <v>785</v>
      </c>
      <c r="AD365" s="47">
        <f t="shared" si="114"/>
        <v>147</v>
      </c>
      <c r="AE365" s="47">
        <f t="shared" si="115"/>
        <v>93667</v>
      </c>
    </row>
    <row r="366" spans="1:31" x14ac:dyDescent="0.15">
      <c r="A366" s="47" t="s">
        <v>1312</v>
      </c>
      <c r="B366" s="47" t="s">
        <v>786</v>
      </c>
      <c r="C366" s="48" t="s">
        <v>1304</v>
      </c>
      <c r="D366" s="47" t="s">
        <v>1305</v>
      </c>
      <c r="E366" s="55">
        <f>KS201EW_Numbers!E414</f>
        <v>83140</v>
      </c>
      <c r="F366" s="55">
        <f>KS201EW_Numbers!F414</f>
        <v>79681</v>
      </c>
      <c r="G366" s="55">
        <f>KS201EW_Numbers!G414</f>
        <v>371</v>
      </c>
      <c r="H366" s="55">
        <f>KS201EW_Numbers!H414</f>
        <v>45</v>
      </c>
      <c r="I366" s="55">
        <f>KS201EW_Numbers!I414</f>
        <v>1687</v>
      </c>
      <c r="J366" s="55">
        <f>KS201EW_Numbers!J414</f>
        <v>161</v>
      </c>
      <c r="K366" s="55">
        <f>KS201EW_Numbers!K414</f>
        <v>75</v>
      </c>
      <c r="L366" s="55">
        <f>KS201EW_Numbers!L414</f>
        <v>264</v>
      </c>
      <c r="M366" s="55">
        <f>KS201EW_Numbers!M414</f>
        <v>153</v>
      </c>
      <c r="N366" s="55">
        <f>KS201EW_Numbers!N414</f>
        <v>115</v>
      </c>
      <c r="O366" s="55">
        <f>KS201EW_Numbers!O414</f>
        <v>12</v>
      </c>
      <c r="P366" s="55">
        <f>KS201EW_Numbers!P414</f>
        <v>64</v>
      </c>
      <c r="Q366" s="55">
        <f>KS201EW_Numbers!Q414</f>
        <v>102</v>
      </c>
      <c r="R366" s="55">
        <f>KS201EW_Numbers!R414</f>
        <v>165</v>
      </c>
      <c r="S366" s="55">
        <f>KS201EW_Numbers!S414</f>
        <v>73</v>
      </c>
      <c r="T366" s="55">
        <f>KS201EW_Numbers!T414</f>
        <v>36</v>
      </c>
      <c r="U366" s="55">
        <f>KS201EW_Numbers!U414</f>
        <v>12</v>
      </c>
      <c r="V366" s="55">
        <f>KS201EW_Numbers!V414</f>
        <v>70</v>
      </c>
      <c r="W366" s="55">
        <f>KS201EW_Numbers!W414</f>
        <v>54</v>
      </c>
      <c r="X366" s="55">
        <f t="shared" si="124"/>
        <v>83140</v>
      </c>
      <c r="Y366" s="55">
        <f t="shared" si="125"/>
        <v>0</v>
      </c>
      <c r="Z366" s="47">
        <f t="shared" si="110"/>
        <v>81784</v>
      </c>
      <c r="AA366" s="47">
        <f t="shared" si="111"/>
        <v>121</v>
      </c>
      <c r="AB366" s="47">
        <f t="shared" si="112"/>
        <v>458</v>
      </c>
      <c r="AC366" s="47">
        <f t="shared" si="113"/>
        <v>653</v>
      </c>
      <c r="AD366" s="47">
        <f t="shared" si="114"/>
        <v>124</v>
      </c>
      <c r="AE366" s="47">
        <f t="shared" si="115"/>
        <v>83140</v>
      </c>
    </row>
    <row r="367" spans="1:31" x14ac:dyDescent="0.15">
      <c r="A367" s="47" t="s">
        <v>1313</v>
      </c>
      <c r="B367" s="47" t="s">
        <v>788</v>
      </c>
      <c r="C367" s="48" t="s">
        <v>1304</v>
      </c>
      <c r="D367" s="47" t="s">
        <v>1305</v>
      </c>
      <c r="E367" s="55">
        <f>KS201EW_Numbers!E415</f>
        <v>124220</v>
      </c>
      <c r="F367" s="55">
        <f>KS201EW_Numbers!F415</f>
        <v>119480</v>
      </c>
      <c r="G367" s="55">
        <f>KS201EW_Numbers!G415</f>
        <v>499</v>
      </c>
      <c r="H367" s="55">
        <f>KS201EW_Numbers!H415</f>
        <v>118</v>
      </c>
      <c r="I367" s="55">
        <f>KS201EW_Numbers!I415</f>
        <v>2066</v>
      </c>
      <c r="J367" s="55">
        <f>KS201EW_Numbers!J415</f>
        <v>255</v>
      </c>
      <c r="K367" s="55">
        <f>KS201EW_Numbers!K415</f>
        <v>92</v>
      </c>
      <c r="L367" s="55">
        <f>KS201EW_Numbers!L415</f>
        <v>323</v>
      </c>
      <c r="M367" s="55">
        <f>KS201EW_Numbers!M415</f>
        <v>255</v>
      </c>
      <c r="N367" s="55">
        <f>KS201EW_Numbers!N415</f>
        <v>165</v>
      </c>
      <c r="O367" s="55">
        <f>KS201EW_Numbers!O415</f>
        <v>17</v>
      </c>
      <c r="P367" s="55">
        <f>KS201EW_Numbers!P415</f>
        <v>78</v>
      </c>
      <c r="Q367" s="55">
        <f>KS201EW_Numbers!Q415</f>
        <v>347</v>
      </c>
      <c r="R367" s="55">
        <f>KS201EW_Numbers!R415</f>
        <v>286</v>
      </c>
      <c r="S367" s="55">
        <f>KS201EW_Numbers!S415</f>
        <v>48</v>
      </c>
      <c r="T367" s="55">
        <f>KS201EW_Numbers!T415</f>
        <v>52</v>
      </c>
      <c r="U367" s="55">
        <f>KS201EW_Numbers!U415</f>
        <v>17</v>
      </c>
      <c r="V367" s="55">
        <f>KS201EW_Numbers!V415</f>
        <v>26</v>
      </c>
      <c r="W367" s="55">
        <f>KS201EW_Numbers!W415</f>
        <v>96</v>
      </c>
      <c r="X367" s="55">
        <f t="shared" si="124"/>
        <v>124220</v>
      </c>
      <c r="Y367" s="55">
        <f t="shared" si="125"/>
        <v>0</v>
      </c>
      <c r="Z367" s="47">
        <f t="shared" si="110"/>
        <v>122163</v>
      </c>
      <c r="AA367" s="47">
        <f t="shared" si="111"/>
        <v>117</v>
      </c>
      <c r="AB367" s="47">
        <f t="shared" si="112"/>
        <v>893</v>
      </c>
      <c r="AC367" s="47">
        <f t="shared" si="113"/>
        <v>925</v>
      </c>
      <c r="AD367" s="47">
        <f t="shared" si="114"/>
        <v>122</v>
      </c>
      <c r="AE367" s="47">
        <f t="shared" si="115"/>
        <v>124220</v>
      </c>
    </row>
    <row r="368" spans="1:31" x14ac:dyDescent="0.15">
      <c r="A368" s="47" t="s">
        <v>1314</v>
      </c>
      <c r="B368" s="47" t="s">
        <v>790</v>
      </c>
      <c r="C368" s="48" t="s">
        <v>1304</v>
      </c>
      <c r="D368" s="47" t="s">
        <v>1305</v>
      </c>
      <c r="E368" s="55">
        <f>KS201EW_Numbers!E416</f>
        <v>63839</v>
      </c>
      <c r="F368" s="55">
        <f>KS201EW_Numbers!F416</f>
        <v>61985</v>
      </c>
      <c r="G368" s="55">
        <f>KS201EW_Numbers!G416</f>
        <v>211</v>
      </c>
      <c r="H368" s="55">
        <f>KS201EW_Numbers!H416</f>
        <v>54</v>
      </c>
      <c r="I368" s="55">
        <f>KS201EW_Numbers!I416</f>
        <v>771</v>
      </c>
      <c r="J368" s="55">
        <f>KS201EW_Numbers!J416</f>
        <v>141</v>
      </c>
      <c r="K368" s="55">
        <f>KS201EW_Numbers!K416</f>
        <v>53</v>
      </c>
      <c r="L368" s="55">
        <f>KS201EW_Numbers!L416</f>
        <v>125</v>
      </c>
      <c r="M368" s="55">
        <f>KS201EW_Numbers!M416</f>
        <v>110</v>
      </c>
      <c r="N368" s="55">
        <f>KS201EW_Numbers!N416</f>
        <v>39</v>
      </c>
      <c r="O368" s="55">
        <f>KS201EW_Numbers!O416</f>
        <v>3</v>
      </c>
      <c r="P368" s="55">
        <f>KS201EW_Numbers!P416</f>
        <v>17</v>
      </c>
      <c r="Q368" s="55">
        <f>KS201EW_Numbers!Q416</f>
        <v>126</v>
      </c>
      <c r="R368" s="55">
        <f>KS201EW_Numbers!R416</f>
        <v>86</v>
      </c>
      <c r="S368" s="55">
        <f>KS201EW_Numbers!S416</f>
        <v>11</v>
      </c>
      <c r="T368" s="55">
        <f>KS201EW_Numbers!T416</f>
        <v>34</v>
      </c>
      <c r="U368" s="55">
        <f>KS201EW_Numbers!U416</f>
        <v>6</v>
      </c>
      <c r="V368" s="55">
        <f>KS201EW_Numbers!V416</f>
        <v>31</v>
      </c>
      <c r="W368" s="55">
        <f>KS201EW_Numbers!W416</f>
        <v>36</v>
      </c>
      <c r="X368" s="55">
        <f t="shared" si="124"/>
        <v>63839</v>
      </c>
      <c r="Y368" s="55">
        <f t="shared" si="125"/>
        <v>0</v>
      </c>
      <c r="Z368" s="47">
        <f t="shared" si="110"/>
        <v>63021</v>
      </c>
      <c r="AA368" s="47">
        <f t="shared" si="111"/>
        <v>51</v>
      </c>
      <c r="AB368" s="47">
        <f t="shared" si="112"/>
        <v>271</v>
      </c>
      <c r="AC368" s="47">
        <f t="shared" si="113"/>
        <v>429</v>
      </c>
      <c r="AD368" s="47">
        <f t="shared" si="114"/>
        <v>67</v>
      </c>
      <c r="AE368" s="47">
        <f t="shared" si="115"/>
        <v>63839</v>
      </c>
    </row>
    <row r="369" spans="1:31" x14ac:dyDescent="0.15">
      <c r="A369" s="47" t="s">
        <v>1315</v>
      </c>
      <c r="B369" s="47" t="s">
        <v>792</v>
      </c>
      <c r="C369" s="48" t="s">
        <v>1304</v>
      </c>
      <c r="D369" s="47" t="s">
        <v>1305</v>
      </c>
      <c r="E369" s="55">
        <f>KS201EW_Numbers!E417</f>
        <v>53553</v>
      </c>
      <c r="F369" s="55">
        <f>KS201EW_Numbers!F417</f>
        <v>51603</v>
      </c>
      <c r="G369" s="55">
        <f>KS201EW_Numbers!G417</f>
        <v>233</v>
      </c>
      <c r="H369" s="55">
        <f>KS201EW_Numbers!H417</f>
        <v>21</v>
      </c>
      <c r="I369" s="55">
        <f>KS201EW_Numbers!I417</f>
        <v>873</v>
      </c>
      <c r="J369" s="55">
        <f>KS201EW_Numbers!J417</f>
        <v>126</v>
      </c>
      <c r="K369" s="55">
        <f>KS201EW_Numbers!K417</f>
        <v>56</v>
      </c>
      <c r="L369" s="55">
        <f>KS201EW_Numbers!L417</f>
        <v>130</v>
      </c>
      <c r="M369" s="55">
        <f>KS201EW_Numbers!M417</f>
        <v>90</v>
      </c>
      <c r="N369" s="55">
        <f>KS201EW_Numbers!N417</f>
        <v>57</v>
      </c>
      <c r="O369" s="55">
        <f>KS201EW_Numbers!O417</f>
        <v>4</v>
      </c>
      <c r="P369" s="55">
        <f>KS201EW_Numbers!P417</f>
        <v>17</v>
      </c>
      <c r="Q369" s="55">
        <f>KS201EW_Numbers!Q417</f>
        <v>93</v>
      </c>
      <c r="R369" s="55">
        <f>KS201EW_Numbers!R417</f>
        <v>129</v>
      </c>
      <c r="S369" s="55">
        <f>KS201EW_Numbers!S417</f>
        <v>26</v>
      </c>
      <c r="T369" s="55">
        <f>KS201EW_Numbers!T417</f>
        <v>23</v>
      </c>
      <c r="U369" s="55">
        <f>KS201EW_Numbers!U417</f>
        <v>10</v>
      </c>
      <c r="V369" s="55">
        <f>KS201EW_Numbers!V417</f>
        <v>27</v>
      </c>
      <c r="W369" s="55">
        <f>KS201EW_Numbers!W417</f>
        <v>35</v>
      </c>
      <c r="X369" s="55">
        <f t="shared" si="124"/>
        <v>53553</v>
      </c>
      <c r="Y369" s="55">
        <f t="shared" si="125"/>
        <v>0</v>
      </c>
      <c r="Z369" s="47">
        <f t="shared" si="110"/>
        <v>52730</v>
      </c>
      <c r="AA369" s="47">
        <f t="shared" si="111"/>
        <v>59</v>
      </c>
      <c r="AB369" s="47">
        <f t="shared" si="112"/>
        <v>300</v>
      </c>
      <c r="AC369" s="47">
        <f t="shared" si="113"/>
        <v>402</v>
      </c>
      <c r="AD369" s="47">
        <f t="shared" si="114"/>
        <v>62</v>
      </c>
      <c r="AE369" s="47">
        <f t="shared" si="115"/>
        <v>53553</v>
      </c>
    </row>
    <row r="370" spans="1:31" x14ac:dyDescent="0.15">
      <c r="A370" s="47" t="s">
        <v>1316</v>
      </c>
      <c r="B370" s="47" t="s">
        <v>1317</v>
      </c>
      <c r="C370" s="48" t="s">
        <v>1304</v>
      </c>
      <c r="D370" s="47" t="s">
        <v>1305</v>
      </c>
      <c r="E370" s="55">
        <f>KS201EW_Numbers!E399</f>
        <v>532273</v>
      </c>
      <c r="F370" s="55">
        <f>KS201EW_Numbers!F399</f>
        <v>509628</v>
      </c>
      <c r="G370" s="55">
        <f>KS201EW_Numbers!G399</f>
        <v>2046</v>
      </c>
      <c r="H370" s="55">
        <f>KS201EW_Numbers!H399</f>
        <v>635</v>
      </c>
      <c r="I370" s="55">
        <f>KS201EW_Numbers!I399</f>
        <v>10539</v>
      </c>
      <c r="J370" s="55">
        <f>KS201EW_Numbers!J399</f>
        <v>1248</v>
      </c>
      <c r="K370" s="55">
        <f>KS201EW_Numbers!K399</f>
        <v>490</v>
      </c>
      <c r="L370" s="55">
        <f>KS201EW_Numbers!L399</f>
        <v>1553</v>
      </c>
      <c r="M370" s="55">
        <f>KS201EW_Numbers!M399</f>
        <v>1109</v>
      </c>
      <c r="N370" s="55">
        <f>KS201EW_Numbers!N399</f>
        <v>837</v>
      </c>
      <c r="O370" s="55">
        <f>KS201EW_Numbers!O399</f>
        <v>107</v>
      </c>
      <c r="P370" s="55">
        <f>KS201EW_Numbers!P399</f>
        <v>280</v>
      </c>
      <c r="Q370" s="55">
        <f>KS201EW_Numbers!Q399</f>
        <v>1004</v>
      </c>
      <c r="R370" s="55">
        <f>KS201EW_Numbers!R399</f>
        <v>1206</v>
      </c>
      <c r="S370" s="55">
        <f>KS201EW_Numbers!S399</f>
        <v>292</v>
      </c>
      <c r="T370" s="55">
        <f>KS201EW_Numbers!T399</f>
        <v>368</v>
      </c>
      <c r="U370" s="55">
        <f>KS201EW_Numbers!U399</f>
        <v>102</v>
      </c>
      <c r="V370" s="55">
        <f>KS201EW_Numbers!V399</f>
        <v>189</v>
      </c>
      <c r="W370" s="55">
        <f>KS201EW_Numbers!W399</f>
        <v>640</v>
      </c>
      <c r="X370" s="55">
        <f t="shared" si="124"/>
        <v>532273</v>
      </c>
      <c r="Y370" s="55">
        <f t="shared" si="125"/>
        <v>0</v>
      </c>
      <c r="Z370" s="47">
        <f t="shared" si="110"/>
        <v>522848</v>
      </c>
      <c r="AA370" s="47">
        <f t="shared" si="111"/>
        <v>762</v>
      </c>
      <c r="AB370" s="47">
        <f t="shared" si="112"/>
        <v>3434</v>
      </c>
      <c r="AC370" s="47">
        <f t="shared" si="113"/>
        <v>4400</v>
      </c>
      <c r="AD370" s="47">
        <f t="shared" si="114"/>
        <v>829</v>
      </c>
      <c r="AE370" s="47">
        <f t="shared" si="115"/>
        <v>532273</v>
      </c>
    </row>
    <row r="371" spans="1:31" x14ac:dyDescent="0.15">
      <c r="A371" s="47" t="s">
        <v>1318</v>
      </c>
      <c r="B371" s="47" t="s">
        <v>1319</v>
      </c>
      <c r="C371" s="48" t="s">
        <v>1304</v>
      </c>
      <c r="D371" s="47" t="s">
        <v>1305</v>
      </c>
      <c r="E371" s="55">
        <f>KS201EW_Numbers!E400</f>
        <v>2203</v>
      </c>
      <c r="F371" s="55">
        <f>KS201EW_Numbers!F400</f>
        <v>2087</v>
      </c>
      <c r="G371" s="55">
        <f>KS201EW_Numbers!G400</f>
        <v>10</v>
      </c>
      <c r="H371" s="55">
        <f>KS201EW_Numbers!H400</f>
        <v>0</v>
      </c>
      <c r="I371" s="55">
        <f>KS201EW_Numbers!I400</f>
        <v>80</v>
      </c>
      <c r="J371" s="55">
        <f>KS201EW_Numbers!J400</f>
        <v>3</v>
      </c>
      <c r="K371" s="55">
        <f>KS201EW_Numbers!K400</f>
        <v>3</v>
      </c>
      <c r="L371" s="55">
        <f>KS201EW_Numbers!L400</f>
        <v>9</v>
      </c>
      <c r="M371" s="55">
        <f>KS201EW_Numbers!M400</f>
        <v>3</v>
      </c>
      <c r="N371" s="55">
        <f>KS201EW_Numbers!N400</f>
        <v>0</v>
      </c>
      <c r="O371" s="55">
        <f>KS201EW_Numbers!O400</f>
        <v>0</v>
      </c>
      <c r="P371" s="55">
        <f>KS201EW_Numbers!P400</f>
        <v>0</v>
      </c>
      <c r="Q371" s="55">
        <f>KS201EW_Numbers!Q400</f>
        <v>0</v>
      </c>
      <c r="R371" s="55">
        <f>KS201EW_Numbers!R400</f>
        <v>2</v>
      </c>
      <c r="S371" s="55">
        <f>KS201EW_Numbers!S400</f>
        <v>1</v>
      </c>
      <c r="T371" s="55">
        <f>KS201EW_Numbers!T400</f>
        <v>1</v>
      </c>
      <c r="U371" s="55">
        <f>KS201EW_Numbers!U400</f>
        <v>0</v>
      </c>
      <c r="V371" s="55">
        <f>KS201EW_Numbers!V400</f>
        <v>0</v>
      </c>
      <c r="W371" s="55">
        <f>KS201EW_Numbers!W400</f>
        <v>4</v>
      </c>
      <c r="X371" s="55">
        <f t="shared" si="124"/>
        <v>2203</v>
      </c>
      <c r="Y371" s="55">
        <f t="shared" si="125"/>
        <v>0</v>
      </c>
      <c r="Z371" s="47">
        <f t="shared" si="110"/>
        <v>2177</v>
      </c>
      <c r="AA371" s="47">
        <f t="shared" si="111"/>
        <v>2</v>
      </c>
      <c r="AB371" s="47">
        <f t="shared" si="112"/>
        <v>2</v>
      </c>
      <c r="AC371" s="47">
        <f t="shared" si="113"/>
        <v>18</v>
      </c>
      <c r="AD371" s="47">
        <f t="shared" si="114"/>
        <v>4</v>
      </c>
      <c r="AE371" s="47">
        <f t="shared" si="115"/>
        <v>2203</v>
      </c>
    </row>
    <row r="372" spans="1:31" x14ac:dyDescent="0.15">
      <c r="D372" s="50" t="s">
        <v>936</v>
      </c>
      <c r="E372" s="56">
        <f t="shared" ref="E372:W372" si="126">SUM(E360:E371)</f>
        <v>1668218</v>
      </c>
      <c r="F372" s="56">
        <f t="shared" si="126"/>
        <v>1582730</v>
      </c>
      <c r="G372" s="56">
        <f t="shared" si="126"/>
        <v>6948</v>
      </c>
      <c r="H372" s="56">
        <f t="shared" si="126"/>
        <v>1379</v>
      </c>
      <c r="I372" s="56">
        <f t="shared" si="126"/>
        <v>36249</v>
      </c>
      <c r="J372" s="56">
        <f t="shared" si="126"/>
        <v>4345</v>
      </c>
      <c r="K372" s="56">
        <f t="shared" si="126"/>
        <v>1998</v>
      </c>
      <c r="L372" s="56">
        <f t="shared" si="126"/>
        <v>5462</v>
      </c>
      <c r="M372" s="56">
        <f t="shared" si="126"/>
        <v>3840</v>
      </c>
      <c r="N372" s="56">
        <f t="shared" si="126"/>
        <v>3988</v>
      </c>
      <c r="O372" s="56">
        <f t="shared" si="126"/>
        <v>668</v>
      </c>
      <c r="P372" s="56">
        <f t="shared" si="126"/>
        <v>1308</v>
      </c>
      <c r="Q372" s="56">
        <f t="shared" si="126"/>
        <v>5711</v>
      </c>
      <c r="R372" s="56">
        <f t="shared" si="126"/>
        <v>5730</v>
      </c>
      <c r="S372" s="56">
        <f t="shared" si="126"/>
        <v>2384</v>
      </c>
      <c r="T372" s="56">
        <f t="shared" si="126"/>
        <v>1206</v>
      </c>
      <c r="U372" s="56">
        <f t="shared" si="126"/>
        <v>516</v>
      </c>
      <c r="V372" s="56">
        <f t="shared" si="126"/>
        <v>1601</v>
      </c>
      <c r="W372" s="56">
        <f t="shared" si="126"/>
        <v>2155</v>
      </c>
      <c r="X372" s="55">
        <f t="shared" si="124"/>
        <v>1668218</v>
      </c>
      <c r="Y372" s="55">
        <f t="shared" si="125"/>
        <v>0</v>
      </c>
      <c r="Z372" s="47">
        <f t="shared" si="110"/>
        <v>1627306</v>
      </c>
      <c r="AA372" s="47">
        <f t="shared" si="111"/>
        <v>4106</v>
      </c>
      <c r="AB372" s="47">
        <f t="shared" si="112"/>
        <v>17405</v>
      </c>
      <c r="AC372" s="47">
        <f t="shared" si="113"/>
        <v>15645</v>
      </c>
      <c r="AD372" s="47">
        <f t="shared" si="114"/>
        <v>3756</v>
      </c>
      <c r="AE372" s="47">
        <f t="shared" si="115"/>
        <v>1668218</v>
      </c>
    </row>
    <row r="373" spans="1:31" x14ac:dyDescent="0.15"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Z373" s="47">
        <f t="shared" si="110"/>
        <v>0</v>
      </c>
      <c r="AA373" s="47">
        <f t="shared" si="111"/>
        <v>0</v>
      </c>
      <c r="AB373" s="47">
        <f t="shared" si="112"/>
        <v>0</v>
      </c>
      <c r="AC373" s="47">
        <f t="shared" si="113"/>
        <v>0</v>
      </c>
      <c r="AD373" s="47">
        <f t="shared" si="114"/>
        <v>0</v>
      </c>
      <c r="AE373" s="47">
        <f t="shared" si="115"/>
        <v>0</v>
      </c>
    </row>
    <row r="374" spans="1:31" x14ac:dyDescent="0.15">
      <c r="A374" s="47" t="s">
        <v>1320</v>
      </c>
      <c r="B374" s="47" t="s">
        <v>1321</v>
      </c>
      <c r="C374" s="48" t="s">
        <v>1322</v>
      </c>
      <c r="D374" s="47" t="s">
        <v>1323</v>
      </c>
      <c r="E374" s="55">
        <f>KS201EW_Numbers!E396</f>
        <v>176016</v>
      </c>
      <c r="F374" s="55">
        <f>KS201EW_Numbers!F396</f>
        <v>158640</v>
      </c>
      <c r="G374" s="55">
        <f>KS201EW_Numbers!G396</f>
        <v>1146</v>
      </c>
      <c r="H374" s="55">
        <f>KS201EW_Numbers!H396</f>
        <v>58</v>
      </c>
      <c r="I374" s="55">
        <f>KS201EW_Numbers!I396</f>
        <v>6629</v>
      </c>
      <c r="J374" s="55">
        <f>KS201EW_Numbers!J396</f>
        <v>951</v>
      </c>
      <c r="K374" s="55">
        <f>KS201EW_Numbers!K396</f>
        <v>292</v>
      </c>
      <c r="L374" s="55">
        <f>KS201EW_Numbers!L396</f>
        <v>954</v>
      </c>
      <c r="M374" s="55">
        <f>KS201EW_Numbers!M396</f>
        <v>701</v>
      </c>
      <c r="N374" s="55">
        <f>KS201EW_Numbers!N396</f>
        <v>1116</v>
      </c>
      <c r="O374" s="55">
        <f>KS201EW_Numbers!O396</f>
        <v>170</v>
      </c>
      <c r="P374" s="55">
        <f>KS201EW_Numbers!P396</f>
        <v>219</v>
      </c>
      <c r="Q374" s="55">
        <f>KS201EW_Numbers!Q396</f>
        <v>1912</v>
      </c>
      <c r="R374" s="55">
        <f>KS201EW_Numbers!R396</f>
        <v>1160</v>
      </c>
      <c r="S374" s="55">
        <f>KS201EW_Numbers!S396</f>
        <v>499</v>
      </c>
      <c r="T374" s="55">
        <f>KS201EW_Numbers!T396</f>
        <v>672</v>
      </c>
      <c r="U374" s="55">
        <f>KS201EW_Numbers!U396</f>
        <v>155</v>
      </c>
      <c r="V374" s="55">
        <f>KS201EW_Numbers!V396</f>
        <v>375</v>
      </c>
      <c r="W374" s="55">
        <f>KS201EW_Numbers!W396</f>
        <v>367</v>
      </c>
      <c r="X374" s="55">
        <f t="shared" ref="X374:X383" si="127">SUM(F374:W374)</f>
        <v>176016</v>
      </c>
      <c r="Y374" s="55">
        <f t="shared" ref="Y374:Y383" si="128">E374-X374</f>
        <v>0</v>
      </c>
      <c r="Z374" s="47">
        <f t="shared" si="110"/>
        <v>166473</v>
      </c>
      <c r="AA374" s="47">
        <f t="shared" si="111"/>
        <v>1326</v>
      </c>
      <c r="AB374" s="47">
        <f t="shared" si="112"/>
        <v>4577</v>
      </c>
      <c r="AC374" s="47">
        <f t="shared" si="113"/>
        <v>2898</v>
      </c>
      <c r="AD374" s="47">
        <f t="shared" si="114"/>
        <v>742</v>
      </c>
      <c r="AE374" s="47">
        <f t="shared" si="115"/>
        <v>176016</v>
      </c>
    </row>
    <row r="375" spans="1:31" x14ac:dyDescent="0.15">
      <c r="A375" s="47" t="s">
        <v>1324</v>
      </c>
      <c r="B375" s="47" t="s">
        <v>1325</v>
      </c>
      <c r="C375" s="48" t="s">
        <v>1322</v>
      </c>
      <c r="D375" s="47" t="s">
        <v>1323</v>
      </c>
      <c r="E375" s="55">
        <f>KS201EW_Numbers!E398</f>
        <v>428234</v>
      </c>
      <c r="F375" s="55">
        <f>KS201EW_Numbers!F398</f>
        <v>333432</v>
      </c>
      <c r="G375" s="55">
        <f>KS201EW_Numbers!G398</f>
        <v>3851</v>
      </c>
      <c r="H375" s="55">
        <f>KS201EW_Numbers!H398</f>
        <v>359</v>
      </c>
      <c r="I375" s="55">
        <f>KS201EW_Numbers!I398</f>
        <v>21950</v>
      </c>
      <c r="J375" s="55">
        <f>KS201EW_Numbers!J398</f>
        <v>7389</v>
      </c>
      <c r="K375" s="55">
        <f>KS201EW_Numbers!K398</f>
        <v>1533</v>
      </c>
      <c r="L375" s="55">
        <f>KS201EW_Numbers!L398</f>
        <v>3402</v>
      </c>
      <c r="M375" s="55">
        <f>KS201EW_Numbers!M398</f>
        <v>3114</v>
      </c>
      <c r="N375" s="55">
        <f>KS201EW_Numbers!N398</f>
        <v>6547</v>
      </c>
      <c r="O375" s="55">
        <f>KS201EW_Numbers!O398</f>
        <v>6863</v>
      </c>
      <c r="P375" s="55">
        <f>KS201EW_Numbers!P398</f>
        <v>2104</v>
      </c>
      <c r="Q375" s="55">
        <f>KS201EW_Numbers!Q398</f>
        <v>3886</v>
      </c>
      <c r="R375" s="55">
        <f>KS201EW_Numbers!R398</f>
        <v>4255</v>
      </c>
      <c r="S375" s="55">
        <f>KS201EW_Numbers!S398</f>
        <v>12085</v>
      </c>
      <c r="T375" s="55">
        <f>KS201EW_Numbers!T398</f>
        <v>6727</v>
      </c>
      <c r="U375" s="55">
        <f>KS201EW_Numbers!U398</f>
        <v>6922</v>
      </c>
      <c r="V375" s="55">
        <f>KS201EW_Numbers!V398</f>
        <v>1272</v>
      </c>
      <c r="W375" s="55">
        <f>KS201EW_Numbers!W398</f>
        <v>2543</v>
      </c>
      <c r="X375" s="55">
        <f t="shared" si="127"/>
        <v>428234</v>
      </c>
      <c r="Y375" s="55">
        <f t="shared" si="128"/>
        <v>0</v>
      </c>
      <c r="Z375" s="47">
        <f t="shared" si="110"/>
        <v>359592</v>
      </c>
      <c r="AA375" s="47">
        <f t="shared" si="111"/>
        <v>25734</v>
      </c>
      <c r="AB375" s="47">
        <f t="shared" si="112"/>
        <v>23655</v>
      </c>
      <c r="AC375" s="47">
        <f t="shared" si="113"/>
        <v>15438</v>
      </c>
      <c r="AD375" s="47">
        <f t="shared" si="114"/>
        <v>3815</v>
      </c>
      <c r="AE375" s="47">
        <f t="shared" si="115"/>
        <v>428234</v>
      </c>
    </row>
    <row r="376" spans="1:31" x14ac:dyDescent="0.15">
      <c r="A376" s="47" t="s">
        <v>1326</v>
      </c>
      <c r="B376" s="47" t="s">
        <v>1327</v>
      </c>
      <c r="C376" s="48" t="s">
        <v>1322</v>
      </c>
      <c r="D376" s="47" t="s">
        <v>1323</v>
      </c>
      <c r="E376" s="55">
        <f>KS201EW_Numbers!E401</f>
        <v>202566</v>
      </c>
      <c r="F376" s="55">
        <f>KS201EW_Numbers!F401</f>
        <v>190553</v>
      </c>
      <c r="G376" s="55">
        <f>KS201EW_Numbers!G401</f>
        <v>1113</v>
      </c>
      <c r="H376" s="55">
        <f>KS201EW_Numbers!H401</f>
        <v>176</v>
      </c>
      <c r="I376" s="55">
        <f>KS201EW_Numbers!I401</f>
        <v>5234</v>
      </c>
      <c r="J376" s="55">
        <f>KS201EW_Numbers!J401</f>
        <v>681</v>
      </c>
      <c r="K376" s="55">
        <f>KS201EW_Numbers!K401</f>
        <v>256</v>
      </c>
      <c r="L376" s="55">
        <f>KS201EW_Numbers!L401</f>
        <v>698</v>
      </c>
      <c r="M376" s="55">
        <f>KS201EW_Numbers!M401</f>
        <v>398</v>
      </c>
      <c r="N376" s="55">
        <f>KS201EW_Numbers!N401</f>
        <v>817</v>
      </c>
      <c r="O376" s="55">
        <f>KS201EW_Numbers!O401</f>
        <v>111</v>
      </c>
      <c r="P376" s="55">
        <f>KS201EW_Numbers!P401</f>
        <v>299</v>
      </c>
      <c r="Q376" s="55">
        <f>KS201EW_Numbers!Q401</f>
        <v>619</v>
      </c>
      <c r="R376" s="55">
        <f>KS201EW_Numbers!R401</f>
        <v>590</v>
      </c>
      <c r="S376" s="55">
        <f>KS201EW_Numbers!S401</f>
        <v>383</v>
      </c>
      <c r="T376" s="55">
        <f>KS201EW_Numbers!T401</f>
        <v>188</v>
      </c>
      <c r="U376" s="55">
        <f>KS201EW_Numbers!U401</f>
        <v>61</v>
      </c>
      <c r="V376" s="55">
        <f>KS201EW_Numbers!V401</f>
        <v>127</v>
      </c>
      <c r="W376" s="55">
        <f>KS201EW_Numbers!W401</f>
        <v>262</v>
      </c>
      <c r="X376" s="55">
        <f t="shared" si="127"/>
        <v>202566</v>
      </c>
      <c r="Y376" s="55">
        <f t="shared" si="128"/>
        <v>0</v>
      </c>
      <c r="Z376" s="47">
        <f t="shared" si="110"/>
        <v>197076</v>
      </c>
      <c r="AA376" s="47">
        <f t="shared" si="111"/>
        <v>632</v>
      </c>
      <c r="AB376" s="47">
        <f t="shared" si="112"/>
        <v>2436</v>
      </c>
      <c r="AC376" s="47">
        <f t="shared" si="113"/>
        <v>2033</v>
      </c>
      <c r="AD376" s="47">
        <f t="shared" si="114"/>
        <v>389</v>
      </c>
      <c r="AE376" s="47">
        <f t="shared" si="115"/>
        <v>202566</v>
      </c>
    </row>
    <row r="377" spans="1:31" x14ac:dyDescent="0.15">
      <c r="A377" s="47" t="s">
        <v>1328</v>
      </c>
      <c r="B377" s="47" t="s">
        <v>1329</v>
      </c>
      <c r="C377" s="48" t="s">
        <v>1322</v>
      </c>
      <c r="D377" s="47" t="s">
        <v>1323</v>
      </c>
      <c r="E377" s="55">
        <f>KS201EW_Numbers!E404</f>
        <v>262767</v>
      </c>
      <c r="F377" s="55">
        <f>KS201EW_Numbers!F404</f>
        <v>241611</v>
      </c>
      <c r="G377" s="55">
        <f>KS201EW_Numbers!G404</f>
        <v>1223</v>
      </c>
      <c r="H377" s="55">
        <f>KS201EW_Numbers!H404</f>
        <v>271</v>
      </c>
      <c r="I377" s="55">
        <f>KS201EW_Numbers!I404</f>
        <v>6469</v>
      </c>
      <c r="J377" s="55">
        <f>KS201EW_Numbers!J404</f>
        <v>1516</v>
      </c>
      <c r="K377" s="55">
        <f>KS201EW_Numbers!K404</f>
        <v>396</v>
      </c>
      <c r="L377" s="55">
        <f>KS201EW_Numbers!L404</f>
        <v>1016</v>
      </c>
      <c r="M377" s="55">
        <f>KS201EW_Numbers!M404</f>
        <v>739</v>
      </c>
      <c r="N377" s="55">
        <f>KS201EW_Numbers!N404</f>
        <v>2699</v>
      </c>
      <c r="O377" s="55">
        <f>KS201EW_Numbers!O404</f>
        <v>698</v>
      </c>
      <c r="P377" s="55">
        <f>KS201EW_Numbers!P404</f>
        <v>238</v>
      </c>
      <c r="Q377" s="55">
        <f>KS201EW_Numbers!Q404</f>
        <v>1312</v>
      </c>
      <c r="R377" s="55">
        <f>KS201EW_Numbers!R404</f>
        <v>1493</v>
      </c>
      <c r="S377" s="55">
        <f>KS201EW_Numbers!S404</f>
        <v>987</v>
      </c>
      <c r="T377" s="55">
        <f>KS201EW_Numbers!T404</f>
        <v>980</v>
      </c>
      <c r="U377" s="55">
        <f>KS201EW_Numbers!U404</f>
        <v>251</v>
      </c>
      <c r="V377" s="55">
        <f>KS201EW_Numbers!V404</f>
        <v>366</v>
      </c>
      <c r="W377" s="55">
        <f>KS201EW_Numbers!W404</f>
        <v>502</v>
      </c>
      <c r="X377" s="55">
        <f t="shared" si="127"/>
        <v>262767</v>
      </c>
      <c r="Y377" s="55">
        <f t="shared" si="128"/>
        <v>0</v>
      </c>
      <c r="Z377" s="47">
        <f t="shared" si="110"/>
        <v>249574</v>
      </c>
      <c r="AA377" s="47">
        <f t="shared" si="111"/>
        <v>2218</v>
      </c>
      <c r="AB377" s="47">
        <f t="shared" si="112"/>
        <v>6440</v>
      </c>
      <c r="AC377" s="47">
        <f t="shared" si="113"/>
        <v>3667</v>
      </c>
      <c r="AD377" s="47">
        <f t="shared" si="114"/>
        <v>868</v>
      </c>
      <c r="AE377" s="47">
        <f t="shared" si="115"/>
        <v>262767</v>
      </c>
    </row>
    <row r="378" spans="1:31" x14ac:dyDescent="0.15">
      <c r="A378" s="47" t="s">
        <v>1330</v>
      </c>
      <c r="B378" s="47" t="s">
        <v>824</v>
      </c>
      <c r="C378" s="48" t="s">
        <v>1322</v>
      </c>
      <c r="D378" s="47" t="s">
        <v>1323</v>
      </c>
      <c r="E378" s="55">
        <f>KS201EW_Numbers!E436</f>
        <v>109279</v>
      </c>
      <c r="F378" s="55">
        <f>KS201EW_Numbers!F436</f>
        <v>102987</v>
      </c>
      <c r="G378" s="55">
        <f>KS201EW_Numbers!G436</f>
        <v>596</v>
      </c>
      <c r="H378" s="55">
        <f>KS201EW_Numbers!H436</f>
        <v>246</v>
      </c>
      <c r="I378" s="55">
        <f>KS201EW_Numbers!I436</f>
        <v>3228</v>
      </c>
      <c r="J378" s="55">
        <f>KS201EW_Numbers!J436</f>
        <v>266</v>
      </c>
      <c r="K378" s="55">
        <f>KS201EW_Numbers!K436</f>
        <v>144</v>
      </c>
      <c r="L378" s="55">
        <f>KS201EW_Numbers!L436</f>
        <v>354</v>
      </c>
      <c r="M378" s="55">
        <f>KS201EW_Numbers!M436</f>
        <v>232</v>
      </c>
      <c r="N378" s="55">
        <f>KS201EW_Numbers!N436</f>
        <v>227</v>
      </c>
      <c r="O378" s="55">
        <f>KS201EW_Numbers!O436</f>
        <v>21</v>
      </c>
      <c r="P378" s="55">
        <f>KS201EW_Numbers!P436</f>
        <v>69</v>
      </c>
      <c r="Q378" s="55">
        <f>KS201EW_Numbers!Q436</f>
        <v>256</v>
      </c>
      <c r="R378" s="55">
        <f>KS201EW_Numbers!R436</f>
        <v>356</v>
      </c>
      <c r="S378" s="55">
        <f>KS201EW_Numbers!S436</f>
        <v>124</v>
      </c>
      <c r="T378" s="55">
        <f>KS201EW_Numbers!T436</f>
        <v>57</v>
      </c>
      <c r="U378" s="55">
        <f>KS201EW_Numbers!U436</f>
        <v>29</v>
      </c>
      <c r="V378" s="55">
        <f>KS201EW_Numbers!V436</f>
        <v>25</v>
      </c>
      <c r="W378" s="55">
        <f>KS201EW_Numbers!W436</f>
        <v>62</v>
      </c>
      <c r="X378" s="55">
        <f t="shared" si="127"/>
        <v>109279</v>
      </c>
      <c r="Y378" s="55">
        <f t="shared" si="128"/>
        <v>0</v>
      </c>
      <c r="Z378" s="47">
        <f t="shared" si="110"/>
        <v>107057</v>
      </c>
      <c r="AA378" s="47">
        <f t="shared" si="111"/>
        <v>210</v>
      </c>
      <c r="AB378" s="47">
        <f t="shared" si="112"/>
        <v>929</v>
      </c>
      <c r="AC378" s="47">
        <f t="shared" si="113"/>
        <v>996</v>
      </c>
      <c r="AD378" s="47">
        <f t="shared" si="114"/>
        <v>87</v>
      </c>
      <c r="AE378" s="47">
        <f t="shared" si="115"/>
        <v>109279</v>
      </c>
    </row>
    <row r="379" spans="1:31" x14ac:dyDescent="0.15">
      <c r="A379" s="47" t="s">
        <v>1331</v>
      </c>
      <c r="B379" s="47" t="s">
        <v>826</v>
      </c>
      <c r="C379" s="48" t="s">
        <v>1322</v>
      </c>
      <c r="D379" s="47" t="s">
        <v>1323</v>
      </c>
      <c r="E379" s="55">
        <f>KS201EW_Numbers!E437</f>
        <v>114588</v>
      </c>
      <c r="F379" s="55">
        <f>KS201EW_Numbers!F437</f>
        <v>109199</v>
      </c>
      <c r="G379" s="55">
        <f>KS201EW_Numbers!G437</f>
        <v>459</v>
      </c>
      <c r="H379" s="55">
        <f>KS201EW_Numbers!H437</f>
        <v>132</v>
      </c>
      <c r="I379" s="55">
        <f>KS201EW_Numbers!I437</f>
        <v>2934</v>
      </c>
      <c r="J379" s="55">
        <f>KS201EW_Numbers!J437</f>
        <v>285</v>
      </c>
      <c r="K379" s="55">
        <f>KS201EW_Numbers!K437</f>
        <v>105</v>
      </c>
      <c r="L379" s="55">
        <f>KS201EW_Numbers!L437</f>
        <v>278</v>
      </c>
      <c r="M379" s="55">
        <f>KS201EW_Numbers!M437</f>
        <v>201</v>
      </c>
      <c r="N379" s="55">
        <f>KS201EW_Numbers!N437</f>
        <v>144</v>
      </c>
      <c r="O379" s="55">
        <f>KS201EW_Numbers!O437</f>
        <v>34</v>
      </c>
      <c r="P379" s="55">
        <f>KS201EW_Numbers!P437</f>
        <v>150</v>
      </c>
      <c r="Q379" s="55">
        <f>KS201EW_Numbers!Q437</f>
        <v>139</v>
      </c>
      <c r="R379" s="55">
        <f>KS201EW_Numbers!R437</f>
        <v>268</v>
      </c>
      <c r="S379" s="55">
        <f>KS201EW_Numbers!S437</f>
        <v>76</v>
      </c>
      <c r="T379" s="55">
        <f>KS201EW_Numbers!T437</f>
        <v>54</v>
      </c>
      <c r="U379" s="55">
        <f>KS201EW_Numbers!U437</f>
        <v>10</v>
      </c>
      <c r="V379" s="55">
        <f>KS201EW_Numbers!V437</f>
        <v>34</v>
      </c>
      <c r="W379" s="55">
        <f>KS201EW_Numbers!W437</f>
        <v>86</v>
      </c>
      <c r="X379" s="55">
        <f t="shared" si="127"/>
        <v>114588</v>
      </c>
      <c r="Y379" s="55">
        <f t="shared" si="128"/>
        <v>0</v>
      </c>
      <c r="Z379" s="47">
        <f t="shared" si="110"/>
        <v>112724</v>
      </c>
      <c r="AA379" s="47">
        <f t="shared" si="111"/>
        <v>140</v>
      </c>
      <c r="AB379" s="47">
        <f t="shared" si="112"/>
        <v>735</v>
      </c>
      <c r="AC379" s="47">
        <f t="shared" si="113"/>
        <v>869</v>
      </c>
      <c r="AD379" s="47">
        <f t="shared" si="114"/>
        <v>120</v>
      </c>
      <c r="AE379" s="47">
        <f t="shared" si="115"/>
        <v>114588</v>
      </c>
    </row>
    <row r="380" spans="1:31" x14ac:dyDescent="0.15">
      <c r="A380" s="47" t="s">
        <v>1332</v>
      </c>
      <c r="B380" s="47" t="s">
        <v>828</v>
      </c>
      <c r="C380" s="48" t="s">
        <v>1322</v>
      </c>
      <c r="D380" s="47" t="s">
        <v>1323</v>
      </c>
      <c r="E380" s="55">
        <f>KS201EW_Numbers!E438</f>
        <v>161243</v>
      </c>
      <c r="F380" s="55">
        <f>KS201EW_Numbers!F438</f>
        <v>153123</v>
      </c>
      <c r="G380" s="55">
        <f>KS201EW_Numbers!G438</f>
        <v>550</v>
      </c>
      <c r="H380" s="55">
        <f>KS201EW_Numbers!H438</f>
        <v>148</v>
      </c>
      <c r="I380" s="55">
        <f>KS201EW_Numbers!I438</f>
        <v>4309</v>
      </c>
      <c r="J380" s="55">
        <f>KS201EW_Numbers!J438</f>
        <v>305</v>
      </c>
      <c r="K380" s="55">
        <f>KS201EW_Numbers!K438</f>
        <v>191</v>
      </c>
      <c r="L380" s="55">
        <f>KS201EW_Numbers!L438</f>
        <v>382</v>
      </c>
      <c r="M380" s="55">
        <f>KS201EW_Numbers!M438</f>
        <v>280</v>
      </c>
      <c r="N380" s="55">
        <f>KS201EW_Numbers!N438</f>
        <v>342</v>
      </c>
      <c r="O380" s="55">
        <f>KS201EW_Numbers!O438</f>
        <v>87</v>
      </c>
      <c r="P380" s="55">
        <f>KS201EW_Numbers!P438</f>
        <v>90</v>
      </c>
      <c r="Q380" s="55">
        <f>KS201EW_Numbers!Q438</f>
        <v>378</v>
      </c>
      <c r="R380" s="55">
        <f>KS201EW_Numbers!R438</f>
        <v>512</v>
      </c>
      <c r="S380" s="55">
        <f>KS201EW_Numbers!S438</f>
        <v>207</v>
      </c>
      <c r="T380" s="55">
        <f>KS201EW_Numbers!T438</f>
        <v>111</v>
      </c>
      <c r="U380" s="55">
        <f>KS201EW_Numbers!U438</f>
        <v>39</v>
      </c>
      <c r="V380" s="55">
        <f>KS201EW_Numbers!V438</f>
        <v>44</v>
      </c>
      <c r="W380" s="55">
        <f>KS201EW_Numbers!W438</f>
        <v>145</v>
      </c>
      <c r="X380" s="55">
        <f t="shared" si="127"/>
        <v>161243</v>
      </c>
      <c r="Y380" s="55">
        <f t="shared" si="128"/>
        <v>0</v>
      </c>
      <c r="Z380" s="47">
        <f t="shared" si="110"/>
        <v>158130</v>
      </c>
      <c r="AA380" s="47">
        <f t="shared" si="111"/>
        <v>357</v>
      </c>
      <c r="AB380" s="47">
        <f t="shared" si="112"/>
        <v>1409</v>
      </c>
      <c r="AC380" s="47">
        <f t="shared" si="113"/>
        <v>1158</v>
      </c>
      <c r="AD380" s="47">
        <f t="shared" si="114"/>
        <v>189</v>
      </c>
      <c r="AE380" s="47">
        <f t="shared" si="115"/>
        <v>161243</v>
      </c>
    </row>
    <row r="381" spans="1:31" x14ac:dyDescent="0.15">
      <c r="A381" s="47" t="s">
        <v>1333</v>
      </c>
      <c r="B381" s="47" t="s">
        <v>830</v>
      </c>
      <c r="C381" s="48" t="s">
        <v>1322</v>
      </c>
      <c r="D381" s="47" t="s">
        <v>1323</v>
      </c>
      <c r="E381" s="55">
        <f>KS201EW_Numbers!E439</f>
        <v>110187</v>
      </c>
      <c r="F381" s="55">
        <f>KS201EW_Numbers!F439</f>
        <v>103020</v>
      </c>
      <c r="G381" s="55">
        <f>KS201EW_Numbers!G439</f>
        <v>499</v>
      </c>
      <c r="H381" s="55">
        <f>KS201EW_Numbers!H439</f>
        <v>193</v>
      </c>
      <c r="I381" s="55">
        <f>KS201EW_Numbers!I439</f>
        <v>3404</v>
      </c>
      <c r="J381" s="55">
        <f>KS201EW_Numbers!J439</f>
        <v>266</v>
      </c>
      <c r="K381" s="55">
        <f>KS201EW_Numbers!K439</f>
        <v>183</v>
      </c>
      <c r="L381" s="55">
        <f>KS201EW_Numbers!L439</f>
        <v>322</v>
      </c>
      <c r="M381" s="55">
        <f>KS201EW_Numbers!M439</f>
        <v>239</v>
      </c>
      <c r="N381" s="55">
        <f>KS201EW_Numbers!N439</f>
        <v>324</v>
      </c>
      <c r="O381" s="55">
        <f>KS201EW_Numbers!O439</f>
        <v>59</v>
      </c>
      <c r="P381" s="55">
        <f>KS201EW_Numbers!P439</f>
        <v>108</v>
      </c>
      <c r="Q381" s="55">
        <f>KS201EW_Numbers!Q439</f>
        <v>448</v>
      </c>
      <c r="R381" s="55">
        <f>KS201EW_Numbers!R439</f>
        <v>669</v>
      </c>
      <c r="S381" s="55">
        <f>KS201EW_Numbers!S439</f>
        <v>190</v>
      </c>
      <c r="T381" s="55">
        <f>KS201EW_Numbers!T439</f>
        <v>62</v>
      </c>
      <c r="U381" s="55">
        <f>KS201EW_Numbers!U439</f>
        <v>34</v>
      </c>
      <c r="V381" s="55">
        <f>KS201EW_Numbers!V439</f>
        <v>63</v>
      </c>
      <c r="W381" s="55">
        <f>KS201EW_Numbers!W439</f>
        <v>104</v>
      </c>
      <c r="X381" s="55">
        <f t="shared" si="127"/>
        <v>110187</v>
      </c>
      <c r="Y381" s="55">
        <f t="shared" si="128"/>
        <v>0</v>
      </c>
      <c r="Z381" s="47">
        <f t="shared" si="110"/>
        <v>107116</v>
      </c>
      <c r="AA381" s="47">
        <f t="shared" si="111"/>
        <v>286</v>
      </c>
      <c r="AB381" s="47">
        <f t="shared" si="112"/>
        <v>1608</v>
      </c>
      <c r="AC381" s="47">
        <f t="shared" si="113"/>
        <v>1010</v>
      </c>
      <c r="AD381" s="47">
        <f t="shared" si="114"/>
        <v>167</v>
      </c>
      <c r="AE381" s="47">
        <f t="shared" si="115"/>
        <v>110187</v>
      </c>
    </row>
    <row r="382" spans="1:31" x14ac:dyDescent="0.15">
      <c r="A382" s="47" t="s">
        <v>1334</v>
      </c>
      <c r="B382" s="47" t="s">
        <v>832</v>
      </c>
      <c r="C382" s="48" t="s">
        <v>1322</v>
      </c>
      <c r="D382" s="47" t="s">
        <v>1323</v>
      </c>
      <c r="E382" s="55">
        <f>KS201EW_Numbers!E440</f>
        <v>34675</v>
      </c>
      <c r="F382" s="55">
        <f>KS201EW_Numbers!F440</f>
        <v>33229</v>
      </c>
      <c r="G382" s="55">
        <f>KS201EW_Numbers!G440</f>
        <v>153</v>
      </c>
      <c r="H382" s="55">
        <f>KS201EW_Numbers!H440</f>
        <v>14</v>
      </c>
      <c r="I382" s="55">
        <f>KS201EW_Numbers!I440</f>
        <v>832</v>
      </c>
      <c r="J382" s="55">
        <f>KS201EW_Numbers!J440</f>
        <v>78</v>
      </c>
      <c r="K382" s="55">
        <f>KS201EW_Numbers!K440</f>
        <v>27</v>
      </c>
      <c r="L382" s="55">
        <f>KS201EW_Numbers!L440</f>
        <v>71</v>
      </c>
      <c r="M382" s="55">
        <f>KS201EW_Numbers!M440</f>
        <v>32</v>
      </c>
      <c r="N382" s="55">
        <f>KS201EW_Numbers!N440</f>
        <v>32</v>
      </c>
      <c r="O382" s="55">
        <f>KS201EW_Numbers!O440</f>
        <v>2</v>
      </c>
      <c r="P382" s="55">
        <f>KS201EW_Numbers!P440</f>
        <v>25</v>
      </c>
      <c r="Q382" s="55">
        <f>KS201EW_Numbers!Q440</f>
        <v>26</v>
      </c>
      <c r="R382" s="55">
        <f>KS201EW_Numbers!R440</f>
        <v>107</v>
      </c>
      <c r="S382" s="55">
        <f>KS201EW_Numbers!S440</f>
        <v>10</v>
      </c>
      <c r="T382" s="55">
        <f>KS201EW_Numbers!T440</f>
        <v>7</v>
      </c>
      <c r="U382" s="55">
        <f>KS201EW_Numbers!U440</f>
        <v>3</v>
      </c>
      <c r="V382" s="55">
        <f>KS201EW_Numbers!V440</f>
        <v>9</v>
      </c>
      <c r="W382" s="55">
        <f>KS201EW_Numbers!W440</f>
        <v>18</v>
      </c>
      <c r="X382" s="55">
        <f t="shared" si="127"/>
        <v>34675</v>
      </c>
      <c r="Y382" s="55">
        <f t="shared" si="128"/>
        <v>0</v>
      </c>
      <c r="Z382" s="47">
        <f t="shared" si="110"/>
        <v>34228</v>
      </c>
      <c r="AA382" s="47">
        <f t="shared" si="111"/>
        <v>20</v>
      </c>
      <c r="AB382" s="47">
        <f t="shared" si="112"/>
        <v>192</v>
      </c>
      <c r="AC382" s="47">
        <f t="shared" si="113"/>
        <v>208</v>
      </c>
      <c r="AD382" s="47">
        <f t="shared" si="114"/>
        <v>27</v>
      </c>
      <c r="AE382" s="47">
        <f t="shared" si="115"/>
        <v>34675</v>
      </c>
    </row>
    <row r="383" spans="1:31" x14ac:dyDescent="0.15">
      <c r="D383" s="50" t="s">
        <v>936</v>
      </c>
      <c r="E383" s="56">
        <f t="shared" ref="E383:W383" si="129">SUM(E374:E382)</f>
        <v>1599555</v>
      </c>
      <c r="F383" s="56">
        <f t="shared" si="129"/>
        <v>1425794</v>
      </c>
      <c r="G383" s="56">
        <f t="shared" si="129"/>
        <v>9590</v>
      </c>
      <c r="H383" s="56">
        <f t="shared" si="129"/>
        <v>1597</v>
      </c>
      <c r="I383" s="56">
        <f t="shared" si="129"/>
        <v>54989</v>
      </c>
      <c r="J383" s="56">
        <f t="shared" si="129"/>
        <v>11737</v>
      </c>
      <c r="K383" s="56">
        <f t="shared" si="129"/>
        <v>3127</v>
      </c>
      <c r="L383" s="56">
        <f t="shared" si="129"/>
        <v>7477</v>
      </c>
      <c r="M383" s="56">
        <f t="shared" si="129"/>
        <v>5936</v>
      </c>
      <c r="N383" s="56">
        <f t="shared" si="129"/>
        <v>12248</v>
      </c>
      <c r="O383" s="56">
        <f t="shared" si="129"/>
        <v>8045</v>
      </c>
      <c r="P383" s="56">
        <f t="shared" si="129"/>
        <v>3302</v>
      </c>
      <c r="Q383" s="56">
        <f t="shared" si="129"/>
        <v>8976</v>
      </c>
      <c r="R383" s="56">
        <f t="shared" si="129"/>
        <v>9410</v>
      </c>
      <c r="S383" s="56">
        <f t="shared" si="129"/>
        <v>14561</v>
      </c>
      <c r="T383" s="56">
        <f t="shared" si="129"/>
        <v>8858</v>
      </c>
      <c r="U383" s="56">
        <f t="shared" si="129"/>
        <v>7504</v>
      </c>
      <c r="V383" s="56">
        <f t="shared" si="129"/>
        <v>2315</v>
      </c>
      <c r="W383" s="56">
        <f t="shared" si="129"/>
        <v>4089</v>
      </c>
      <c r="X383" s="55">
        <f t="shared" si="127"/>
        <v>1599555</v>
      </c>
      <c r="Y383" s="55">
        <f t="shared" si="128"/>
        <v>0</v>
      </c>
      <c r="Z383" s="47">
        <f t="shared" si="110"/>
        <v>1491970</v>
      </c>
      <c r="AA383" s="47">
        <f t="shared" si="111"/>
        <v>30923</v>
      </c>
      <c r="AB383" s="47">
        <f t="shared" si="112"/>
        <v>41981</v>
      </c>
      <c r="AC383" s="47">
        <f t="shared" si="113"/>
        <v>28277</v>
      </c>
      <c r="AD383" s="47">
        <f t="shared" si="114"/>
        <v>6404</v>
      </c>
      <c r="AE383" s="47">
        <f t="shared" si="115"/>
        <v>1599555</v>
      </c>
    </row>
    <row r="384" spans="1:31" x14ac:dyDescent="0.15">
      <c r="D384" s="50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Z384" s="47">
        <f t="shared" si="110"/>
        <v>0</v>
      </c>
      <c r="AA384" s="47">
        <f t="shared" si="111"/>
        <v>0</v>
      </c>
      <c r="AB384" s="47">
        <f t="shared" si="112"/>
        <v>0</v>
      </c>
      <c r="AC384" s="47">
        <f t="shared" si="113"/>
        <v>0</v>
      </c>
      <c r="AD384" s="47">
        <f t="shared" si="114"/>
        <v>0</v>
      </c>
      <c r="AE384" s="47">
        <f t="shared" si="115"/>
        <v>0</v>
      </c>
    </row>
    <row r="385" spans="1:31" x14ac:dyDescent="0.15">
      <c r="A385" s="47" t="s">
        <v>1335</v>
      </c>
      <c r="B385" s="47" t="s">
        <v>810</v>
      </c>
      <c r="C385" s="48" t="s">
        <v>1336</v>
      </c>
      <c r="D385" s="47" t="s">
        <v>1337</v>
      </c>
      <c r="E385" s="55">
        <f>KS201EW_Numbers!E428</f>
        <v>115732</v>
      </c>
      <c r="F385" s="55">
        <f>KS201EW_Numbers!F428</f>
        <v>102140</v>
      </c>
      <c r="G385" s="55">
        <f>KS201EW_Numbers!G428</f>
        <v>1058</v>
      </c>
      <c r="H385" s="55">
        <f>KS201EW_Numbers!H428</f>
        <v>68</v>
      </c>
      <c r="I385" s="55">
        <f>KS201EW_Numbers!I428</f>
        <v>5818</v>
      </c>
      <c r="J385" s="55">
        <f>KS201EW_Numbers!J428</f>
        <v>493</v>
      </c>
      <c r="K385" s="55">
        <f>KS201EW_Numbers!K428</f>
        <v>256</v>
      </c>
      <c r="L385" s="55">
        <f>KS201EW_Numbers!L428</f>
        <v>661</v>
      </c>
      <c r="M385" s="55">
        <f>KS201EW_Numbers!M428</f>
        <v>468</v>
      </c>
      <c r="N385" s="55">
        <f>KS201EW_Numbers!N428</f>
        <v>1584</v>
      </c>
      <c r="O385" s="55">
        <f>KS201EW_Numbers!O428</f>
        <v>179</v>
      </c>
      <c r="P385" s="55">
        <f>KS201EW_Numbers!P428</f>
        <v>315</v>
      </c>
      <c r="Q385" s="55">
        <f>KS201EW_Numbers!Q428</f>
        <v>760</v>
      </c>
      <c r="R385" s="55">
        <f>KS201EW_Numbers!R428</f>
        <v>837</v>
      </c>
      <c r="S385" s="55">
        <f>KS201EW_Numbers!S428</f>
        <v>527</v>
      </c>
      <c r="T385" s="55">
        <f>KS201EW_Numbers!T428</f>
        <v>124</v>
      </c>
      <c r="U385" s="55">
        <f>KS201EW_Numbers!U428</f>
        <v>70</v>
      </c>
      <c r="V385" s="55">
        <f>KS201EW_Numbers!V428</f>
        <v>172</v>
      </c>
      <c r="W385" s="55">
        <f>KS201EW_Numbers!W428</f>
        <v>202</v>
      </c>
      <c r="X385" s="55">
        <f t="shared" ref="X385:X391" si="130">SUM(F385:W385)</f>
        <v>115732</v>
      </c>
      <c r="Y385" s="55">
        <f t="shared" ref="Y385:Y391" si="131">E385-X385</f>
        <v>0</v>
      </c>
      <c r="Z385" s="47">
        <f t="shared" si="110"/>
        <v>109084</v>
      </c>
      <c r="AA385" s="47">
        <f t="shared" si="111"/>
        <v>721</v>
      </c>
      <c r="AB385" s="47">
        <f t="shared" si="112"/>
        <v>3675</v>
      </c>
      <c r="AC385" s="47">
        <f t="shared" si="113"/>
        <v>1878</v>
      </c>
      <c r="AD385" s="47">
        <f t="shared" si="114"/>
        <v>374</v>
      </c>
      <c r="AE385" s="47">
        <f t="shared" si="115"/>
        <v>115732</v>
      </c>
    </row>
    <row r="386" spans="1:31" x14ac:dyDescent="0.15">
      <c r="A386" s="47" t="s">
        <v>1338</v>
      </c>
      <c r="B386" s="47" t="s">
        <v>812</v>
      </c>
      <c r="C386" s="48" t="s">
        <v>1336</v>
      </c>
      <c r="D386" s="47" t="s">
        <v>1337</v>
      </c>
      <c r="E386" s="55">
        <f>KS201EW_Numbers!E429</f>
        <v>82881</v>
      </c>
      <c r="F386" s="55">
        <f>KS201EW_Numbers!F429</f>
        <v>78284</v>
      </c>
      <c r="G386" s="55">
        <f>KS201EW_Numbers!G429</f>
        <v>503</v>
      </c>
      <c r="H386" s="55">
        <f>KS201EW_Numbers!H429</f>
        <v>87</v>
      </c>
      <c r="I386" s="55">
        <f>KS201EW_Numbers!I429</f>
        <v>2201</v>
      </c>
      <c r="J386" s="55">
        <f>KS201EW_Numbers!J429</f>
        <v>167</v>
      </c>
      <c r="K386" s="55">
        <f>KS201EW_Numbers!K429</f>
        <v>86</v>
      </c>
      <c r="L386" s="55">
        <f>KS201EW_Numbers!L429</f>
        <v>274</v>
      </c>
      <c r="M386" s="55">
        <f>KS201EW_Numbers!M429</f>
        <v>171</v>
      </c>
      <c r="N386" s="55">
        <f>KS201EW_Numbers!N429</f>
        <v>218</v>
      </c>
      <c r="O386" s="55">
        <f>KS201EW_Numbers!O429</f>
        <v>16</v>
      </c>
      <c r="P386" s="55">
        <f>KS201EW_Numbers!P429</f>
        <v>38</v>
      </c>
      <c r="Q386" s="55">
        <f>KS201EW_Numbers!Q429</f>
        <v>223</v>
      </c>
      <c r="R386" s="55">
        <f>KS201EW_Numbers!R429</f>
        <v>299</v>
      </c>
      <c r="S386" s="55">
        <f>KS201EW_Numbers!S429</f>
        <v>136</v>
      </c>
      <c r="T386" s="55">
        <f>KS201EW_Numbers!T429</f>
        <v>47</v>
      </c>
      <c r="U386" s="55">
        <f>KS201EW_Numbers!U429</f>
        <v>46</v>
      </c>
      <c r="V386" s="55">
        <f>KS201EW_Numbers!V429</f>
        <v>4</v>
      </c>
      <c r="W386" s="55">
        <f>KS201EW_Numbers!W429</f>
        <v>81</v>
      </c>
      <c r="X386" s="55">
        <f t="shared" si="130"/>
        <v>82881</v>
      </c>
      <c r="Y386" s="55">
        <f t="shared" si="131"/>
        <v>0</v>
      </c>
      <c r="Z386" s="47">
        <f t="shared" si="110"/>
        <v>81075</v>
      </c>
      <c r="AA386" s="47">
        <f t="shared" si="111"/>
        <v>229</v>
      </c>
      <c r="AB386" s="47">
        <f t="shared" si="112"/>
        <v>794</v>
      </c>
      <c r="AC386" s="47">
        <f t="shared" si="113"/>
        <v>698</v>
      </c>
      <c r="AD386" s="47">
        <f t="shared" si="114"/>
        <v>85</v>
      </c>
      <c r="AE386" s="47">
        <f t="shared" si="115"/>
        <v>82881</v>
      </c>
    </row>
    <row r="387" spans="1:31" x14ac:dyDescent="0.15">
      <c r="A387" s="47" t="s">
        <v>1339</v>
      </c>
      <c r="B387" s="47" t="s">
        <v>814</v>
      </c>
      <c r="C387" s="48" t="s">
        <v>1336</v>
      </c>
      <c r="D387" s="47" t="s">
        <v>1337</v>
      </c>
      <c r="E387" s="55">
        <f>KS201EW_Numbers!E430</f>
        <v>81961</v>
      </c>
      <c r="F387" s="55">
        <f>KS201EW_Numbers!F430</f>
        <v>79227</v>
      </c>
      <c r="G387" s="55">
        <f>KS201EW_Numbers!G430</f>
        <v>277</v>
      </c>
      <c r="H387" s="55">
        <f>KS201EW_Numbers!H430</f>
        <v>78</v>
      </c>
      <c r="I387" s="55">
        <f>KS201EW_Numbers!I430</f>
        <v>1117</v>
      </c>
      <c r="J387" s="55">
        <f>KS201EW_Numbers!J430</f>
        <v>170</v>
      </c>
      <c r="K387" s="55">
        <f>KS201EW_Numbers!K430</f>
        <v>82</v>
      </c>
      <c r="L387" s="55">
        <f>KS201EW_Numbers!L430</f>
        <v>181</v>
      </c>
      <c r="M387" s="55">
        <f>KS201EW_Numbers!M430</f>
        <v>95</v>
      </c>
      <c r="N387" s="55">
        <f>KS201EW_Numbers!N430</f>
        <v>159</v>
      </c>
      <c r="O387" s="55">
        <f>KS201EW_Numbers!O430</f>
        <v>25</v>
      </c>
      <c r="P387" s="55">
        <f>KS201EW_Numbers!P430</f>
        <v>1</v>
      </c>
      <c r="Q387" s="55">
        <f>KS201EW_Numbers!Q430</f>
        <v>129</v>
      </c>
      <c r="R387" s="55">
        <f>KS201EW_Numbers!R430</f>
        <v>159</v>
      </c>
      <c r="S387" s="55">
        <f>KS201EW_Numbers!S430</f>
        <v>99</v>
      </c>
      <c r="T387" s="55">
        <f>KS201EW_Numbers!T430</f>
        <v>58</v>
      </c>
      <c r="U387" s="55">
        <f>KS201EW_Numbers!U430</f>
        <v>42</v>
      </c>
      <c r="V387" s="55">
        <f>KS201EW_Numbers!V430</f>
        <v>5</v>
      </c>
      <c r="W387" s="55">
        <f>KS201EW_Numbers!W430</f>
        <v>57</v>
      </c>
      <c r="X387" s="55">
        <f t="shared" si="130"/>
        <v>81961</v>
      </c>
      <c r="Y387" s="55">
        <f t="shared" si="131"/>
        <v>0</v>
      </c>
      <c r="Z387" s="47">
        <f t="shared" ref="Z387:Z435" si="132">SUM(F387:I387)</f>
        <v>80699</v>
      </c>
      <c r="AA387" s="47">
        <f t="shared" ref="AA387:AA435" si="133">SUM(S387:U387)</f>
        <v>199</v>
      </c>
      <c r="AB387" s="47">
        <f t="shared" ref="AB387:AB435" si="134">SUM(N387:R387)</f>
        <v>473</v>
      </c>
      <c r="AC387" s="47">
        <f t="shared" ref="AC387:AC435" si="135">SUM(J387:M387)</f>
        <v>528</v>
      </c>
      <c r="AD387" s="47">
        <f t="shared" ref="AD387:AD435" si="136">SUM(V387:W387)</f>
        <v>62</v>
      </c>
      <c r="AE387" s="47">
        <f t="shared" ref="AE387:AE450" si="137">SUM(Z387:AD387)</f>
        <v>81961</v>
      </c>
    </row>
    <row r="388" spans="1:31" x14ac:dyDescent="0.15">
      <c r="A388" s="47" t="s">
        <v>1340</v>
      </c>
      <c r="B388" s="47" t="s">
        <v>816</v>
      </c>
      <c r="C388" s="48" t="s">
        <v>1336</v>
      </c>
      <c r="D388" s="47" t="s">
        <v>1337</v>
      </c>
      <c r="E388" s="55">
        <f>KS201EW_Numbers!E431</f>
        <v>121688</v>
      </c>
      <c r="F388" s="55">
        <f>KS201EW_Numbers!F431</f>
        <v>102912</v>
      </c>
      <c r="G388" s="55">
        <f>KS201EW_Numbers!G431</f>
        <v>850</v>
      </c>
      <c r="H388" s="55">
        <f>KS201EW_Numbers!H431</f>
        <v>136</v>
      </c>
      <c r="I388" s="55">
        <f>KS201EW_Numbers!I431</f>
        <v>4564</v>
      </c>
      <c r="J388" s="55">
        <f>KS201EW_Numbers!J431</f>
        <v>2139</v>
      </c>
      <c r="K388" s="55">
        <f>KS201EW_Numbers!K431</f>
        <v>316</v>
      </c>
      <c r="L388" s="55">
        <f>KS201EW_Numbers!L431</f>
        <v>551</v>
      </c>
      <c r="M388" s="55">
        <f>KS201EW_Numbers!M431</f>
        <v>559</v>
      </c>
      <c r="N388" s="55">
        <f>KS201EW_Numbers!N431</f>
        <v>3204</v>
      </c>
      <c r="O388" s="55">
        <f>KS201EW_Numbers!O431</f>
        <v>639</v>
      </c>
      <c r="P388" s="55">
        <f>KS201EW_Numbers!P431</f>
        <v>490</v>
      </c>
      <c r="Q388" s="55">
        <f>KS201EW_Numbers!Q431</f>
        <v>448</v>
      </c>
      <c r="R388" s="55">
        <f>KS201EW_Numbers!R431</f>
        <v>1058</v>
      </c>
      <c r="S388" s="55">
        <f>KS201EW_Numbers!S431</f>
        <v>1100</v>
      </c>
      <c r="T388" s="55">
        <f>KS201EW_Numbers!T431</f>
        <v>1880</v>
      </c>
      <c r="U388" s="55">
        <f>KS201EW_Numbers!U431</f>
        <v>506</v>
      </c>
      <c r="V388" s="55">
        <f>KS201EW_Numbers!V431</f>
        <v>119</v>
      </c>
      <c r="W388" s="55">
        <f>KS201EW_Numbers!W431</f>
        <v>217</v>
      </c>
      <c r="X388" s="55">
        <f t="shared" si="130"/>
        <v>121688</v>
      </c>
      <c r="Y388" s="55">
        <f t="shared" si="131"/>
        <v>0</v>
      </c>
      <c r="Z388" s="47">
        <f t="shared" si="132"/>
        <v>108462</v>
      </c>
      <c r="AA388" s="47">
        <f t="shared" si="133"/>
        <v>3486</v>
      </c>
      <c r="AB388" s="47">
        <f t="shared" si="134"/>
        <v>5839</v>
      </c>
      <c r="AC388" s="47">
        <f t="shared" si="135"/>
        <v>3565</v>
      </c>
      <c r="AD388" s="47">
        <f t="shared" si="136"/>
        <v>336</v>
      </c>
      <c r="AE388" s="47">
        <f t="shared" si="137"/>
        <v>121688</v>
      </c>
    </row>
    <row r="389" spans="1:31" x14ac:dyDescent="0.15">
      <c r="A389" s="47" t="s">
        <v>1341</v>
      </c>
      <c r="B389" s="47" t="s">
        <v>818</v>
      </c>
      <c r="C389" s="48" t="s">
        <v>1336</v>
      </c>
      <c r="D389" s="47" t="s">
        <v>1337</v>
      </c>
      <c r="E389" s="55">
        <f>KS201EW_Numbers!E432</f>
        <v>112779</v>
      </c>
      <c r="F389" s="55">
        <f>KS201EW_Numbers!F432</f>
        <v>107026</v>
      </c>
      <c r="G389" s="55">
        <f>KS201EW_Numbers!G432</f>
        <v>591</v>
      </c>
      <c r="H389" s="55">
        <f>KS201EW_Numbers!H432</f>
        <v>57</v>
      </c>
      <c r="I389" s="55">
        <f>KS201EW_Numbers!I432</f>
        <v>2752</v>
      </c>
      <c r="J389" s="55">
        <f>KS201EW_Numbers!J432</f>
        <v>364</v>
      </c>
      <c r="K389" s="55">
        <f>KS201EW_Numbers!K432</f>
        <v>129</v>
      </c>
      <c r="L389" s="55">
        <f>KS201EW_Numbers!L432</f>
        <v>428</v>
      </c>
      <c r="M389" s="55">
        <f>KS201EW_Numbers!M432</f>
        <v>295</v>
      </c>
      <c r="N389" s="55">
        <f>KS201EW_Numbers!N432</f>
        <v>177</v>
      </c>
      <c r="O389" s="55">
        <f>KS201EW_Numbers!O432</f>
        <v>28</v>
      </c>
      <c r="P389" s="55">
        <f>KS201EW_Numbers!P432</f>
        <v>53</v>
      </c>
      <c r="Q389" s="55">
        <f>KS201EW_Numbers!Q432</f>
        <v>193</v>
      </c>
      <c r="R389" s="55">
        <f>KS201EW_Numbers!R432</f>
        <v>300</v>
      </c>
      <c r="S389" s="55">
        <f>KS201EW_Numbers!S432</f>
        <v>96</v>
      </c>
      <c r="T389" s="55">
        <f>KS201EW_Numbers!T432</f>
        <v>125</v>
      </c>
      <c r="U389" s="55">
        <f>KS201EW_Numbers!U432</f>
        <v>39</v>
      </c>
      <c r="V389" s="55">
        <f>KS201EW_Numbers!V432</f>
        <v>33</v>
      </c>
      <c r="W389" s="55">
        <f>KS201EW_Numbers!W432</f>
        <v>93</v>
      </c>
      <c r="X389" s="55">
        <f t="shared" si="130"/>
        <v>112779</v>
      </c>
      <c r="Y389" s="55">
        <f t="shared" si="131"/>
        <v>0</v>
      </c>
      <c r="Z389" s="47">
        <f t="shared" si="132"/>
        <v>110426</v>
      </c>
      <c r="AA389" s="47">
        <f t="shared" si="133"/>
        <v>260</v>
      </c>
      <c r="AB389" s="47">
        <f t="shared" si="134"/>
        <v>751</v>
      </c>
      <c r="AC389" s="47">
        <f t="shared" si="135"/>
        <v>1216</v>
      </c>
      <c r="AD389" s="47">
        <f t="shared" si="136"/>
        <v>126</v>
      </c>
      <c r="AE389" s="47">
        <f t="shared" si="137"/>
        <v>112779</v>
      </c>
    </row>
    <row r="390" spans="1:31" x14ac:dyDescent="0.15">
      <c r="A390" s="47" t="s">
        <v>1342</v>
      </c>
      <c r="B390" s="47" t="s">
        <v>820</v>
      </c>
      <c r="C390" s="48" t="s">
        <v>1336</v>
      </c>
      <c r="D390" s="47" t="s">
        <v>1337</v>
      </c>
      <c r="E390" s="55">
        <f>KS201EW_Numbers!E433</f>
        <v>81943</v>
      </c>
      <c r="F390" s="55">
        <f>KS201EW_Numbers!F433</f>
        <v>77010</v>
      </c>
      <c r="G390" s="55">
        <f>KS201EW_Numbers!G433</f>
        <v>480</v>
      </c>
      <c r="H390" s="55">
        <f>KS201EW_Numbers!H433</f>
        <v>305</v>
      </c>
      <c r="I390" s="55">
        <f>KS201EW_Numbers!I433</f>
        <v>2106</v>
      </c>
      <c r="J390" s="55">
        <f>KS201EW_Numbers!J433</f>
        <v>294</v>
      </c>
      <c r="K390" s="55">
        <f>KS201EW_Numbers!K433</f>
        <v>54</v>
      </c>
      <c r="L390" s="55">
        <f>KS201EW_Numbers!L433</f>
        <v>258</v>
      </c>
      <c r="M390" s="55">
        <f>KS201EW_Numbers!M433</f>
        <v>170</v>
      </c>
      <c r="N390" s="55">
        <f>KS201EW_Numbers!N433</f>
        <v>387</v>
      </c>
      <c r="O390" s="55">
        <f>KS201EW_Numbers!O433</f>
        <v>55</v>
      </c>
      <c r="P390" s="55">
        <f>KS201EW_Numbers!P433</f>
        <v>63</v>
      </c>
      <c r="Q390" s="55">
        <f>KS201EW_Numbers!Q433</f>
        <v>158</v>
      </c>
      <c r="R390" s="55">
        <f>KS201EW_Numbers!R433</f>
        <v>238</v>
      </c>
      <c r="S390" s="55">
        <f>KS201EW_Numbers!S433</f>
        <v>132</v>
      </c>
      <c r="T390" s="55">
        <f>KS201EW_Numbers!T433</f>
        <v>79</v>
      </c>
      <c r="U390" s="55">
        <f>KS201EW_Numbers!U433</f>
        <v>44</v>
      </c>
      <c r="V390" s="55">
        <f>KS201EW_Numbers!V433</f>
        <v>31</v>
      </c>
      <c r="W390" s="55">
        <f>KS201EW_Numbers!W433</f>
        <v>79</v>
      </c>
      <c r="X390" s="55">
        <f t="shared" si="130"/>
        <v>81943</v>
      </c>
      <c r="Y390" s="55">
        <f t="shared" si="131"/>
        <v>0</v>
      </c>
      <c r="Z390" s="47">
        <f t="shared" si="132"/>
        <v>79901</v>
      </c>
      <c r="AA390" s="47">
        <f t="shared" si="133"/>
        <v>255</v>
      </c>
      <c r="AB390" s="47">
        <f t="shared" si="134"/>
        <v>901</v>
      </c>
      <c r="AC390" s="47">
        <f t="shared" si="135"/>
        <v>776</v>
      </c>
      <c r="AD390" s="47">
        <f t="shared" si="136"/>
        <v>110</v>
      </c>
      <c r="AE390" s="47">
        <f t="shared" si="137"/>
        <v>81943</v>
      </c>
    </row>
    <row r="391" spans="1:31" x14ac:dyDescent="0.15">
      <c r="D391" s="50" t="s">
        <v>936</v>
      </c>
      <c r="E391" s="56">
        <f t="shared" ref="E391:W391" si="138">SUM(E385:E390)</f>
        <v>596984</v>
      </c>
      <c r="F391" s="56">
        <f t="shared" si="138"/>
        <v>546599</v>
      </c>
      <c r="G391" s="56">
        <f t="shared" si="138"/>
        <v>3759</v>
      </c>
      <c r="H391" s="56">
        <f t="shared" si="138"/>
        <v>731</v>
      </c>
      <c r="I391" s="56">
        <f t="shared" si="138"/>
        <v>18558</v>
      </c>
      <c r="J391" s="56">
        <f t="shared" si="138"/>
        <v>3627</v>
      </c>
      <c r="K391" s="56">
        <f t="shared" si="138"/>
        <v>923</v>
      </c>
      <c r="L391" s="56">
        <f t="shared" si="138"/>
        <v>2353</v>
      </c>
      <c r="M391" s="56">
        <f t="shared" si="138"/>
        <v>1758</v>
      </c>
      <c r="N391" s="56">
        <f t="shared" si="138"/>
        <v>5729</v>
      </c>
      <c r="O391" s="56">
        <f t="shared" si="138"/>
        <v>942</v>
      </c>
      <c r="P391" s="56">
        <f t="shared" si="138"/>
        <v>960</v>
      </c>
      <c r="Q391" s="56">
        <f t="shared" si="138"/>
        <v>1911</v>
      </c>
      <c r="R391" s="56">
        <f t="shared" si="138"/>
        <v>2891</v>
      </c>
      <c r="S391" s="56">
        <f t="shared" si="138"/>
        <v>2090</v>
      </c>
      <c r="T391" s="56">
        <f t="shared" si="138"/>
        <v>2313</v>
      </c>
      <c r="U391" s="56">
        <f t="shared" si="138"/>
        <v>747</v>
      </c>
      <c r="V391" s="56">
        <f t="shared" si="138"/>
        <v>364</v>
      </c>
      <c r="W391" s="56">
        <f t="shared" si="138"/>
        <v>729</v>
      </c>
      <c r="X391" s="55">
        <f t="shared" si="130"/>
        <v>596984</v>
      </c>
      <c r="Y391" s="55">
        <f t="shared" si="131"/>
        <v>0</v>
      </c>
      <c r="Z391" s="47">
        <f t="shared" si="132"/>
        <v>569647</v>
      </c>
      <c r="AA391" s="47">
        <f t="shared" si="133"/>
        <v>5150</v>
      </c>
      <c r="AB391" s="47">
        <f t="shared" si="134"/>
        <v>12433</v>
      </c>
      <c r="AC391" s="47">
        <f t="shared" si="135"/>
        <v>8661</v>
      </c>
      <c r="AD391" s="47">
        <f t="shared" si="136"/>
        <v>1093</v>
      </c>
      <c r="AE391" s="47">
        <f t="shared" si="137"/>
        <v>596984</v>
      </c>
    </row>
    <row r="392" spans="1:31" x14ac:dyDescent="0.15">
      <c r="D392" s="50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Z392" s="47">
        <f t="shared" si="132"/>
        <v>0</v>
      </c>
      <c r="AA392" s="47">
        <f t="shared" si="133"/>
        <v>0</v>
      </c>
      <c r="AB392" s="47">
        <f t="shared" si="134"/>
        <v>0</v>
      </c>
      <c r="AC392" s="47">
        <f t="shared" si="135"/>
        <v>0</v>
      </c>
      <c r="AD392" s="47">
        <f t="shared" si="136"/>
        <v>0</v>
      </c>
      <c r="AE392" s="47">
        <f t="shared" si="137"/>
        <v>0</v>
      </c>
    </row>
    <row r="393" spans="1:31" x14ac:dyDescent="0.15">
      <c r="A393" s="47" t="s">
        <v>1343</v>
      </c>
      <c r="B393" s="47" t="s">
        <v>1344</v>
      </c>
      <c r="C393" s="48" t="s">
        <v>1345</v>
      </c>
      <c r="D393" s="47" t="s">
        <v>1346</v>
      </c>
      <c r="E393" s="55">
        <f>KS201EW_Numbers!E405</f>
        <v>209156</v>
      </c>
      <c r="F393" s="55">
        <f>KS201EW_Numbers!F405</f>
        <v>177028</v>
      </c>
      <c r="G393" s="55">
        <f>KS201EW_Numbers!G405</f>
        <v>1852</v>
      </c>
      <c r="H393" s="55">
        <f>KS201EW_Numbers!H405</f>
        <v>180</v>
      </c>
      <c r="I393" s="55">
        <f>KS201EW_Numbers!I405</f>
        <v>8838</v>
      </c>
      <c r="J393" s="55">
        <f>KS201EW_Numbers!J405</f>
        <v>1506</v>
      </c>
      <c r="K393" s="55">
        <f>KS201EW_Numbers!K405</f>
        <v>568</v>
      </c>
      <c r="L393" s="55">
        <f>KS201EW_Numbers!L405</f>
        <v>1163</v>
      </c>
      <c r="M393" s="55">
        <f>KS201EW_Numbers!M405</f>
        <v>989</v>
      </c>
      <c r="N393" s="55">
        <f>KS201EW_Numbers!N405</f>
        <v>6901</v>
      </c>
      <c r="O393" s="55">
        <f>KS201EW_Numbers!O405</f>
        <v>1292</v>
      </c>
      <c r="P393" s="55">
        <f>KS201EW_Numbers!P405</f>
        <v>936</v>
      </c>
      <c r="Q393" s="55">
        <f>KS201EW_Numbers!Q405</f>
        <v>954</v>
      </c>
      <c r="R393" s="55">
        <f>KS201EW_Numbers!R405</f>
        <v>3282</v>
      </c>
      <c r="S393" s="55">
        <f>KS201EW_Numbers!S405</f>
        <v>1718</v>
      </c>
      <c r="T393" s="55">
        <f>KS201EW_Numbers!T405</f>
        <v>807</v>
      </c>
      <c r="U393" s="55">
        <f>KS201EW_Numbers!U405</f>
        <v>336</v>
      </c>
      <c r="V393" s="55">
        <f>KS201EW_Numbers!V405</f>
        <v>188</v>
      </c>
      <c r="W393" s="55">
        <f>KS201EW_Numbers!W405</f>
        <v>618</v>
      </c>
      <c r="X393" s="55">
        <f>SUM(F393:W393)</f>
        <v>209156</v>
      </c>
      <c r="Y393" s="55">
        <f>E393-X393</f>
        <v>0</v>
      </c>
      <c r="Z393" s="47">
        <f t="shared" si="132"/>
        <v>187898</v>
      </c>
      <c r="AA393" s="47">
        <f t="shared" si="133"/>
        <v>2861</v>
      </c>
      <c r="AB393" s="47">
        <f t="shared" si="134"/>
        <v>13365</v>
      </c>
      <c r="AC393" s="47">
        <f t="shared" si="135"/>
        <v>4226</v>
      </c>
      <c r="AD393" s="47">
        <f t="shared" si="136"/>
        <v>806</v>
      </c>
      <c r="AE393" s="47">
        <f t="shared" si="137"/>
        <v>209156</v>
      </c>
    </row>
    <row r="394" spans="1:31" x14ac:dyDescent="0.15">
      <c r="A394" s="47" t="s">
        <v>1347</v>
      </c>
      <c r="B394" s="47" t="s">
        <v>1346</v>
      </c>
      <c r="C394" s="48" t="s">
        <v>1345</v>
      </c>
      <c r="D394" s="47" t="s">
        <v>1346</v>
      </c>
      <c r="E394" s="55">
        <f>KS201EW_Numbers!E407</f>
        <v>470981</v>
      </c>
      <c r="F394" s="55">
        <f>KS201EW_Numbers!F407</f>
        <v>439725</v>
      </c>
      <c r="G394" s="55">
        <f>KS201EW_Numbers!G407</f>
        <v>2381</v>
      </c>
      <c r="H394" s="55">
        <f>KS201EW_Numbers!H407</f>
        <v>757</v>
      </c>
      <c r="I394" s="55">
        <f>KS201EW_Numbers!I407</f>
        <v>12108</v>
      </c>
      <c r="J394" s="55">
        <f>KS201EW_Numbers!J407</f>
        <v>1968</v>
      </c>
      <c r="K394" s="55">
        <f>KS201EW_Numbers!K407</f>
        <v>656</v>
      </c>
      <c r="L394" s="55">
        <f>KS201EW_Numbers!L407</f>
        <v>1667</v>
      </c>
      <c r="M394" s="55">
        <f>KS201EW_Numbers!M407</f>
        <v>1277</v>
      </c>
      <c r="N394" s="55">
        <f>KS201EW_Numbers!N407</f>
        <v>1547</v>
      </c>
      <c r="O394" s="55">
        <f>KS201EW_Numbers!O407</f>
        <v>215</v>
      </c>
      <c r="P394" s="55">
        <f>KS201EW_Numbers!P407</f>
        <v>595</v>
      </c>
      <c r="Q394" s="55">
        <f>KS201EW_Numbers!Q407</f>
        <v>1210</v>
      </c>
      <c r="R394" s="55">
        <f>KS201EW_Numbers!R407</f>
        <v>2611</v>
      </c>
      <c r="S394" s="55">
        <f>KS201EW_Numbers!S407</f>
        <v>1418</v>
      </c>
      <c r="T394" s="55">
        <f>KS201EW_Numbers!T407</f>
        <v>1151</v>
      </c>
      <c r="U394" s="55">
        <f>KS201EW_Numbers!U407</f>
        <v>659</v>
      </c>
      <c r="V394" s="55">
        <f>KS201EW_Numbers!V407</f>
        <v>288</v>
      </c>
      <c r="W394" s="55">
        <f>KS201EW_Numbers!W407</f>
        <v>748</v>
      </c>
      <c r="X394" s="55">
        <f>SUM(F394:W394)</f>
        <v>470981</v>
      </c>
      <c r="Y394" s="55">
        <f>E394-X394</f>
        <v>0</v>
      </c>
      <c r="Z394" s="47">
        <f t="shared" si="132"/>
        <v>454971</v>
      </c>
      <c r="AA394" s="47">
        <f t="shared" si="133"/>
        <v>3228</v>
      </c>
      <c r="AB394" s="47">
        <f t="shared" si="134"/>
        <v>6178</v>
      </c>
      <c r="AC394" s="47">
        <f t="shared" si="135"/>
        <v>5568</v>
      </c>
      <c r="AD394" s="47">
        <f t="shared" si="136"/>
        <v>1036</v>
      </c>
      <c r="AE394" s="47">
        <f t="shared" si="137"/>
        <v>470981</v>
      </c>
    </row>
    <row r="395" spans="1:31" x14ac:dyDescent="0.15">
      <c r="D395" s="50" t="s">
        <v>936</v>
      </c>
      <c r="E395" s="56">
        <f t="shared" ref="E395:W395" si="139">SUM(E393:E394)</f>
        <v>680137</v>
      </c>
      <c r="F395" s="56">
        <f t="shared" si="139"/>
        <v>616753</v>
      </c>
      <c r="G395" s="56">
        <f t="shared" si="139"/>
        <v>4233</v>
      </c>
      <c r="H395" s="56">
        <f t="shared" si="139"/>
        <v>937</v>
      </c>
      <c r="I395" s="56">
        <f t="shared" si="139"/>
        <v>20946</v>
      </c>
      <c r="J395" s="56">
        <f t="shared" si="139"/>
        <v>3474</v>
      </c>
      <c r="K395" s="56">
        <f t="shared" si="139"/>
        <v>1224</v>
      </c>
      <c r="L395" s="56">
        <f t="shared" si="139"/>
        <v>2830</v>
      </c>
      <c r="M395" s="56">
        <f t="shared" si="139"/>
        <v>2266</v>
      </c>
      <c r="N395" s="56">
        <f t="shared" si="139"/>
        <v>8448</v>
      </c>
      <c r="O395" s="56">
        <f t="shared" si="139"/>
        <v>1507</v>
      </c>
      <c r="P395" s="56">
        <f t="shared" si="139"/>
        <v>1531</v>
      </c>
      <c r="Q395" s="56">
        <f t="shared" si="139"/>
        <v>2164</v>
      </c>
      <c r="R395" s="56">
        <f t="shared" si="139"/>
        <v>5893</v>
      </c>
      <c r="S395" s="56">
        <f t="shared" si="139"/>
        <v>3136</v>
      </c>
      <c r="T395" s="56">
        <f t="shared" si="139"/>
        <v>1958</v>
      </c>
      <c r="U395" s="56">
        <f t="shared" si="139"/>
        <v>995</v>
      </c>
      <c r="V395" s="56">
        <f t="shared" si="139"/>
        <v>476</v>
      </c>
      <c r="W395" s="56">
        <f t="shared" si="139"/>
        <v>1366</v>
      </c>
      <c r="X395" s="55">
        <f>SUM(F395:W395)</f>
        <v>680137</v>
      </c>
      <c r="Y395" s="55">
        <f>E395-X395</f>
        <v>0</v>
      </c>
      <c r="Z395" s="47">
        <f t="shared" si="132"/>
        <v>642869</v>
      </c>
      <c r="AA395" s="47">
        <f t="shared" si="133"/>
        <v>6089</v>
      </c>
      <c r="AB395" s="47">
        <f t="shared" si="134"/>
        <v>19543</v>
      </c>
      <c r="AC395" s="47">
        <f t="shared" si="135"/>
        <v>9794</v>
      </c>
      <c r="AD395" s="47">
        <f t="shared" si="136"/>
        <v>1842</v>
      </c>
      <c r="AE395" s="47">
        <f t="shared" si="137"/>
        <v>680137</v>
      </c>
    </row>
    <row r="396" spans="1:31" x14ac:dyDescent="0.15"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Z396" s="47">
        <f t="shared" si="132"/>
        <v>0</v>
      </c>
      <c r="AA396" s="47">
        <f t="shared" si="133"/>
        <v>0</v>
      </c>
      <c r="AB396" s="47">
        <f t="shared" si="134"/>
        <v>0</v>
      </c>
      <c r="AC396" s="47">
        <f t="shared" si="135"/>
        <v>0</v>
      </c>
      <c r="AD396" s="47">
        <f t="shared" si="136"/>
        <v>0</v>
      </c>
      <c r="AE396" s="47">
        <f t="shared" si="137"/>
        <v>0</v>
      </c>
    </row>
    <row r="397" spans="1:31" x14ac:dyDescent="0.15">
      <c r="A397" s="47" t="s">
        <v>1348</v>
      </c>
      <c r="B397" s="47" t="s">
        <v>1349</v>
      </c>
      <c r="C397" s="48" t="s">
        <v>1350</v>
      </c>
      <c r="D397" s="47" t="s">
        <v>1351</v>
      </c>
      <c r="E397" s="55">
        <f>KS201EW_Numbers!E397</f>
        <v>183491</v>
      </c>
      <c r="F397" s="55">
        <f>KS201EW_Numbers!F397</f>
        <v>153752</v>
      </c>
      <c r="G397" s="55">
        <f>KS201EW_Numbers!G397</f>
        <v>1355</v>
      </c>
      <c r="H397" s="55">
        <f>KS201EW_Numbers!H397</f>
        <v>218</v>
      </c>
      <c r="I397" s="55">
        <f>KS201EW_Numbers!I397</f>
        <v>13472</v>
      </c>
      <c r="J397" s="55">
        <f>KS201EW_Numbers!J397</f>
        <v>1043</v>
      </c>
      <c r="K397" s="55">
        <f>KS201EW_Numbers!K397</f>
        <v>601</v>
      </c>
      <c r="L397" s="55">
        <f>KS201EW_Numbers!L397</f>
        <v>1396</v>
      </c>
      <c r="M397" s="55">
        <f>KS201EW_Numbers!M397</f>
        <v>1151</v>
      </c>
      <c r="N397" s="55">
        <f>KS201EW_Numbers!N397</f>
        <v>1940</v>
      </c>
      <c r="O397" s="55">
        <f>KS201EW_Numbers!O397</f>
        <v>213</v>
      </c>
      <c r="P397" s="55">
        <f>KS201EW_Numbers!P397</f>
        <v>408</v>
      </c>
      <c r="Q397" s="55">
        <f>KS201EW_Numbers!Q397</f>
        <v>1840</v>
      </c>
      <c r="R397" s="55">
        <f>KS201EW_Numbers!R397</f>
        <v>2665</v>
      </c>
      <c r="S397" s="55">
        <f>KS201EW_Numbers!S397</f>
        <v>1208</v>
      </c>
      <c r="T397" s="55">
        <f>KS201EW_Numbers!T397</f>
        <v>380</v>
      </c>
      <c r="U397" s="55">
        <f>KS201EW_Numbers!U397</f>
        <v>176</v>
      </c>
      <c r="V397" s="55">
        <f>KS201EW_Numbers!V397</f>
        <v>693</v>
      </c>
      <c r="W397" s="55">
        <f>KS201EW_Numbers!W397</f>
        <v>980</v>
      </c>
      <c r="X397" s="55">
        <f t="shared" ref="X397:X405" si="140">SUM(F397:W397)</f>
        <v>183491</v>
      </c>
      <c r="Y397" s="55">
        <f t="shared" ref="Y397:Y405" si="141">E397-X397</f>
        <v>0</v>
      </c>
      <c r="Z397" s="47">
        <f t="shared" si="132"/>
        <v>168797</v>
      </c>
      <c r="AA397" s="47">
        <f t="shared" si="133"/>
        <v>1764</v>
      </c>
      <c r="AB397" s="47">
        <f t="shared" si="134"/>
        <v>7066</v>
      </c>
      <c r="AC397" s="47">
        <f t="shared" si="135"/>
        <v>4191</v>
      </c>
      <c r="AD397" s="47">
        <f t="shared" si="136"/>
        <v>1673</v>
      </c>
      <c r="AE397" s="47">
        <f t="shared" si="137"/>
        <v>183491</v>
      </c>
    </row>
    <row r="398" spans="1:31" x14ac:dyDescent="0.15">
      <c r="A398" s="47" t="s">
        <v>1352</v>
      </c>
      <c r="B398" s="47" t="s">
        <v>1353</v>
      </c>
      <c r="C398" s="48" t="s">
        <v>1350</v>
      </c>
      <c r="D398" s="47" t="s">
        <v>1351</v>
      </c>
      <c r="E398" s="55">
        <f>KS201EW_Numbers!E403</f>
        <v>147645</v>
      </c>
      <c r="F398" s="55">
        <f>KS201EW_Numbers!F403</f>
        <v>135698</v>
      </c>
      <c r="G398" s="55">
        <f>KS201EW_Numbers!G403</f>
        <v>756</v>
      </c>
      <c r="H398" s="55">
        <f>KS201EW_Numbers!H403</f>
        <v>214</v>
      </c>
      <c r="I398" s="55">
        <f>KS201EW_Numbers!I403</f>
        <v>4855</v>
      </c>
      <c r="J398" s="55">
        <f>KS201EW_Numbers!J403</f>
        <v>491</v>
      </c>
      <c r="K398" s="55">
        <f>KS201EW_Numbers!K403</f>
        <v>246</v>
      </c>
      <c r="L398" s="55">
        <f>KS201EW_Numbers!L403</f>
        <v>680</v>
      </c>
      <c r="M398" s="55">
        <f>KS201EW_Numbers!M403</f>
        <v>499</v>
      </c>
      <c r="N398" s="55">
        <f>KS201EW_Numbers!N403</f>
        <v>1098</v>
      </c>
      <c r="O398" s="55">
        <f>KS201EW_Numbers!O403</f>
        <v>96</v>
      </c>
      <c r="P398" s="55">
        <f>KS201EW_Numbers!P403</f>
        <v>382</v>
      </c>
      <c r="Q398" s="55">
        <f>KS201EW_Numbers!Q403</f>
        <v>698</v>
      </c>
      <c r="R398" s="55">
        <f>KS201EW_Numbers!R403</f>
        <v>1002</v>
      </c>
      <c r="S398" s="55">
        <f>KS201EW_Numbers!S403</f>
        <v>329</v>
      </c>
      <c r="T398" s="55">
        <f>KS201EW_Numbers!T403</f>
        <v>119</v>
      </c>
      <c r="U398" s="55">
        <f>KS201EW_Numbers!U403</f>
        <v>72</v>
      </c>
      <c r="V398" s="55">
        <f>KS201EW_Numbers!V403</f>
        <v>127</v>
      </c>
      <c r="W398" s="55">
        <f>KS201EW_Numbers!W403</f>
        <v>283</v>
      </c>
      <c r="X398" s="55">
        <f t="shared" si="140"/>
        <v>147645</v>
      </c>
      <c r="Y398" s="55">
        <f t="shared" si="141"/>
        <v>0</v>
      </c>
      <c r="Z398" s="47">
        <f t="shared" si="132"/>
        <v>141523</v>
      </c>
      <c r="AA398" s="47">
        <f t="shared" si="133"/>
        <v>520</v>
      </c>
      <c r="AB398" s="47">
        <f t="shared" si="134"/>
        <v>3276</v>
      </c>
      <c r="AC398" s="47">
        <f t="shared" si="135"/>
        <v>1916</v>
      </c>
      <c r="AD398" s="47">
        <f t="shared" si="136"/>
        <v>410</v>
      </c>
      <c r="AE398" s="47">
        <f t="shared" si="137"/>
        <v>147645</v>
      </c>
    </row>
    <row r="399" spans="1:31" x14ac:dyDescent="0.15">
      <c r="A399" s="47" t="s">
        <v>1354</v>
      </c>
      <c r="B399" s="47" t="s">
        <v>796</v>
      </c>
      <c r="C399" s="48" t="s">
        <v>1350</v>
      </c>
      <c r="D399" s="47" t="s">
        <v>1351</v>
      </c>
      <c r="E399" s="55">
        <f>KS201EW_Numbers!E420</f>
        <v>47752</v>
      </c>
      <c r="F399" s="55">
        <f>KS201EW_Numbers!F420</f>
        <v>45414</v>
      </c>
      <c r="G399" s="55">
        <f>KS201EW_Numbers!G420</f>
        <v>299</v>
      </c>
      <c r="H399" s="55">
        <f>KS201EW_Numbers!H420</f>
        <v>48</v>
      </c>
      <c r="I399" s="55">
        <f>KS201EW_Numbers!I420</f>
        <v>830</v>
      </c>
      <c r="J399" s="55">
        <f>KS201EW_Numbers!J420</f>
        <v>110</v>
      </c>
      <c r="K399" s="55">
        <f>KS201EW_Numbers!K420</f>
        <v>69</v>
      </c>
      <c r="L399" s="55">
        <f>KS201EW_Numbers!L420</f>
        <v>195</v>
      </c>
      <c r="M399" s="55">
        <f>KS201EW_Numbers!M420</f>
        <v>131</v>
      </c>
      <c r="N399" s="55">
        <f>KS201EW_Numbers!N420</f>
        <v>97</v>
      </c>
      <c r="O399" s="55">
        <f>KS201EW_Numbers!O420</f>
        <v>5</v>
      </c>
      <c r="P399" s="55">
        <f>KS201EW_Numbers!P420</f>
        <v>44</v>
      </c>
      <c r="Q399" s="55">
        <f>KS201EW_Numbers!Q420</f>
        <v>179</v>
      </c>
      <c r="R399" s="55">
        <f>KS201EW_Numbers!R420</f>
        <v>170</v>
      </c>
      <c r="S399" s="55">
        <f>KS201EW_Numbers!S420</f>
        <v>50</v>
      </c>
      <c r="T399" s="55">
        <f>KS201EW_Numbers!T420</f>
        <v>27</v>
      </c>
      <c r="U399" s="55">
        <f>KS201EW_Numbers!U420</f>
        <v>6</v>
      </c>
      <c r="V399" s="55">
        <f>KS201EW_Numbers!V420</f>
        <v>15</v>
      </c>
      <c r="W399" s="55">
        <f>KS201EW_Numbers!W420</f>
        <v>63</v>
      </c>
      <c r="X399" s="55">
        <f t="shared" si="140"/>
        <v>47752</v>
      </c>
      <c r="Y399" s="55">
        <f t="shared" si="141"/>
        <v>0</v>
      </c>
      <c r="Z399" s="47">
        <f t="shared" si="132"/>
        <v>46591</v>
      </c>
      <c r="AA399" s="47">
        <f t="shared" si="133"/>
        <v>83</v>
      </c>
      <c r="AB399" s="47">
        <f t="shared" si="134"/>
        <v>495</v>
      </c>
      <c r="AC399" s="47">
        <f t="shared" si="135"/>
        <v>505</v>
      </c>
      <c r="AD399" s="47">
        <f t="shared" si="136"/>
        <v>78</v>
      </c>
      <c r="AE399" s="47">
        <f t="shared" si="137"/>
        <v>47752</v>
      </c>
    </row>
    <row r="400" spans="1:31" x14ac:dyDescent="0.15">
      <c r="A400" s="47" t="s">
        <v>1355</v>
      </c>
      <c r="B400" s="47" t="s">
        <v>798</v>
      </c>
      <c r="C400" s="48" t="s">
        <v>1350</v>
      </c>
      <c r="D400" s="47" t="s">
        <v>1351</v>
      </c>
      <c r="E400" s="55">
        <f>KS201EW_Numbers!E421</f>
        <v>87166</v>
      </c>
      <c r="F400" s="55">
        <f>KS201EW_Numbers!F421</f>
        <v>83876</v>
      </c>
      <c r="G400" s="55">
        <f>KS201EW_Numbers!G421</f>
        <v>371</v>
      </c>
      <c r="H400" s="55">
        <f>KS201EW_Numbers!H421</f>
        <v>171</v>
      </c>
      <c r="I400" s="55">
        <f>KS201EW_Numbers!I421</f>
        <v>1227</v>
      </c>
      <c r="J400" s="55">
        <f>KS201EW_Numbers!J421</f>
        <v>163</v>
      </c>
      <c r="K400" s="55">
        <f>KS201EW_Numbers!K421</f>
        <v>67</v>
      </c>
      <c r="L400" s="55">
        <f>KS201EW_Numbers!L421</f>
        <v>229</v>
      </c>
      <c r="M400" s="55">
        <f>KS201EW_Numbers!M421</f>
        <v>135</v>
      </c>
      <c r="N400" s="55">
        <f>KS201EW_Numbers!N421</f>
        <v>157</v>
      </c>
      <c r="O400" s="55">
        <f>KS201EW_Numbers!O421</f>
        <v>43</v>
      </c>
      <c r="P400" s="55">
        <f>KS201EW_Numbers!P421</f>
        <v>198</v>
      </c>
      <c r="Q400" s="55">
        <f>KS201EW_Numbers!Q421</f>
        <v>167</v>
      </c>
      <c r="R400" s="55">
        <f>KS201EW_Numbers!R421</f>
        <v>172</v>
      </c>
      <c r="S400" s="55">
        <f>KS201EW_Numbers!S421</f>
        <v>61</v>
      </c>
      <c r="T400" s="55">
        <f>KS201EW_Numbers!T421</f>
        <v>29</v>
      </c>
      <c r="U400" s="55">
        <f>KS201EW_Numbers!U421</f>
        <v>16</v>
      </c>
      <c r="V400" s="55">
        <f>KS201EW_Numbers!V421</f>
        <v>26</v>
      </c>
      <c r="W400" s="55">
        <f>KS201EW_Numbers!W421</f>
        <v>58</v>
      </c>
      <c r="X400" s="55">
        <f t="shared" si="140"/>
        <v>87166</v>
      </c>
      <c r="Y400" s="55">
        <f t="shared" si="141"/>
        <v>0</v>
      </c>
      <c r="Z400" s="47">
        <f t="shared" si="132"/>
        <v>85645</v>
      </c>
      <c r="AA400" s="47">
        <f t="shared" si="133"/>
        <v>106</v>
      </c>
      <c r="AB400" s="47">
        <f t="shared" si="134"/>
        <v>737</v>
      </c>
      <c r="AC400" s="47">
        <f t="shared" si="135"/>
        <v>594</v>
      </c>
      <c r="AD400" s="47">
        <f t="shared" si="136"/>
        <v>84</v>
      </c>
      <c r="AE400" s="47">
        <f t="shared" si="137"/>
        <v>87166</v>
      </c>
    </row>
    <row r="401" spans="1:31" x14ac:dyDescent="0.15">
      <c r="A401" s="47" t="s">
        <v>1356</v>
      </c>
      <c r="B401" s="47" t="s">
        <v>800</v>
      </c>
      <c r="C401" s="48" t="s">
        <v>1350</v>
      </c>
      <c r="D401" s="47" t="s">
        <v>1351</v>
      </c>
      <c r="E401" s="55">
        <f>KS201EW_Numbers!E422</f>
        <v>68583</v>
      </c>
      <c r="F401" s="55">
        <f>KS201EW_Numbers!F422</f>
        <v>64936</v>
      </c>
      <c r="G401" s="55">
        <f>KS201EW_Numbers!G422</f>
        <v>279</v>
      </c>
      <c r="H401" s="55">
        <f>KS201EW_Numbers!H422</f>
        <v>95</v>
      </c>
      <c r="I401" s="55">
        <f>KS201EW_Numbers!I422</f>
        <v>1667</v>
      </c>
      <c r="J401" s="55">
        <f>KS201EW_Numbers!J422</f>
        <v>136</v>
      </c>
      <c r="K401" s="55">
        <f>KS201EW_Numbers!K422</f>
        <v>78</v>
      </c>
      <c r="L401" s="55">
        <f>KS201EW_Numbers!L422</f>
        <v>216</v>
      </c>
      <c r="M401" s="55">
        <f>KS201EW_Numbers!M422</f>
        <v>122</v>
      </c>
      <c r="N401" s="55">
        <f>KS201EW_Numbers!N422</f>
        <v>111</v>
      </c>
      <c r="O401" s="55">
        <f>KS201EW_Numbers!O422</f>
        <v>11</v>
      </c>
      <c r="P401" s="55">
        <f>KS201EW_Numbers!P422</f>
        <v>76</v>
      </c>
      <c r="Q401" s="55">
        <f>KS201EW_Numbers!Q422</f>
        <v>128</v>
      </c>
      <c r="R401" s="55">
        <f>KS201EW_Numbers!R422</f>
        <v>470</v>
      </c>
      <c r="S401" s="55">
        <f>KS201EW_Numbers!S422</f>
        <v>108</v>
      </c>
      <c r="T401" s="55">
        <f>KS201EW_Numbers!T422</f>
        <v>65</v>
      </c>
      <c r="U401" s="55">
        <f>KS201EW_Numbers!U422</f>
        <v>24</v>
      </c>
      <c r="V401" s="55">
        <f>KS201EW_Numbers!V422</f>
        <v>14</v>
      </c>
      <c r="W401" s="55">
        <f>KS201EW_Numbers!W422</f>
        <v>47</v>
      </c>
      <c r="X401" s="55">
        <f t="shared" si="140"/>
        <v>68583</v>
      </c>
      <c r="Y401" s="55">
        <f t="shared" si="141"/>
        <v>0</v>
      </c>
      <c r="Z401" s="47">
        <f t="shared" si="132"/>
        <v>66977</v>
      </c>
      <c r="AA401" s="47">
        <f t="shared" si="133"/>
        <v>197</v>
      </c>
      <c r="AB401" s="47">
        <f t="shared" si="134"/>
        <v>796</v>
      </c>
      <c r="AC401" s="47">
        <f t="shared" si="135"/>
        <v>552</v>
      </c>
      <c r="AD401" s="47">
        <f t="shared" si="136"/>
        <v>61</v>
      </c>
      <c r="AE401" s="47">
        <f t="shared" si="137"/>
        <v>68583</v>
      </c>
    </row>
    <row r="402" spans="1:31" x14ac:dyDescent="0.15">
      <c r="A402" s="47" t="s">
        <v>1357</v>
      </c>
      <c r="B402" s="47" t="s">
        <v>802</v>
      </c>
      <c r="C402" s="48" t="s">
        <v>1350</v>
      </c>
      <c r="D402" s="47" t="s">
        <v>1351</v>
      </c>
      <c r="E402" s="55">
        <f>KS201EW_Numbers!E423</f>
        <v>44973</v>
      </c>
      <c r="F402" s="55">
        <f>KS201EW_Numbers!F423</f>
        <v>43253</v>
      </c>
      <c r="G402" s="55">
        <f>KS201EW_Numbers!G423</f>
        <v>228</v>
      </c>
      <c r="H402" s="55">
        <f>KS201EW_Numbers!H423</f>
        <v>89</v>
      </c>
      <c r="I402" s="55">
        <f>KS201EW_Numbers!I423</f>
        <v>770</v>
      </c>
      <c r="J402" s="55">
        <f>KS201EW_Numbers!J423</f>
        <v>96</v>
      </c>
      <c r="K402" s="55">
        <f>KS201EW_Numbers!K423</f>
        <v>47</v>
      </c>
      <c r="L402" s="55">
        <f>KS201EW_Numbers!L423</f>
        <v>112</v>
      </c>
      <c r="M402" s="55">
        <f>KS201EW_Numbers!M423</f>
        <v>71</v>
      </c>
      <c r="N402" s="55">
        <f>KS201EW_Numbers!N423</f>
        <v>33</v>
      </c>
      <c r="O402" s="55">
        <f>KS201EW_Numbers!O423</f>
        <v>12</v>
      </c>
      <c r="P402" s="55">
        <f>KS201EW_Numbers!P423</f>
        <v>27</v>
      </c>
      <c r="Q402" s="55">
        <f>KS201EW_Numbers!Q423</f>
        <v>54</v>
      </c>
      <c r="R402" s="55">
        <f>KS201EW_Numbers!R423</f>
        <v>105</v>
      </c>
      <c r="S402" s="55">
        <f>KS201EW_Numbers!S423</f>
        <v>35</v>
      </c>
      <c r="T402" s="55">
        <f>KS201EW_Numbers!T423</f>
        <v>6</v>
      </c>
      <c r="U402" s="55">
        <f>KS201EW_Numbers!U423</f>
        <v>7</v>
      </c>
      <c r="V402" s="55">
        <f>KS201EW_Numbers!V423</f>
        <v>6</v>
      </c>
      <c r="W402" s="55">
        <f>KS201EW_Numbers!W423</f>
        <v>22</v>
      </c>
      <c r="X402" s="55">
        <f t="shared" si="140"/>
        <v>44973</v>
      </c>
      <c r="Y402" s="55">
        <f t="shared" si="141"/>
        <v>0</v>
      </c>
      <c r="Z402" s="47">
        <f t="shared" si="132"/>
        <v>44340</v>
      </c>
      <c r="AA402" s="47">
        <f t="shared" si="133"/>
        <v>48</v>
      </c>
      <c r="AB402" s="47">
        <f t="shared" si="134"/>
        <v>231</v>
      </c>
      <c r="AC402" s="47">
        <f t="shared" si="135"/>
        <v>326</v>
      </c>
      <c r="AD402" s="47">
        <f t="shared" si="136"/>
        <v>28</v>
      </c>
      <c r="AE402" s="47">
        <f t="shared" si="137"/>
        <v>44973</v>
      </c>
    </row>
    <row r="403" spans="1:31" x14ac:dyDescent="0.15">
      <c r="A403" s="47" t="s">
        <v>1358</v>
      </c>
      <c r="B403" s="47" t="s">
        <v>804</v>
      </c>
      <c r="C403" s="48" t="s">
        <v>1350</v>
      </c>
      <c r="D403" s="47" t="s">
        <v>1351</v>
      </c>
      <c r="E403" s="55">
        <f>KS201EW_Numbers!E424</f>
        <v>99264</v>
      </c>
      <c r="F403" s="55">
        <f>KS201EW_Numbers!F424</f>
        <v>95011</v>
      </c>
      <c r="G403" s="55">
        <f>KS201EW_Numbers!G424</f>
        <v>500</v>
      </c>
      <c r="H403" s="55">
        <f>KS201EW_Numbers!H424</f>
        <v>104</v>
      </c>
      <c r="I403" s="55">
        <f>KS201EW_Numbers!I424</f>
        <v>1669</v>
      </c>
      <c r="J403" s="55">
        <f>KS201EW_Numbers!J424</f>
        <v>200</v>
      </c>
      <c r="K403" s="55">
        <f>KS201EW_Numbers!K424</f>
        <v>100</v>
      </c>
      <c r="L403" s="55">
        <f>KS201EW_Numbers!L424</f>
        <v>275</v>
      </c>
      <c r="M403" s="55">
        <f>KS201EW_Numbers!M424</f>
        <v>195</v>
      </c>
      <c r="N403" s="55">
        <f>KS201EW_Numbers!N424</f>
        <v>242</v>
      </c>
      <c r="O403" s="55">
        <f>KS201EW_Numbers!O424</f>
        <v>59</v>
      </c>
      <c r="P403" s="55">
        <f>KS201EW_Numbers!P424</f>
        <v>87</v>
      </c>
      <c r="Q403" s="55">
        <f>KS201EW_Numbers!Q424</f>
        <v>242</v>
      </c>
      <c r="R403" s="55">
        <f>KS201EW_Numbers!R424</f>
        <v>304</v>
      </c>
      <c r="S403" s="55">
        <f>KS201EW_Numbers!S424</f>
        <v>111</v>
      </c>
      <c r="T403" s="55">
        <f>KS201EW_Numbers!T424</f>
        <v>43</v>
      </c>
      <c r="U403" s="55">
        <f>KS201EW_Numbers!U424</f>
        <v>15</v>
      </c>
      <c r="V403" s="55">
        <f>KS201EW_Numbers!V424</f>
        <v>40</v>
      </c>
      <c r="W403" s="55">
        <f>KS201EW_Numbers!W424</f>
        <v>67</v>
      </c>
      <c r="X403" s="55">
        <f t="shared" si="140"/>
        <v>99264</v>
      </c>
      <c r="Y403" s="55">
        <f t="shared" si="141"/>
        <v>0</v>
      </c>
      <c r="Z403" s="47">
        <f t="shared" si="132"/>
        <v>97284</v>
      </c>
      <c r="AA403" s="47">
        <f t="shared" si="133"/>
        <v>169</v>
      </c>
      <c r="AB403" s="47">
        <f t="shared" si="134"/>
        <v>934</v>
      </c>
      <c r="AC403" s="47">
        <f t="shared" si="135"/>
        <v>770</v>
      </c>
      <c r="AD403" s="47">
        <f t="shared" si="136"/>
        <v>107</v>
      </c>
      <c r="AE403" s="47">
        <f t="shared" si="137"/>
        <v>99264</v>
      </c>
    </row>
    <row r="404" spans="1:31" x14ac:dyDescent="0.15">
      <c r="A404" s="47" t="s">
        <v>1359</v>
      </c>
      <c r="B404" s="47" t="s">
        <v>806</v>
      </c>
      <c r="C404" s="48" t="s">
        <v>1350</v>
      </c>
      <c r="D404" s="47" t="s">
        <v>1351</v>
      </c>
      <c r="E404" s="55">
        <f>KS201EW_Numbers!E425</f>
        <v>65167</v>
      </c>
      <c r="F404" s="55">
        <f>KS201EW_Numbers!F425</f>
        <v>61860</v>
      </c>
      <c r="G404" s="55">
        <f>KS201EW_Numbers!G425</f>
        <v>298</v>
      </c>
      <c r="H404" s="55">
        <f>KS201EW_Numbers!H425</f>
        <v>48</v>
      </c>
      <c r="I404" s="55">
        <f>KS201EW_Numbers!I425</f>
        <v>1274</v>
      </c>
      <c r="J404" s="55">
        <f>KS201EW_Numbers!J425</f>
        <v>247</v>
      </c>
      <c r="K404" s="55">
        <f>KS201EW_Numbers!K425</f>
        <v>70</v>
      </c>
      <c r="L404" s="55">
        <f>KS201EW_Numbers!L425</f>
        <v>185</v>
      </c>
      <c r="M404" s="55">
        <f>KS201EW_Numbers!M425</f>
        <v>151</v>
      </c>
      <c r="N404" s="55">
        <f>KS201EW_Numbers!N425</f>
        <v>97</v>
      </c>
      <c r="O404" s="55">
        <f>KS201EW_Numbers!O425</f>
        <v>21</v>
      </c>
      <c r="P404" s="55">
        <f>KS201EW_Numbers!P425</f>
        <v>93</v>
      </c>
      <c r="Q404" s="55">
        <f>KS201EW_Numbers!Q425</f>
        <v>173</v>
      </c>
      <c r="R404" s="55">
        <f>KS201EW_Numbers!R425</f>
        <v>256</v>
      </c>
      <c r="S404" s="55">
        <f>KS201EW_Numbers!S425</f>
        <v>153</v>
      </c>
      <c r="T404" s="55">
        <f>KS201EW_Numbers!T425</f>
        <v>125</v>
      </c>
      <c r="U404" s="55">
        <f>KS201EW_Numbers!U425</f>
        <v>43</v>
      </c>
      <c r="V404" s="55">
        <f>KS201EW_Numbers!V425</f>
        <v>15</v>
      </c>
      <c r="W404" s="55">
        <f>KS201EW_Numbers!W425</f>
        <v>58</v>
      </c>
      <c r="X404" s="55">
        <f t="shared" si="140"/>
        <v>65167</v>
      </c>
      <c r="Y404" s="55">
        <f t="shared" si="141"/>
        <v>0</v>
      </c>
      <c r="Z404" s="47">
        <f t="shared" si="132"/>
        <v>63480</v>
      </c>
      <c r="AA404" s="47">
        <f t="shared" si="133"/>
        <v>321</v>
      </c>
      <c r="AB404" s="47">
        <f t="shared" si="134"/>
        <v>640</v>
      </c>
      <c r="AC404" s="47">
        <f t="shared" si="135"/>
        <v>653</v>
      </c>
      <c r="AD404" s="47">
        <f t="shared" si="136"/>
        <v>73</v>
      </c>
      <c r="AE404" s="47">
        <f t="shared" si="137"/>
        <v>65167</v>
      </c>
    </row>
    <row r="405" spans="1:31" x14ac:dyDescent="0.15">
      <c r="D405" s="50" t="s">
        <v>936</v>
      </c>
      <c r="E405" s="56">
        <f t="shared" ref="E405:W405" si="142">SUM(E397:E404)</f>
        <v>744041</v>
      </c>
      <c r="F405" s="56">
        <f t="shared" si="142"/>
        <v>683800</v>
      </c>
      <c r="G405" s="56">
        <f t="shared" si="142"/>
        <v>4086</v>
      </c>
      <c r="H405" s="56">
        <f t="shared" si="142"/>
        <v>987</v>
      </c>
      <c r="I405" s="56">
        <f t="shared" si="142"/>
        <v>25764</v>
      </c>
      <c r="J405" s="56">
        <f t="shared" si="142"/>
        <v>2486</v>
      </c>
      <c r="K405" s="56">
        <f t="shared" si="142"/>
        <v>1278</v>
      </c>
      <c r="L405" s="56">
        <f t="shared" si="142"/>
        <v>3288</v>
      </c>
      <c r="M405" s="56">
        <f t="shared" si="142"/>
        <v>2455</v>
      </c>
      <c r="N405" s="56">
        <f t="shared" si="142"/>
        <v>3775</v>
      </c>
      <c r="O405" s="56">
        <f t="shared" si="142"/>
        <v>460</v>
      </c>
      <c r="P405" s="56">
        <f t="shared" si="142"/>
        <v>1315</v>
      </c>
      <c r="Q405" s="56">
        <f t="shared" si="142"/>
        <v>3481</v>
      </c>
      <c r="R405" s="56">
        <f t="shared" si="142"/>
        <v>5144</v>
      </c>
      <c r="S405" s="56">
        <f t="shared" si="142"/>
        <v>2055</v>
      </c>
      <c r="T405" s="56">
        <f t="shared" si="142"/>
        <v>794</v>
      </c>
      <c r="U405" s="56">
        <f t="shared" si="142"/>
        <v>359</v>
      </c>
      <c r="V405" s="56">
        <f t="shared" si="142"/>
        <v>936</v>
      </c>
      <c r="W405" s="56">
        <f t="shared" si="142"/>
        <v>1578</v>
      </c>
      <c r="X405" s="55">
        <f t="shared" si="140"/>
        <v>744041</v>
      </c>
      <c r="Y405" s="55">
        <f t="shared" si="141"/>
        <v>0</v>
      </c>
      <c r="Z405" s="47">
        <f t="shared" si="132"/>
        <v>714637</v>
      </c>
      <c r="AA405" s="47">
        <f t="shared" si="133"/>
        <v>3208</v>
      </c>
      <c r="AB405" s="47">
        <f t="shared" si="134"/>
        <v>14175</v>
      </c>
      <c r="AC405" s="47">
        <f t="shared" si="135"/>
        <v>9507</v>
      </c>
      <c r="AD405" s="47">
        <f t="shared" si="136"/>
        <v>2514</v>
      </c>
      <c r="AE405" s="47">
        <f t="shared" si="137"/>
        <v>744041</v>
      </c>
    </row>
    <row r="406" spans="1:31" x14ac:dyDescent="0.15"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Z406" s="47">
        <f t="shared" si="132"/>
        <v>0</v>
      </c>
      <c r="AA406" s="47">
        <f t="shared" si="133"/>
        <v>0</v>
      </c>
      <c r="AB406" s="47">
        <f t="shared" si="134"/>
        <v>0</v>
      </c>
      <c r="AC406" s="47">
        <f t="shared" si="135"/>
        <v>0</v>
      </c>
      <c r="AD406" s="47">
        <f t="shared" si="136"/>
        <v>0</v>
      </c>
      <c r="AE406" s="47">
        <f t="shared" si="137"/>
        <v>0</v>
      </c>
    </row>
    <row r="407" spans="1:31" x14ac:dyDescent="0.15">
      <c r="A407" s="57" t="s">
        <v>1360</v>
      </c>
      <c r="B407" s="57" t="s">
        <v>836</v>
      </c>
      <c r="C407" s="57" t="s">
        <v>1361</v>
      </c>
      <c r="D407" s="57" t="s">
        <v>1362</v>
      </c>
      <c r="E407" s="58">
        <f>KS201EW_Numbers!E444</f>
        <v>69751</v>
      </c>
      <c r="F407" s="58">
        <f>KS201EW_Numbers!F444</f>
        <v>67349</v>
      </c>
      <c r="G407" s="58">
        <f>KS201EW_Numbers!G444</f>
        <v>476</v>
      </c>
      <c r="H407" s="58">
        <f>KS201EW_Numbers!H444</f>
        <v>65</v>
      </c>
      <c r="I407" s="58">
        <f>KS201EW_Numbers!I444</f>
        <v>630</v>
      </c>
      <c r="J407" s="58">
        <f>KS201EW_Numbers!J444</f>
        <v>180</v>
      </c>
      <c r="K407" s="58">
        <f>KS201EW_Numbers!K444</f>
        <v>41</v>
      </c>
      <c r="L407" s="58">
        <f>KS201EW_Numbers!L444</f>
        <v>180</v>
      </c>
      <c r="M407" s="58">
        <f>KS201EW_Numbers!M444</f>
        <v>79</v>
      </c>
      <c r="N407" s="58">
        <f>KS201EW_Numbers!N444</f>
        <v>135</v>
      </c>
      <c r="O407" s="58">
        <f>KS201EW_Numbers!O444</f>
        <v>33</v>
      </c>
      <c r="P407" s="58">
        <f>KS201EW_Numbers!P444</f>
        <v>53</v>
      </c>
      <c r="Q407" s="58">
        <f>KS201EW_Numbers!Q444</f>
        <v>153</v>
      </c>
      <c r="R407" s="58">
        <f>KS201EW_Numbers!R444</f>
        <v>117</v>
      </c>
      <c r="S407" s="58">
        <f>KS201EW_Numbers!S444</f>
        <v>50</v>
      </c>
      <c r="T407" s="58">
        <f>KS201EW_Numbers!T444</f>
        <v>25</v>
      </c>
      <c r="U407" s="58">
        <f>KS201EW_Numbers!U444</f>
        <v>6</v>
      </c>
      <c r="V407" s="58">
        <f>KS201EW_Numbers!V444</f>
        <v>134</v>
      </c>
      <c r="W407" s="58">
        <f>KS201EW_Numbers!W444</f>
        <v>45</v>
      </c>
      <c r="X407" s="55">
        <f t="shared" ref="X407:X413" si="143">SUM(F407:W407)</f>
        <v>69751</v>
      </c>
      <c r="Y407" s="55">
        <f t="shared" ref="Y407:Y413" si="144">E407-X407</f>
        <v>0</v>
      </c>
      <c r="Z407" s="47">
        <f t="shared" si="132"/>
        <v>68520</v>
      </c>
      <c r="AA407" s="47">
        <f t="shared" si="133"/>
        <v>81</v>
      </c>
      <c r="AB407" s="47">
        <f t="shared" si="134"/>
        <v>491</v>
      </c>
      <c r="AC407" s="47">
        <f t="shared" si="135"/>
        <v>480</v>
      </c>
      <c r="AD407" s="47">
        <f t="shared" si="136"/>
        <v>179</v>
      </c>
      <c r="AE407" s="47">
        <f t="shared" si="137"/>
        <v>69751</v>
      </c>
    </row>
    <row r="408" spans="1:31" x14ac:dyDescent="0.15">
      <c r="A408" s="57" t="s">
        <v>1363</v>
      </c>
      <c r="B408" s="57" t="s">
        <v>838</v>
      </c>
      <c r="C408" s="57" t="s">
        <v>1361</v>
      </c>
      <c r="D408" s="57" t="s">
        <v>1362</v>
      </c>
      <c r="E408" s="58">
        <f>KS201EW_Numbers!E445</f>
        <v>121874</v>
      </c>
      <c r="F408" s="58">
        <f>KS201EW_Numbers!F445</f>
        <v>115072</v>
      </c>
      <c r="G408" s="58">
        <f>KS201EW_Numbers!G445</f>
        <v>570</v>
      </c>
      <c r="H408" s="58">
        <f>KS201EW_Numbers!H445</f>
        <v>153</v>
      </c>
      <c r="I408" s="58">
        <f>KS201EW_Numbers!I445</f>
        <v>1778</v>
      </c>
      <c r="J408" s="58">
        <f>KS201EW_Numbers!J445</f>
        <v>287</v>
      </c>
      <c r="K408" s="58">
        <f>KS201EW_Numbers!K445</f>
        <v>126</v>
      </c>
      <c r="L408" s="58">
        <f>KS201EW_Numbers!L445</f>
        <v>332</v>
      </c>
      <c r="M408" s="58">
        <f>KS201EW_Numbers!M445</f>
        <v>219</v>
      </c>
      <c r="N408" s="58">
        <f>KS201EW_Numbers!N445</f>
        <v>461</v>
      </c>
      <c r="O408" s="58">
        <f>KS201EW_Numbers!O445</f>
        <v>220</v>
      </c>
      <c r="P408" s="58">
        <f>KS201EW_Numbers!P445</f>
        <v>176</v>
      </c>
      <c r="Q408" s="58">
        <f>KS201EW_Numbers!Q445</f>
        <v>905</v>
      </c>
      <c r="R408" s="58">
        <f>KS201EW_Numbers!R445</f>
        <v>408</v>
      </c>
      <c r="S408" s="58">
        <f>KS201EW_Numbers!S445</f>
        <v>195</v>
      </c>
      <c r="T408" s="58">
        <f>KS201EW_Numbers!T445</f>
        <v>70</v>
      </c>
      <c r="U408" s="58">
        <f>KS201EW_Numbers!U445</f>
        <v>24</v>
      </c>
      <c r="V408" s="58">
        <f>KS201EW_Numbers!V445</f>
        <v>700</v>
      </c>
      <c r="W408" s="58">
        <f>KS201EW_Numbers!W445</f>
        <v>178</v>
      </c>
      <c r="X408" s="55">
        <f t="shared" si="143"/>
        <v>121874</v>
      </c>
      <c r="Y408" s="55">
        <f t="shared" si="144"/>
        <v>0</v>
      </c>
      <c r="Z408" s="47">
        <f t="shared" si="132"/>
        <v>117573</v>
      </c>
      <c r="AA408" s="47">
        <f t="shared" si="133"/>
        <v>289</v>
      </c>
      <c r="AB408" s="47">
        <f t="shared" si="134"/>
        <v>2170</v>
      </c>
      <c r="AC408" s="47">
        <f t="shared" si="135"/>
        <v>964</v>
      </c>
      <c r="AD408" s="47">
        <f t="shared" si="136"/>
        <v>878</v>
      </c>
      <c r="AE408" s="47">
        <f t="shared" si="137"/>
        <v>121874</v>
      </c>
    </row>
    <row r="409" spans="1:31" x14ac:dyDescent="0.15">
      <c r="A409" s="57" t="s">
        <v>1364</v>
      </c>
      <c r="B409" s="57" t="s">
        <v>840</v>
      </c>
      <c r="C409" s="57" t="s">
        <v>1361</v>
      </c>
      <c r="D409" s="57" t="s">
        <v>1362</v>
      </c>
      <c r="E409" s="58">
        <f>KS201EW_Numbers!E446</f>
        <v>115228</v>
      </c>
      <c r="F409" s="58">
        <f>KS201EW_Numbers!F446</f>
        <v>109911</v>
      </c>
      <c r="G409" s="58">
        <f>KS201EW_Numbers!G446</f>
        <v>840</v>
      </c>
      <c r="H409" s="58">
        <f>KS201EW_Numbers!H446</f>
        <v>65</v>
      </c>
      <c r="I409" s="58">
        <f>KS201EW_Numbers!I446</f>
        <v>1733</v>
      </c>
      <c r="J409" s="58">
        <f>KS201EW_Numbers!J446</f>
        <v>294</v>
      </c>
      <c r="K409" s="58">
        <f>KS201EW_Numbers!K446</f>
        <v>124</v>
      </c>
      <c r="L409" s="58">
        <f>KS201EW_Numbers!L446</f>
        <v>275</v>
      </c>
      <c r="M409" s="58">
        <f>KS201EW_Numbers!M446</f>
        <v>201</v>
      </c>
      <c r="N409" s="58">
        <f>KS201EW_Numbers!N446</f>
        <v>317</v>
      </c>
      <c r="O409" s="58">
        <f>KS201EW_Numbers!O446</f>
        <v>101</v>
      </c>
      <c r="P409" s="58">
        <f>KS201EW_Numbers!P446</f>
        <v>134</v>
      </c>
      <c r="Q409" s="58">
        <f>KS201EW_Numbers!Q446</f>
        <v>376</v>
      </c>
      <c r="R409" s="58">
        <f>KS201EW_Numbers!R446</f>
        <v>324</v>
      </c>
      <c r="S409" s="58">
        <f>KS201EW_Numbers!S446</f>
        <v>114</v>
      </c>
      <c r="T409" s="58">
        <f>KS201EW_Numbers!T446</f>
        <v>54</v>
      </c>
      <c r="U409" s="58">
        <f>KS201EW_Numbers!U446</f>
        <v>31</v>
      </c>
      <c r="V409" s="58">
        <f>KS201EW_Numbers!V446</f>
        <v>200</v>
      </c>
      <c r="W409" s="58">
        <f>KS201EW_Numbers!W446</f>
        <v>134</v>
      </c>
      <c r="X409" s="55">
        <f t="shared" si="143"/>
        <v>115228</v>
      </c>
      <c r="Y409" s="55">
        <f t="shared" si="144"/>
        <v>0</v>
      </c>
      <c r="Z409" s="47">
        <f t="shared" si="132"/>
        <v>112549</v>
      </c>
      <c r="AA409" s="47">
        <f t="shared" si="133"/>
        <v>199</v>
      </c>
      <c r="AB409" s="47">
        <f t="shared" si="134"/>
        <v>1252</v>
      </c>
      <c r="AC409" s="47">
        <f t="shared" si="135"/>
        <v>894</v>
      </c>
      <c r="AD409" s="47">
        <f t="shared" si="136"/>
        <v>334</v>
      </c>
      <c r="AE409" s="47">
        <f t="shared" si="137"/>
        <v>115228</v>
      </c>
    </row>
    <row r="410" spans="1:31" x14ac:dyDescent="0.15">
      <c r="A410" s="57" t="s">
        <v>1365</v>
      </c>
      <c r="B410" s="57" t="s">
        <v>842</v>
      </c>
      <c r="C410" s="57" t="s">
        <v>1361</v>
      </c>
      <c r="D410" s="57" t="s">
        <v>1362</v>
      </c>
      <c r="E410" s="58">
        <f>KS201EW_Numbers!E447</f>
        <v>93734</v>
      </c>
      <c r="F410" s="58">
        <f>KS201EW_Numbers!F447</f>
        <v>89581</v>
      </c>
      <c r="G410" s="58">
        <f>KS201EW_Numbers!G447</f>
        <v>533</v>
      </c>
      <c r="H410" s="58">
        <f>KS201EW_Numbers!H447</f>
        <v>34</v>
      </c>
      <c r="I410" s="58">
        <f>KS201EW_Numbers!I447</f>
        <v>1106</v>
      </c>
      <c r="J410" s="58">
        <f>KS201EW_Numbers!J447</f>
        <v>251</v>
      </c>
      <c r="K410" s="58">
        <f>KS201EW_Numbers!K447</f>
        <v>80</v>
      </c>
      <c r="L410" s="58">
        <f>KS201EW_Numbers!L447</f>
        <v>269</v>
      </c>
      <c r="M410" s="58">
        <f>KS201EW_Numbers!M447</f>
        <v>151</v>
      </c>
      <c r="N410" s="58">
        <f>KS201EW_Numbers!N447</f>
        <v>240</v>
      </c>
      <c r="O410" s="58">
        <f>KS201EW_Numbers!O447</f>
        <v>157</v>
      </c>
      <c r="P410" s="58">
        <f>KS201EW_Numbers!P447</f>
        <v>111</v>
      </c>
      <c r="Q410" s="58">
        <f>KS201EW_Numbers!Q447</f>
        <v>346</v>
      </c>
      <c r="R410" s="58">
        <f>KS201EW_Numbers!R447</f>
        <v>576</v>
      </c>
      <c r="S410" s="58">
        <f>KS201EW_Numbers!S447</f>
        <v>104</v>
      </c>
      <c r="T410" s="58">
        <f>KS201EW_Numbers!T447</f>
        <v>35</v>
      </c>
      <c r="U410" s="58">
        <f>KS201EW_Numbers!U447</f>
        <v>22</v>
      </c>
      <c r="V410" s="58">
        <f>KS201EW_Numbers!V447</f>
        <v>39</v>
      </c>
      <c r="W410" s="58">
        <f>KS201EW_Numbers!W447</f>
        <v>99</v>
      </c>
      <c r="X410" s="55">
        <f t="shared" si="143"/>
        <v>93734</v>
      </c>
      <c r="Y410" s="55">
        <f t="shared" si="144"/>
        <v>0</v>
      </c>
      <c r="Z410" s="47">
        <f t="shared" si="132"/>
        <v>91254</v>
      </c>
      <c r="AA410" s="47">
        <f t="shared" si="133"/>
        <v>161</v>
      </c>
      <c r="AB410" s="47">
        <f t="shared" si="134"/>
        <v>1430</v>
      </c>
      <c r="AC410" s="47">
        <f t="shared" si="135"/>
        <v>751</v>
      </c>
      <c r="AD410" s="47">
        <f t="shared" si="136"/>
        <v>138</v>
      </c>
      <c r="AE410" s="47">
        <f t="shared" si="137"/>
        <v>93734</v>
      </c>
    </row>
    <row r="411" spans="1:31" x14ac:dyDescent="0.15">
      <c r="A411" s="57" t="s">
        <v>1366</v>
      </c>
      <c r="B411" s="57" t="s">
        <v>844</v>
      </c>
      <c r="C411" s="57" t="s">
        <v>1361</v>
      </c>
      <c r="D411" s="57" t="s">
        <v>1362</v>
      </c>
      <c r="E411" s="58">
        <f>KS201EW_Numbers!E448</f>
        <v>152506</v>
      </c>
      <c r="F411" s="58">
        <f>KS201EW_Numbers!F448</f>
        <v>146185</v>
      </c>
      <c r="G411" s="58">
        <f>KS201EW_Numbers!G448</f>
        <v>693</v>
      </c>
      <c r="H411" s="58">
        <f>KS201EW_Numbers!H448</f>
        <v>95</v>
      </c>
      <c r="I411" s="58">
        <f>KS201EW_Numbers!I448</f>
        <v>3188</v>
      </c>
      <c r="J411" s="58">
        <f>KS201EW_Numbers!J448</f>
        <v>267</v>
      </c>
      <c r="K411" s="58">
        <f>KS201EW_Numbers!K448</f>
        <v>121</v>
      </c>
      <c r="L411" s="58">
        <f>KS201EW_Numbers!L448</f>
        <v>258</v>
      </c>
      <c r="M411" s="58">
        <f>KS201EW_Numbers!M448</f>
        <v>205</v>
      </c>
      <c r="N411" s="58">
        <f>KS201EW_Numbers!N448</f>
        <v>296</v>
      </c>
      <c r="O411" s="58">
        <f>KS201EW_Numbers!O448</f>
        <v>87</v>
      </c>
      <c r="P411" s="58">
        <f>KS201EW_Numbers!P448</f>
        <v>223</v>
      </c>
      <c r="Q411" s="58">
        <f>KS201EW_Numbers!Q448</f>
        <v>323</v>
      </c>
      <c r="R411" s="58">
        <f>KS201EW_Numbers!R448</f>
        <v>272</v>
      </c>
      <c r="S411" s="58">
        <f>KS201EW_Numbers!S448</f>
        <v>88</v>
      </c>
      <c r="T411" s="58">
        <f>KS201EW_Numbers!T448</f>
        <v>42</v>
      </c>
      <c r="U411" s="58">
        <f>KS201EW_Numbers!U448</f>
        <v>12</v>
      </c>
      <c r="V411" s="58">
        <f>KS201EW_Numbers!V448</f>
        <v>50</v>
      </c>
      <c r="W411" s="58">
        <f>KS201EW_Numbers!W448</f>
        <v>101</v>
      </c>
      <c r="X411" s="55">
        <f t="shared" si="143"/>
        <v>152506</v>
      </c>
      <c r="Y411" s="55">
        <f t="shared" si="144"/>
        <v>0</v>
      </c>
      <c r="Z411" s="47">
        <f t="shared" si="132"/>
        <v>150161</v>
      </c>
      <c r="AA411" s="47">
        <f t="shared" si="133"/>
        <v>142</v>
      </c>
      <c r="AB411" s="47">
        <f t="shared" si="134"/>
        <v>1201</v>
      </c>
      <c r="AC411" s="47">
        <f t="shared" si="135"/>
        <v>851</v>
      </c>
      <c r="AD411" s="47">
        <f t="shared" si="136"/>
        <v>151</v>
      </c>
      <c r="AE411" s="47">
        <f t="shared" si="137"/>
        <v>152506</v>
      </c>
    </row>
    <row r="412" spans="1:31" x14ac:dyDescent="0.15">
      <c r="A412" s="57" t="s">
        <v>1367</v>
      </c>
      <c r="B412" s="57" t="s">
        <v>846</v>
      </c>
      <c r="C412" s="57" t="s">
        <v>1361</v>
      </c>
      <c r="D412" s="57" t="s">
        <v>1362</v>
      </c>
      <c r="E412" s="58">
        <f>KS201EW_Numbers!E449</f>
        <v>134844</v>
      </c>
      <c r="F412" s="58">
        <f>KS201EW_Numbers!F449</f>
        <v>125477</v>
      </c>
      <c r="G412" s="58">
        <f>KS201EW_Numbers!G449</f>
        <v>492</v>
      </c>
      <c r="H412" s="58">
        <f>KS201EW_Numbers!H449</f>
        <v>104</v>
      </c>
      <c r="I412" s="58">
        <f>KS201EW_Numbers!I449</f>
        <v>4574</v>
      </c>
      <c r="J412" s="58">
        <f>KS201EW_Numbers!J449</f>
        <v>264</v>
      </c>
      <c r="K412" s="58">
        <f>KS201EW_Numbers!K449</f>
        <v>180</v>
      </c>
      <c r="L412" s="58">
        <f>KS201EW_Numbers!L449</f>
        <v>326</v>
      </c>
      <c r="M412" s="58">
        <f>KS201EW_Numbers!M449</f>
        <v>240</v>
      </c>
      <c r="N412" s="58">
        <f>KS201EW_Numbers!N449</f>
        <v>857</v>
      </c>
      <c r="O412" s="58">
        <f>KS201EW_Numbers!O449</f>
        <v>181</v>
      </c>
      <c r="P412" s="58">
        <f>KS201EW_Numbers!P449</f>
        <v>206</v>
      </c>
      <c r="Q412" s="58">
        <f>KS201EW_Numbers!Q449</f>
        <v>426</v>
      </c>
      <c r="R412" s="58">
        <f>KS201EW_Numbers!R449</f>
        <v>651</v>
      </c>
      <c r="S412" s="58">
        <f>KS201EW_Numbers!S449</f>
        <v>526</v>
      </c>
      <c r="T412" s="58">
        <f>KS201EW_Numbers!T449</f>
        <v>57</v>
      </c>
      <c r="U412" s="58">
        <f>KS201EW_Numbers!U449</f>
        <v>42</v>
      </c>
      <c r="V412" s="58">
        <f>KS201EW_Numbers!V449</f>
        <v>96</v>
      </c>
      <c r="W412" s="58">
        <f>KS201EW_Numbers!W449</f>
        <v>145</v>
      </c>
      <c r="X412" s="55">
        <f t="shared" si="143"/>
        <v>134844</v>
      </c>
      <c r="Y412" s="55">
        <f t="shared" si="144"/>
        <v>0</v>
      </c>
      <c r="Z412" s="47">
        <f t="shared" si="132"/>
        <v>130647</v>
      </c>
      <c r="AA412" s="47">
        <f t="shared" si="133"/>
        <v>625</v>
      </c>
      <c r="AB412" s="47">
        <f t="shared" si="134"/>
        <v>2321</v>
      </c>
      <c r="AC412" s="47">
        <f t="shared" si="135"/>
        <v>1010</v>
      </c>
      <c r="AD412" s="47">
        <f t="shared" si="136"/>
        <v>241</v>
      </c>
      <c r="AE412" s="47">
        <f t="shared" si="137"/>
        <v>134844</v>
      </c>
    </row>
    <row r="413" spans="1:31" x14ac:dyDescent="0.15">
      <c r="A413" s="57"/>
      <c r="B413" s="57"/>
      <c r="C413" s="57"/>
      <c r="D413" s="50" t="s">
        <v>936</v>
      </c>
      <c r="E413" s="56">
        <f t="shared" ref="E413:W413" si="145">SUM(E407:E412)</f>
        <v>687937</v>
      </c>
      <c r="F413" s="56">
        <f t="shared" si="145"/>
        <v>653575</v>
      </c>
      <c r="G413" s="56">
        <f t="shared" si="145"/>
        <v>3604</v>
      </c>
      <c r="H413" s="56">
        <f t="shared" si="145"/>
        <v>516</v>
      </c>
      <c r="I413" s="56">
        <f t="shared" si="145"/>
        <v>13009</v>
      </c>
      <c r="J413" s="56">
        <f t="shared" si="145"/>
        <v>1543</v>
      </c>
      <c r="K413" s="56">
        <f t="shared" si="145"/>
        <v>672</v>
      </c>
      <c r="L413" s="56">
        <f t="shared" si="145"/>
        <v>1640</v>
      </c>
      <c r="M413" s="56">
        <f t="shared" si="145"/>
        <v>1095</v>
      </c>
      <c r="N413" s="56">
        <f t="shared" si="145"/>
        <v>2306</v>
      </c>
      <c r="O413" s="56">
        <f t="shared" si="145"/>
        <v>779</v>
      </c>
      <c r="P413" s="56">
        <f t="shared" si="145"/>
        <v>903</v>
      </c>
      <c r="Q413" s="56">
        <f t="shared" si="145"/>
        <v>2529</v>
      </c>
      <c r="R413" s="56">
        <f t="shared" si="145"/>
        <v>2348</v>
      </c>
      <c r="S413" s="56">
        <f t="shared" si="145"/>
        <v>1077</v>
      </c>
      <c r="T413" s="56">
        <f t="shared" si="145"/>
        <v>283</v>
      </c>
      <c r="U413" s="56">
        <f t="shared" si="145"/>
        <v>137</v>
      </c>
      <c r="V413" s="56">
        <f t="shared" si="145"/>
        <v>1219</v>
      </c>
      <c r="W413" s="56">
        <f t="shared" si="145"/>
        <v>702</v>
      </c>
      <c r="X413" s="55">
        <f t="shared" si="143"/>
        <v>687937</v>
      </c>
      <c r="Y413" s="55">
        <f t="shared" si="144"/>
        <v>0</v>
      </c>
      <c r="Z413" s="47">
        <f t="shared" si="132"/>
        <v>670704</v>
      </c>
      <c r="AA413" s="47">
        <f t="shared" si="133"/>
        <v>1497</v>
      </c>
      <c r="AB413" s="47">
        <f t="shared" si="134"/>
        <v>8865</v>
      </c>
      <c r="AC413" s="47">
        <f t="shared" si="135"/>
        <v>4950</v>
      </c>
      <c r="AD413" s="47">
        <f t="shared" si="136"/>
        <v>1921</v>
      </c>
      <c r="AE413" s="47">
        <f t="shared" si="137"/>
        <v>687937</v>
      </c>
    </row>
    <row r="414" spans="1:31" x14ac:dyDescent="0.15"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Z414" s="47">
        <f t="shared" si="132"/>
        <v>0</v>
      </c>
      <c r="AA414" s="47">
        <f t="shared" si="133"/>
        <v>0</v>
      </c>
      <c r="AB414" s="47">
        <f t="shared" si="134"/>
        <v>0</v>
      </c>
      <c r="AC414" s="47">
        <f t="shared" si="135"/>
        <v>0</v>
      </c>
      <c r="AD414" s="47">
        <f t="shared" si="136"/>
        <v>0</v>
      </c>
      <c r="AE414" s="47">
        <f t="shared" si="137"/>
        <v>0</v>
      </c>
    </row>
    <row r="415" spans="1:31" x14ac:dyDescent="0.15">
      <c r="A415" s="57" t="s">
        <v>1368</v>
      </c>
      <c r="B415" s="57" t="s">
        <v>870</v>
      </c>
      <c r="C415" s="57" t="s">
        <v>1369</v>
      </c>
      <c r="D415" s="57" t="s">
        <v>1370</v>
      </c>
      <c r="E415" s="58">
        <f>KS201EW_Numbers!E461</f>
        <v>178806</v>
      </c>
      <c r="F415" s="58">
        <f>KS201EW_Numbers!F461</f>
        <v>173899</v>
      </c>
      <c r="G415" s="58">
        <f>KS201EW_Numbers!G461</f>
        <v>402</v>
      </c>
      <c r="H415" s="58">
        <f>KS201EW_Numbers!H461</f>
        <v>31</v>
      </c>
      <c r="I415" s="58">
        <f>KS201EW_Numbers!I461</f>
        <v>1513</v>
      </c>
      <c r="J415" s="58">
        <f>KS201EW_Numbers!J461</f>
        <v>454</v>
      </c>
      <c r="K415" s="58">
        <f>KS201EW_Numbers!K461</f>
        <v>147</v>
      </c>
      <c r="L415" s="58">
        <f>KS201EW_Numbers!L461</f>
        <v>296</v>
      </c>
      <c r="M415" s="58">
        <f>KS201EW_Numbers!M461</f>
        <v>277</v>
      </c>
      <c r="N415" s="58">
        <f>KS201EW_Numbers!N461</f>
        <v>327</v>
      </c>
      <c r="O415" s="58">
        <f>KS201EW_Numbers!O461</f>
        <v>123</v>
      </c>
      <c r="P415" s="58">
        <f>KS201EW_Numbers!P461</f>
        <v>32</v>
      </c>
      <c r="Q415" s="58">
        <f>KS201EW_Numbers!Q461</f>
        <v>495</v>
      </c>
      <c r="R415" s="58">
        <f>KS201EW_Numbers!R461</f>
        <v>369</v>
      </c>
      <c r="S415" s="58">
        <f>KS201EW_Numbers!S461</f>
        <v>121</v>
      </c>
      <c r="T415" s="58">
        <f>KS201EW_Numbers!T461</f>
        <v>112</v>
      </c>
      <c r="U415" s="58">
        <f>KS201EW_Numbers!U461</f>
        <v>9</v>
      </c>
      <c r="V415" s="58">
        <f>KS201EW_Numbers!V461</f>
        <v>67</v>
      </c>
      <c r="W415" s="58">
        <f>KS201EW_Numbers!W461</f>
        <v>132</v>
      </c>
      <c r="X415" s="55">
        <f t="shared" ref="X415:X420" si="146">SUM(F415:W415)</f>
        <v>178806</v>
      </c>
      <c r="Y415" s="55">
        <f t="shared" ref="Y415:Y420" si="147">E415-X415</f>
        <v>0</v>
      </c>
      <c r="Z415" s="47">
        <f t="shared" si="132"/>
        <v>175845</v>
      </c>
      <c r="AA415" s="47">
        <f t="shared" si="133"/>
        <v>242</v>
      </c>
      <c r="AB415" s="47">
        <f t="shared" si="134"/>
        <v>1346</v>
      </c>
      <c r="AC415" s="47">
        <f t="shared" si="135"/>
        <v>1174</v>
      </c>
      <c r="AD415" s="47">
        <f t="shared" si="136"/>
        <v>199</v>
      </c>
      <c r="AE415" s="47">
        <f t="shared" si="137"/>
        <v>178806</v>
      </c>
    </row>
    <row r="416" spans="1:31" x14ac:dyDescent="0.15">
      <c r="A416" s="57" t="s">
        <v>1371</v>
      </c>
      <c r="B416" s="57" t="s">
        <v>872</v>
      </c>
      <c r="C416" s="57" t="s">
        <v>1369</v>
      </c>
      <c r="D416" s="57" t="s">
        <v>1370</v>
      </c>
      <c r="E416" s="58">
        <f>KS201EW_Numbers!E462</f>
        <v>69814</v>
      </c>
      <c r="F416" s="58">
        <f>KS201EW_Numbers!F462</f>
        <v>67954</v>
      </c>
      <c r="G416" s="58">
        <f>KS201EW_Numbers!G462</f>
        <v>102</v>
      </c>
      <c r="H416" s="58">
        <f>KS201EW_Numbers!H462</f>
        <v>72</v>
      </c>
      <c r="I416" s="58">
        <f>KS201EW_Numbers!I462</f>
        <v>622</v>
      </c>
      <c r="J416" s="58">
        <f>KS201EW_Numbers!J462</f>
        <v>163</v>
      </c>
      <c r="K416" s="58">
        <f>KS201EW_Numbers!K462</f>
        <v>36</v>
      </c>
      <c r="L416" s="58">
        <f>KS201EW_Numbers!L462</f>
        <v>106</v>
      </c>
      <c r="M416" s="58">
        <f>KS201EW_Numbers!M462</f>
        <v>89</v>
      </c>
      <c r="N416" s="58">
        <f>KS201EW_Numbers!N462</f>
        <v>202</v>
      </c>
      <c r="O416" s="58">
        <f>KS201EW_Numbers!O462</f>
        <v>39</v>
      </c>
      <c r="P416" s="58">
        <f>KS201EW_Numbers!P462</f>
        <v>26</v>
      </c>
      <c r="Q416" s="58">
        <f>KS201EW_Numbers!Q462</f>
        <v>122</v>
      </c>
      <c r="R416" s="58">
        <f>KS201EW_Numbers!R462</f>
        <v>96</v>
      </c>
      <c r="S416" s="58">
        <f>KS201EW_Numbers!S462</f>
        <v>56</v>
      </c>
      <c r="T416" s="58">
        <f>KS201EW_Numbers!T462</f>
        <v>33</v>
      </c>
      <c r="U416" s="58">
        <f>KS201EW_Numbers!U462</f>
        <v>6</v>
      </c>
      <c r="V416" s="58">
        <f>KS201EW_Numbers!V462</f>
        <v>12</v>
      </c>
      <c r="W416" s="58">
        <f>KS201EW_Numbers!W462</f>
        <v>78</v>
      </c>
      <c r="X416" s="55">
        <f t="shared" si="146"/>
        <v>69814</v>
      </c>
      <c r="Y416" s="55">
        <f t="shared" si="147"/>
        <v>0</v>
      </c>
      <c r="Z416" s="47">
        <f t="shared" si="132"/>
        <v>68750</v>
      </c>
      <c r="AA416" s="47">
        <f t="shared" si="133"/>
        <v>95</v>
      </c>
      <c r="AB416" s="47">
        <f t="shared" si="134"/>
        <v>485</v>
      </c>
      <c r="AC416" s="47">
        <f t="shared" si="135"/>
        <v>394</v>
      </c>
      <c r="AD416" s="47">
        <f t="shared" si="136"/>
        <v>90</v>
      </c>
      <c r="AE416" s="47">
        <f t="shared" si="137"/>
        <v>69814</v>
      </c>
    </row>
    <row r="417" spans="1:31" x14ac:dyDescent="0.15">
      <c r="A417" s="57" t="s">
        <v>1372</v>
      </c>
      <c r="B417" s="57" t="s">
        <v>874</v>
      </c>
      <c r="C417" s="57" t="s">
        <v>1369</v>
      </c>
      <c r="D417" s="57" t="s">
        <v>1370</v>
      </c>
      <c r="E417" s="58">
        <f>KS201EW_Numbers!E463</f>
        <v>91075</v>
      </c>
      <c r="F417" s="58">
        <f>KS201EW_Numbers!F463</f>
        <v>88209</v>
      </c>
      <c r="G417" s="58">
        <f>KS201EW_Numbers!G463</f>
        <v>307</v>
      </c>
      <c r="H417" s="58">
        <f>KS201EW_Numbers!H463</f>
        <v>155</v>
      </c>
      <c r="I417" s="58">
        <f>KS201EW_Numbers!I463</f>
        <v>560</v>
      </c>
      <c r="J417" s="58">
        <f>KS201EW_Numbers!J463</f>
        <v>237</v>
      </c>
      <c r="K417" s="58">
        <f>KS201EW_Numbers!K463</f>
        <v>103</v>
      </c>
      <c r="L417" s="58">
        <f>KS201EW_Numbers!L463</f>
        <v>138</v>
      </c>
      <c r="M417" s="58">
        <f>KS201EW_Numbers!M463</f>
        <v>125</v>
      </c>
      <c r="N417" s="58">
        <f>KS201EW_Numbers!N463</f>
        <v>172</v>
      </c>
      <c r="O417" s="58">
        <f>KS201EW_Numbers!O463</f>
        <v>64</v>
      </c>
      <c r="P417" s="58">
        <f>KS201EW_Numbers!P463</f>
        <v>80</v>
      </c>
      <c r="Q417" s="58">
        <f>KS201EW_Numbers!Q463</f>
        <v>208</v>
      </c>
      <c r="R417" s="58">
        <f>KS201EW_Numbers!R463</f>
        <v>453</v>
      </c>
      <c r="S417" s="58">
        <f>KS201EW_Numbers!S463</f>
        <v>47</v>
      </c>
      <c r="T417" s="58">
        <f>KS201EW_Numbers!T463</f>
        <v>88</v>
      </c>
      <c r="U417" s="58">
        <f>KS201EW_Numbers!U463</f>
        <v>34</v>
      </c>
      <c r="V417" s="58">
        <f>KS201EW_Numbers!V463</f>
        <v>14</v>
      </c>
      <c r="W417" s="58">
        <f>KS201EW_Numbers!W463</f>
        <v>81</v>
      </c>
      <c r="X417" s="55">
        <f t="shared" si="146"/>
        <v>91075</v>
      </c>
      <c r="Y417" s="55">
        <f t="shared" si="147"/>
        <v>0</v>
      </c>
      <c r="Z417" s="47">
        <f t="shared" si="132"/>
        <v>89231</v>
      </c>
      <c r="AA417" s="47">
        <f t="shared" si="133"/>
        <v>169</v>
      </c>
      <c r="AB417" s="47">
        <f t="shared" si="134"/>
        <v>977</v>
      </c>
      <c r="AC417" s="47">
        <f t="shared" si="135"/>
        <v>603</v>
      </c>
      <c r="AD417" s="47">
        <f t="shared" si="136"/>
        <v>95</v>
      </c>
      <c r="AE417" s="47">
        <f t="shared" si="137"/>
        <v>91075</v>
      </c>
    </row>
    <row r="418" spans="1:31" x14ac:dyDescent="0.15">
      <c r="A418" s="57" t="s">
        <v>1373</v>
      </c>
      <c r="B418" s="57" t="s">
        <v>876</v>
      </c>
      <c r="C418" s="57" t="s">
        <v>1369</v>
      </c>
      <c r="D418" s="57" t="s">
        <v>1370</v>
      </c>
      <c r="E418" s="58">
        <f>KS201EW_Numbers!E464</f>
        <v>91323</v>
      </c>
      <c r="F418" s="58">
        <f>KS201EW_Numbers!F464</f>
        <v>87762</v>
      </c>
      <c r="G418" s="58">
        <f>KS201EW_Numbers!G464</f>
        <v>395</v>
      </c>
      <c r="H418" s="58">
        <f>KS201EW_Numbers!H464</f>
        <v>6</v>
      </c>
      <c r="I418" s="58">
        <f>KS201EW_Numbers!I464</f>
        <v>1363</v>
      </c>
      <c r="J418" s="58">
        <f>KS201EW_Numbers!J464</f>
        <v>174</v>
      </c>
      <c r="K418" s="58">
        <f>KS201EW_Numbers!K464</f>
        <v>51</v>
      </c>
      <c r="L418" s="58">
        <f>KS201EW_Numbers!L464</f>
        <v>232</v>
      </c>
      <c r="M418" s="58">
        <f>KS201EW_Numbers!M464</f>
        <v>167</v>
      </c>
      <c r="N418" s="58">
        <f>KS201EW_Numbers!N464</f>
        <v>245</v>
      </c>
      <c r="O418" s="58">
        <f>KS201EW_Numbers!O464</f>
        <v>54</v>
      </c>
      <c r="P418" s="58">
        <f>KS201EW_Numbers!P464</f>
        <v>40</v>
      </c>
      <c r="Q418" s="58">
        <f>KS201EW_Numbers!Q464</f>
        <v>193</v>
      </c>
      <c r="R418" s="58">
        <f>KS201EW_Numbers!R464</f>
        <v>368</v>
      </c>
      <c r="S418" s="58">
        <f>KS201EW_Numbers!S464</f>
        <v>80</v>
      </c>
      <c r="T418" s="58">
        <f>KS201EW_Numbers!T464</f>
        <v>45</v>
      </c>
      <c r="U418" s="58">
        <f>KS201EW_Numbers!U464</f>
        <v>19</v>
      </c>
      <c r="V418" s="58">
        <f>KS201EW_Numbers!V464</f>
        <v>69</v>
      </c>
      <c r="W418" s="58">
        <f>KS201EW_Numbers!W464</f>
        <v>60</v>
      </c>
      <c r="X418" s="55">
        <f t="shared" si="146"/>
        <v>91323</v>
      </c>
      <c r="Y418" s="55">
        <f t="shared" si="147"/>
        <v>0</v>
      </c>
      <c r="Z418" s="47">
        <f t="shared" si="132"/>
        <v>89526</v>
      </c>
      <c r="AA418" s="47">
        <f t="shared" si="133"/>
        <v>144</v>
      </c>
      <c r="AB418" s="47">
        <f t="shared" si="134"/>
        <v>900</v>
      </c>
      <c r="AC418" s="47">
        <f t="shared" si="135"/>
        <v>624</v>
      </c>
      <c r="AD418" s="47">
        <f t="shared" si="136"/>
        <v>129</v>
      </c>
      <c r="AE418" s="47">
        <f t="shared" si="137"/>
        <v>91323</v>
      </c>
    </row>
    <row r="419" spans="1:31" x14ac:dyDescent="0.15">
      <c r="A419" s="57" t="s">
        <v>1374</v>
      </c>
      <c r="B419" s="57" t="s">
        <v>878</v>
      </c>
      <c r="C419" s="57" t="s">
        <v>1369</v>
      </c>
      <c r="D419" s="57" t="s">
        <v>1370</v>
      </c>
      <c r="E419" s="58">
        <f>KS201EW_Numbers!E465</f>
        <v>145736</v>
      </c>
      <c r="F419" s="58">
        <f>KS201EW_Numbers!F465</f>
        <v>126756</v>
      </c>
      <c r="G419" s="58">
        <f>KS201EW_Numbers!G465</f>
        <v>769</v>
      </c>
      <c r="H419" s="58">
        <f>KS201EW_Numbers!H465</f>
        <v>84</v>
      </c>
      <c r="I419" s="58">
        <f>KS201EW_Numbers!I465</f>
        <v>3416</v>
      </c>
      <c r="J419" s="58">
        <f>KS201EW_Numbers!J465</f>
        <v>1318</v>
      </c>
      <c r="K419" s="58">
        <f>KS201EW_Numbers!K465</f>
        <v>360</v>
      </c>
      <c r="L419" s="58">
        <f>KS201EW_Numbers!L465</f>
        <v>669</v>
      </c>
      <c r="M419" s="58">
        <f>KS201EW_Numbers!M465</f>
        <v>405</v>
      </c>
      <c r="N419" s="58">
        <f>KS201EW_Numbers!N465</f>
        <v>1218</v>
      </c>
      <c r="O419" s="58">
        <f>KS201EW_Numbers!O465</f>
        <v>3127</v>
      </c>
      <c r="P419" s="58">
        <f>KS201EW_Numbers!P465</f>
        <v>1749</v>
      </c>
      <c r="Q419" s="58">
        <f>KS201EW_Numbers!Q465</f>
        <v>600</v>
      </c>
      <c r="R419" s="58">
        <f>KS201EW_Numbers!R465</f>
        <v>1292</v>
      </c>
      <c r="S419" s="58">
        <f>KS201EW_Numbers!S465</f>
        <v>1499</v>
      </c>
      <c r="T419" s="58">
        <f>KS201EW_Numbers!T465</f>
        <v>782</v>
      </c>
      <c r="U419" s="58">
        <f>KS201EW_Numbers!U465</f>
        <v>254</v>
      </c>
      <c r="V419" s="58">
        <f>KS201EW_Numbers!V465</f>
        <v>926</v>
      </c>
      <c r="W419" s="58">
        <f>KS201EW_Numbers!W465</f>
        <v>512</v>
      </c>
      <c r="X419" s="55">
        <f t="shared" si="146"/>
        <v>145736</v>
      </c>
      <c r="Y419" s="55">
        <f t="shared" si="147"/>
        <v>0</v>
      </c>
      <c r="Z419" s="47">
        <f t="shared" si="132"/>
        <v>131025</v>
      </c>
      <c r="AA419" s="47">
        <f t="shared" si="133"/>
        <v>2535</v>
      </c>
      <c r="AB419" s="47">
        <f t="shared" si="134"/>
        <v>7986</v>
      </c>
      <c r="AC419" s="47">
        <f t="shared" si="135"/>
        <v>2752</v>
      </c>
      <c r="AD419" s="47">
        <f t="shared" si="136"/>
        <v>1438</v>
      </c>
      <c r="AE419" s="47">
        <f t="shared" si="137"/>
        <v>145736</v>
      </c>
    </row>
    <row r="420" spans="1:31" x14ac:dyDescent="0.15">
      <c r="A420" s="57"/>
      <c r="B420" s="57"/>
      <c r="C420" s="57"/>
      <c r="D420" s="50" t="s">
        <v>936</v>
      </c>
      <c r="E420" s="56">
        <f t="shared" ref="E420:W420" si="148">SUM(E415:E419)</f>
        <v>576754</v>
      </c>
      <c r="F420" s="56">
        <f t="shared" si="148"/>
        <v>544580</v>
      </c>
      <c r="G420" s="56">
        <f t="shared" si="148"/>
        <v>1975</v>
      </c>
      <c r="H420" s="56">
        <f t="shared" si="148"/>
        <v>348</v>
      </c>
      <c r="I420" s="56">
        <f t="shared" si="148"/>
        <v>7474</v>
      </c>
      <c r="J420" s="56">
        <f t="shared" si="148"/>
        <v>2346</v>
      </c>
      <c r="K420" s="56">
        <f t="shared" si="148"/>
        <v>697</v>
      </c>
      <c r="L420" s="56">
        <f t="shared" si="148"/>
        <v>1441</v>
      </c>
      <c r="M420" s="56">
        <f t="shared" si="148"/>
        <v>1063</v>
      </c>
      <c r="N420" s="56">
        <f t="shared" si="148"/>
        <v>2164</v>
      </c>
      <c r="O420" s="56">
        <f t="shared" si="148"/>
        <v>3407</v>
      </c>
      <c r="P420" s="56">
        <f t="shared" si="148"/>
        <v>1927</v>
      </c>
      <c r="Q420" s="56">
        <f t="shared" si="148"/>
        <v>1618</v>
      </c>
      <c r="R420" s="56">
        <f t="shared" si="148"/>
        <v>2578</v>
      </c>
      <c r="S420" s="56">
        <f t="shared" si="148"/>
        <v>1803</v>
      </c>
      <c r="T420" s="56">
        <f t="shared" si="148"/>
        <v>1060</v>
      </c>
      <c r="U420" s="56">
        <f t="shared" si="148"/>
        <v>322</v>
      </c>
      <c r="V420" s="56">
        <f t="shared" si="148"/>
        <v>1088</v>
      </c>
      <c r="W420" s="56">
        <f t="shared" si="148"/>
        <v>863</v>
      </c>
      <c r="X420" s="55">
        <f t="shared" si="146"/>
        <v>576754</v>
      </c>
      <c r="Y420" s="55">
        <f t="shared" si="147"/>
        <v>0</v>
      </c>
      <c r="Z420" s="47">
        <f t="shared" si="132"/>
        <v>554377</v>
      </c>
      <c r="AA420" s="47">
        <f t="shared" si="133"/>
        <v>3185</v>
      </c>
      <c r="AB420" s="47">
        <f t="shared" si="134"/>
        <v>11694</v>
      </c>
      <c r="AC420" s="47">
        <f t="shared" si="135"/>
        <v>5547</v>
      </c>
      <c r="AD420" s="47">
        <f t="shared" si="136"/>
        <v>1951</v>
      </c>
      <c r="AE420" s="47">
        <f t="shared" si="137"/>
        <v>576754</v>
      </c>
    </row>
    <row r="421" spans="1:31" x14ac:dyDescent="0.15">
      <c r="A421" s="57"/>
      <c r="B421" s="57"/>
      <c r="C421" s="57"/>
      <c r="D421" s="57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Z421" s="47">
        <f t="shared" si="132"/>
        <v>0</v>
      </c>
      <c r="AA421" s="47">
        <f t="shared" si="133"/>
        <v>0</v>
      </c>
      <c r="AB421" s="47">
        <f t="shared" si="134"/>
        <v>0</v>
      </c>
      <c r="AC421" s="47">
        <f t="shared" si="135"/>
        <v>0</v>
      </c>
      <c r="AD421" s="47">
        <f t="shared" si="136"/>
        <v>0</v>
      </c>
      <c r="AE421" s="47">
        <f t="shared" si="137"/>
        <v>0</v>
      </c>
    </row>
    <row r="422" spans="1:31" x14ac:dyDescent="0.15">
      <c r="A422" s="57" t="s">
        <v>1375</v>
      </c>
      <c r="B422" s="57" t="s">
        <v>856</v>
      </c>
      <c r="C422" s="57" t="s">
        <v>1376</v>
      </c>
      <c r="D422" s="57" t="s">
        <v>1377</v>
      </c>
      <c r="E422" s="58">
        <f>KS201EW_Numbers!E454</f>
        <v>239023</v>
      </c>
      <c r="F422" s="58">
        <f>KS201EW_Numbers!F454</f>
        <v>218655</v>
      </c>
      <c r="G422" s="58">
        <f>KS201EW_Numbers!G454</f>
        <v>1101</v>
      </c>
      <c r="H422" s="58">
        <f>KS201EW_Numbers!H454</f>
        <v>85</v>
      </c>
      <c r="I422" s="58">
        <f>KS201EW_Numbers!I454</f>
        <v>4856</v>
      </c>
      <c r="J422" s="58">
        <f>KS201EW_Numbers!J454</f>
        <v>548</v>
      </c>
      <c r="K422" s="58">
        <f>KS201EW_Numbers!K454</f>
        <v>280</v>
      </c>
      <c r="L422" s="58">
        <f>KS201EW_Numbers!L454</f>
        <v>781</v>
      </c>
      <c r="M422" s="58">
        <f>KS201EW_Numbers!M454</f>
        <v>551</v>
      </c>
      <c r="N422" s="58">
        <f>KS201EW_Numbers!N454</f>
        <v>1477</v>
      </c>
      <c r="O422" s="58">
        <f>KS201EW_Numbers!O454</f>
        <v>591</v>
      </c>
      <c r="P422" s="58">
        <f>KS201EW_Numbers!P454</f>
        <v>1944</v>
      </c>
      <c r="Q422" s="58">
        <f>KS201EW_Numbers!Q454</f>
        <v>2052</v>
      </c>
      <c r="R422" s="58">
        <f>KS201EW_Numbers!R454</f>
        <v>1739</v>
      </c>
      <c r="S422" s="58">
        <f>KS201EW_Numbers!S454</f>
        <v>1707</v>
      </c>
      <c r="T422" s="58">
        <f>KS201EW_Numbers!T454</f>
        <v>172</v>
      </c>
      <c r="U422" s="58">
        <f>KS201EW_Numbers!U454</f>
        <v>104</v>
      </c>
      <c r="V422" s="58">
        <f>KS201EW_Numbers!V454</f>
        <v>1694</v>
      </c>
      <c r="W422" s="58">
        <f>KS201EW_Numbers!W454</f>
        <v>686</v>
      </c>
      <c r="X422" s="55">
        <f t="shared" ref="X422:X429" si="149">SUM(F422:W422)</f>
        <v>239023</v>
      </c>
      <c r="Y422" s="55">
        <f t="shared" ref="Y422:Y429" si="150">E422-X422</f>
        <v>0</v>
      </c>
      <c r="Z422" s="47">
        <f t="shared" si="132"/>
        <v>224697</v>
      </c>
      <c r="AA422" s="47">
        <f t="shared" si="133"/>
        <v>1983</v>
      </c>
      <c r="AB422" s="47">
        <f t="shared" si="134"/>
        <v>7803</v>
      </c>
      <c r="AC422" s="47">
        <f t="shared" si="135"/>
        <v>2160</v>
      </c>
      <c r="AD422" s="47">
        <f t="shared" si="136"/>
        <v>2380</v>
      </c>
      <c r="AE422" s="47">
        <f t="shared" si="137"/>
        <v>239023</v>
      </c>
    </row>
    <row r="423" spans="1:31" x14ac:dyDescent="0.15">
      <c r="A423" s="57" t="s">
        <v>1378</v>
      </c>
      <c r="B423" s="57" t="s">
        <v>858</v>
      </c>
      <c r="C423" s="57" t="s">
        <v>1376</v>
      </c>
      <c r="D423" s="57" t="s">
        <v>1377</v>
      </c>
      <c r="E423" s="58">
        <f>KS201EW_Numbers!E455</f>
        <v>139812</v>
      </c>
      <c r="F423" s="58">
        <f>KS201EW_Numbers!F455</f>
        <v>135450</v>
      </c>
      <c r="G423" s="58">
        <f>KS201EW_Numbers!G455</f>
        <v>474</v>
      </c>
      <c r="H423" s="58">
        <f>KS201EW_Numbers!H455</f>
        <v>125</v>
      </c>
      <c r="I423" s="58">
        <f>KS201EW_Numbers!I455</f>
        <v>1038</v>
      </c>
      <c r="J423" s="58">
        <f>KS201EW_Numbers!J455</f>
        <v>384</v>
      </c>
      <c r="K423" s="58">
        <f>KS201EW_Numbers!K455</f>
        <v>75</v>
      </c>
      <c r="L423" s="58">
        <f>KS201EW_Numbers!L455</f>
        <v>262</v>
      </c>
      <c r="M423" s="58">
        <f>KS201EW_Numbers!M455</f>
        <v>189</v>
      </c>
      <c r="N423" s="58">
        <f>KS201EW_Numbers!N455</f>
        <v>280</v>
      </c>
      <c r="O423" s="58">
        <f>KS201EW_Numbers!O455</f>
        <v>125</v>
      </c>
      <c r="P423" s="58">
        <f>KS201EW_Numbers!P455</f>
        <v>311</v>
      </c>
      <c r="Q423" s="58">
        <f>KS201EW_Numbers!Q455</f>
        <v>280</v>
      </c>
      <c r="R423" s="58">
        <f>KS201EW_Numbers!R455</f>
        <v>373</v>
      </c>
      <c r="S423" s="58">
        <f>KS201EW_Numbers!S455</f>
        <v>97</v>
      </c>
      <c r="T423" s="58">
        <f>KS201EW_Numbers!T455</f>
        <v>175</v>
      </c>
      <c r="U423" s="58">
        <f>KS201EW_Numbers!U455</f>
        <v>27</v>
      </c>
      <c r="V423" s="58">
        <f>KS201EW_Numbers!V455</f>
        <v>53</v>
      </c>
      <c r="W423" s="58">
        <f>KS201EW_Numbers!W455</f>
        <v>94</v>
      </c>
      <c r="X423" s="55">
        <f t="shared" si="149"/>
        <v>139812</v>
      </c>
      <c r="Y423" s="55">
        <f t="shared" si="150"/>
        <v>0</v>
      </c>
      <c r="Z423" s="47">
        <f t="shared" si="132"/>
        <v>137087</v>
      </c>
      <c r="AA423" s="47">
        <f t="shared" si="133"/>
        <v>299</v>
      </c>
      <c r="AB423" s="47">
        <f t="shared" si="134"/>
        <v>1369</v>
      </c>
      <c r="AC423" s="47">
        <f t="shared" si="135"/>
        <v>910</v>
      </c>
      <c r="AD423" s="47">
        <f t="shared" si="136"/>
        <v>147</v>
      </c>
      <c r="AE423" s="47">
        <f t="shared" si="137"/>
        <v>139812</v>
      </c>
    </row>
    <row r="424" spans="1:31" x14ac:dyDescent="0.15">
      <c r="A424" s="57" t="s">
        <v>1379</v>
      </c>
      <c r="B424" s="57" t="s">
        <v>1380</v>
      </c>
      <c r="C424" s="57" t="s">
        <v>1376</v>
      </c>
      <c r="D424" s="57" t="s">
        <v>1377</v>
      </c>
      <c r="E424" s="58">
        <f>KS201EW_Numbers!E456</f>
        <v>139178</v>
      </c>
      <c r="F424" s="58">
        <f>KS201EW_Numbers!F456</f>
        <v>133656</v>
      </c>
      <c r="G424" s="58">
        <f>KS201EW_Numbers!G456</f>
        <v>474</v>
      </c>
      <c r="H424" s="58">
        <f>KS201EW_Numbers!H456</f>
        <v>63</v>
      </c>
      <c r="I424" s="58">
        <f>KS201EW_Numbers!I456</f>
        <v>1897</v>
      </c>
      <c r="J424" s="58">
        <f>KS201EW_Numbers!J456</f>
        <v>338</v>
      </c>
      <c r="K424" s="58">
        <f>KS201EW_Numbers!K456</f>
        <v>120</v>
      </c>
      <c r="L424" s="58">
        <f>KS201EW_Numbers!L456</f>
        <v>264</v>
      </c>
      <c r="M424" s="58">
        <f>KS201EW_Numbers!M456</f>
        <v>276</v>
      </c>
      <c r="N424" s="58">
        <f>KS201EW_Numbers!N456</f>
        <v>337</v>
      </c>
      <c r="O424" s="58">
        <f>KS201EW_Numbers!O456</f>
        <v>122</v>
      </c>
      <c r="P424" s="58">
        <f>KS201EW_Numbers!P456</f>
        <v>114</v>
      </c>
      <c r="Q424" s="58">
        <f>KS201EW_Numbers!Q456</f>
        <v>356</v>
      </c>
      <c r="R424" s="58">
        <f>KS201EW_Numbers!R456</f>
        <v>620</v>
      </c>
      <c r="S424" s="58">
        <f>KS201EW_Numbers!S456</f>
        <v>152</v>
      </c>
      <c r="T424" s="58">
        <f>KS201EW_Numbers!T456</f>
        <v>121</v>
      </c>
      <c r="U424" s="58">
        <f>KS201EW_Numbers!U456</f>
        <v>42</v>
      </c>
      <c r="V424" s="58">
        <f>KS201EW_Numbers!V456</f>
        <v>75</v>
      </c>
      <c r="W424" s="58">
        <f>KS201EW_Numbers!W456</f>
        <v>151</v>
      </c>
      <c r="X424" s="55">
        <f t="shared" si="149"/>
        <v>139178</v>
      </c>
      <c r="Y424" s="55">
        <f t="shared" si="150"/>
        <v>0</v>
      </c>
      <c r="Z424" s="47">
        <f t="shared" si="132"/>
        <v>136090</v>
      </c>
      <c r="AA424" s="47">
        <f t="shared" si="133"/>
        <v>315</v>
      </c>
      <c r="AB424" s="47">
        <f t="shared" si="134"/>
        <v>1549</v>
      </c>
      <c r="AC424" s="47">
        <f t="shared" si="135"/>
        <v>998</v>
      </c>
      <c r="AD424" s="47">
        <f t="shared" si="136"/>
        <v>226</v>
      </c>
      <c r="AE424" s="47">
        <f t="shared" si="137"/>
        <v>139178</v>
      </c>
    </row>
    <row r="425" spans="1:31" x14ac:dyDescent="0.15">
      <c r="A425" s="57" t="s">
        <v>1381</v>
      </c>
      <c r="B425" s="57" t="s">
        <v>862</v>
      </c>
      <c r="C425" s="57" t="s">
        <v>1376</v>
      </c>
      <c r="D425" s="57" t="s">
        <v>1377</v>
      </c>
      <c r="E425" s="58">
        <f>KS201EW_Numbers!E457</f>
        <v>126336</v>
      </c>
      <c r="F425" s="58">
        <f>KS201EW_Numbers!F457</f>
        <v>119212</v>
      </c>
      <c r="G425" s="58">
        <f>KS201EW_Numbers!G457</f>
        <v>639</v>
      </c>
      <c r="H425" s="58">
        <f>KS201EW_Numbers!H457</f>
        <v>21</v>
      </c>
      <c r="I425" s="58">
        <f>KS201EW_Numbers!I457</f>
        <v>1966</v>
      </c>
      <c r="J425" s="58">
        <f>KS201EW_Numbers!J457</f>
        <v>629</v>
      </c>
      <c r="K425" s="58">
        <f>KS201EW_Numbers!K457</f>
        <v>247</v>
      </c>
      <c r="L425" s="58">
        <f>KS201EW_Numbers!L457</f>
        <v>431</v>
      </c>
      <c r="M425" s="58">
        <f>KS201EW_Numbers!M457</f>
        <v>388</v>
      </c>
      <c r="N425" s="58">
        <f>KS201EW_Numbers!N457</f>
        <v>566</v>
      </c>
      <c r="O425" s="58">
        <f>KS201EW_Numbers!O457</f>
        <v>216</v>
      </c>
      <c r="P425" s="58">
        <f>KS201EW_Numbers!P457</f>
        <v>121</v>
      </c>
      <c r="Q425" s="58">
        <f>KS201EW_Numbers!Q457</f>
        <v>454</v>
      </c>
      <c r="R425" s="58">
        <f>KS201EW_Numbers!R457</f>
        <v>610</v>
      </c>
      <c r="S425" s="58">
        <f>KS201EW_Numbers!S457</f>
        <v>165</v>
      </c>
      <c r="T425" s="58">
        <f>KS201EW_Numbers!T457</f>
        <v>252</v>
      </c>
      <c r="U425" s="58">
        <f>KS201EW_Numbers!U457</f>
        <v>72</v>
      </c>
      <c r="V425" s="58">
        <f>KS201EW_Numbers!V457</f>
        <v>174</v>
      </c>
      <c r="W425" s="58">
        <f>KS201EW_Numbers!W457</f>
        <v>173</v>
      </c>
      <c r="X425" s="55">
        <f t="shared" si="149"/>
        <v>126336</v>
      </c>
      <c r="Y425" s="55">
        <f t="shared" si="150"/>
        <v>0</v>
      </c>
      <c r="Z425" s="47">
        <f t="shared" si="132"/>
        <v>121838</v>
      </c>
      <c r="AA425" s="47">
        <f t="shared" si="133"/>
        <v>489</v>
      </c>
      <c r="AB425" s="47">
        <f t="shared" si="134"/>
        <v>1967</v>
      </c>
      <c r="AC425" s="47">
        <f t="shared" si="135"/>
        <v>1695</v>
      </c>
      <c r="AD425" s="47">
        <f t="shared" si="136"/>
        <v>347</v>
      </c>
      <c r="AE425" s="47">
        <f t="shared" si="137"/>
        <v>126336</v>
      </c>
    </row>
    <row r="426" spans="1:31" x14ac:dyDescent="0.15">
      <c r="A426" s="57" t="s">
        <v>1382</v>
      </c>
      <c r="B426" s="57" t="s">
        <v>1383</v>
      </c>
      <c r="C426" s="57" t="s">
        <v>1376</v>
      </c>
      <c r="D426" s="57" t="s">
        <v>1377</v>
      </c>
      <c r="E426" s="58">
        <f>KS201EW_Numbers!E459</f>
        <v>234410</v>
      </c>
      <c r="F426" s="58">
        <f>KS201EW_Numbers!F459</f>
        <v>225716</v>
      </c>
      <c r="G426" s="58">
        <f>KS201EW_Numbers!G459</f>
        <v>582</v>
      </c>
      <c r="H426" s="58">
        <f>KS201EW_Numbers!H459</f>
        <v>53</v>
      </c>
      <c r="I426" s="58">
        <f>KS201EW_Numbers!I459</f>
        <v>1890</v>
      </c>
      <c r="J426" s="58">
        <f>KS201EW_Numbers!J459</f>
        <v>550</v>
      </c>
      <c r="K426" s="58">
        <f>KS201EW_Numbers!K459</f>
        <v>192</v>
      </c>
      <c r="L426" s="58">
        <f>KS201EW_Numbers!L459</f>
        <v>420</v>
      </c>
      <c r="M426" s="58">
        <f>KS201EW_Numbers!M459</f>
        <v>344</v>
      </c>
      <c r="N426" s="58">
        <f>KS201EW_Numbers!N459</f>
        <v>656</v>
      </c>
      <c r="O426" s="58">
        <f>KS201EW_Numbers!O459</f>
        <v>267</v>
      </c>
      <c r="P426" s="58">
        <f>KS201EW_Numbers!P459</f>
        <v>106</v>
      </c>
      <c r="Q426" s="58">
        <f>KS201EW_Numbers!Q459</f>
        <v>1065</v>
      </c>
      <c r="R426" s="58">
        <f>KS201EW_Numbers!R459</f>
        <v>936</v>
      </c>
      <c r="S426" s="58">
        <f>KS201EW_Numbers!S459</f>
        <v>1140</v>
      </c>
      <c r="T426" s="58">
        <f>KS201EW_Numbers!T459</f>
        <v>99</v>
      </c>
      <c r="U426" s="58">
        <f>KS201EW_Numbers!U459</f>
        <v>69</v>
      </c>
      <c r="V426" s="58">
        <f>KS201EW_Numbers!V459</f>
        <v>160</v>
      </c>
      <c r="W426" s="58">
        <f>KS201EW_Numbers!W459</f>
        <v>165</v>
      </c>
      <c r="X426" s="55">
        <f t="shared" si="149"/>
        <v>234410</v>
      </c>
      <c r="Y426" s="55">
        <f t="shared" si="150"/>
        <v>0</v>
      </c>
      <c r="Z426" s="47">
        <f t="shared" si="132"/>
        <v>228241</v>
      </c>
      <c r="AA426" s="47">
        <f t="shared" si="133"/>
        <v>1308</v>
      </c>
      <c r="AB426" s="47">
        <f t="shared" si="134"/>
        <v>3030</v>
      </c>
      <c r="AC426" s="47">
        <f t="shared" si="135"/>
        <v>1506</v>
      </c>
      <c r="AD426" s="47">
        <f t="shared" si="136"/>
        <v>325</v>
      </c>
      <c r="AE426" s="47">
        <f t="shared" si="137"/>
        <v>234410</v>
      </c>
    </row>
    <row r="427" spans="1:31" x14ac:dyDescent="0.15">
      <c r="A427" s="57" t="s">
        <v>1384</v>
      </c>
      <c r="B427" s="57" t="s">
        <v>868</v>
      </c>
      <c r="C427" s="57" t="s">
        <v>1376</v>
      </c>
      <c r="D427" s="57" t="s">
        <v>1377</v>
      </c>
      <c r="E427" s="58">
        <f>KS201EW_Numbers!E460</f>
        <v>58802</v>
      </c>
      <c r="F427" s="58">
        <f>KS201EW_Numbers!F460</f>
        <v>55635</v>
      </c>
      <c r="G427" s="58">
        <f>KS201EW_Numbers!G460</f>
        <v>122</v>
      </c>
      <c r="H427" s="58">
        <f>KS201EW_Numbers!H460</f>
        <v>62</v>
      </c>
      <c r="I427" s="58">
        <f>KS201EW_Numbers!I460</f>
        <v>1572</v>
      </c>
      <c r="J427" s="58">
        <f>KS201EW_Numbers!J460</f>
        <v>154</v>
      </c>
      <c r="K427" s="58">
        <f>KS201EW_Numbers!K460</f>
        <v>46</v>
      </c>
      <c r="L427" s="58">
        <f>KS201EW_Numbers!L460</f>
        <v>151</v>
      </c>
      <c r="M427" s="58">
        <f>KS201EW_Numbers!M460</f>
        <v>111</v>
      </c>
      <c r="N427" s="58">
        <f>KS201EW_Numbers!N460</f>
        <v>168</v>
      </c>
      <c r="O427" s="58">
        <f>KS201EW_Numbers!O460</f>
        <v>50</v>
      </c>
      <c r="P427" s="58">
        <f>KS201EW_Numbers!P460</f>
        <v>45</v>
      </c>
      <c r="Q427" s="58">
        <f>KS201EW_Numbers!Q460</f>
        <v>120</v>
      </c>
      <c r="R427" s="58">
        <f>KS201EW_Numbers!R460</f>
        <v>313</v>
      </c>
      <c r="S427" s="58">
        <f>KS201EW_Numbers!S460</f>
        <v>118</v>
      </c>
      <c r="T427" s="58">
        <f>KS201EW_Numbers!T460</f>
        <v>10</v>
      </c>
      <c r="U427" s="58">
        <f>KS201EW_Numbers!U460</f>
        <v>15</v>
      </c>
      <c r="V427" s="58">
        <f>KS201EW_Numbers!V460</f>
        <v>32</v>
      </c>
      <c r="W427" s="58">
        <f>KS201EW_Numbers!W460</f>
        <v>78</v>
      </c>
      <c r="X427" s="55">
        <f t="shared" si="149"/>
        <v>58802</v>
      </c>
      <c r="Y427" s="55">
        <f t="shared" si="150"/>
        <v>0</v>
      </c>
      <c r="Z427" s="47">
        <f t="shared" si="132"/>
        <v>57391</v>
      </c>
      <c r="AA427" s="47">
        <f t="shared" si="133"/>
        <v>143</v>
      </c>
      <c r="AB427" s="47">
        <f t="shared" si="134"/>
        <v>696</v>
      </c>
      <c r="AC427" s="47">
        <f t="shared" si="135"/>
        <v>462</v>
      </c>
      <c r="AD427" s="47">
        <f t="shared" si="136"/>
        <v>110</v>
      </c>
      <c r="AE427" s="47">
        <f t="shared" si="137"/>
        <v>58802</v>
      </c>
    </row>
    <row r="428" spans="1:31" x14ac:dyDescent="0.15">
      <c r="A428" s="57" t="s">
        <v>1385</v>
      </c>
      <c r="B428" s="57" t="s">
        <v>864</v>
      </c>
      <c r="C428" s="57" t="s">
        <v>1376</v>
      </c>
      <c r="D428" s="57" t="s">
        <v>1377</v>
      </c>
      <c r="E428" s="58">
        <f>KS201EW_Numbers!E458</f>
        <v>346090</v>
      </c>
      <c r="F428" s="58">
        <f>KS201EW_Numbers!F458</f>
        <v>277798</v>
      </c>
      <c r="G428" s="58">
        <f>KS201EW_Numbers!G458</f>
        <v>2547</v>
      </c>
      <c r="H428" s="58">
        <f>KS201EW_Numbers!H458</f>
        <v>521</v>
      </c>
      <c r="I428" s="58">
        <f>KS201EW_Numbers!I458</f>
        <v>12248</v>
      </c>
      <c r="J428" s="58">
        <f>KS201EW_Numbers!J458</f>
        <v>3641</v>
      </c>
      <c r="K428" s="58">
        <f>KS201EW_Numbers!K458</f>
        <v>1742</v>
      </c>
      <c r="L428" s="58">
        <f>KS201EW_Numbers!L458</f>
        <v>2459</v>
      </c>
      <c r="M428" s="58">
        <f>KS201EW_Numbers!M458</f>
        <v>2189</v>
      </c>
      <c r="N428" s="58">
        <f>KS201EW_Numbers!N458</f>
        <v>7886</v>
      </c>
      <c r="O428" s="58">
        <f>KS201EW_Numbers!O458</f>
        <v>6354</v>
      </c>
      <c r="P428" s="58">
        <f>KS201EW_Numbers!P458</f>
        <v>4838</v>
      </c>
      <c r="Q428" s="58">
        <f>KS201EW_Numbers!Q458</f>
        <v>4168</v>
      </c>
      <c r="R428" s="58">
        <f>KS201EW_Numbers!R458</f>
        <v>4639</v>
      </c>
      <c r="S428" s="58">
        <f>KS201EW_Numbers!S458</f>
        <v>5213</v>
      </c>
      <c r="T428" s="58">
        <f>KS201EW_Numbers!T458</f>
        <v>1322</v>
      </c>
      <c r="U428" s="58">
        <f>KS201EW_Numbers!U458</f>
        <v>1666</v>
      </c>
      <c r="V428" s="58">
        <f>KS201EW_Numbers!V458</f>
        <v>4707</v>
      </c>
      <c r="W428" s="58">
        <f>KS201EW_Numbers!W458</f>
        <v>2152</v>
      </c>
      <c r="X428" s="55">
        <f t="shared" si="149"/>
        <v>346090</v>
      </c>
      <c r="Y428" s="55">
        <f t="shared" si="150"/>
        <v>0</v>
      </c>
      <c r="Z428" s="47">
        <f t="shared" si="132"/>
        <v>293114</v>
      </c>
      <c r="AA428" s="47">
        <f t="shared" si="133"/>
        <v>8201</v>
      </c>
      <c r="AB428" s="47">
        <f t="shared" si="134"/>
        <v>27885</v>
      </c>
      <c r="AC428" s="47">
        <f t="shared" si="135"/>
        <v>10031</v>
      </c>
      <c r="AD428" s="47">
        <f t="shared" si="136"/>
        <v>6859</v>
      </c>
      <c r="AE428" s="47">
        <f t="shared" si="137"/>
        <v>346090</v>
      </c>
    </row>
    <row r="429" spans="1:31" x14ac:dyDescent="0.15">
      <c r="A429" s="57"/>
      <c r="B429" s="57"/>
      <c r="C429" s="57"/>
      <c r="D429" s="50" t="s">
        <v>936</v>
      </c>
      <c r="E429" s="56">
        <f t="shared" ref="E429:W429" si="151">SUM(E422:E428)</f>
        <v>1283651</v>
      </c>
      <c r="F429" s="56">
        <f t="shared" si="151"/>
        <v>1166122</v>
      </c>
      <c r="G429" s="56">
        <f t="shared" si="151"/>
        <v>5939</v>
      </c>
      <c r="H429" s="56">
        <f t="shared" si="151"/>
        <v>930</v>
      </c>
      <c r="I429" s="56">
        <f t="shared" si="151"/>
        <v>25467</v>
      </c>
      <c r="J429" s="56">
        <f t="shared" si="151"/>
        <v>6244</v>
      </c>
      <c r="K429" s="56">
        <f t="shared" si="151"/>
        <v>2702</v>
      </c>
      <c r="L429" s="56">
        <f t="shared" si="151"/>
        <v>4768</v>
      </c>
      <c r="M429" s="56">
        <f t="shared" si="151"/>
        <v>4048</v>
      </c>
      <c r="N429" s="56">
        <f t="shared" si="151"/>
        <v>11370</v>
      </c>
      <c r="O429" s="56">
        <f t="shared" si="151"/>
        <v>7725</v>
      </c>
      <c r="P429" s="56">
        <f t="shared" si="151"/>
        <v>7479</v>
      </c>
      <c r="Q429" s="56">
        <f t="shared" si="151"/>
        <v>8495</v>
      </c>
      <c r="R429" s="56">
        <f t="shared" si="151"/>
        <v>9230</v>
      </c>
      <c r="S429" s="56">
        <f t="shared" si="151"/>
        <v>8592</v>
      </c>
      <c r="T429" s="56">
        <f t="shared" si="151"/>
        <v>2151</v>
      </c>
      <c r="U429" s="56">
        <f t="shared" si="151"/>
        <v>1995</v>
      </c>
      <c r="V429" s="56">
        <f t="shared" si="151"/>
        <v>6895</v>
      </c>
      <c r="W429" s="56">
        <f t="shared" si="151"/>
        <v>3499</v>
      </c>
      <c r="X429" s="55">
        <f t="shared" si="149"/>
        <v>1283651</v>
      </c>
      <c r="Y429" s="55">
        <f t="shared" si="150"/>
        <v>0</v>
      </c>
      <c r="Z429" s="47">
        <f t="shared" si="132"/>
        <v>1198458</v>
      </c>
      <c r="AA429" s="47">
        <f t="shared" si="133"/>
        <v>12738</v>
      </c>
      <c r="AB429" s="47">
        <f t="shared" si="134"/>
        <v>44299</v>
      </c>
      <c r="AC429" s="47">
        <f t="shared" si="135"/>
        <v>17762</v>
      </c>
      <c r="AD429" s="47">
        <f t="shared" si="136"/>
        <v>10394</v>
      </c>
      <c r="AE429" s="47">
        <f t="shared" si="137"/>
        <v>1283651</v>
      </c>
    </row>
    <row r="430" spans="1:31" x14ac:dyDescent="0.15">
      <c r="A430" s="57"/>
      <c r="B430" s="57"/>
      <c r="C430" s="57"/>
      <c r="D430" s="57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Z430" s="47">
        <f t="shared" si="132"/>
        <v>0</v>
      </c>
      <c r="AA430" s="47">
        <f t="shared" si="133"/>
        <v>0</v>
      </c>
      <c r="AB430" s="47">
        <f t="shared" si="134"/>
        <v>0</v>
      </c>
      <c r="AC430" s="47">
        <f t="shared" si="135"/>
        <v>0</v>
      </c>
      <c r="AD430" s="47">
        <f t="shared" si="136"/>
        <v>0</v>
      </c>
      <c r="AE430" s="47">
        <f t="shared" si="137"/>
        <v>0</v>
      </c>
    </row>
    <row r="431" spans="1:31" x14ac:dyDescent="0.15">
      <c r="A431" s="57" t="s">
        <v>1386</v>
      </c>
      <c r="B431" s="57" t="s">
        <v>848</v>
      </c>
      <c r="C431" s="57" t="s">
        <v>1387</v>
      </c>
      <c r="D431" s="57" t="s">
        <v>1388</v>
      </c>
      <c r="E431" s="58">
        <f>KS201EW_Numbers!E450</f>
        <v>132976</v>
      </c>
      <c r="F431" s="58">
        <f>KS201EW_Numbers!F450</f>
        <v>127773</v>
      </c>
      <c r="G431" s="58">
        <f>KS201EW_Numbers!G450</f>
        <v>502</v>
      </c>
      <c r="H431" s="58">
        <f>KS201EW_Numbers!H450</f>
        <v>128</v>
      </c>
      <c r="I431" s="58">
        <f>KS201EW_Numbers!I450</f>
        <v>2424</v>
      </c>
      <c r="J431" s="58">
        <f>KS201EW_Numbers!J450</f>
        <v>208</v>
      </c>
      <c r="K431" s="58">
        <f>KS201EW_Numbers!K450</f>
        <v>82</v>
      </c>
      <c r="L431" s="58">
        <f>KS201EW_Numbers!L450</f>
        <v>294</v>
      </c>
      <c r="M431" s="58">
        <f>KS201EW_Numbers!M450</f>
        <v>176</v>
      </c>
      <c r="N431" s="58">
        <f>KS201EW_Numbers!N450</f>
        <v>145</v>
      </c>
      <c r="O431" s="58">
        <f>KS201EW_Numbers!O450</f>
        <v>9</v>
      </c>
      <c r="P431" s="58">
        <f>KS201EW_Numbers!P450</f>
        <v>67</v>
      </c>
      <c r="Q431" s="58">
        <f>KS201EW_Numbers!Q450</f>
        <v>171</v>
      </c>
      <c r="R431" s="58">
        <f>KS201EW_Numbers!R450</f>
        <v>750</v>
      </c>
      <c r="S431" s="58">
        <f>KS201EW_Numbers!S450</f>
        <v>42</v>
      </c>
      <c r="T431" s="58">
        <f>KS201EW_Numbers!T450</f>
        <v>70</v>
      </c>
      <c r="U431" s="58">
        <f>KS201EW_Numbers!U450</f>
        <v>20</v>
      </c>
      <c r="V431" s="58">
        <f>KS201EW_Numbers!V450</f>
        <v>23</v>
      </c>
      <c r="W431" s="58">
        <f>KS201EW_Numbers!W450</f>
        <v>92</v>
      </c>
      <c r="X431" s="55">
        <f>SUM(F431:W431)</f>
        <v>132976</v>
      </c>
      <c r="Y431" s="55">
        <f>E431-X431</f>
        <v>0</v>
      </c>
      <c r="Z431" s="47">
        <f t="shared" si="132"/>
        <v>130827</v>
      </c>
      <c r="AA431" s="47">
        <f t="shared" si="133"/>
        <v>132</v>
      </c>
      <c r="AB431" s="47">
        <f t="shared" si="134"/>
        <v>1142</v>
      </c>
      <c r="AC431" s="47">
        <f t="shared" si="135"/>
        <v>760</v>
      </c>
      <c r="AD431" s="47">
        <f t="shared" si="136"/>
        <v>115</v>
      </c>
      <c r="AE431" s="47">
        <f t="shared" si="137"/>
        <v>132976</v>
      </c>
    </row>
    <row r="432" spans="1:31" x14ac:dyDescent="0.15">
      <c r="A432" s="57" t="s">
        <v>1389</v>
      </c>
      <c r="B432" s="57" t="s">
        <v>850</v>
      </c>
      <c r="C432" s="57" t="s">
        <v>1387</v>
      </c>
      <c r="D432" s="57" t="s">
        <v>1388</v>
      </c>
      <c r="E432" s="58">
        <f>KS201EW_Numbers!E451</f>
        <v>75922</v>
      </c>
      <c r="F432" s="58">
        <f>KS201EW_Numbers!F451</f>
        <v>70717</v>
      </c>
      <c r="G432" s="58">
        <f>KS201EW_Numbers!G451</f>
        <v>478</v>
      </c>
      <c r="H432" s="58">
        <f>KS201EW_Numbers!H451</f>
        <v>74</v>
      </c>
      <c r="I432" s="58">
        <f>KS201EW_Numbers!I451</f>
        <v>2174</v>
      </c>
      <c r="J432" s="58">
        <f>KS201EW_Numbers!J451</f>
        <v>198</v>
      </c>
      <c r="K432" s="58">
        <f>KS201EW_Numbers!K451</f>
        <v>75</v>
      </c>
      <c r="L432" s="58">
        <f>KS201EW_Numbers!L451</f>
        <v>251</v>
      </c>
      <c r="M432" s="58">
        <f>KS201EW_Numbers!M451</f>
        <v>212</v>
      </c>
      <c r="N432" s="58">
        <f>KS201EW_Numbers!N451</f>
        <v>367</v>
      </c>
      <c r="O432" s="58">
        <f>KS201EW_Numbers!O451</f>
        <v>81</v>
      </c>
      <c r="P432" s="58">
        <f>KS201EW_Numbers!P451</f>
        <v>91</v>
      </c>
      <c r="Q432" s="58">
        <f>KS201EW_Numbers!Q451</f>
        <v>322</v>
      </c>
      <c r="R432" s="58">
        <f>KS201EW_Numbers!R451</f>
        <v>238</v>
      </c>
      <c r="S432" s="58">
        <f>KS201EW_Numbers!S451</f>
        <v>164</v>
      </c>
      <c r="T432" s="58">
        <f>KS201EW_Numbers!T451</f>
        <v>86</v>
      </c>
      <c r="U432" s="58">
        <f>KS201EW_Numbers!U451</f>
        <v>16</v>
      </c>
      <c r="V432" s="58">
        <f>KS201EW_Numbers!V451</f>
        <v>197</v>
      </c>
      <c r="W432" s="58">
        <f>KS201EW_Numbers!W451</f>
        <v>181</v>
      </c>
      <c r="X432" s="55">
        <f>SUM(F432:W432)</f>
        <v>75922</v>
      </c>
      <c r="Y432" s="55">
        <f>E432-X432</f>
        <v>0</v>
      </c>
      <c r="Z432" s="47">
        <f t="shared" si="132"/>
        <v>73443</v>
      </c>
      <c r="AA432" s="47">
        <f t="shared" si="133"/>
        <v>266</v>
      </c>
      <c r="AB432" s="47">
        <f t="shared" si="134"/>
        <v>1099</v>
      </c>
      <c r="AC432" s="47">
        <f t="shared" si="135"/>
        <v>736</v>
      </c>
      <c r="AD432" s="47">
        <f t="shared" si="136"/>
        <v>378</v>
      </c>
      <c r="AE432" s="47">
        <f t="shared" si="137"/>
        <v>75922</v>
      </c>
    </row>
    <row r="433" spans="1:31" x14ac:dyDescent="0.15">
      <c r="A433" s="57" t="s">
        <v>1390</v>
      </c>
      <c r="B433" s="57" t="s">
        <v>852</v>
      </c>
      <c r="C433" s="57" t="s">
        <v>1387</v>
      </c>
      <c r="D433" s="57" t="s">
        <v>1388</v>
      </c>
      <c r="E433" s="58">
        <f>KS201EW_Numbers!E452</f>
        <v>122439</v>
      </c>
      <c r="F433" s="58">
        <f>KS201EW_Numbers!F452</f>
        <v>117092</v>
      </c>
      <c r="G433" s="58">
        <f>KS201EW_Numbers!G452</f>
        <v>834</v>
      </c>
      <c r="H433" s="58">
        <f>KS201EW_Numbers!H452</f>
        <v>454</v>
      </c>
      <c r="I433" s="58">
        <f>KS201EW_Numbers!I452</f>
        <v>1741</v>
      </c>
      <c r="J433" s="58">
        <f>KS201EW_Numbers!J452</f>
        <v>234</v>
      </c>
      <c r="K433" s="58">
        <f>KS201EW_Numbers!K452</f>
        <v>78</v>
      </c>
      <c r="L433" s="58">
        <f>KS201EW_Numbers!L452</f>
        <v>261</v>
      </c>
      <c r="M433" s="58">
        <f>KS201EW_Numbers!M452</f>
        <v>160</v>
      </c>
      <c r="N433" s="58">
        <f>KS201EW_Numbers!N452</f>
        <v>341</v>
      </c>
      <c r="O433" s="58">
        <f>KS201EW_Numbers!O452</f>
        <v>69</v>
      </c>
      <c r="P433" s="58">
        <f>KS201EW_Numbers!P452</f>
        <v>103</v>
      </c>
      <c r="Q433" s="58">
        <f>KS201EW_Numbers!Q452</f>
        <v>205</v>
      </c>
      <c r="R433" s="58">
        <f>KS201EW_Numbers!R452</f>
        <v>474</v>
      </c>
      <c r="S433" s="58">
        <f>KS201EW_Numbers!S452</f>
        <v>94</v>
      </c>
      <c r="T433" s="58">
        <f>KS201EW_Numbers!T452</f>
        <v>44</v>
      </c>
      <c r="U433" s="58">
        <f>KS201EW_Numbers!U452</f>
        <v>41</v>
      </c>
      <c r="V433" s="58">
        <f>KS201EW_Numbers!V452</f>
        <v>61</v>
      </c>
      <c r="W433" s="58">
        <f>KS201EW_Numbers!W452</f>
        <v>153</v>
      </c>
      <c r="X433" s="55">
        <f>SUM(F433:W433)</f>
        <v>122439</v>
      </c>
      <c r="Y433" s="55">
        <f>E433-X433</f>
        <v>0</v>
      </c>
      <c r="Z433" s="47">
        <f t="shared" si="132"/>
        <v>120121</v>
      </c>
      <c r="AA433" s="47">
        <f t="shared" si="133"/>
        <v>179</v>
      </c>
      <c r="AB433" s="47">
        <f t="shared" si="134"/>
        <v>1192</v>
      </c>
      <c r="AC433" s="47">
        <f t="shared" si="135"/>
        <v>733</v>
      </c>
      <c r="AD433" s="47">
        <f t="shared" si="136"/>
        <v>214</v>
      </c>
      <c r="AE433" s="47">
        <f t="shared" si="137"/>
        <v>122439</v>
      </c>
    </row>
    <row r="434" spans="1:31" x14ac:dyDescent="0.15">
      <c r="A434" s="57" t="s">
        <v>1391</v>
      </c>
      <c r="B434" s="57" t="s">
        <v>854</v>
      </c>
      <c r="C434" s="57" t="s">
        <v>1387</v>
      </c>
      <c r="D434" s="57" t="s">
        <v>1388</v>
      </c>
      <c r="E434" s="58">
        <f>KS201EW_Numbers!E453</f>
        <v>183777</v>
      </c>
      <c r="F434" s="58">
        <f>KS201EW_Numbers!F453</f>
        <v>175591</v>
      </c>
      <c r="G434" s="58">
        <f>KS201EW_Numbers!G453</f>
        <v>754</v>
      </c>
      <c r="H434" s="58">
        <f>KS201EW_Numbers!H453</f>
        <v>335</v>
      </c>
      <c r="I434" s="58">
        <f>KS201EW_Numbers!I453</f>
        <v>3643</v>
      </c>
      <c r="J434" s="58">
        <f>KS201EW_Numbers!J453</f>
        <v>326</v>
      </c>
      <c r="K434" s="58">
        <f>KS201EW_Numbers!K453</f>
        <v>118</v>
      </c>
      <c r="L434" s="58">
        <f>KS201EW_Numbers!L453</f>
        <v>364</v>
      </c>
      <c r="M434" s="58">
        <f>KS201EW_Numbers!M453</f>
        <v>225</v>
      </c>
      <c r="N434" s="58">
        <f>KS201EW_Numbers!N453</f>
        <v>563</v>
      </c>
      <c r="O434" s="58">
        <f>KS201EW_Numbers!O453</f>
        <v>159</v>
      </c>
      <c r="P434" s="58">
        <f>KS201EW_Numbers!P453</f>
        <v>117</v>
      </c>
      <c r="Q434" s="58">
        <f>KS201EW_Numbers!Q453</f>
        <v>298</v>
      </c>
      <c r="R434" s="58">
        <f>KS201EW_Numbers!R453</f>
        <v>700</v>
      </c>
      <c r="S434" s="58">
        <f>KS201EW_Numbers!S453</f>
        <v>115</v>
      </c>
      <c r="T434" s="58">
        <f>KS201EW_Numbers!T453</f>
        <v>115</v>
      </c>
      <c r="U434" s="58">
        <f>KS201EW_Numbers!U453</f>
        <v>49</v>
      </c>
      <c r="V434" s="58">
        <f>KS201EW_Numbers!V453</f>
        <v>132</v>
      </c>
      <c r="W434" s="58">
        <f>KS201EW_Numbers!W453</f>
        <v>173</v>
      </c>
      <c r="X434" s="55">
        <f>SUM(F434:W434)</f>
        <v>183777</v>
      </c>
      <c r="Y434" s="55">
        <f>E434-X434</f>
        <v>0</v>
      </c>
      <c r="Z434" s="47">
        <f t="shared" si="132"/>
        <v>180323</v>
      </c>
      <c r="AA434" s="47">
        <f t="shared" si="133"/>
        <v>279</v>
      </c>
      <c r="AB434" s="47">
        <f t="shared" si="134"/>
        <v>1837</v>
      </c>
      <c r="AC434" s="47">
        <f t="shared" si="135"/>
        <v>1033</v>
      </c>
      <c r="AD434" s="47">
        <f t="shared" si="136"/>
        <v>305</v>
      </c>
      <c r="AE434" s="47">
        <f t="shared" si="137"/>
        <v>183777</v>
      </c>
    </row>
    <row r="435" spans="1:31" x14ac:dyDescent="0.15">
      <c r="D435" s="50" t="s">
        <v>936</v>
      </c>
      <c r="E435" s="56">
        <f t="shared" ref="E435:W435" si="152">SUM(E431:E434)</f>
        <v>515114</v>
      </c>
      <c r="F435" s="56">
        <f t="shared" si="152"/>
        <v>491173</v>
      </c>
      <c r="G435" s="56">
        <f t="shared" si="152"/>
        <v>2568</v>
      </c>
      <c r="H435" s="56">
        <f t="shared" si="152"/>
        <v>991</v>
      </c>
      <c r="I435" s="56">
        <f t="shared" si="152"/>
        <v>9982</v>
      </c>
      <c r="J435" s="56">
        <f t="shared" si="152"/>
        <v>966</v>
      </c>
      <c r="K435" s="56">
        <f t="shared" si="152"/>
        <v>353</v>
      </c>
      <c r="L435" s="56">
        <f t="shared" si="152"/>
        <v>1170</v>
      </c>
      <c r="M435" s="56">
        <f t="shared" si="152"/>
        <v>773</v>
      </c>
      <c r="N435" s="56">
        <f t="shared" si="152"/>
        <v>1416</v>
      </c>
      <c r="O435" s="56">
        <f t="shared" si="152"/>
        <v>318</v>
      </c>
      <c r="P435" s="56">
        <f t="shared" si="152"/>
        <v>378</v>
      </c>
      <c r="Q435" s="56">
        <f t="shared" si="152"/>
        <v>996</v>
      </c>
      <c r="R435" s="56">
        <f t="shared" si="152"/>
        <v>2162</v>
      </c>
      <c r="S435" s="56">
        <f t="shared" si="152"/>
        <v>415</v>
      </c>
      <c r="T435" s="56">
        <f t="shared" si="152"/>
        <v>315</v>
      </c>
      <c r="U435" s="56">
        <f t="shared" si="152"/>
        <v>126</v>
      </c>
      <c r="V435" s="56">
        <f t="shared" si="152"/>
        <v>413</v>
      </c>
      <c r="W435" s="56">
        <f t="shared" si="152"/>
        <v>599</v>
      </c>
      <c r="X435" s="55">
        <f>SUM(F435:W435)</f>
        <v>515114</v>
      </c>
      <c r="Y435" s="55">
        <f>E435-X435</f>
        <v>0</v>
      </c>
      <c r="Z435" s="47">
        <f t="shared" si="132"/>
        <v>504714</v>
      </c>
      <c r="AA435" s="47">
        <f t="shared" si="133"/>
        <v>856</v>
      </c>
      <c r="AB435" s="47">
        <f t="shared" si="134"/>
        <v>5270</v>
      </c>
      <c r="AC435" s="47">
        <f t="shared" si="135"/>
        <v>3262</v>
      </c>
      <c r="AD435" s="47">
        <f t="shared" si="136"/>
        <v>1012</v>
      </c>
      <c r="AE435" s="47">
        <f t="shared" si="137"/>
        <v>515114</v>
      </c>
    </row>
    <row r="436" spans="1:31" x14ac:dyDescent="0.15"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 spans="1:31" x14ac:dyDescent="0.15">
      <c r="D437" s="50" t="s">
        <v>1392</v>
      </c>
      <c r="E437" s="55">
        <f>KS201EW_Numbers!E18</f>
        <v>53012456</v>
      </c>
      <c r="F437" s="55">
        <f>KS201EW_Numbers!F18</f>
        <v>42279236</v>
      </c>
      <c r="G437" s="55">
        <f>KS201EW_Numbers!G18</f>
        <v>517001</v>
      </c>
      <c r="H437" s="55">
        <f>KS201EW_Numbers!H18</f>
        <v>54895</v>
      </c>
      <c r="I437" s="55">
        <f>KS201EW_Numbers!I18</f>
        <v>2430010</v>
      </c>
      <c r="J437" s="55">
        <f>KS201EW_Numbers!J18</f>
        <v>415616</v>
      </c>
      <c r="K437" s="55">
        <f>KS201EW_Numbers!K18</f>
        <v>161550</v>
      </c>
      <c r="L437" s="55">
        <f>KS201EW_Numbers!L18</f>
        <v>332708</v>
      </c>
      <c r="M437" s="55">
        <f>KS201EW_Numbers!M18</f>
        <v>283005</v>
      </c>
      <c r="N437" s="55">
        <f>KS201EW_Numbers!N18</f>
        <v>1395702</v>
      </c>
      <c r="O437" s="55">
        <f>KS201EW_Numbers!O18</f>
        <v>1112282</v>
      </c>
      <c r="P437" s="55">
        <f>KS201EW_Numbers!P18</f>
        <v>436514</v>
      </c>
      <c r="Q437" s="55">
        <f>KS201EW_Numbers!Q18</f>
        <v>379503</v>
      </c>
      <c r="R437" s="55">
        <f>KS201EW_Numbers!R18</f>
        <v>819402</v>
      </c>
      <c r="S437" s="55">
        <f>KS201EW_Numbers!S18</f>
        <v>977741</v>
      </c>
      <c r="T437" s="55">
        <f>KS201EW_Numbers!T18</f>
        <v>591016</v>
      </c>
      <c r="U437" s="55">
        <f>KS201EW_Numbers!U18</f>
        <v>277857</v>
      </c>
      <c r="V437" s="55">
        <f>KS201EW_Numbers!V18</f>
        <v>220985</v>
      </c>
      <c r="W437" s="55">
        <f>KS201EW_Numbers!W18</f>
        <v>327433</v>
      </c>
      <c r="X437" s="55">
        <f>SUM(F437:W437)</f>
        <v>53012456</v>
      </c>
      <c r="Y437" s="55">
        <f>E437-X437</f>
        <v>0</v>
      </c>
    </row>
    <row r="438" spans="1:31" x14ac:dyDescent="0.15">
      <c r="A438" s="50"/>
      <c r="B438" s="50"/>
      <c r="C438" s="55"/>
      <c r="D438" s="50" t="s">
        <v>1393</v>
      </c>
      <c r="E438" s="55">
        <f>KS201EW_Numbers!E442</f>
        <v>3063456</v>
      </c>
      <c r="F438" s="55">
        <f>KS201EW_Numbers!F442</f>
        <v>2855450</v>
      </c>
      <c r="G438" s="55">
        <f>KS201EW_Numbers!G442</f>
        <v>14086</v>
      </c>
      <c r="H438" s="55">
        <f>KS201EW_Numbers!H442</f>
        <v>2785</v>
      </c>
      <c r="I438" s="55">
        <f>KS201EW_Numbers!I442</f>
        <v>55932</v>
      </c>
      <c r="J438" s="55">
        <f>KS201EW_Numbers!J442</f>
        <v>11099</v>
      </c>
      <c r="K438" s="55">
        <f>KS201EW_Numbers!K442</f>
        <v>4424</v>
      </c>
      <c r="L438" s="55">
        <f>KS201EW_Numbers!L442</f>
        <v>9019</v>
      </c>
      <c r="M438" s="55">
        <f>KS201EW_Numbers!M442</f>
        <v>6979</v>
      </c>
      <c r="N438" s="55">
        <f>KS201EW_Numbers!N442</f>
        <v>17256</v>
      </c>
      <c r="O438" s="55">
        <f>KS201EW_Numbers!O442</f>
        <v>12229</v>
      </c>
      <c r="P438" s="55">
        <f>KS201EW_Numbers!P442</f>
        <v>10687</v>
      </c>
      <c r="Q438" s="55">
        <f>KS201EW_Numbers!Q442</f>
        <v>13638</v>
      </c>
      <c r="R438" s="55">
        <f>KS201EW_Numbers!R442</f>
        <v>16318</v>
      </c>
      <c r="S438" s="55">
        <f>KS201EW_Numbers!S442</f>
        <v>11887</v>
      </c>
      <c r="T438" s="55">
        <f>KS201EW_Numbers!T442</f>
        <v>3809</v>
      </c>
      <c r="U438" s="55">
        <f>KS201EW_Numbers!U442</f>
        <v>2580</v>
      </c>
      <c r="V438" s="55">
        <f>KS201EW_Numbers!V442</f>
        <v>9615</v>
      </c>
      <c r="W438" s="55">
        <f>KS201EW_Numbers!W442</f>
        <v>5663</v>
      </c>
      <c r="X438" s="55">
        <f>SUM(F438:W438)</f>
        <v>3063456</v>
      </c>
      <c r="Y438" s="55">
        <f>E438-X438</f>
        <v>0</v>
      </c>
    </row>
    <row r="439" spans="1:31" x14ac:dyDescent="0.15">
      <c r="D439" s="50" t="s">
        <v>24</v>
      </c>
      <c r="E439" s="55">
        <f>KS201EW_Numbers!E16</f>
        <v>56075912</v>
      </c>
      <c r="F439" s="55">
        <f>KS201EW_Numbers!F16</f>
        <v>45134686</v>
      </c>
      <c r="G439" s="55">
        <f>KS201EW_Numbers!G16</f>
        <v>531087</v>
      </c>
      <c r="H439" s="55">
        <f>KS201EW_Numbers!H16</f>
        <v>57680</v>
      </c>
      <c r="I439" s="55">
        <f>KS201EW_Numbers!I16</f>
        <v>2485942</v>
      </c>
      <c r="J439" s="55">
        <f>KS201EW_Numbers!J16</f>
        <v>426715</v>
      </c>
      <c r="K439" s="55">
        <f>KS201EW_Numbers!K16</f>
        <v>165974</v>
      </c>
      <c r="L439" s="55">
        <f>KS201EW_Numbers!L16</f>
        <v>341727</v>
      </c>
      <c r="M439" s="55">
        <f>KS201EW_Numbers!M16</f>
        <v>289984</v>
      </c>
      <c r="N439" s="55">
        <f>KS201EW_Numbers!N16</f>
        <v>1412958</v>
      </c>
      <c r="O439" s="55">
        <f>KS201EW_Numbers!O16</f>
        <v>1124511</v>
      </c>
      <c r="P439" s="55">
        <f>KS201EW_Numbers!P16</f>
        <v>447201</v>
      </c>
      <c r="Q439" s="55">
        <f>KS201EW_Numbers!Q16</f>
        <v>393141</v>
      </c>
      <c r="R439" s="55">
        <f>KS201EW_Numbers!R16</f>
        <v>835720</v>
      </c>
      <c r="S439" s="55">
        <f>KS201EW_Numbers!S16</f>
        <v>989628</v>
      </c>
      <c r="T439" s="55">
        <f>KS201EW_Numbers!T16</f>
        <v>594825</v>
      </c>
      <c r="U439" s="55">
        <f>KS201EW_Numbers!U16</f>
        <v>280437</v>
      </c>
      <c r="V439" s="55">
        <f>KS201EW_Numbers!V16</f>
        <v>230600</v>
      </c>
      <c r="W439" s="55">
        <f>KS201EW_Numbers!W16</f>
        <v>333096</v>
      </c>
      <c r="X439" s="55">
        <f>SUM(F439:W439)</f>
        <v>56075912</v>
      </c>
      <c r="Y439" s="55">
        <f>E439-X439</f>
        <v>0</v>
      </c>
    </row>
    <row r="442" spans="1:31" x14ac:dyDescent="0.15">
      <c r="D442" s="50" t="s">
        <v>1392</v>
      </c>
    </row>
    <row r="443" spans="1:31" x14ac:dyDescent="0.15">
      <c r="D443" s="47" t="str">
        <f>D3</f>
        <v>Metropolitan Police</v>
      </c>
      <c r="E443" s="55">
        <f>E35</f>
        <v>8166566</v>
      </c>
    </row>
    <row r="444" spans="1:31" x14ac:dyDescent="0.15">
      <c r="D444" s="47" t="str">
        <f>D37</f>
        <v>Cumbria</v>
      </c>
      <c r="E444" s="55">
        <f>E43</f>
        <v>499858</v>
      </c>
    </row>
    <row r="445" spans="1:31" x14ac:dyDescent="0.15">
      <c r="D445" s="47" t="str">
        <f>D45</f>
        <v>Lancashire</v>
      </c>
      <c r="E445" s="55">
        <f>E59</f>
        <v>1460893</v>
      </c>
    </row>
    <row r="446" spans="1:31" x14ac:dyDescent="0.15">
      <c r="D446" s="47" t="str">
        <f>D61</f>
        <v>Merseyside</v>
      </c>
      <c r="E446" s="55">
        <f>E66</f>
        <v>1381189</v>
      </c>
    </row>
    <row r="447" spans="1:31" x14ac:dyDescent="0.15">
      <c r="D447" s="47" t="str">
        <f>D68</f>
        <v>Greater Manchester</v>
      </c>
      <c r="E447" s="55">
        <f>E78</f>
        <v>2682528</v>
      </c>
    </row>
    <row r="448" spans="1:31" x14ac:dyDescent="0.15">
      <c r="D448" s="47" t="str">
        <f>D80</f>
        <v>Cheshire</v>
      </c>
      <c r="E448" s="55">
        <f>E84</f>
        <v>1027709</v>
      </c>
    </row>
    <row r="449" spans="4:5" x14ac:dyDescent="0.15">
      <c r="D449" s="47" t="str">
        <f>D86</f>
        <v>Northumbria</v>
      </c>
      <c r="E449" s="55">
        <f>E92</f>
        <v>1420853</v>
      </c>
    </row>
    <row r="450" spans="4:5" x14ac:dyDescent="0.15">
      <c r="D450" s="47" t="str">
        <f>D94</f>
        <v>Durham</v>
      </c>
      <c r="E450" s="55">
        <f>E96</f>
        <v>618806</v>
      </c>
    </row>
    <row r="451" spans="4:5" x14ac:dyDescent="0.15">
      <c r="D451" s="47" t="str">
        <f>D105</f>
        <v>North Yorkshire</v>
      </c>
      <c r="E451" s="55">
        <f>E106</f>
        <v>796427</v>
      </c>
    </row>
    <row r="452" spans="4:5" x14ac:dyDescent="0.15">
      <c r="D452" s="47" t="str">
        <f>D112</f>
        <v>West Yorkshire</v>
      </c>
      <c r="E452" s="55">
        <f>E113</f>
        <v>2226058</v>
      </c>
    </row>
    <row r="453" spans="4:5" x14ac:dyDescent="0.15">
      <c r="D453" s="47" t="str">
        <f>D118</f>
        <v>South Yorkshire</v>
      </c>
      <c r="E453" s="55">
        <f>E119</f>
        <v>1343601</v>
      </c>
    </row>
    <row r="454" spans="4:5" x14ac:dyDescent="0.15">
      <c r="D454" s="47" t="str">
        <f>D124</f>
        <v>Humberside</v>
      </c>
      <c r="E454" s="55">
        <f>E125</f>
        <v>917647</v>
      </c>
    </row>
    <row r="455" spans="4:5" x14ac:dyDescent="0.15">
      <c r="D455" s="47" t="str">
        <f>D130</f>
        <v>Cleveland</v>
      </c>
      <c r="E455" s="55">
        <f>E131</f>
        <v>557227</v>
      </c>
    </row>
    <row r="456" spans="4:5" x14ac:dyDescent="0.15">
      <c r="D456" s="47" t="str">
        <f>D139</f>
        <v>West Midlands</v>
      </c>
      <c r="E456" s="55">
        <f>E140</f>
        <v>2736460</v>
      </c>
    </row>
    <row r="457" spans="4:5" x14ac:dyDescent="0.15">
      <c r="D457" s="47" t="str">
        <f>D150</f>
        <v>Staffordshire</v>
      </c>
      <c r="E457" s="55">
        <f>E151</f>
        <v>1097497</v>
      </c>
    </row>
    <row r="458" spans="4:5" x14ac:dyDescent="0.15">
      <c r="D458" s="47" t="str">
        <f>D161</f>
        <v>West Mercia</v>
      </c>
      <c r="E458" s="55">
        <f>E162</f>
        <v>1222416</v>
      </c>
    </row>
    <row r="459" spans="4:5" x14ac:dyDescent="0.15">
      <c r="D459" s="47" t="str">
        <f>D168</f>
        <v>Warwickshire</v>
      </c>
      <c r="E459" s="55">
        <f>E169</f>
        <v>545474</v>
      </c>
    </row>
    <row r="460" spans="4:5" x14ac:dyDescent="0.15">
      <c r="D460" s="47" t="str">
        <f>D179</f>
        <v>Derbyshire</v>
      </c>
      <c r="E460" s="55">
        <f>E180</f>
        <v>1018438</v>
      </c>
    </row>
    <row r="461" spans="4:5" x14ac:dyDescent="0.15">
      <c r="D461" s="47" t="str">
        <f>D189</f>
        <v>Nottinghamshire</v>
      </c>
      <c r="E461" s="55">
        <f>E190</f>
        <v>1091482</v>
      </c>
    </row>
    <row r="462" spans="4:5" x14ac:dyDescent="0.15">
      <c r="D462" s="47" t="str">
        <f>D198</f>
        <v>Lincolnshire</v>
      </c>
      <c r="E462" s="55">
        <f>E199</f>
        <v>713653</v>
      </c>
    </row>
    <row r="463" spans="4:5" x14ac:dyDescent="0.15">
      <c r="D463" s="47" t="str">
        <f>D209</f>
        <v>Leicestershire</v>
      </c>
      <c r="E463" s="55">
        <f>E210</f>
        <v>1017697</v>
      </c>
    </row>
    <row r="464" spans="4:5" x14ac:dyDescent="0.15">
      <c r="D464" s="47" t="str">
        <f>D218</f>
        <v>Northamptonshire</v>
      </c>
      <c r="E464" s="55">
        <f>E219</f>
        <v>691952</v>
      </c>
    </row>
    <row r="465" spans="4:5" x14ac:dyDescent="0.15">
      <c r="D465" s="47" t="str">
        <f>D226</f>
        <v>Cambridgeshire</v>
      </c>
      <c r="E465" s="55">
        <f>E227</f>
        <v>804841</v>
      </c>
    </row>
    <row r="466" spans="4:5" x14ac:dyDescent="0.15">
      <c r="D466" s="47" t="str">
        <f>D235</f>
        <v>Norfolk</v>
      </c>
      <c r="E466" s="55">
        <f>E236</f>
        <v>857888</v>
      </c>
    </row>
    <row r="467" spans="4:5" x14ac:dyDescent="0.15">
      <c r="D467" s="47" t="str">
        <f>D244</f>
        <v>Suffolk</v>
      </c>
      <c r="E467" s="55">
        <f>E245</f>
        <v>728163</v>
      </c>
    </row>
    <row r="468" spans="4:5" x14ac:dyDescent="0.15">
      <c r="D468" s="47" t="str">
        <f>D249</f>
        <v>Bedfordshire</v>
      </c>
      <c r="E468" s="55">
        <f>E250</f>
        <v>615061</v>
      </c>
    </row>
    <row r="469" spans="4:5" x14ac:dyDescent="0.15">
      <c r="D469" s="47" t="str">
        <f>D261</f>
        <v>Hertfordshire</v>
      </c>
      <c r="E469" s="55">
        <f>E262</f>
        <v>1116062</v>
      </c>
    </row>
    <row r="470" spans="4:5" x14ac:dyDescent="0.15">
      <c r="D470" s="47" t="str">
        <f>D277</f>
        <v>Essex</v>
      </c>
      <c r="E470" s="55">
        <f>E278</f>
        <v>1724950</v>
      </c>
    </row>
    <row r="471" spans="4:5" x14ac:dyDescent="0.15">
      <c r="D471" s="47" t="str">
        <f>D295</f>
        <v>Thames Valley</v>
      </c>
      <c r="E471" s="55">
        <f>E296</f>
        <v>2269772</v>
      </c>
    </row>
    <row r="472" spans="4:5" x14ac:dyDescent="0.15">
      <c r="D472" s="47" t="str">
        <f>D311</f>
        <v>Hampshire</v>
      </c>
      <c r="E472" s="55">
        <f>E312</f>
        <v>1897991</v>
      </c>
    </row>
    <row r="473" spans="4:5" x14ac:dyDescent="0.15">
      <c r="D473" s="47" t="str">
        <f>D324</f>
        <v>Surrey</v>
      </c>
      <c r="E473" s="55">
        <f>E325</f>
        <v>1132390</v>
      </c>
    </row>
    <row r="474" spans="4:5" x14ac:dyDescent="0.15">
      <c r="D474" s="47" t="str">
        <f>D339</f>
        <v>Kent</v>
      </c>
      <c r="E474" s="55">
        <f>E340</f>
        <v>1727665</v>
      </c>
    </row>
    <row r="475" spans="4:5" x14ac:dyDescent="0.15">
      <c r="D475" s="47" t="str">
        <f>D354</f>
        <v>Sussex</v>
      </c>
      <c r="E475" s="55">
        <f>E355</f>
        <v>1606932</v>
      </c>
    </row>
    <row r="476" spans="4:5" x14ac:dyDescent="0.15">
      <c r="D476" s="47" t="str">
        <f>D357</f>
        <v>City of London</v>
      </c>
      <c r="E476" s="55">
        <f>E358</f>
        <v>7375</v>
      </c>
    </row>
    <row r="477" spans="4:5" x14ac:dyDescent="0.15">
      <c r="D477" s="47" t="str">
        <f>D371</f>
        <v>Devon &amp; Cornwall</v>
      </c>
      <c r="E477" s="55">
        <f>E372</f>
        <v>1668218</v>
      </c>
    </row>
    <row r="478" spans="4:5" x14ac:dyDescent="0.15">
      <c r="D478" s="47" t="str">
        <f>D382</f>
        <v>Avon and Somerset</v>
      </c>
      <c r="E478" s="55">
        <f>E383</f>
        <v>1599555</v>
      </c>
    </row>
    <row r="479" spans="4:5" x14ac:dyDescent="0.15">
      <c r="D479" s="47" t="str">
        <f>D390</f>
        <v>Gloucestershire</v>
      </c>
      <c r="E479" s="55">
        <f>E391</f>
        <v>596984</v>
      </c>
    </row>
    <row r="480" spans="4:5" x14ac:dyDescent="0.15">
      <c r="D480" s="47" t="str">
        <f>D394</f>
        <v>Wiltshire</v>
      </c>
      <c r="E480" s="55">
        <f>E395</f>
        <v>680137</v>
      </c>
    </row>
    <row r="481" spans="4:6" x14ac:dyDescent="0.15">
      <c r="D481" s="47" t="str">
        <f>D404</f>
        <v>Dorset</v>
      </c>
      <c r="E481" s="55">
        <f>E405</f>
        <v>744041</v>
      </c>
    </row>
    <row r="482" spans="4:6" x14ac:dyDescent="0.15">
      <c r="E482" s="56">
        <f>SUM(E443:E481)</f>
        <v>53012456</v>
      </c>
      <c r="F482" s="59"/>
    </row>
    <row r="484" spans="4:6" x14ac:dyDescent="0.15">
      <c r="D484" s="50" t="s">
        <v>1393</v>
      </c>
    </row>
    <row r="485" spans="4:6" x14ac:dyDescent="0.15">
      <c r="D485" s="47" t="str">
        <f>D412</f>
        <v>North Wales</v>
      </c>
      <c r="E485" s="55">
        <f>E413</f>
        <v>687937</v>
      </c>
    </row>
    <row r="486" spans="4:6" x14ac:dyDescent="0.15">
      <c r="D486" s="47" t="str">
        <f>D419</f>
        <v>Gwent</v>
      </c>
      <c r="E486" s="55">
        <f>E420</f>
        <v>576754</v>
      </c>
    </row>
    <row r="487" spans="4:6" x14ac:dyDescent="0.15">
      <c r="D487" s="47" t="str">
        <f>D428</f>
        <v>South Wales</v>
      </c>
      <c r="E487" s="55">
        <f>E429</f>
        <v>1283651</v>
      </c>
    </row>
    <row r="488" spans="4:6" x14ac:dyDescent="0.15">
      <c r="D488" s="47" t="str">
        <f>D434</f>
        <v>Dyfed-Powys</v>
      </c>
      <c r="E488" s="55">
        <f>E435</f>
        <v>515114</v>
      </c>
    </row>
    <row r="489" spans="4:6" x14ac:dyDescent="0.15">
      <c r="E489" s="56">
        <f>SUM(E485:E488)</f>
        <v>3063456</v>
      </c>
    </row>
    <row r="491" spans="4:6" x14ac:dyDescent="0.15">
      <c r="D491" s="47" t="s">
        <v>24</v>
      </c>
      <c r="E491" s="55">
        <f>E482+E489</f>
        <v>56075912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G65"/>
  <sheetViews>
    <sheetView view="pageBreakPreview" topLeftCell="A39" zoomScale="140" zoomScaleNormal="100" zoomScalePageLayoutView="140" workbookViewId="0">
      <selection activeCell="B2" sqref="B2:B44"/>
    </sheetView>
  </sheetViews>
  <sheetFormatPr baseColWidth="10" defaultColWidth="9" defaultRowHeight="13" x14ac:dyDescent="0.15"/>
  <cols>
    <col min="1" max="1" width="18" style="47" customWidth="1"/>
    <col min="2" max="2" width="16.796875" style="47" customWidth="1"/>
    <col min="3" max="3" width="9.19921875" style="47" customWidth="1"/>
    <col min="4" max="4" width="13.796875" style="47" customWidth="1"/>
    <col min="5" max="5" width="11.19921875" style="47" customWidth="1"/>
    <col min="6" max="7" width="12.59765625" style="47" customWidth="1"/>
    <col min="8" max="8" width="12.3984375" style="47" customWidth="1"/>
    <col min="9" max="9" width="10.19921875" style="47" customWidth="1"/>
    <col min="10" max="10" width="11" style="47" customWidth="1"/>
    <col min="11" max="11" width="10.59765625" style="47" customWidth="1"/>
    <col min="12" max="12" width="10.3984375" style="47" customWidth="1"/>
    <col min="13" max="13" width="9.19921875" style="47" customWidth="1"/>
    <col min="14" max="15" width="10.19921875" style="47" customWidth="1"/>
    <col min="16" max="20" width="9.19921875" style="47" customWidth="1"/>
    <col min="21" max="21" width="6.796875" style="47" customWidth="1"/>
    <col min="22" max="22" width="13.796875" style="47" customWidth="1"/>
    <col min="23" max="1021" width="9.19921875" style="47" customWidth="1"/>
    <col min="1022" max="1024" width="9.19921875" customWidth="1"/>
  </cols>
  <sheetData>
    <row r="1" spans="1:28" ht="36" customHeight="1" x14ac:dyDescent="0.15">
      <c r="B1" s="60" t="s">
        <v>882</v>
      </c>
      <c r="C1" s="60" t="s">
        <v>71</v>
      </c>
      <c r="D1" s="60" t="s">
        <v>72</v>
      </c>
      <c r="E1" s="60" t="s">
        <v>73</v>
      </c>
      <c r="F1" s="60" t="s">
        <v>883</v>
      </c>
      <c r="G1" s="60" t="s">
        <v>884</v>
      </c>
      <c r="H1" s="60" t="s">
        <v>885</v>
      </c>
      <c r="I1" s="60" t="s">
        <v>886</v>
      </c>
      <c r="J1" s="60" t="s">
        <v>78</v>
      </c>
      <c r="K1" s="60" t="s">
        <v>79</v>
      </c>
      <c r="L1" s="60" t="s">
        <v>80</v>
      </c>
      <c r="M1" s="60" t="s">
        <v>81</v>
      </c>
      <c r="N1" s="60" t="s">
        <v>82</v>
      </c>
      <c r="O1" s="60" t="s">
        <v>887</v>
      </c>
      <c r="P1" s="60" t="s">
        <v>888</v>
      </c>
      <c r="Q1" s="60" t="s">
        <v>889</v>
      </c>
      <c r="R1" s="60" t="s">
        <v>890</v>
      </c>
      <c r="S1" s="60" t="s">
        <v>891</v>
      </c>
      <c r="T1" s="61"/>
      <c r="W1" s="52" t="s">
        <v>892</v>
      </c>
      <c r="X1" s="52" t="s">
        <v>893</v>
      </c>
      <c r="Y1" s="52" t="s">
        <v>894</v>
      </c>
      <c r="Z1" s="52" t="s">
        <v>896</v>
      </c>
      <c r="AA1" s="52" t="s">
        <v>895</v>
      </c>
      <c r="AB1" s="52" t="s">
        <v>897</v>
      </c>
    </row>
    <row r="2" spans="1:28" x14ac:dyDescent="0.15">
      <c r="A2" s="47" t="str">
        <f>Sheet1!D34</f>
        <v>Metropolitan Police</v>
      </c>
      <c r="B2" s="55">
        <f>Sheet1!F35</f>
        <v>3665041</v>
      </c>
      <c r="C2" s="55">
        <f>Sheet1!G35</f>
        <v>175794</v>
      </c>
      <c r="D2" s="55">
        <f>Sheet1!H35</f>
        <v>8193</v>
      </c>
      <c r="E2" s="55">
        <f>Sheet1!I35</f>
        <v>1032608</v>
      </c>
      <c r="F2" s="55">
        <f>Sheet1!J35</f>
        <v>119387</v>
      </c>
      <c r="G2" s="55">
        <f>Sheet1!K35</f>
        <v>65442</v>
      </c>
      <c r="H2" s="55">
        <f>Sheet1!L35</f>
        <v>101389</v>
      </c>
      <c r="I2" s="55">
        <f>Sheet1!M35</f>
        <v>118772</v>
      </c>
      <c r="J2" s="55">
        <f>Sheet1!N35</f>
        <v>542641</v>
      </c>
      <c r="K2" s="55">
        <f>Sheet1!O35</f>
        <v>223781</v>
      </c>
      <c r="L2" s="55">
        <f>Sheet1!P35</f>
        <v>221895</v>
      </c>
      <c r="M2" s="55">
        <f>Sheet1!Q35</f>
        <v>123987</v>
      </c>
      <c r="N2" s="55">
        <f>Sheet1!R35</f>
        <v>398302</v>
      </c>
      <c r="O2" s="55">
        <f>Sheet1!S35</f>
        <v>573833</v>
      </c>
      <c r="P2" s="55">
        <f>Sheet1!T35</f>
        <v>344551</v>
      </c>
      <c r="Q2" s="55">
        <f>Sheet1!U35</f>
        <v>170063</v>
      </c>
      <c r="R2" s="55">
        <f>Sheet1!V35</f>
        <v>105951</v>
      </c>
      <c r="S2" s="55">
        <f>Sheet1!W35</f>
        <v>174936</v>
      </c>
      <c r="T2" s="59">
        <f t="shared" ref="T2:T44" si="0">SUM(B2:S2)</f>
        <v>8166566</v>
      </c>
      <c r="U2" s="59">
        <f>T2-Sheet1!E443</f>
        <v>0</v>
      </c>
      <c r="V2" s="59" t="str">
        <f t="shared" ref="V2:V45" si="1">A2</f>
        <v>Metropolitan Police</v>
      </c>
      <c r="W2" s="47">
        <f t="shared" ref="W2:W45" si="2">SUM(B2:E2)</f>
        <v>4881636</v>
      </c>
      <c r="X2" s="47">
        <f t="shared" ref="X2:X45" si="3">SUM(O2:Q2)</f>
        <v>1088447</v>
      </c>
      <c r="Y2" s="47">
        <f t="shared" ref="Y2:Y45" si="4">SUM(J2:N2)</f>
        <v>1510606</v>
      </c>
      <c r="Z2" s="47">
        <f t="shared" ref="Z2:Z45" si="5">SUM(R2:S2)</f>
        <v>280887</v>
      </c>
      <c r="AA2" s="47">
        <f t="shared" ref="AA2:AA45" si="6">SUM(F2:I2)</f>
        <v>404990</v>
      </c>
      <c r="AB2" s="47">
        <f t="shared" ref="AB2:AB45" si="7">SUM(W2:AA2)</f>
        <v>8166566</v>
      </c>
    </row>
    <row r="3" spans="1:28" x14ac:dyDescent="0.15">
      <c r="A3" s="47" t="str">
        <f>Sheet1!D42</f>
        <v>Cumbria</v>
      </c>
      <c r="B3" s="55">
        <f>Sheet1!F43</f>
        <v>482124</v>
      </c>
      <c r="C3" s="55">
        <f>Sheet1!G43</f>
        <v>1552</v>
      </c>
      <c r="D3" s="55">
        <f>Sheet1!H43</f>
        <v>315</v>
      </c>
      <c r="E3" s="55">
        <f>Sheet1!I43</f>
        <v>8266</v>
      </c>
      <c r="F3" s="55">
        <f>Sheet1!J43</f>
        <v>751</v>
      </c>
      <c r="G3" s="55">
        <f>Sheet1!K43</f>
        <v>314</v>
      </c>
      <c r="H3" s="55">
        <f>Sheet1!L43</f>
        <v>881</v>
      </c>
      <c r="I3" s="55">
        <f>Sheet1!M43</f>
        <v>558</v>
      </c>
      <c r="J3" s="55">
        <f>Sheet1!N43</f>
        <v>892</v>
      </c>
      <c r="K3" s="55">
        <f>Sheet1!O43</f>
        <v>316</v>
      </c>
      <c r="L3" s="55">
        <f>Sheet1!P43</f>
        <v>486</v>
      </c>
      <c r="M3" s="55">
        <f>Sheet1!Q43</f>
        <v>1153</v>
      </c>
      <c r="N3" s="55">
        <f>Sheet1!R43</f>
        <v>1219</v>
      </c>
      <c r="O3" s="55">
        <f>Sheet1!S43</f>
        <v>373</v>
      </c>
      <c r="P3" s="55">
        <f>Sheet1!T43</f>
        <v>141</v>
      </c>
      <c r="Q3" s="55">
        <f>Sheet1!U43</f>
        <v>65</v>
      </c>
      <c r="R3" s="55">
        <f>Sheet1!V43</f>
        <v>153</v>
      </c>
      <c r="S3" s="55">
        <f>Sheet1!W43</f>
        <v>299</v>
      </c>
      <c r="T3" s="59">
        <f t="shared" si="0"/>
        <v>499858</v>
      </c>
      <c r="U3" s="59">
        <f>T3-Sheet1!E444</f>
        <v>0</v>
      </c>
      <c r="V3" s="59" t="str">
        <f t="shared" si="1"/>
        <v>Cumbria</v>
      </c>
      <c r="W3" s="47">
        <f t="shared" si="2"/>
        <v>492257</v>
      </c>
      <c r="X3" s="47">
        <f t="shared" si="3"/>
        <v>579</v>
      </c>
      <c r="Y3" s="47">
        <f t="shared" si="4"/>
        <v>4066</v>
      </c>
      <c r="Z3" s="47">
        <f t="shared" si="5"/>
        <v>452</v>
      </c>
      <c r="AA3" s="47">
        <f t="shared" si="6"/>
        <v>2504</v>
      </c>
      <c r="AB3" s="47">
        <f t="shared" si="7"/>
        <v>499858</v>
      </c>
    </row>
    <row r="4" spans="1:28" x14ac:dyDescent="0.15">
      <c r="A4" s="47" t="str">
        <f>Sheet1!D58</f>
        <v>Lancashire</v>
      </c>
      <c r="B4" s="55">
        <f>Sheet1!F59</f>
        <v>1281526</v>
      </c>
      <c r="C4" s="55">
        <f>Sheet1!G59</f>
        <v>8948</v>
      </c>
      <c r="D4" s="55">
        <f>Sheet1!H59</f>
        <v>1219</v>
      </c>
      <c r="E4" s="55">
        <f>Sheet1!I59</f>
        <v>28342</v>
      </c>
      <c r="F4" s="55">
        <f>Sheet1!J59</f>
        <v>5578</v>
      </c>
      <c r="G4" s="55">
        <f>Sheet1!K59</f>
        <v>1705</v>
      </c>
      <c r="H4" s="55">
        <f>Sheet1!L59</f>
        <v>6008</v>
      </c>
      <c r="I4" s="55">
        <f>Sheet1!M59</f>
        <v>3009</v>
      </c>
      <c r="J4" s="55">
        <f>Sheet1!N59</f>
        <v>39630</v>
      </c>
      <c r="K4" s="55">
        <f>Sheet1!O59</f>
        <v>54127</v>
      </c>
      <c r="L4" s="55">
        <f>Sheet1!P59</f>
        <v>7567</v>
      </c>
      <c r="M4" s="55">
        <f>Sheet1!Q59</f>
        <v>6046</v>
      </c>
      <c r="N4" s="55">
        <f>Sheet1!R59</f>
        <v>7460</v>
      </c>
      <c r="O4" s="55">
        <f>Sheet1!S59</f>
        <v>2688</v>
      </c>
      <c r="P4" s="55">
        <f>Sheet1!T59</f>
        <v>2102</v>
      </c>
      <c r="Q4" s="55">
        <f>Sheet1!U59</f>
        <v>587</v>
      </c>
      <c r="R4" s="55">
        <f>Sheet1!V59</f>
        <v>2142</v>
      </c>
      <c r="S4" s="55">
        <f>Sheet1!W59</f>
        <v>2209</v>
      </c>
      <c r="T4" s="59">
        <f t="shared" si="0"/>
        <v>1460893</v>
      </c>
      <c r="U4" s="59">
        <f>T4-Sheet1!E445</f>
        <v>0</v>
      </c>
      <c r="V4" s="59" t="str">
        <f t="shared" si="1"/>
        <v>Lancashire</v>
      </c>
      <c r="W4" s="47">
        <f t="shared" si="2"/>
        <v>1320035</v>
      </c>
      <c r="X4" s="47">
        <f t="shared" si="3"/>
        <v>5377</v>
      </c>
      <c r="Y4" s="47">
        <f t="shared" si="4"/>
        <v>114830</v>
      </c>
      <c r="Z4" s="47">
        <f t="shared" si="5"/>
        <v>4351</v>
      </c>
      <c r="AA4" s="47">
        <f t="shared" si="6"/>
        <v>16300</v>
      </c>
      <c r="AB4" s="47">
        <f t="shared" si="7"/>
        <v>1460893</v>
      </c>
    </row>
    <row r="5" spans="1:28" x14ac:dyDescent="0.15">
      <c r="A5" s="47" t="str">
        <f>Sheet1!D65</f>
        <v>Merseyside</v>
      </c>
      <c r="B5" s="55">
        <f>Sheet1!F66</f>
        <v>1268277</v>
      </c>
      <c r="C5" s="55">
        <f>Sheet1!G66</f>
        <v>13342</v>
      </c>
      <c r="D5" s="55">
        <f>Sheet1!H66</f>
        <v>457</v>
      </c>
      <c r="E5" s="55">
        <f>Sheet1!I66</f>
        <v>23227</v>
      </c>
      <c r="F5" s="55">
        <f>Sheet1!J66</f>
        <v>6395</v>
      </c>
      <c r="G5" s="55">
        <f>Sheet1!K66</f>
        <v>4894</v>
      </c>
      <c r="H5" s="55">
        <f>Sheet1!L66</f>
        <v>4638</v>
      </c>
      <c r="I5" s="55">
        <f>Sheet1!M66</f>
        <v>5027</v>
      </c>
      <c r="J5" s="55">
        <f>Sheet1!N66</f>
        <v>7896</v>
      </c>
      <c r="K5" s="55">
        <f>Sheet1!O66</f>
        <v>2566</v>
      </c>
      <c r="L5" s="55">
        <f>Sheet1!P66</f>
        <v>2366</v>
      </c>
      <c r="M5" s="55">
        <f>Sheet1!Q66</f>
        <v>11554</v>
      </c>
      <c r="N5" s="55">
        <f>Sheet1!R66</f>
        <v>6023</v>
      </c>
      <c r="O5" s="55">
        <f>Sheet1!S66</f>
        <v>9792</v>
      </c>
      <c r="P5" s="55">
        <f>Sheet1!T66</f>
        <v>2066</v>
      </c>
      <c r="Q5" s="55">
        <f>Sheet1!U66</f>
        <v>2694</v>
      </c>
      <c r="R5" s="55">
        <f>Sheet1!V66</f>
        <v>6379</v>
      </c>
      <c r="S5" s="55">
        <f>Sheet1!W66</f>
        <v>3596</v>
      </c>
      <c r="T5" s="59">
        <f t="shared" si="0"/>
        <v>1381189</v>
      </c>
      <c r="U5" s="59">
        <f>T5-Sheet1!E446</f>
        <v>0</v>
      </c>
      <c r="V5" s="59" t="str">
        <f t="shared" si="1"/>
        <v>Merseyside</v>
      </c>
      <c r="W5" s="47">
        <f t="shared" si="2"/>
        <v>1305303</v>
      </c>
      <c r="X5" s="47">
        <f t="shared" si="3"/>
        <v>14552</v>
      </c>
      <c r="Y5" s="47">
        <f t="shared" si="4"/>
        <v>30405</v>
      </c>
      <c r="Z5" s="47">
        <f t="shared" si="5"/>
        <v>9975</v>
      </c>
      <c r="AA5" s="47">
        <f t="shared" si="6"/>
        <v>20954</v>
      </c>
      <c r="AB5" s="47">
        <f t="shared" si="7"/>
        <v>1381189</v>
      </c>
    </row>
    <row r="6" spans="1:28" x14ac:dyDescent="0.15">
      <c r="A6" s="47" t="str">
        <f>Sheet1!D77</f>
        <v>Greater Manchester</v>
      </c>
      <c r="B6" s="55">
        <f>Sheet1!F78</f>
        <v>2141687</v>
      </c>
      <c r="C6" s="55">
        <f>Sheet1!G78</f>
        <v>34499</v>
      </c>
      <c r="D6" s="55">
        <f>Sheet1!H78</f>
        <v>1523</v>
      </c>
      <c r="E6" s="55">
        <f>Sheet1!I78</f>
        <v>70414</v>
      </c>
      <c r="F6" s="55">
        <f>Sheet1!J78</f>
        <v>23131</v>
      </c>
      <c r="G6" s="55">
        <f>Sheet1!K78</f>
        <v>9997</v>
      </c>
      <c r="H6" s="55">
        <f>Sheet1!L78</f>
        <v>15657</v>
      </c>
      <c r="I6" s="55">
        <f>Sheet1!M78</f>
        <v>11925</v>
      </c>
      <c r="J6" s="55">
        <f>Sheet1!N78</f>
        <v>53461</v>
      </c>
      <c r="K6" s="55">
        <f>Sheet1!O78</f>
        <v>130012</v>
      </c>
      <c r="L6" s="55">
        <f>Sheet1!P78</f>
        <v>34186</v>
      </c>
      <c r="M6" s="55">
        <f>Sheet1!Q78</f>
        <v>26079</v>
      </c>
      <c r="N6" s="55">
        <f>Sheet1!R78</f>
        <v>28435</v>
      </c>
      <c r="O6" s="55">
        <f>Sheet1!S78</f>
        <v>44691</v>
      </c>
      <c r="P6" s="55">
        <f>Sheet1!T78</f>
        <v>17767</v>
      </c>
      <c r="Q6" s="55">
        <f>Sheet1!U78</f>
        <v>11639</v>
      </c>
      <c r="R6" s="55">
        <f>Sheet1!V78</f>
        <v>15026</v>
      </c>
      <c r="S6" s="55">
        <f>Sheet1!W78</f>
        <v>12399</v>
      </c>
      <c r="T6" s="59">
        <f t="shared" si="0"/>
        <v>2682528</v>
      </c>
      <c r="U6" s="59">
        <f>T6-Sheet1!E447</f>
        <v>0</v>
      </c>
      <c r="V6" s="59" t="str">
        <f t="shared" si="1"/>
        <v>Greater Manchester</v>
      </c>
      <c r="W6" s="47">
        <f t="shared" si="2"/>
        <v>2248123</v>
      </c>
      <c r="X6" s="47">
        <f t="shared" si="3"/>
        <v>74097</v>
      </c>
      <c r="Y6" s="47">
        <f t="shared" si="4"/>
        <v>272173</v>
      </c>
      <c r="Z6" s="47">
        <f t="shared" si="5"/>
        <v>27425</v>
      </c>
      <c r="AA6" s="47">
        <f t="shared" si="6"/>
        <v>60710</v>
      </c>
      <c r="AB6" s="47">
        <f t="shared" si="7"/>
        <v>2682528</v>
      </c>
    </row>
    <row r="7" spans="1:28" x14ac:dyDescent="0.15">
      <c r="A7" s="47" t="str">
        <f>Sheet1!D83</f>
        <v>Cheshire</v>
      </c>
      <c r="B7" s="55">
        <f>Sheet1!F84</f>
        <v>967455</v>
      </c>
      <c r="C7" s="55">
        <f>Sheet1!G84</f>
        <v>6589</v>
      </c>
      <c r="D7" s="55">
        <f>Sheet1!H84</f>
        <v>633</v>
      </c>
      <c r="E7" s="55">
        <f>Sheet1!I84</f>
        <v>21321</v>
      </c>
      <c r="F7" s="55">
        <f>Sheet1!J84</f>
        <v>3349</v>
      </c>
      <c r="G7" s="55">
        <f>Sheet1!K84</f>
        <v>1482</v>
      </c>
      <c r="H7" s="55">
        <f>Sheet1!L84</f>
        <v>3345</v>
      </c>
      <c r="I7" s="55">
        <f>Sheet1!M84</f>
        <v>2247</v>
      </c>
      <c r="J7" s="55">
        <f>Sheet1!N84</f>
        <v>5474</v>
      </c>
      <c r="K7" s="55">
        <f>Sheet1!O84</f>
        <v>2415</v>
      </c>
      <c r="L7" s="55">
        <f>Sheet1!P84</f>
        <v>1292</v>
      </c>
      <c r="M7" s="55">
        <f>Sheet1!Q84</f>
        <v>3217</v>
      </c>
      <c r="N7" s="55">
        <f>Sheet1!R84</f>
        <v>3613</v>
      </c>
      <c r="O7" s="55">
        <f>Sheet1!S84</f>
        <v>1734</v>
      </c>
      <c r="P7" s="55">
        <f>Sheet1!T84</f>
        <v>1055</v>
      </c>
      <c r="Q7" s="55">
        <f>Sheet1!U84</f>
        <v>475</v>
      </c>
      <c r="R7" s="55">
        <f>Sheet1!V84</f>
        <v>828</v>
      </c>
      <c r="S7" s="55">
        <f>Sheet1!W84</f>
        <v>1185</v>
      </c>
      <c r="T7" s="59">
        <f t="shared" si="0"/>
        <v>1027709</v>
      </c>
      <c r="U7" s="59">
        <f>T7-Sheet1!E448</f>
        <v>0</v>
      </c>
      <c r="V7" s="59" t="str">
        <f t="shared" si="1"/>
        <v>Cheshire</v>
      </c>
      <c r="W7" s="47">
        <f t="shared" si="2"/>
        <v>995998</v>
      </c>
      <c r="X7" s="47">
        <f t="shared" si="3"/>
        <v>3264</v>
      </c>
      <c r="Y7" s="47">
        <f t="shared" si="4"/>
        <v>16011</v>
      </c>
      <c r="Z7" s="47">
        <f t="shared" si="5"/>
        <v>2013</v>
      </c>
      <c r="AA7" s="47">
        <f t="shared" si="6"/>
        <v>10423</v>
      </c>
      <c r="AB7" s="47">
        <f t="shared" si="7"/>
        <v>1027709</v>
      </c>
    </row>
    <row r="8" spans="1:28" x14ac:dyDescent="0.15">
      <c r="A8" s="47" t="str">
        <f>Sheet1!D91</f>
        <v>Northumbria</v>
      </c>
      <c r="B8" s="55">
        <f>Sheet1!F92</f>
        <v>1317938</v>
      </c>
      <c r="C8" s="55">
        <f>Sheet1!G92</f>
        <v>4760</v>
      </c>
      <c r="D8" s="55">
        <f>Sheet1!H92</f>
        <v>514</v>
      </c>
      <c r="E8" s="55">
        <f>Sheet1!I92</f>
        <v>20535</v>
      </c>
      <c r="F8" s="55">
        <f>Sheet1!J92</f>
        <v>3068</v>
      </c>
      <c r="G8" s="55">
        <f>Sheet1!K92</f>
        <v>2202</v>
      </c>
      <c r="H8" s="55">
        <f>Sheet1!L92</f>
        <v>4406</v>
      </c>
      <c r="I8" s="55">
        <f>Sheet1!M92</f>
        <v>2771</v>
      </c>
      <c r="J8" s="55">
        <f>Sheet1!N92</f>
        <v>10401</v>
      </c>
      <c r="K8" s="55">
        <f>Sheet1!O92</f>
        <v>8754</v>
      </c>
      <c r="L8" s="55">
        <f>Sheet1!P92</f>
        <v>9524</v>
      </c>
      <c r="M8" s="55">
        <f>Sheet1!Q92</f>
        <v>10183</v>
      </c>
      <c r="N8" s="55">
        <f>Sheet1!R92</f>
        <v>9103</v>
      </c>
      <c r="O8" s="55">
        <f>Sheet1!S92</f>
        <v>7714</v>
      </c>
      <c r="P8" s="55">
        <f>Sheet1!T92</f>
        <v>684</v>
      </c>
      <c r="Q8" s="55">
        <f>Sheet1!U92</f>
        <v>608</v>
      </c>
      <c r="R8" s="55">
        <f>Sheet1!V92</f>
        <v>3999</v>
      </c>
      <c r="S8" s="55">
        <f>Sheet1!W92</f>
        <v>3689</v>
      </c>
      <c r="T8" s="59">
        <f t="shared" si="0"/>
        <v>1420853</v>
      </c>
      <c r="U8" s="59">
        <f>T8-Sheet1!E449</f>
        <v>0</v>
      </c>
      <c r="V8" s="59" t="str">
        <f t="shared" si="1"/>
        <v>Northumbria</v>
      </c>
      <c r="W8" s="47">
        <f t="shared" si="2"/>
        <v>1343747</v>
      </c>
      <c r="X8" s="47">
        <f t="shared" si="3"/>
        <v>9006</v>
      </c>
      <c r="Y8" s="47">
        <f t="shared" si="4"/>
        <v>47965</v>
      </c>
      <c r="Z8" s="47">
        <f t="shared" si="5"/>
        <v>7688</v>
      </c>
      <c r="AA8" s="47">
        <f t="shared" si="6"/>
        <v>12447</v>
      </c>
      <c r="AB8" s="47">
        <f t="shared" si="7"/>
        <v>1420853</v>
      </c>
    </row>
    <row r="9" spans="1:28" x14ac:dyDescent="0.15">
      <c r="A9" s="47" t="str">
        <f>Sheet1!D95</f>
        <v>Durham</v>
      </c>
      <c r="B9" s="55">
        <f>Sheet1!F96</f>
        <v>594562</v>
      </c>
      <c r="C9" s="55">
        <f>Sheet1!G96</f>
        <v>1557</v>
      </c>
      <c r="D9" s="55">
        <f>Sheet1!H96</f>
        <v>817</v>
      </c>
      <c r="E9" s="55">
        <f>Sheet1!I96</f>
        <v>8428</v>
      </c>
      <c r="F9" s="55">
        <f>Sheet1!J96</f>
        <v>1432</v>
      </c>
      <c r="G9" s="55">
        <f>Sheet1!K96</f>
        <v>418</v>
      </c>
      <c r="H9" s="55">
        <f>Sheet1!L96</f>
        <v>1443</v>
      </c>
      <c r="I9" s="55">
        <f>Sheet1!M96</f>
        <v>947</v>
      </c>
      <c r="J9" s="55">
        <f>Sheet1!N96</f>
        <v>2094</v>
      </c>
      <c r="K9" s="55">
        <f>Sheet1!O96</f>
        <v>608</v>
      </c>
      <c r="L9" s="55">
        <f>Sheet1!P96</f>
        <v>764</v>
      </c>
      <c r="M9" s="55">
        <f>Sheet1!Q96</f>
        <v>1947</v>
      </c>
      <c r="N9" s="55">
        <f>Sheet1!R96</f>
        <v>1648</v>
      </c>
      <c r="O9" s="55">
        <f>Sheet1!S96</f>
        <v>653</v>
      </c>
      <c r="P9" s="55">
        <f>Sheet1!T96</f>
        <v>263</v>
      </c>
      <c r="Q9" s="55">
        <f>Sheet1!U96</f>
        <v>142</v>
      </c>
      <c r="R9" s="55">
        <f>Sheet1!V96</f>
        <v>571</v>
      </c>
      <c r="S9" s="55">
        <f>Sheet1!W96</f>
        <v>512</v>
      </c>
      <c r="T9" s="59">
        <f t="shared" si="0"/>
        <v>618806</v>
      </c>
      <c r="U9" s="59">
        <f>T9-Sheet1!E450</f>
        <v>0</v>
      </c>
      <c r="V9" s="59" t="str">
        <f t="shared" si="1"/>
        <v>Durham</v>
      </c>
      <c r="W9" s="47">
        <f t="shared" si="2"/>
        <v>605364</v>
      </c>
      <c r="X9" s="47">
        <f t="shared" si="3"/>
        <v>1058</v>
      </c>
      <c r="Y9" s="47">
        <f t="shared" si="4"/>
        <v>7061</v>
      </c>
      <c r="Z9" s="47">
        <f t="shared" si="5"/>
        <v>1083</v>
      </c>
      <c r="AA9" s="47">
        <f t="shared" si="6"/>
        <v>4240</v>
      </c>
      <c r="AB9" s="47">
        <f t="shared" si="7"/>
        <v>618806</v>
      </c>
    </row>
    <row r="10" spans="1:28" x14ac:dyDescent="0.15">
      <c r="A10" s="47" t="str">
        <f>Sheet1!D105</f>
        <v>North Yorkshire</v>
      </c>
      <c r="B10" s="55">
        <f>Sheet1!F106</f>
        <v>743668</v>
      </c>
      <c r="C10" s="55">
        <f>Sheet1!G106</f>
        <v>3484</v>
      </c>
      <c r="D10" s="55">
        <f>Sheet1!H106</f>
        <v>857</v>
      </c>
      <c r="E10" s="55">
        <f>Sheet1!I106</f>
        <v>21197</v>
      </c>
      <c r="F10" s="55">
        <f>Sheet1!J106</f>
        <v>1844</v>
      </c>
      <c r="G10" s="55">
        <f>Sheet1!K106</f>
        <v>967</v>
      </c>
      <c r="H10" s="55">
        <f>Sheet1!L106</f>
        <v>2694</v>
      </c>
      <c r="I10" s="55">
        <f>Sheet1!M106</f>
        <v>1951</v>
      </c>
      <c r="J10" s="55">
        <f>Sheet1!N106</f>
        <v>3162</v>
      </c>
      <c r="K10" s="55">
        <f>Sheet1!O106</f>
        <v>1311</v>
      </c>
      <c r="L10" s="55">
        <f>Sheet1!P106</f>
        <v>645</v>
      </c>
      <c r="M10" s="55">
        <f>Sheet1!Q106</f>
        <v>4182</v>
      </c>
      <c r="N10" s="55">
        <f>Sheet1!R106</f>
        <v>4796</v>
      </c>
      <c r="O10" s="55">
        <f>Sheet1!S106</f>
        <v>2331</v>
      </c>
      <c r="P10" s="55">
        <f>Sheet1!T106</f>
        <v>577</v>
      </c>
      <c r="Q10" s="55">
        <f>Sheet1!U106</f>
        <v>710</v>
      </c>
      <c r="R10" s="55">
        <f>Sheet1!V106</f>
        <v>855</v>
      </c>
      <c r="S10" s="55">
        <f>Sheet1!W106</f>
        <v>1196</v>
      </c>
      <c r="T10" s="59">
        <f t="shared" si="0"/>
        <v>796427</v>
      </c>
      <c r="U10" s="59">
        <f>T10-Sheet1!E451</f>
        <v>0</v>
      </c>
      <c r="V10" s="59" t="str">
        <f t="shared" si="1"/>
        <v>North Yorkshire</v>
      </c>
      <c r="W10" s="47">
        <f t="shared" si="2"/>
        <v>769206</v>
      </c>
      <c r="X10" s="47">
        <f t="shared" si="3"/>
        <v>3618</v>
      </c>
      <c r="Y10" s="47">
        <f t="shared" si="4"/>
        <v>14096</v>
      </c>
      <c r="Z10" s="47">
        <f t="shared" si="5"/>
        <v>2051</v>
      </c>
      <c r="AA10" s="47">
        <f t="shared" si="6"/>
        <v>7456</v>
      </c>
      <c r="AB10" s="47">
        <f t="shared" si="7"/>
        <v>796427</v>
      </c>
    </row>
    <row r="11" spans="1:28" x14ac:dyDescent="0.15">
      <c r="A11" s="47" t="str">
        <f>Sheet1!D112</f>
        <v>West Yorkshire</v>
      </c>
      <c r="B11" s="55">
        <f>Sheet1!F113</f>
        <v>1746295</v>
      </c>
      <c r="C11" s="55">
        <f>Sheet1!G113</f>
        <v>14910</v>
      </c>
      <c r="D11" s="55">
        <f>Sheet1!H113</f>
        <v>1660</v>
      </c>
      <c r="E11" s="55">
        <f>Sheet1!I113</f>
        <v>56953</v>
      </c>
      <c r="F11" s="55">
        <f>Sheet1!J113</f>
        <v>20827</v>
      </c>
      <c r="G11" s="55">
        <f>Sheet1!K113</f>
        <v>4624</v>
      </c>
      <c r="H11" s="55">
        <f>Sheet1!L113</f>
        <v>15098</v>
      </c>
      <c r="I11" s="55">
        <f>Sheet1!M113</f>
        <v>7577</v>
      </c>
      <c r="J11" s="55">
        <f>Sheet1!N113</f>
        <v>53152</v>
      </c>
      <c r="K11" s="55">
        <f>Sheet1!O113</f>
        <v>189708</v>
      </c>
      <c r="L11" s="55">
        <f>Sheet1!P113</f>
        <v>15632</v>
      </c>
      <c r="M11" s="55">
        <f>Sheet1!Q113</f>
        <v>10783</v>
      </c>
      <c r="N11" s="55">
        <f>Sheet1!R113</f>
        <v>22272</v>
      </c>
      <c r="O11" s="55">
        <f>Sheet1!S113</f>
        <v>24685</v>
      </c>
      <c r="P11" s="55">
        <f>Sheet1!T113</f>
        <v>15581</v>
      </c>
      <c r="Q11" s="55">
        <f>Sheet1!U113</f>
        <v>6210</v>
      </c>
      <c r="R11" s="55">
        <f>Sheet1!V113</f>
        <v>9212</v>
      </c>
      <c r="S11" s="55">
        <f>Sheet1!W113</f>
        <v>10879</v>
      </c>
      <c r="T11" s="59">
        <f t="shared" si="0"/>
        <v>2226058</v>
      </c>
      <c r="U11" s="59">
        <f>T11-Sheet1!E452</f>
        <v>0</v>
      </c>
      <c r="V11" s="59" t="str">
        <f t="shared" si="1"/>
        <v>West Yorkshire</v>
      </c>
      <c r="W11" s="47">
        <f t="shared" si="2"/>
        <v>1819818</v>
      </c>
      <c r="X11" s="47">
        <f t="shared" si="3"/>
        <v>46476</v>
      </c>
      <c r="Y11" s="47">
        <f t="shared" si="4"/>
        <v>291547</v>
      </c>
      <c r="Z11" s="47">
        <f t="shared" si="5"/>
        <v>20091</v>
      </c>
      <c r="AA11" s="47">
        <f t="shared" si="6"/>
        <v>48126</v>
      </c>
      <c r="AB11" s="47">
        <f t="shared" si="7"/>
        <v>2226058</v>
      </c>
    </row>
    <row r="12" spans="1:28" x14ac:dyDescent="0.15">
      <c r="A12" s="47" t="str">
        <f>Sheet1!D118</f>
        <v>South Yorkshire</v>
      </c>
      <c r="B12" s="55">
        <f>Sheet1!F119</f>
        <v>1183179</v>
      </c>
      <c r="C12" s="55">
        <f>Sheet1!G119</f>
        <v>5417</v>
      </c>
      <c r="D12" s="55">
        <f>Sheet1!H119</f>
        <v>1234</v>
      </c>
      <c r="E12" s="55">
        <f>Sheet1!I119</f>
        <v>27823</v>
      </c>
      <c r="F12" s="55">
        <f>Sheet1!J119</f>
        <v>8294</v>
      </c>
      <c r="G12" s="55">
        <f>Sheet1!K119</f>
        <v>2215</v>
      </c>
      <c r="H12" s="55">
        <f>Sheet1!L119</f>
        <v>5666</v>
      </c>
      <c r="I12" s="55">
        <f>Sheet1!M119</f>
        <v>4616</v>
      </c>
      <c r="J12" s="55">
        <f>Sheet1!N119</f>
        <v>9136</v>
      </c>
      <c r="K12" s="55">
        <f>Sheet1!O119</f>
        <v>32538</v>
      </c>
      <c r="L12" s="55">
        <f>Sheet1!P119</f>
        <v>3612</v>
      </c>
      <c r="M12" s="55">
        <f>Sheet1!Q119</f>
        <v>9551</v>
      </c>
      <c r="N12" s="55">
        <f>Sheet1!R119</f>
        <v>9374</v>
      </c>
      <c r="O12" s="55">
        <f>Sheet1!S119</f>
        <v>15519</v>
      </c>
      <c r="P12" s="55">
        <f>Sheet1!T119</f>
        <v>6716</v>
      </c>
      <c r="Q12" s="55">
        <f>Sheet1!U119</f>
        <v>3517</v>
      </c>
      <c r="R12" s="55">
        <f>Sheet1!V119</f>
        <v>9412</v>
      </c>
      <c r="S12" s="55">
        <f>Sheet1!W119</f>
        <v>5782</v>
      </c>
      <c r="T12" s="59">
        <f t="shared" si="0"/>
        <v>1343601</v>
      </c>
      <c r="U12" s="59">
        <f>T12-Sheet1!E453</f>
        <v>0</v>
      </c>
      <c r="V12" s="59" t="str">
        <f t="shared" si="1"/>
        <v>South Yorkshire</v>
      </c>
      <c r="W12" s="47">
        <f t="shared" si="2"/>
        <v>1217653</v>
      </c>
      <c r="X12" s="47">
        <f t="shared" si="3"/>
        <v>25752</v>
      </c>
      <c r="Y12" s="47">
        <f t="shared" si="4"/>
        <v>64211</v>
      </c>
      <c r="Z12" s="47">
        <f t="shared" si="5"/>
        <v>15194</v>
      </c>
      <c r="AA12" s="47">
        <f t="shared" si="6"/>
        <v>20791</v>
      </c>
      <c r="AB12" s="47">
        <f t="shared" si="7"/>
        <v>1343601</v>
      </c>
    </row>
    <row r="13" spans="1:28" x14ac:dyDescent="0.15">
      <c r="A13" s="47" t="str">
        <f>Sheet1!D124</f>
        <v>Humberside</v>
      </c>
      <c r="B13" s="55">
        <f>Sheet1!F125</f>
        <v>857995</v>
      </c>
      <c r="C13" s="55">
        <f>Sheet1!G125</f>
        <v>2599</v>
      </c>
      <c r="D13" s="55">
        <f>Sheet1!H125</f>
        <v>627</v>
      </c>
      <c r="E13" s="55">
        <f>Sheet1!I125</f>
        <v>24058</v>
      </c>
      <c r="F13" s="55">
        <f>Sheet1!J125</f>
        <v>2276</v>
      </c>
      <c r="G13" s="55">
        <f>Sheet1!K125</f>
        <v>1515</v>
      </c>
      <c r="H13" s="55">
        <f>Sheet1!L125</f>
        <v>2550</v>
      </c>
      <c r="I13" s="55">
        <f>Sheet1!M125</f>
        <v>1844</v>
      </c>
      <c r="J13" s="55">
        <f>Sheet1!N125</f>
        <v>3802</v>
      </c>
      <c r="K13" s="55">
        <f>Sheet1!O125</f>
        <v>2335</v>
      </c>
      <c r="L13" s="55">
        <f>Sheet1!P125</f>
        <v>2535</v>
      </c>
      <c r="M13" s="55">
        <f>Sheet1!Q125</f>
        <v>3919</v>
      </c>
      <c r="N13" s="55">
        <f>Sheet1!R125</f>
        <v>3519</v>
      </c>
      <c r="O13" s="55">
        <f>Sheet1!S125</f>
        <v>3498</v>
      </c>
      <c r="P13" s="55">
        <f>Sheet1!T125</f>
        <v>546</v>
      </c>
      <c r="Q13" s="55">
        <f>Sheet1!U125</f>
        <v>455</v>
      </c>
      <c r="R13" s="55">
        <f>Sheet1!V125</f>
        <v>1861</v>
      </c>
      <c r="S13" s="55">
        <f>Sheet1!W125</f>
        <v>1713</v>
      </c>
      <c r="T13" s="59">
        <f t="shared" si="0"/>
        <v>917647</v>
      </c>
      <c r="U13" s="59">
        <f>T13-Sheet1!E454</f>
        <v>0</v>
      </c>
      <c r="V13" s="59" t="str">
        <f t="shared" si="1"/>
        <v>Humberside</v>
      </c>
      <c r="W13" s="47">
        <f t="shared" si="2"/>
        <v>885279</v>
      </c>
      <c r="X13" s="47">
        <f t="shared" si="3"/>
        <v>4499</v>
      </c>
      <c r="Y13" s="47">
        <f t="shared" si="4"/>
        <v>16110</v>
      </c>
      <c r="Z13" s="47">
        <f t="shared" si="5"/>
        <v>3574</v>
      </c>
      <c r="AA13" s="47">
        <f t="shared" si="6"/>
        <v>8185</v>
      </c>
      <c r="AB13" s="47">
        <f t="shared" si="7"/>
        <v>917647</v>
      </c>
    </row>
    <row r="14" spans="1:28" x14ac:dyDescent="0.15">
      <c r="A14" s="47" t="str">
        <f>Sheet1!D130</f>
        <v>Cleveland</v>
      </c>
      <c r="B14" s="55">
        <f>Sheet1!F131</f>
        <v>518923</v>
      </c>
      <c r="C14" s="55">
        <f>Sheet1!G131</f>
        <v>1718</v>
      </c>
      <c r="D14" s="55">
        <f>Sheet1!H131</f>
        <v>353</v>
      </c>
      <c r="E14" s="55">
        <f>Sheet1!I131</f>
        <v>5462</v>
      </c>
      <c r="F14" s="55">
        <f>Sheet1!J131</f>
        <v>1438</v>
      </c>
      <c r="G14" s="55">
        <f>Sheet1!K131</f>
        <v>929</v>
      </c>
      <c r="H14" s="55">
        <f>Sheet1!L131</f>
        <v>2173</v>
      </c>
      <c r="I14" s="55">
        <f>Sheet1!M131</f>
        <v>1222</v>
      </c>
      <c r="J14" s="55">
        <f>Sheet1!N131</f>
        <v>3322</v>
      </c>
      <c r="K14" s="55">
        <f>Sheet1!O131</f>
        <v>10469</v>
      </c>
      <c r="L14" s="55">
        <f>Sheet1!P131</f>
        <v>684</v>
      </c>
      <c r="M14" s="55">
        <f>Sheet1!Q131</f>
        <v>2154</v>
      </c>
      <c r="N14" s="55">
        <f>Sheet1!R131</f>
        <v>2944</v>
      </c>
      <c r="O14" s="55">
        <f>Sheet1!S131</f>
        <v>2615</v>
      </c>
      <c r="P14" s="55">
        <f>Sheet1!T131</f>
        <v>246</v>
      </c>
      <c r="Q14" s="55">
        <f>Sheet1!U131</f>
        <v>295</v>
      </c>
      <c r="R14" s="55">
        <f>Sheet1!V131</f>
        <v>1280</v>
      </c>
      <c r="S14" s="55">
        <f>Sheet1!W131</f>
        <v>1000</v>
      </c>
      <c r="T14" s="59">
        <f t="shared" si="0"/>
        <v>557227</v>
      </c>
      <c r="U14" s="59">
        <f>T14-Sheet1!E455</f>
        <v>0</v>
      </c>
      <c r="V14" s="59" t="str">
        <f t="shared" si="1"/>
        <v>Cleveland</v>
      </c>
      <c r="W14" s="47">
        <f t="shared" si="2"/>
        <v>526456</v>
      </c>
      <c r="X14" s="47">
        <f t="shared" si="3"/>
        <v>3156</v>
      </c>
      <c r="Y14" s="47">
        <f t="shared" si="4"/>
        <v>19573</v>
      </c>
      <c r="Z14" s="47">
        <f t="shared" si="5"/>
        <v>2280</v>
      </c>
      <c r="AA14" s="47">
        <f t="shared" si="6"/>
        <v>5762</v>
      </c>
      <c r="AB14" s="47">
        <f t="shared" si="7"/>
        <v>557227</v>
      </c>
    </row>
    <row r="15" spans="1:28" x14ac:dyDescent="0.15">
      <c r="A15" s="47" t="str">
        <f>Sheet1!D139</f>
        <v>West Midlands</v>
      </c>
      <c r="B15" s="55">
        <f>Sheet1!F140</f>
        <v>1806708</v>
      </c>
      <c r="C15" s="55">
        <f>Sheet1!G140</f>
        <v>39183</v>
      </c>
      <c r="D15" s="55">
        <f>Sheet1!H140</f>
        <v>1618</v>
      </c>
      <c r="E15" s="55">
        <f>Sheet1!I140</f>
        <v>71629</v>
      </c>
      <c r="F15" s="55">
        <f>Sheet1!J140</f>
        <v>53234</v>
      </c>
      <c r="G15" s="55">
        <f>Sheet1!K140</f>
        <v>6053</v>
      </c>
      <c r="H15" s="55">
        <f>Sheet1!L140</f>
        <v>21964</v>
      </c>
      <c r="I15" s="55">
        <f>Sheet1!M140</f>
        <v>14953</v>
      </c>
      <c r="J15" s="55">
        <f>Sheet1!N140</f>
        <v>185271</v>
      </c>
      <c r="K15" s="55">
        <f>Sheet1!O140</f>
        <v>200545</v>
      </c>
      <c r="L15" s="55">
        <f>Sheet1!P140</f>
        <v>48727</v>
      </c>
      <c r="M15" s="55">
        <f>Sheet1!Q140</f>
        <v>21430</v>
      </c>
      <c r="N15" s="55">
        <f>Sheet1!R140</f>
        <v>59008</v>
      </c>
      <c r="O15" s="55">
        <f>Sheet1!S140</f>
        <v>55557</v>
      </c>
      <c r="P15" s="55">
        <f>Sheet1!T140</f>
        <v>79632</v>
      </c>
      <c r="Q15" s="55">
        <f>Sheet1!U140</f>
        <v>28880</v>
      </c>
      <c r="R15" s="55">
        <f>Sheet1!V140</f>
        <v>16029</v>
      </c>
      <c r="S15" s="55">
        <f>Sheet1!W140</f>
        <v>26039</v>
      </c>
      <c r="T15" s="59">
        <f t="shared" si="0"/>
        <v>2736460</v>
      </c>
      <c r="U15" s="59">
        <f>T15-Sheet1!E456</f>
        <v>0</v>
      </c>
      <c r="V15" s="59" t="str">
        <f t="shared" si="1"/>
        <v>West Midlands</v>
      </c>
      <c r="W15" s="47">
        <f t="shared" si="2"/>
        <v>1919138</v>
      </c>
      <c r="X15" s="47">
        <f t="shared" si="3"/>
        <v>164069</v>
      </c>
      <c r="Y15" s="47">
        <f t="shared" si="4"/>
        <v>514981</v>
      </c>
      <c r="Z15" s="47">
        <f t="shared" si="5"/>
        <v>42068</v>
      </c>
      <c r="AA15" s="47">
        <f t="shared" si="6"/>
        <v>96204</v>
      </c>
      <c r="AB15" s="47">
        <f t="shared" si="7"/>
        <v>2736460</v>
      </c>
    </row>
    <row r="16" spans="1:28" x14ac:dyDescent="0.15">
      <c r="A16" s="47" t="str">
        <f>Sheet1!D150</f>
        <v>Staffordshire</v>
      </c>
      <c r="B16" s="55">
        <f>Sheet1!F151</f>
        <v>1009031</v>
      </c>
      <c r="C16" s="55">
        <f>Sheet1!G151</f>
        <v>4489</v>
      </c>
      <c r="D16" s="55">
        <f>Sheet1!H151</f>
        <v>616</v>
      </c>
      <c r="E16" s="55">
        <f>Sheet1!I151</f>
        <v>18191</v>
      </c>
      <c r="F16" s="55">
        <f>Sheet1!J151</f>
        <v>6464</v>
      </c>
      <c r="G16" s="55">
        <f>Sheet1!K151</f>
        <v>1234</v>
      </c>
      <c r="H16" s="55">
        <f>Sheet1!L151</f>
        <v>4055</v>
      </c>
      <c r="I16" s="55">
        <f>Sheet1!M151</f>
        <v>2342</v>
      </c>
      <c r="J16" s="55">
        <f>Sheet1!N151</f>
        <v>8781</v>
      </c>
      <c r="K16" s="55">
        <f>Sheet1!O151</f>
        <v>17452</v>
      </c>
      <c r="L16" s="55">
        <f>Sheet1!P151</f>
        <v>1748</v>
      </c>
      <c r="M16" s="55">
        <f>Sheet1!Q151</f>
        <v>3950</v>
      </c>
      <c r="N16" s="55">
        <f>Sheet1!R151</f>
        <v>7167</v>
      </c>
      <c r="O16" s="55">
        <f>Sheet1!S151</f>
        <v>4271</v>
      </c>
      <c r="P16" s="55">
        <f>Sheet1!T151</f>
        <v>3280</v>
      </c>
      <c r="Q16" s="55">
        <f>Sheet1!U151</f>
        <v>1000</v>
      </c>
      <c r="R16" s="55">
        <f>Sheet1!V151</f>
        <v>977</v>
      </c>
      <c r="S16" s="55">
        <f>Sheet1!W151</f>
        <v>2449</v>
      </c>
      <c r="T16" s="59">
        <f t="shared" si="0"/>
        <v>1097497</v>
      </c>
      <c r="U16" s="59">
        <f>T16-Sheet1!E457</f>
        <v>0</v>
      </c>
      <c r="V16" s="59" t="str">
        <f t="shared" si="1"/>
        <v>Staffordshire</v>
      </c>
      <c r="W16" s="47">
        <f t="shared" si="2"/>
        <v>1032327</v>
      </c>
      <c r="X16" s="47">
        <f t="shared" si="3"/>
        <v>8551</v>
      </c>
      <c r="Y16" s="47">
        <f t="shared" si="4"/>
        <v>39098</v>
      </c>
      <c r="Z16" s="47">
        <f t="shared" si="5"/>
        <v>3426</v>
      </c>
      <c r="AA16" s="47">
        <f t="shared" si="6"/>
        <v>14095</v>
      </c>
      <c r="AB16" s="47">
        <f t="shared" si="7"/>
        <v>1097497</v>
      </c>
    </row>
    <row r="17" spans="1:28" x14ac:dyDescent="0.15">
      <c r="A17" s="47" t="str">
        <f>Sheet1!D161</f>
        <v>West Mercia</v>
      </c>
      <c r="B17" s="55">
        <f>Sheet1!F162</f>
        <v>1135987</v>
      </c>
      <c r="C17" s="55">
        <f>Sheet1!G162</f>
        <v>6328</v>
      </c>
      <c r="D17" s="55">
        <f>Sheet1!H162</f>
        <v>2006</v>
      </c>
      <c r="E17" s="55">
        <f>Sheet1!I162</f>
        <v>32195</v>
      </c>
      <c r="F17" s="55">
        <f>Sheet1!J162</f>
        <v>5745</v>
      </c>
      <c r="G17" s="55">
        <f>Sheet1!K162</f>
        <v>1247</v>
      </c>
      <c r="H17" s="55">
        <f>Sheet1!L162</f>
        <v>3936</v>
      </c>
      <c r="I17" s="55">
        <f>Sheet1!M162</f>
        <v>2538</v>
      </c>
      <c r="J17" s="55">
        <f>Sheet1!N162</f>
        <v>7952</v>
      </c>
      <c r="K17" s="55">
        <f>Sheet1!O162</f>
        <v>7523</v>
      </c>
      <c r="L17" s="55">
        <f>Sheet1!P162</f>
        <v>1718</v>
      </c>
      <c r="M17" s="55">
        <f>Sheet1!Q162</f>
        <v>3545</v>
      </c>
      <c r="N17" s="55">
        <f>Sheet1!R162</f>
        <v>4522</v>
      </c>
      <c r="O17" s="55">
        <f>Sheet1!S162</f>
        <v>2252</v>
      </c>
      <c r="P17" s="55">
        <f>Sheet1!T162</f>
        <v>2149</v>
      </c>
      <c r="Q17" s="55">
        <f>Sheet1!U162</f>
        <v>661</v>
      </c>
      <c r="R17" s="55">
        <f>Sheet1!V162</f>
        <v>606</v>
      </c>
      <c r="S17" s="55">
        <f>Sheet1!W162</f>
        <v>1506</v>
      </c>
      <c r="T17" s="59">
        <f t="shared" si="0"/>
        <v>1222416</v>
      </c>
      <c r="U17" s="59">
        <f>T17-Sheet1!E458</f>
        <v>0</v>
      </c>
      <c r="V17" s="59" t="str">
        <f t="shared" si="1"/>
        <v>West Mercia</v>
      </c>
      <c r="W17" s="47">
        <f t="shared" si="2"/>
        <v>1176516</v>
      </c>
      <c r="X17" s="47">
        <f t="shared" si="3"/>
        <v>5062</v>
      </c>
      <c r="Y17" s="47">
        <f t="shared" si="4"/>
        <v>25260</v>
      </c>
      <c r="Z17" s="47">
        <f t="shared" si="5"/>
        <v>2112</v>
      </c>
      <c r="AA17" s="47">
        <f t="shared" si="6"/>
        <v>13466</v>
      </c>
      <c r="AB17" s="47">
        <f t="shared" si="7"/>
        <v>1222416</v>
      </c>
    </row>
    <row r="18" spans="1:28" x14ac:dyDescent="0.15">
      <c r="A18" s="47" t="str">
        <f>Sheet1!D168</f>
        <v>Warwickshire</v>
      </c>
      <c r="B18" s="55">
        <f>Sheet1!F169</f>
        <v>482607</v>
      </c>
      <c r="C18" s="55">
        <f>Sheet1!G169</f>
        <v>5216</v>
      </c>
      <c r="D18" s="55">
        <f>Sheet1!H169</f>
        <v>494</v>
      </c>
      <c r="E18" s="55">
        <f>Sheet1!I169</f>
        <v>17371</v>
      </c>
      <c r="F18" s="55">
        <f>Sheet1!J169</f>
        <v>3090</v>
      </c>
      <c r="G18" s="55">
        <f>Sheet1!K169</f>
        <v>698</v>
      </c>
      <c r="H18" s="55">
        <f>Sheet1!L169</f>
        <v>2606</v>
      </c>
      <c r="I18" s="55">
        <f>Sheet1!M169</f>
        <v>1555</v>
      </c>
      <c r="J18" s="55">
        <f>Sheet1!N169</f>
        <v>16435</v>
      </c>
      <c r="K18" s="55">
        <f>Sheet1!O169</f>
        <v>1728</v>
      </c>
      <c r="L18" s="55">
        <f>Sheet1!P169</f>
        <v>284</v>
      </c>
      <c r="M18" s="55">
        <f>Sheet1!Q169</f>
        <v>2349</v>
      </c>
      <c r="N18" s="55">
        <f>Sheet1!R169</f>
        <v>4300</v>
      </c>
      <c r="O18" s="55">
        <f>Sheet1!S169</f>
        <v>2173</v>
      </c>
      <c r="P18" s="55">
        <f>Sheet1!T169</f>
        <v>1733</v>
      </c>
      <c r="Q18" s="55">
        <f>Sheet1!U169</f>
        <v>537</v>
      </c>
      <c r="R18" s="55">
        <f>Sheet1!V169</f>
        <v>467</v>
      </c>
      <c r="S18" s="55">
        <f>Sheet1!W169</f>
        <v>1831</v>
      </c>
      <c r="T18" s="59">
        <f t="shared" si="0"/>
        <v>545474</v>
      </c>
      <c r="U18" s="59">
        <f>T18-Sheet1!E459</f>
        <v>0</v>
      </c>
      <c r="V18" s="59" t="str">
        <f t="shared" si="1"/>
        <v>Warwickshire</v>
      </c>
      <c r="W18" s="47">
        <f t="shared" si="2"/>
        <v>505688</v>
      </c>
      <c r="X18" s="47">
        <f t="shared" si="3"/>
        <v>4443</v>
      </c>
      <c r="Y18" s="47">
        <f t="shared" si="4"/>
        <v>25096</v>
      </c>
      <c r="Z18" s="47">
        <f t="shared" si="5"/>
        <v>2298</v>
      </c>
      <c r="AA18" s="47">
        <f t="shared" si="6"/>
        <v>7949</v>
      </c>
      <c r="AB18" s="47">
        <f t="shared" si="7"/>
        <v>545474</v>
      </c>
    </row>
    <row r="19" spans="1:28" x14ac:dyDescent="0.15">
      <c r="A19" s="47" t="str">
        <f>Sheet1!D179</f>
        <v>Derbyshire</v>
      </c>
      <c r="B19" s="55">
        <f>Sheet1!F180</f>
        <v>924420</v>
      </c>
      <c r="C19" s="55">
        <f>Sheet1!G180</f>
        <v>5473</v>
      </c>
      <c r="D19" s="55">
        <f>Sheet1!H180</f>
        <v>606</v>
      </c>
      <c r="E19" s="55">
        <f>Sheet1!I180</f>
        <v>19346</v>
      </c>
      <c r="F19" s="55">
        <f>Sheet1!J180</f>
        <v>7089</v>
      </c>
      <c r="G19" s="55">
        <f>Sheet1!K180</f>
        <v>1211</v>
      </c>
      <c r="H19" s="55">
        <f>Sheet1!L180</f>
        <v>3825</v>
      </c>
      <c r="I19" s="55">
        <f>Sheet1!M180</f>
        <v>2226</v>
      </c>
      <c r="J19" s="55">
        <f>Sheet1!N180</f>
        <v>15039</v>
      </c>
      <c r="K19" s="55">
        <f>Sheet1!O180</f>
        <v>15599</v>
      </c>
      <c r="L19" s="55">
        <f>Sheet1!P180</f>
        <v>887</v>
      </c>
      <c r="M19" s="55">
        <f>Sheet1!Q180</f>
        <v>3019</v>
      </c>
      <c r="N19" s="55">
        <f>Sheet1!R180</f>
        <v>5346</v>
      </c>
      <c r="O19" s="55">
        <f>Sheet1!S180</f>
        <v>4459</v>
      </c>
      <c r="P19" s="55">
        <f>Sheet1!T180</f>
        <v>4558</v>
      </c>
      <c r="Q19" s="55">
        <f>Sheet1!U180</f>
        <v>1073</v>
      </c>
      <c r="R19" s="55">
        <f>Sheet1!V180</f>
        <v>1112</v>
      </c>
      <c r="S19" s="55">
        <f>Sheet1!W180</f>
        <v>3150</v>
      </c>
      <c r="T19" s="59">
        <f t="shared" si="0"/>
        <v>1018438</v>
      </c>
      <c r="U19" s="59">
        <f>T19-Sheet1!E460</f>
        <v>0</v>
      </c>
      <c r="V19" s="59" t="str">
        <f t="shared" si="1"/>
        <v>Derbyshire</v>
      </c>
      <c r="W19" s="47">
        <f t="shared" si="2"/>
        <v>949845</v>
      </c>
      <c r="X19" s="47">
        <f t="shared" si="3"/>
        <v>10090</v>
      </c>
      <c r="Y19" s="47">
        <f t="shared" si="4"/>
        <v>39890</v>
      </c>
      <c r="Z19" s="47">
        <f t="shared" si="5"/>
        <v>4262</v>
      </c>
      <c r="AA19" s="47">
        <f t="shared" si="6"/>
        <v>14351</v>
      </c>
      <c r="AB19" s="47">
        <f t="shared" si="7"/>
        <v>1018438</v>
      </c>
    </row>
    <row r="20" spans="1:28" x14ac:dyDescent="0.15">
      <c r="A20" s="47" t="str">
        <f>Sheet1!D189</f>
        <v>Nottinghamshire</v>
      </c>
      <c r="B20" s="55">
        <f>Sheet1!F190</f>
        <v>927928</v>
      </c>
      <c r="C20" s="55">
        <f>Sheet1!G190</f>
        <v>6952</v>
      </c>
      <c r="D20" s="55">
        <f>Sheet1!H190</f>
        <v>782</v>
      </c>
      <c r="E20" s="55">
        <f>Sheet1!I190</f>
        <v>33839</v>
      </c>
      <c r="F20" s="55">
        <f>Sheet1!J190</f>
        <v>17340</v>
      </c>
      <c r="G20" s="55">
        <f>Sheet1!K190</f>
        <v>2965</v>
      </c>
      <c r="H20" s="55">
        <f>Sheet1!L190</f>
        <v>6023</v>
      </c>
      <c r="I20" s="55">
        <f>Sheet1!M190</f>
        <v>4653</v>
      </c>
      <c r="J20" s="55">
        <f>Sheet1!N190</f>
        <v>17105</v>
      </c>
      <c r="K20" s="55">
        <f>Sheet1!O190</f>
        <v>20241</v>
      </c>
      <c r="L20" s="55">
        <f>Sheet1!P190</f>
        <v>1649</v>
      </c>
      <c r="M20" s="55">
        <f>Sheet1!Q190</f>
        <v>8930</v>
      </c>
      <c r="N20" s="55">
        <f>Sheet1!R190</f>
        <v>9253</v>
      </c>
      <c r="O20" s="55">
        <f>Sheet1!S190</f>
        <v>11631</v>
      </c>
      <c r="P20" s="55">
        <f>Sheet1!T190</f>
        <v>12164</v>
      </c>
      <c r="Q20" s="55">
        <f>Sheet1!U190</f>
        <v>3492</v>
      </c>
      <c r="R20" s="55">
        <f>Sheet1!V190</f>
        <v>3187</v>
      </c>
      <c r="S20" s="55">
        <f>Sheet1!W190</f>
        <v>3348</v>
      </c>
      <c r="T20" s="59">
        <f t="shared" si="0"/>
        <v>1091482</v>
      </c>
      <c r="U20" s="59">
        <f>T20-Sheet1!E461</f>
        <v>0</v>
      </c>
      <c r="V20" s="59" t="str">
        <f t="shared" si="1"/>
        <v>Nottinghamshire</v>
      </c>
      <c r="W20" s="47">
        <f t="shared" si="2"/>
        <v>969501</v>
      </c>
      <c r="X20" s="47">
        <f t="shared" si="3"/>
        <v>27287</v>
      </c>
      <c r="Y20" s="47">
        <f t="shared" si="4"/>
        <v>57178</v>
      </c>
      <c r="Z20" s="47">
        <f t="shared" si="5"/>
        <v>6535</v>
      </c>
      <c r="AA20" s="47">
        <f t="shared" si="6"/>
        <v>30981</v>
      </c>
      <c r="AB20" s="47">
        <f t="shared" si="7"/>
        <v>1091482</v>
      </c>
    </row>
    <row r="21" spans="1:28" x14ac:dyDescent="0.15">
      <c r="A21" s="47" t="str">
        <f>Sheet1!D198</f>
        <v>Lincolnshire</v>
      </c>
      <c r="B21" s="55">
        <f>Sheet1!F199</f>
        <v>663741</v>
      </c>
      <c r="C21" s="55">
        <f>Sheet1!G199</f>
        <v>3278</v>
      </c>
      <c r="D21" s="55">
        <f>Sheet1!H199</f>
        <v>617</v>
      </c>
      <c r="E21" s="55">
        <f>Sheet1!I199</f>
        <v>28848</v>
      </c>
      <c r="F21" s="55">
        <f>Sheet1!J199</f>
        <v>2073</v>
      </c>
      <c r="G21" s="55">
        <f>Sheet1!K199</f>
        <v>815</v>
      </c>
      <c r="H21" s="55">
        <f>Sheet1!L199</f>
        <v>1798</v>
      </c>
      <c r="I21" s="55">
        <f>Sheet1!M199</f>
        <v>1504</v>
      </c>
      <c r="J21" s="55">
        <f>Sheet1!N199</f>
        <v>2474</v>
      </c>
      <c r="K21" s="55">
        <f>Sheet1!O199</f>
        <v>584</v>
      </c>
      <c r="L21" s="55">
        <f>Sheet1!P199</f>
        <v>496</v>
      </c>
      <c r="M21" s="55">
        <f>Sheet1!Q199</f>
        <v>1737</v>
      </c>
      <c r="N21" s="55">
        <f>Sheet1!R199</f>
        <v>2025</v>
      </c>
      <c r="O21" s="55">
        <f>Sheet1!S199</f>
        <v>1540</v>
      </c>
      <c r="P21" s="55">
        <f>Sheet1!T199</f>
        <v>661</v>
      </c>
      <c r="Q21" s="55">
        <f>Sheet1!U199</f>
        <v>360</v>
      </c>
      <c r="R21" s="55">
        <f>Sheet1!V199</f>
        <v>420</v>
      </c>
      <c r="S21" s="55">
        <f>Sheet1!W199</f>
        <v>682</v>
      </c>
      <c r="T21" s="59">
        <f t="shared" si="0"/>
        <v>713653</v>
      </c>
      <c r="U21" s="59">
        <f>T21-Sheet1!E462</f>
        <v>0</v>
      </c>
      <c r="V21" s="59" t="str">
        <f t="shared" si="1"/>
        <v>Lincolnshire</v>
      </c>
      <c r="W21" s="47">
        <f t="shared" si="2"/>
        <v>696484</v>
      </c>
      <c r="X21" s="47">
        <f t="shared" si="3"/>
        <v>2561</v>
      </c>
      <c r="Y21" s="47">
        <f t="shared" si="4"/>
        <v>7316</v>
      </c>
      <c r="Z21" s="47">
        <f t="shared" si="5"/>
        <v>1102</v>
      </c>
      <c r="AA21" s="47">
        <f t="shared" si="6"/>
        <v>6190</v>
      </c>
      <c r="AB21" s="47">
        <f t="shared" si="7"/>
        <v>713653</v>
      </c>
    </row>
    <row r="22" spans="1:28" x14ac:dyDescent="0.15">
      <c r="A22" s="47" t="str">
        <f>Sheet1!D209</f>
        <v>Leicestershire</v>
      </c>
      <c r="B22" s="55">
        <f>Sheet1!F210</f>
        <v>762302</v>
      </c>
      <c r="C22" s="55">
        <f>Sheet1!G210</f>
        <v>6269</v>
      </c>
      <c r="D22" s="55">
        <f>Sheet1!H210</f>
        <v>886</v>
      </c>
      <c r="E22" s="55">
        <f>Sheet1!I210</f>
        <v>28247</v>
      </c>
      <c r="F22" s="55">
        <f>Sheet1!J210</f>
        <v>7838</v>
      </c>
      <c r="G22" s="55">
        <f>Sheet1!K210</f>
        <v>1898</v>
      </c>
      <c r="H22" s="55">
        <f>Sheet1!L210</f>
        <v>6791</v>
      </c>
      <c r="I22" s="55">
        <f>Sheet1!M210</f>
        <v>3993</v>
      </c>
      <c r="J22" s="55">
        <f>Sheet1!N210</f>
        <v>122046</v>
      </c>
      <c r="K22" s="55">
        <f>Sheet1!O210</f>
        <v>10204</v>
      </c>
      <c r="L22" s="55">
        <f>Sheet1!P210</f>
        <v>5962</v>
      </c>
      <c r="M22" s="55">
        <f>Sheet1!Q210</f>
        <v>7872</v>
      </c>
      <c r="N22" s="55">
        <f>Sheet1!R210</f>
        <v>17528</v>
      </c>
      <c r="O22" s="55">
        <f>Sheet1!S210</f>
        <v>14586</v>
      </c>
      <c r="P22" s="55">
        <f>Sheet1!T210</f>
        <v>6276</v>
      </c>
      <c r="Q22" s="55">
        <f>Sheet1!U210</f>
        <v>3761</v>
      </c>
      <c r="R22" s="55">
        <f>Sheet1!V210</f>
        <v>4182</v>
      </c>
      <c r="S22" s="55">
        <f>Sheet1!W210</f>
        <v>7056</v>
      </c>
      <c r="T22" s="59">
        <f t="shared" si="0"/>
        <v>1017697</v>
      </c>
      <c r="U22" s="59">
        <f>T22-Sheet1!E463</f>
        <v>0</v>
      </c>
      <c r="V22" s="59" t="str">
        <f t="shared" si="1"/>
        <v>Leicestershire</v>
      </c>
      <c r="W22" s="47">
        <f t="shared" si="2"/>
        <v>797704</v>
      </c>
      <c r="X22" s="47">
        <f t="shared" si="3"/>
        <v>24623</v>
      </c>
      <c r="Y22" s="47">
        <f t="shared" si="4"/>
        <v>163612</v>
      </c>
      <c r="Z22" s="47">
        <f t="shared" si="5"/>
        <v>11238</v>
      </c>
      <c r="AA22" s="47">
        <f t="shared" si="6"/>
        <v>20520</v>
      </c>
      <c r="AB22" s="47">
        <f t="shared" si="7"/>
        <v>1017697</v>
      </c>
    </row>
    <row r="23" spans="1:28" x14ac:dyDescent="0.15">
      <c r="A23" s="47" t="str">
        <f>Sheet1!D218</f>
        <v>Northamptonshire</v>
      </c>
      <c r="B23" s="55">
        <f>Sheet1!F219</f>
        <v>592755</v>
      </c>
      <c r="C23" s="55">
        <f>Sheet1!G219</f>
        <v>6704</v>
      </c>
      <c r="D23" s="55">
        <f>Sheet1!H219</f>
        <v>527</v>
      </c>
      <c r="E23" s="55">
        <f>Sheet1!I219</f>
        <v>32836</v>
      </c>
      <c r="F23" s="55">
        <f>Sheet1!J219</f>
        <v>6064</v>
      </c>
      <c r="G23" s="55">
        <f>Sheet1!K219</f>
        <v>1925</v>
      </c>
      <c r="H23" s="55">
        <f>Sheet1!L219</f>
        <v>3251</v>
      </c>
      <c r="I23" s="55">
        <f>Sheet1!M219</f>
        <v>2942</v>
      </c>
      <c r="J23" s="55">
        <f>Sheet1!N219</f>
        <v>12264</v>
      </c>
      <c r="K23" s="55">
        <f>Sheet1!O219</f>
        <v>2312</v>
      </c>
      <c r="L23" s="55">
        <f>Sheet1!P219</f>
        <v>4264</v>
      </c>
      <c r="M23" s="55">
        <f>Sheet1!Q219</f>
        <v>2846</v>
      </c>
      <c r="N23" s="55">
        <f>Sheet1!R219</f>
        <v>3741</v>
      </c>
      <c r="O23" s="55">
        <f>Sheet1!S219</f>
        <v>9552</v>
      </c>
      <c r="P23" s="55">
        <f>Sheet1!T219</f>
        <v>5254</v>
      </c>
      <c r="Q23" s="55">
        <f>Sheet1!U219</f>
        <v>2117</v>
      </c>
      <c r="R23" s="55">
        <f>Sheet1!V219</f>
        <v>845</v>
      </c>
      <c r="S23" s="55">
        <f>Sheet1!W219</f>
        <v>1753</v>
      </c>
      <c r="T23" s="59">
        <f t="shared" si="0"/>
        <v>691952</v>
      </c>
      <c r="U23" s="59">
        <f>T23-Sheet1!E464</f>
        <v>0</v>
      </c>
      <c r="V23" s="59" t="str">
        <f t="shared" si="1"/>
        <v>Northamptonshire</v>
      </c>
      <c r="W23" s="47">
        <f t="shared" si="2"/>
        <v>632822</v>
      </c>
      <c r="X23" s="47">
        <f t="shared" si="3"/>
        <v>16923</v>
      </c>
      <c r="Y23" s="47">
        <f t="shared" si="4"/>
        <v>25427</v>
      </c>
      <c r="Z23" s="47">
        <f t="shared" si="5"/>
        <v>2598</v>
      </c>
      <c r="AA23" s="47">
        <f t="shared" si="6"/>
        <v>14182</v>
      </c>
      <c r="AB23" s="47">
        <f t="shared" si="7"/>
        <v>691952</v>
      </c>
    </row>
    <row r="24" spans="1:28" x14ac:dyDescent="0.15">
      <c r="A24" s="47" t="str">
        <f>Sheet1!D226</f>
        <v>Cambridgeshire</v>
      </c>
      <c r="B24" s="55">
        <f>Sheet1!F227</f>
        <v>654849</v>
      </c>
      <c r="C24" s="55">
        <f>Sheet1!G227</f>
        <v>6165</v>
      </c>
      <c r="D24" s="55">
        <f>Sheet1!H227</f>
        <v>2068</v>
      </c>
      <c r="E24" s="55">
        <f>Sheet1!I227</f>
        <v>63449</v>
      </c>
      <c r="F24" s="55">
        <f>Sheet1!J227</f>
        <v>4052</v>
      </c>
      <c r="G24" s="55">
        <f>Sheet1!K227</f>
        <v>2212</v>
      </c>
      <c r="H24" s="55">
        <f>Sheet1!L227</f>
        <v>5279</v>
      </c>
      <c r="I24" s="55">
        <f>Sheet1!M227</f>
        <v>4486</v>
      </c>
      <c r="J24" s="55">
        <f>Sheet1!N227</f>
        <v>12066</v>
      </c>
      <c r="K24" s="55">
        <f>Sheet1!O227</f>
        <v>14451</v>
      </c>
      <c r="L24" s="55">
        <f>Sheet1!P227</f>
        <v>2791</v>
      </c>
      <c r="M24" s="55">
        <f>Sheet1!Q227</f>
        <v>7595</v>
      </c>
      <c r="N24" s="55">
        <f>Sheet1!R227</f>
        <v>10227</v>
      </c>
      <c r="O24" s="55">
        <f>Sheet1!S227</f>
        <v>5906</v>
      </c>
      <c r="P24" s="55">
        <f>Sheet1!T227</f>
        <v>2821</v>
      </c>
      <c r="Q24" s="55">
        <f>Sheet1!U227</f>
        <v>1447</v>
      </c>
      <c r="R24" s="55">
        <f>Sheet1!V227</f>
        <v>1798</v>
      </c>
      <c r="S24" s="55">
        <f>Sheet1!W227</f>
        <v>3179</v>
      </c>
      <c r="T24" s="59">
        <f t="shared" si="0"/>
        <v>804841</v>
      </c>
      <c r="U24" s="59">
        <f>T24-Sheet1!E465</f>
        <v>0</v>
      </c>
      <c r="V24" s="59" t="str">
        <f t="shared" si="1"/>
        <v>Cambridgeshire</v>
      </c>
      <c r="W24" s="47">
        <f t="shared" si="2"/>
        <v>726531</v>
      </c>
      <c r="X24" s="47">
        <f t="shared" si="3"/>
        <v>10174</v>
      </c>
      <c r="Y24" s="47">
        <f t="shared" si="4"/>
        <v>47130</v>
      </c>
      <c r="Z24" s="47">
        <f t="shared" si="5"/>
        <v>4977</v>
      </c>
      <c r="AA24" s="47">
        <f t="shared" si="6"/>
        <v>16029</v>
      </c>
      <c r="AB24" s="47">
        <f t="shared" si="7"/>
        <v>804841</v>
      </c>
    </row>
    <row r="25" spans="1:28" x14ac:dyDescent="0.15">
      <c r="A25" s="47" t="str">
        <f>Sheet1!D235</f>
        <v>Norfolk</v>
      </c>
      <c r="B25" s="55">
        <f>Sheet1!F236</f>
        <v>793086</v>
      </c>
      <c r="C25" s="55">
        <f>Sheet1!G236</f>
        <v>3677</v>
      </c>
      <c r="D25" s="55">
        <f>Sheet1!H236</f>
        <v>922</v>
      </c>
      <c r="E25" s="55">
        <f>Sheet1!I236</f>
        <v>30333</v>
      </c>
      <c r="F25" s="55">
        <f>Sheet1!J236</f>
        <v>2493</v>
      </c>
      <c r="G25" s="55">
        <f>Sheet1!K236</f>
        <v>1905</v>
      </c>
      <c r="H25" s="55">
        <f>Sheet1!L236</f>
        <v>2979</v>
      </c>
      <c r="I25" s="55">
        <f>Sheet1!M236</f>
        <v>2650</v>
      </c>
      <c r="J25" s="55">
        <f>Sheet1!N236</f>
        <v>4043</v>
      </c>
      <c r="K25" s="55">
        <f>Sheet1!O236</f>
        <v>700</v>
      </c>
      <c r="L25" s="55">
        <f>Sheet1!P236</f>
        <v>933</v>
      </c>
      <c r="M25" s="55">
        <f>Sheet1!Q236</f>
        <v>3208</v>
      </c>
      <c r="N25" s="55">
        <f>Sheet1!R236</f>
        <v>4133</v>
      </c>
      <c r="O25" s="55">
        <f>Sheet1!S236</f>
        <v>3096</v>
      </c>
      <c r="P25" s="55">
        <f>Sheet1!T236</f>
        <v>905</v>
      </c>
      <c r="Q25" s="55">
        <f>Sheet1!U236</f>
        <v>608</v>
      </c>
      <c r="R25" s="55">
        <f>Sheet1!V236</f>
        <v>963</v>
      </c>
      <c r="S25" s="55">
        <f>Sheet1!W236</f>
        <v>1254</v>
      </c>
      <c r="T25" s="59">
        <f t="shared" si="0"/>
        <v>857888</v>
      </c>
      <c r="U25" s="59">
        <f>T25-Sheet1!E466</f>
        <v>0</v>
      </c>
      <c r="V25" s="59" t="str">
        <f t="shared" si="1"/>
        <v>Norfolk</v>
      </c>
      <c r="W25" s="47">
        <f t="shared" si="2"/>
        <v>828018</v>
      </c>
      <c r="X25" s="47">
        <f t="shared" si="3"/>
        <v>4609</v>
      </c>
      <c r="Y25" s="47">
        <f t="shared" si="4"/>
        <v>13017</v>
      </c>
      <c r="Z25" s="47">
        <f t="shared" si="5"/>
        <v>2217</v>
      </c>
      <c r="AA25" s="47">
        <f t="shared" si="6"/>
        <v>10027</v>
      </c>
      <c r="AB25" s="47">
        <f t="shared" si="7"/>
        <v>857888</v>
      </c>
    </row>
    <row r="26" spans="1:28" x14ac:dyDescent="0.15">
      <c r="A26" s="47" t="str">
        <f>Sheet1!D244</f>
        <v>Suffolk</v>
      </c>
      <c r="B26" s="55">
        <f>Sheet1!F245</f>
        <v>661458</v>
      </c>
      <c r="C26" s="55">
        <f>Sheet1!G245</f>
        <v>3744</v>
      </c>
      <c r="D26" s="55">
        <f>Sheet1!H245</f>
        <v>604</v>
      </c>
      <c r="E26" s="55">
        <f>Sheet1!I245</f>
        <v>27389</v>
      </c>
      <c r="F26" s="55">
        <f>Sheet1!J245</f>
        <v>4733</v>
      </c>
      <c r="G26" s="55">
        <f>Sheet1!K245</f>
        <v>1785</v>
      </c>
      <c r="H26" s="55">
        <f>Sheet1!L245</f>
        <v>2787</v>
      </c>
      <c r="I26" s="55">
        <f>Sheet1!M245</f>
        <v>3167</v>
      </c>
      <c r="J26" s="55">
        <f>Sheet1!N245</f>
        <v>3999</v>
      </c>
      <c r="K26" s="55">
        <f>Sheet1!O245</f>
        <v>697</v>
      </c>
      <c r="L26" s="55">
        <f>Sheet1!P245</f>
        <v>2253</v>
      </c>
      <c r="M26" s="55">
        <f>Sheet1!Q245</f>
        <v>2159</v>
      </c>
      <c r="N26" s="55">
        <f>Sheet1!R245</f>
        <v>4023</v>
      </c>
      <c r="O26" s="55">
        <f>Sheet1!S245</f>
        <v>2624</v>
      </c>
      <c r="P26" s="55">
        <f>Sheet1!T245</f>
        <v>2509</v>
      </c>
      <c r="Q26" s="55">
        <f>Sheet1!U245</f>
        <v>1721</v>
      </c>
      <c r="R26" s="55">
        <f>Sheet1!V245</f>
        <v>320</v>
      </c>
      <c r="S26" s="55">
        <f>Sheet1!W245</f>
        <v>2191</v>
      </c>
      <c r="T26" s="59">
        <f t="shared" si="0"/>
        <v>728163</v>
      </c>
      <c r="U26" s="59">
        <f>T26-Sheet1!E467</f>
        <v>0</v>
      </c>
      <c r="V26" s="59" t="str">
        <f t="shared" si="1"/>
        <v>Suffolk</v>
      </c>
      <c r="W26" s="47">
        <f t="shared" si="2"/>
        <v>693195</v>
      </c>
      <c r="X26" s="47">
        <f t="shared" si="3"/>
        <v>6854</v>
      </c>
      <c r="Y26" s="47">
        <f t="shared" si="4"/>
        <v>13131</v>
      </c>
      <c r="Z26" s="47">
        <f t="shared" si="5"/>
        <v>2511</v>
      </c>
      <c r="AA26" s="47">
        <f t="shared" si="6"/>
        <v>12472</v>
      </c>
      <c r="AB26" s="47">
        <f t="shared" si="7"/>
        <v>728163</v>
      </c>
    </row>
    <row r="27" spans="1:28" x14ac:dyDescent="0.15">
      <c r="A27" s="47" t="str">
        <f>Sheet1!D249</f>
        <v>Bedfordshire</v>
      </c>
      <c r="B27" s="55">
        <f>Sheet1!F250</f>
        <v>431171</v>
      </c>
      <c r="C27" s="55">
        <f>Sheet1!G250</f>
        <v>10958</v>
      </c>
      <c r="D27" s="55">
        <f>Sheet1!H250</f>
        <v>791</v>
      </c>
      <c r="E27" s="55">
        <f>Sheet1!I250</f>
        <v>33727</v>
      </c>
      <c r="F27" s="55">
        <f>Sheet1!J250</f>
        <v>8014</v>
      </c>
      <c r="G27" s="55">
        <f>Sheet1!K250</f>
        <v>2024</v>
      </c>
      <c r="H27" s="55">
        <f>Sheet1!L250</f>
        <v>4645</v>
      </c>
      <c r="I27" s="55">
        <f>Sheet1!M250</f>
        <v>3773</v>
      </c>
      <c r="J27" s="55">
        <f>Sheet1!N250</f>
        <v>21280</v>
      </c>
      <c r="K27" s="55">
        <f>Sheet1!O250</f>
        <v>33065</v>
      </c>
      <c r="L27" s="55">
        <f>Sheet1!P250</f>
        <v>17045</v>
      </c>
      <c r="M27" s="55">
        <f>Sheet1!Q250</f>
        <v>3806</v>
      </c>
      <c r="N27" s="55">
        <f>Sheet1!R250</f>
        <v>10090</v>
      </c>
      <c r="O27" s="55">
        <f>Sheet1!S250</f>
        <v>13964</v>
      </c>
      <c r="P27" s="55">
        <f>Sheet1!T250</f>
        <v>12250</v>
      </c>
      <c r="Q27" s="55">
        <f>Sheet1!U250</f>
        <v>3511</v>
      </c>
      <c r="R27" s="55">
        <f>Sheet1!V250</f>
        <v>2334</v>
      </c>
      <c r="S27" s="55">
        <f>Sheet1!W250</f>
        <v>2613</v>
      </c>
      <c r="T27" s="59">
        <f t="shared" si="0"/>
        <v>615061</v>
      </c>
      <c r="U27" s="59">
        <f>T27-Sheet1!E468</f>
        <v>0</v>
      </c>
      <c r="V27" s="59" t="str">
        <f t="shared" si="1"/>
        <v>Bedfordshire</v>
      </c>
      <c r="W27" s="47">
        <f t="shared" si="2"/>
        <v>476647</v>
      </c>
      <c r="X27" s="47">
        <f t="shared" si="3"/>
        <v>29725</v>
      </c>
      <c r="Y27" s="47">
        <f t="shared" si="4"/>
        <v>85286</v>
      </c>
      <c r="Z27" s="47">
        <f t="shared" si="5"/>
        <v>4947</v>
      </c>
      <c r="AA27" s="47">
        <f t="shared" si="6"/>
        <v>18456</v>
      </c>
      <c r="AB27" s="47">
        <f t="shared" si="7"/>
        <v>615061</v>
      </c>
    </row>
    <row r="28" spans="1:28" x14ac:dyDescent="0.15">
      <c r="A28" s="47" t="str">
        <f>Sheet1!D261</f>
        <v>Hertfordshire</v>
      </c>
      <c r="B28" s="55">
        <f>Sheet1!F262</f>
        <v>902006</v>
      </c>
      <c r="C28" s="55">
        <f>Sheet1!G262</f>
        <v>17260</v>
      </c>
      <c r="D28" s="55">
        <f>Sheet1!H262</f>
        <v>1149</v>
      </c>
      <c r="E28" s="55">
        <f>Sheet1!I262</f>
        <v>57080</v>
      </c>
      <c r="F28" s="55">
        <f>Sheet1!J262</f>
        <v>8899</v>
      </c>
      <c r="G28" s="55">
        <f>Sheet1!K262</f>
        <v>3250</v>
      </c>
      <c r="H28" s="55">
        <f>Sheet1!L262</f>
        <v>8703</v>
      </c>
      <c r="I28" s="55">
        <f>Sheet1!M262</f>
        <v>6645</v>
      </c>
      <c r="J28" s="55">
        <f>Sheet1!N262</f>
        <v>28848</v>
      </c>
      <c r="K28" s="55">
        <f>Sheet1!O262</f>
        <v>12302</v>
      </c>
      <c r="L28" s="55">
        <f>Sheet1!P262</f>
        <v>5608</v>
      </c>
      <c r="M28" s="55">
        <f>Sheet1!Q262</f>
        <v>8462</v>
      </c>
      <c r="N28" s="55">
        <f>Sheet1!R262</f>
        <v>17361</v>
      </c>
      <c r="O28" s="55">
        <f>Sheet1!S262</f>
        <v>19722</v>
      </c>
      <c r="P28" s="55">
        <f>Sheet1!T262</f>
        <v>8713</v>
      </c>
      <c r="Q28" s="55">
        <f>Sheet1!U262</f>
        <v>2966</v>
      </c>
      <c r="R28" s="55">
        <f>Sheet1!V262</f>
        <v>2359</v>
      </c>
      <c r="S28" s="55">
        <f>Sheet1!W262</f>
        <v>4729</v>
      </c>
      <c r="T28" s="59">
        <f t="shared" si="0"/>
        <v>1116062</v>
      </c>
      <c r="U28" s="59">
        <f>T28-Sheet1!E469</f>
        <v>0</v>
      </c>
      <c r="V28" s="59" t="str">
        <f t="shared" si="1"/>
        <v>Hertfordshire</v>
      </c>
      <c r="W28" s="47">
        <f t="shared" si="2"/>
        <v>977495</v>
      </c>
      <c r="X28" s="47">
        <f t="shared" si="3"/>
        <v>31401</v>
      </c>
      <c r="Y28" s="47">
        <f t="shared" si="4"/>
        <v>72581</v>
      </c>
      <c r="Z28" s="47">
        <f t="shared" si="5"/>
        <v>7088</v>
      </c>
      <c r="AA28" s="47">
        <f t="shared" si="6"/>
        <v>27497</v>
      </c>
      <c r="AB28" s="47">
        <f t="shared" si="7"/>
        <v>1116062</v>
      </c>
    </row>
    <row r="29" spans="1:28" x14ac:dyDescent="0.15">
      <c r="A29" s="47" t="str">
        <f>Sheet1!D277</f>
        <v>Essex</v>
      </c>
      <c r="B29" s="55">
        <f>Sheet1!F278</f>
        <v>1543600</v>
      </c>
      <c r="C29" s="55">
        <f>Sheet1!G278</f>
        <v>13769</v>
      </c>
      <c r="D29" s="55">
        <f>Sheet1!H278</f>
        <v>2631</v>
      </c>
      <c r="E29" s="55">
        <f>Sheet1!I278</f>
        <v>48308</v>
      </c>
      <c r="F29" s="55">
        <f>Sheet1!J278</f>
        <v>9031</v>
      </c>
      <c r="G29" s="55">
        <f>Sheet1!K278</f>
        <v>4212</v>
      </c>
      <c r="H29" s="55">
        <f>Sheet1!L278</f>
        <v>7833</v>
      </c>
      <c r="I29" s="55">
        <f>Sheet1!M278</f>
        <v>6559</v>
      </c>
      <c r="J29" s="55">
        <f>Sheet1!N278</f>
        <v>16500</v>
      </c>
      <c r="K29" s="55">
        <f>Sheet1!O278</f>
        <v>5055</v>
      </c>
      <c r="L29" s="55">
        <f>Sheet1!P278</f>
        <v>4362</v>
      </c>
      <c r="M29" s="55">
        <f>Sheet1!Q278</f>
        <v>8273</v>
      </c>
      <c r="N29" s="55">
        <f>Sheet1!R278</f>
        <v>13037</v>
      </c>
      <c r="O29" s="55">
        <f>Sheet1!S278</f>
        <v>24613</v>
      </c>
      <c r="P29" s="55">
        <f>Sheet1!T278</f>
        <v>6416</v>
      </c>
      <c r="Q29" s="55">
        <f>Sheet1!U278</f>
        <v>3650</v>
      </c>
      <c r="R29" s="55">
        <f>Sheet1!V278</f>
        <v>2593</v>
      </c>
      <c r="S29" s="55">
        <f>Sheet1!W278</f>
        <v>4508</v>
      </c>
      <c r="T29" s="59">
        <f t="shared" si="0"/>
        <v>1724950</v>
      </c>
      <c r="U29" s="59">
        <f>T29-Sheet1!E470</f>
        <v>0</v>
      </c>
      <c r="V29" s="59" t="str">
        <f t="shared" si="1"/>
        <v>Essex</v>
      </c>
      <c r="W29" s="47">
        <f t="shared" si="2"/>
        <v>1608308</v>
      </c>
      <c r="X29" s="47">
        <f t="shared" si="3"/>
        <v>34679</v>
      </c>
      <c r="Y29" s="47">
        <f t="shared" si="4"/>
        <v>47227</v>
      </c>
      <c r="Z29" s="47">
        <f t="shared" si="5"/>
        <v>7101</v>
      </c>
      <c r="AA29" s="47">
        <f t="shared" si="6"/>
        <v>27635</v>
      </c>
      <c r="AB29" s="47">
        <f t="shared" si="7"/>
        <v>1724950</v>
      </c>
    </row>
    <row r="30" spans="1:28" x14ac:dyDescent="0.15">
      <c r="A30" s="47" t="str">
        <f>Sheet1!D295</f>
        <v>Thames Valley</v>
      </c>
      <c r="B30" s="55">
        <f>Sheet1!F296</f>
        <v>1766978</v>
      </c>
      <c r="C30" s="55">
        <f>Sheet1!G296</f>
        <v>23732</v>
      </c>
      <c r="D30" s="55">
        <f>Sheet1!H296</f>
        <v>2411</v>
      </c>
      <c r="E30" s="55">
        <f>Sheet1!I296</f>
        <v>126525</v>
      </c>
      <c r="F30" s="55">
        <f>Sheet1!J296</f>
        <v>17961</v>
      </c>
      <c r="G30" s="55">
        <f>Sheet1!K296</f>
        <v>6915</v>
      </c>
      <c r="H30" s="55">
        <f>Sheet1!L296</f>
        <v>18042</v>
      </c>
      <c r="I30" s="55">
        <f>Sheet1!M296</f>
        <v>13068</v>
      </c>
      <c r="J30" s="55">
        <f>Sheet1!N296</f>
        <v>70905</v>
      </c>
      <c r="K30" s="55">
        <f>Sheet1!O296</f>
        <v>72863</v>
      </c>
      <c r="L30" s="55">
        <f>Sheet1!P296</f>
        <v>7787</v>
      </c>
      <c r="M30" s="55">
        <f>Sheet1!Q296</f>
        <v>16783</v>
      </c>
      <c r="N30" s="55">
        <f>Sheet1!R296</f>
        <v>40986</v>
      </c>
      <c r="O30" s="55">
        <f>Sheet1!S296</f>
        <v>42293</v>
      </c>
      <c r="P30" s="55">
        <f>Sheet1!T296</f>
        <v>19245</v>
      </c>
      <c r="Q30" s="55">
        <f>Sheet1!U296</f>
        <v>7475</v>
      </c>
      <c r="R30" s="55">
        <f>Sheet1!V296</f>
        <v>5603</v>
      </c>
      <c r="S30" s="55">
        <f>Sheet1!W296</f>
        <v>10200</v>
      </c>
      <c r="T30" s="59">
        <f t="shared" si="0"/>
        <v>2269772</v>
      </c>
      <c r="U30" s="59">
        <f>T30-Sheet1!E471</f>
        <v>0</v>
      </c>
      <c r="V30" s="59" t="str">
        <f t="shared" si="1"/>
        <v>Thames Valley</v>
      </c>
      <c r="W30" s="47">
        <f t="shared" si="2"/>
        <v>1919646</v>
      </c>
      <c r="X30" s="47">
        <f t="shared" si="3"/>
        <v>69013</v>
      </c>
      <c r="Y30" s="47">
        <f t="shared" si="4"/>
        <v>209324</v>
      </c>
      <c r="Z30" s="47">
        <f t="shared" si="5"/>
        <v>15803</v>
      </c>
      <c r="AA30" s="47">
        <f t="shared" si="6"/>
        <v>55986</v>
      </c>
      <c r="AB30" s="47">
        <f t="shared" si="7"/>
        <v>2269772</v>
      </c>
    </row>
    <row r="31" spans="1:28" x14ac:dyDescent="0.15">
      <c r="A31" s="47" t="str">
        <f>Sheet1!D311</f>
        <v>Hampshire</v>
      </c>
      <c r="B31" s="55">
        <f>Sheet1!F312</f>
        <v>1696797</v>
      </c>
      <c r="C31" s="55">
        <f>Sheet1!G312</f>
        <v>10925</v>
      </c>
      <c r="D31" s="55">
        <f>Sheet1!H312</f>
        <v>2589</v>
      </c>
      <c r="E31" s="55">
        <f>Sheet1!I312</f>
        <v>61067</v>
      </c>
      <c r="F31" s="55">
        <f>Sheet1!J312</f>
        <v>8088</v>
      </c>
      <c r="G31" s="55">
        <f>Sheet1!K312</f>
        <v>4339</v>
      </c>
      <c r="H31" s="55">
        <f>Sheet1!L312</f>
        <v>11795</v>
      </c>
      <c r="I31" s="55">
        <f>Sheet1!M312</f>
        <v>6683</v>
      </c>
      <c r="J31" s="55">
        <f>Sheet1!N312</f>
        <v>20819</v>
      </c>
      <c r="K31" s="55">
        <f>Sheet1!O312</f>
        <v>5441</v>
      </c>
      <c r="L31" s="55">
        <f>Sheet1!P312</f>
        <v>7324</v>
      </c>
      <c r="M31" s="55">
        <f>Sheet1!Q312</f>
        <v>11884</v>
      </c>
      <c r="N31" s="55">
        <f>Sheet1!R312</f>
        <v>23768</v>
      </c>
      <c r="O31" s="55">
        <f>Sheet1!S312</f>
        <v>11697</v>
      </c>
      <c r="P31" s="55">
        <f>Sheet1!T312</f>
        <v>3967</v>
      </c>
      <c r="Q31" s="55">
        <f>Sheet1!U312</f>
        <v>1781</v>
      </c>
      <c r="R31" s="55">
        <f>Sheet1!V312</f>
        <v>3704</v>
      </c>
      <c r="S31" s="55">
        <f>Sheet1!W312</f>
        <v>5323</v>
      </c>
      <c r="T31" s="59">
        <f t="shared" si="0"/>
        <v>1897991</v>
      </c>
      <c r="U31" s="59">
        <f>T31-Sheet1!E472</f>
        <v>0</v>
      </c>
      <c r="V31" s="59" t="str">
        <f t="shared" si="1"/>
        <v>Hampshire</v>
      </c>
      <c r="W31" s="47">
        <f t="shared" si="2"/>
        <v>1771378</v>
      </c>
      <c r="X31" s="47">
        <f t="shared" si="3"/>
        <v>17445</v>
      </c>
      <c r="Y31" s="47">
        <f t="shared" si="4"/>
        <v>69236</v>
      </c>
      <c r="Z31" s="47">
        <f t="shared" si="5"/>
        <v>9027</v>
      </c>
      <c r="AA31" s="47">
        <f t="shared" si="6"/>
        <v>30905</v>
      </c>
      <c r="AB31" s="47">
        <f t="shared" si="7"/>
        <v>1897991</v>
      </c>
    </row>
    <row r="32" spans="1:28" x14ac:dyDescent="0.15">
      <c r="A32" s="47" t="str">
        <f>Sheet1!D324</f>
        <v>Surrey</v>
      </c>
      <c r="B32" s="55">
        <f>Sheet1!F325</f>
        <v>945673</v>
      </c>
      <c r="C32" s="55">
        <f>Sheet1!G325</f>
        <v>13012</v>
      </c>
      <c r="D32" s="55">
        <f>Sheet1!H325</f>
        <v>2261</v>
      </c>
      <c r="E32" s="55">
        <f>Sheet1!I325</f>
        <v>62736</v>
      </c>
      <c r="F32" s="55">
        <f>Sheet1!J325</f>
        <v>4920</v>
      </c>
      <c r="G32" s="55">
        <f>Sheet1!K325</f>
        <v>2736</v>
      </c>
      <c r="H32" s="55">
        <f>Sheet1!L325</f>
        <v>9657</v>
      </c>
      <c r="I32" s="55">
        <f>Sheet1!M325</f>
        <v>6241</v>
      </c>
      <c r="J32" s="55">
        <f>Sheet1!N325</f>
        <v>20232</v>
      </c>
      <c r="K32" s="55">
        <f>Sheet1!O325</f>
        <v>10818</v>
      </c>
      <c r="L32" s="55">
        <f>Sheet1!P325</f>
        <v>3400</v>
      </c>
      <c r="M32" s="55">
        <f>Sheet1!Q325</f>
        <v>9461</v>
      </c>
      <c r="N32" s="55">
        <f>Sheet1!R325</f>
        <v>19587</v>
      </c>
      <c r="O32" s="55">
        <f>Sheet1!S325</f>
        <v>7828</v>
      </c>
      <c r="P32" s="55">
        <f>Sheet1!T325</f>
        <v>3303</v>
      </c>
      <c r="Q32" s="55">
        <f>Sheet1!U325</f>
        <v>1299</v>
      </c>
      <c r="R32" s="55">
        <f>Sheet1!V325</f>
        <v>4101</v>
      </c>
      <c r="S32" s="55">
        <f>Sheet1!W325</f>
        <v>5125</v>
      </c>
      <c r="T32" s="59">
        <f t="shared" si="0"/>
        <v>1132390</v>
      </c>
      <c r="U32" s="59">
        <f>T32-Sheet1!E473</f>
        <v>0</v>
      </c>
      <c r="V32" s="59" t="str">
        <f t="shared" si="1"/>
        <v>Surrey</v>
      </c>
      <c r="W32" s="47">
        <f t="shared" si="2"/>
        <v>1023682</v>
      </c>
      <c r="X32" s="47">
        <f t="shared" si="3"/>
        <v>12430</v>
      </c>
      <c r="Y32" s="47">
        <f t="shared" si="4"/>
        <v>63498</v>
      </c>
      <c r="Z32" s="47">
        <f t="shared" si="5"/>
        <v>9226</v>
      </c>
      <c r="AA32" s="47">
        <f t="shared" si="6"/>
        <v>23554</v>
      </c>
      <c r="AB32" s="47">
        <f t="shared" si="7"/>
        <v>1132390</v>
      </c>
    </row>
    <row r="33" spans="1:28" x14ac:dyDescent="0.15">
      <c r="A33" s="47" t="str">
        <f>Sheet1!D339</f>
        <v>Kent</v>
      </c>
      <c r="B33" s="55">
        <f>Sheet1!F340</f>
        <v>1529212</v>
      </c>
      <c r="C33" s="55">
        <f>Sheet1!G340</f>
        <v>12185</v>
      </c>
      <c r="D33" s="55">
        <f>Sheet1!H340</f>
        <v>5195</v>
      </c>
      <c r="E33" s="55">
        <f>Sheet1!I340</f>
        <v>61089</v>
      </c>
      <c r="F33" s="55">
        <f>Sheet1!J340</f>
        <v>7996</v>
      </c>
      <c r="G33" s="55">
        <f>Sheet1!K340</f>
        <v>3732</v>
      </c>
      <c r="H33" s="55">
        <f>Sheet1!L340</f>
        <v>9066</v>
      </c>
      <c r="I33" s="55">
        <f>Sheet1!M340</f>
        <v>6489</v>
      </c>
      <c r="J33" s="55">
        <f>Sheet1!N340</f>
        <v>25268</v>
      </c>
      <c r="K33" s="55">
        <f>Sheet1!O340</f>
        <v>3922</v>
      </c>
      <c r="L33" s="55">
        <f>Sheet1!P340</f>
        <v>4685</v>
      </c>
      <c r="M33" s="55">
        <f>Sheet1!Q340</f>
        <v>7043</v>
      </c>
      <c r="N33" s="55">
        <f>Sheet1!R340</f>
        <v>20311</v>
      </c>
      <c r="O33" s="55">
        <f>Sheet1!S340</f>
        <v>16265</v>
      </c>
      <c r="P33" s="55">
        <f>Sheet1!T340</f>
        <v>4721</v>
      </c>
      <c r="Q33" s="55">
        <f>Sheet1!U340</f>
        <v>1893</v>
      </c>
      <c r="R33" s="55">
        <f>Sheet1!V340</f>
        <v>2052</v>
      </c>
      <c r="S33" s="55">
        <f>Sheet1!W340</f>
        <v>6541</v>
      </c>
      <c r="T33" s="59">
        <f t="shared" si="0"/>
        <v>1727665</v>
      </c>
      <c r="U33" s="59">
        <f>T33-Sheet1!E474</f>
        <v>0</v>
      </c>
      <c r="V33" s="59" t="str">
        <f t="shared" si="1"/>
        <v>Kent</v>
      </c>
      <c r="W33" s="47">
        <f t="shared" si="2"/>
        <v>1607681</v>
      </c>
      <c r="X33" s="47">
        <f t="shared" si="3"/>
        <v>22879</v>
      </c>
      <c r="Y33" s="47">
        <f t="shared" si="4"/>
        <v>61229</v>
      </c>
      <c r="Z33" s="47">
        <f t="shared" si="5"/>
        <v>8593</v>
      </c>
      <c r="AA33" s="47">
        <f t="shared" si="6"/>
        <v>27283</v>
      </c>
      <c r="AB33" s="47">
        <f t="shared" si="7"/>
        <v>1727665</v>
      </c>
    </row>
    <row r="34" spans="1:28" x14ac:dyDescent="0.15">
      <c r="A34" s="47" t="str">
        <f>Sheet1!D354</f>
        <v>Sussex</v>
      </c>
      <c r="B34" s="55">
        <f>Sheet1!F355</f>
        <v>1420338</v>
      </c>
      <c r="C34" s="55">
        <f>Sheet1!G355</f>
        <v>13717</v>
      </c>
      <c r="D34" s="55">
        <f>Sheet1!H355</f>
        <v>2086</v>
      </c>
      <c r="E34" s="55">
        <f>Sheet1!I355</f>
        <v>69292</v>
      </c>
      <c r="F34" s="55">
        <f>Sheet1!J355</f>
        <v>7015</v>
      </c>
      <c r="G34" s="55">
        <f>Sheet1!K355</f>
        <v>5103</v>
      </c>
      <c r="H34" s="55">
        <f>Sheet1!L355</f>
        <v>10204</v>
      </c>
      <c r="I34" s="55">
        <f>Sheet1!M355</f>
        <v>7714</v>
      </c>
      <c r="J34" s="55">
        <f>Sheet1!N355</f>
        <v>14908</v>
      </c>
      <c r="K34" s="55">
        <f>Sheet1!O355</f>
        <v>6202</v>
      </c>
      <c r="L34" s="55">
        <f>Sheet1!P355</f>
        <v>4755</v>
      </c>
      <c r="M34" s="55">
        <f>Sheet1!Q355</f>
        <v>7890</v>
      </c>
      <c r="N34" s="55">
        <f>Sheet1!R355</f>
        <v>15000</v>
      </c>
      <c r="O34" s="55">
        <f>Sheet1!S355</f>
        <v>9262</v>
      </c>
      <c r="P34" s="55">
        <f>Sheet1!T355</f>
        <v>2989</v>
      </c>
      <c r="Q34" s="55">
        <f>Sheet1!U355</f>
        <v>1995</v>
      </c>
      <c r="R34" s="55">
        <f>Sheet1!V355</f>
        <v>3903</v>
      </c>
      <c r="S34" s="55">
        <f>Sheet1!W355</f>
        <v>4559</v>
      </c>
      <c r="T34" s="59">
        <f t="shared" si="0"/>
        <v>1606932</v>
      </c>
      <c r="U34" s="59">
        <f>T34-Sheet1!E475</f>
        <v>0</v>
      </c>
      <c r="V34" s="59" t="str">
        <f t="shared" si="1"/>
        <v>Sussex</v>
      </c>
      <c r="W34" s="47">
        <f t="shared" si="2"/>
        <v>1505433</v>
      </c>
      <c r="X34" s="47">
        <f t="shared" si="3"/>
        <v>14246</v>
      </c>
      <c r="Y34" s="47">
        <f t="shared" si="4"/>
        <v>48755</v>
      </c>
      <c r="Z34" s="47">
        <f t="shared" si="5"/>
        <v>8462</v>
      </c>
      <c r="AA34" s="47">
        <f t="shared" si="6"/>
        <v>30036</v>
      </c>
      <c r="AB34" s="47">
        <f t="shared" si="7"/>
        <v>1606932</v>
      </c>
    </row>
    <row r="35" spans="1:28" x14ac:dyDescent="0.15">
      <c r="A35" s="47" t="str">
        <f>Sheet1!D357</f>
        <v>City of London</v>
      </c>
      <c r="B35" s="55">
        <f>Sheet1!F358</f>
        <v>4243</v>
      </c>
      <c r="C35" s="55">
        <f>Sheet1!G358</f>
        <v>180</v>
      </c>
      <c r="D35" s="55">
        <f>Sheet1!H358</f>
        <v>3</v>
      </c>
      <c r="E35" s="55">
        <f>Sheet1!I358</f>
        <v>1373</v>
      </c>
      <c r="F35" s="55">
        <f>Sheet1!J358</f>
        <v>38</v>
      </c>
      <c r="G35" s="55">
        <f>Sheet1!K358</f>
        <v>37</v>
      </c>
      <c r="H35" s="55">
        <f>Sheet1!L358</f>
        <v>111</v>
      </c>
      <c r="I35" s="55">
        <f>Sheet1!M358</f>
        <v>103</v>
      </c>
      <c r="J35" s="55">
        <f>Sheet1!N358</f>
        <v>216</v>
      </c>
      <c r="K35" s="55">
        <f>Sheet1!O358</f>
        <v>16</v>
      </c>
      <c r="L35" s="55">
        <f>Sheet1!P358</f>
        <v>232</v>
      </c>
      <c r="M35" s="55">
        <f>Sheet1!Q358</f>
        <v>263</v>
      </c>
      <c r="N35" s="55">
        <f>Sheet1!R358</f>
        <v>213</v>
      </c>
      <c r="O35" s="55">
        <f>Sheet1!S358</f>
        <v>98</v>
      </c>
      <c r="P35" s="55">
        <f>Sheet1!T358</f>
        <v>46</v>
      </c>
      <c r="Q35" s="55">
        <f>Sheet1!U358</f>
        <v>49</v>
      </c>
      <c r="R35" s="55">
        <f>Sheet1!V358</f>
        <v>69</v>
      </c>
      <c r="S35" s="55">
        <f>Sheet1!W358</f>
        <v>85</v>
      </c>
      <c r="T35" s="59">
        <f t="shared" si="0"/>
        <v>7375</v>
      </c>
      <c r="U35" s="59">
        <f>T35-Sheet1!E476</f>
        <v>0</v>
      </c>
      <c r="V35" s="59" t="str">
        <f t="shared" si="1"/>
        <v>City of London</v>
      </c>
      <c r="W35" s="47">
        <f t="shared" si="2"/>
        <v>5799</v>
      </c>
      <c r="X35" s="47">
        <f t="shared" si="3"/>
        <v>193</v>
      </c>
      <c r="Y35" s="47">
        <f t="shared" si="4"/>
        <v>940</v>
      </c>
      <c r="Z35" s="47">
        <f t="shared" si="5"/>
        <v>154</v>
      </c>
      <c r="AA35" s="47">
        <f t="shared" si="6"/>
        <v>289</v>
      </c>
      <c r="AB35" s="47">
        <f t="shared" si="7"/>
        <v>7375</v>
      </c>
    </row>
    <row r="36" spans="1:28" x14ac:dyDescent="0.15">
      <c r="A36" s="47" t="str">
        <f>Sheet1!D371</f>
        <v>Devon &amp; Cornwall</v>
      </c>
      <c r="B36" s="55">
        <f>Sheet1!F372</f>
        <v>1582730</v>
      </c>
      <c r="C36" s="55">
        <f>Sheet1!G372</f>
        <v>6948</v>
      </c>
      <c r="D36" s="55">
        <f>Sheet1!H372</f>
        <v>1379</v>
      </c>
      <c r="E36" s="55">
        <f>Sheet1!I372</f>
        <v>36249</v>
      </c>
      <c r="F36" s="55">
        <f>Sheet1!J372</f>
        <v>4345</v>
      </c>
      <c r="G36" s="55">
        <f>Sheet1!K372</f>
        <v>1998</v>
      </c>
      <c r="H36" s="55">
        <f>Sheet1!L372</f>
        <v>5462</v>
      </c>
      <c r="I36" s="55">
        <f>Sheet1!M372</f>
        <v>3840</v>
      </c>
      <c r="J36" s="55">
        <f>Sheet1!N372</f>
        <v>3988</v>
      </c>
      <c r="K36" s="55">
        <f>Sheet1!O372</f>
        <v>668</v>
      </c>
      <c r="L36" s="55">
        <f>Sheet1!P372</f>
        <v>1308</v>
      </c>
      <c r="M36" s="55">
        <f>Sheet1!Q372</f>
        <v>5711</v>
      </c>
      <c r="N36" s="55">
        <f>Sheet1!R372</f>
        <v>5730</v>
      </c>
      <c r="O36" s="55">
        <f>Sheet1!S372</f>
        <v>2384</v>
      </c>
      <c r="P36" s="55">
        <f>Sheet1!T372</f>
        <v>1206</v>
      </c>
      <c r="Q36" s="55">
        <f>Sheet1!U372</f>
        <v>516</v>
      </c>
      <c r="R36" s="55">
        <f>Sheet1!V372</f>
        <v>1601</v>
      </c>
      <c r="S36" s="55">
        <f>Sheet1!W372</f>
        <v>2155</v>
      </c>
      <c r="T36" s="59">
        <f t="shared" si="0"/>
        <v>1668218</v>
      </c>
      <c r="U36" s="59">
        <f>T36-Sheet1!E477</f>
        <v>0</v>
      </c>
      <c r="V36" s="59" t="str">
        <f t="shared" si="1"/>
        <v>Devon &amp; Cornwall</v>
      </c>
      <c r="W36" s="47">
        <f t="shared" si="2"/>
        <v>1627306</v>
      </c>
      <c r="X36" s="47">
        <f t="shared" si="3"/>
        <v>4106</v>
      </c>
      <c r="Y36" s="47">
        <f t="shared" si="4"/>
        <v>17405</v>
      </c>
      <c r="Z36" s="47">
        <f t="shared" si="5"/>
        <v>3756</v>
      </c>
      <c r="AA36" s="47">
        <f t="shared" si="6"/>
        <v>15645</v>
      </c>
      <c r="AB36" s="47">
        <f t="shared" si="7"/>
        <v>1668218</v>
      </c>
    </row>
    <row r="37" spans="1:28" x14ac:dyDescent="0.15">
      <c r="A37" s="47" t="str">
        <f>Sheet1!D382</f>
        <v>Avon and Somerset</v>
      </c>
      <c r="B37" s="55">
        <f>Sheet1!F383</f>
        <v>1425794</v>
      </c>
      <c r="C37" s="55">
        <f>Sheet1!G383</f>
        <v>9590</v>
      </c>
      <c r="D37" s="55">
        <f>Sheet1!H383</f>
        <v>1597</v>
      </c>
      <c r="E37" s="55">
        <f>Sheet1!I383</f>
        <v>54989</v>
      </c>
      <c r="F37" s="55">
        <f>Sheet1!J383</f>
        <v>11737</v>
      </c>
      <c r="G37" s="55">
        <f>Sheet1!K383</f>
        <v>3127</v>
      </c>
      <c r="H37" s="55">
        <f>Sheet1!L383</f>
        <v>7477</v>
      </c>
      <c r="I37" s="55">
        <f>Sheet1!M383</f>
        <v>5936</v>
      </c>
      <c r="J37" s="55">
        <f>Sheet1!N383</f>
        <v>12248</v>
      </c>
      <c r="K37" s="55">
        <f>Sheet1!O383</f>
        <v>8045</v>
      </c>
      <c r="L37" s="55">
        <f>Sheet1!P383</f>
        <v>3302</v>
      </c>
      <c r="M37" s="55">
        <f>Sheet1!Q383</f>
        <v>8976</v>
      </c>
      <c r="N37" s="55">
        <f>Sheet1!R383</f>
        <v>9410</v>
      </c>
      <c r="O37" s="55">
        <f>Sheet1!S383</f>
        <v>14561</v>
      </c>
      <c r="P37" s="55">
        <f>Sheet1!T383</f>
        <v>8858</v>
      </c>
      <c r="Q37" s="55">
        <f>Sheet1!U383</f>
        <v>7504</v>
      </c>
      <c r="R37" s="55">
        <f>Sheet1!V383</f>
        <v>2315</v>
      </c>
      <c r="S37" s="55">
        <f>Sheet1!W383</f>
        <v>4089</v>
      </c>
      <c r="T37" s="59">
        <f t="shared" si="0"/>
        <v>1599555</v>
      </c>
      <c r="U37" s="59">
        <f>T37-Sheet1!E478</f>
        <v>0</v>
      </c>
      <c r="V37" s="59" t="str">
        <f t="shared" si="1"/>
        <v>Avon and Somerset</v>
      </c>
      <c r="W37" s="47">
        <f t="shared" si="2"/>
        <v>1491970</v>
      </c>
      <c r="X37" s="47">
        <f t="shared" si="3"/>
        <v>30923</v>
      </c>
      <c r="Y37" s="47">
        <f t="shared" si="4"/>
        <v>41981</v>
      </c>
      <c r="Z37" s="47">
        <f t="shared" si="5"/>
        <v>6404</v>
      </c>
      <c r="AA37" s="47">
        <f t="shared" si="6"/>
        <v>28277</v>
      </c>
      <c r="AB37" s="47">
        <f t="shared" si="7"/>
        <v>1599555</v>
      </c>
    </row>
    <row r="38" spans="1:28" x14ac:dyDescent="0.15">
      <c r="A38" s="47" t="str">
        <f>Sheet1!D390</f>
        <v>Gloucestershire</v>
      </c>
      <c r="B38" s="55">
        <f>Sheet1!F391</f>
        <v>546599</v>
      </c>
      <c r="C38" s="55">
        <f>Sheet1!G391</f>
        <v>3759</v>
      </c>
      <c r="D38" s="55">
        <f>Sheet1!H391</f>
        <v>731</v>
      </c>
      <c r="E38" s="55">
        <f>Sheet1!I391</f>
        <v>18558</v>
      </c>
      <c r="F38" s="55">
        <f>Sheet1!J391</f>
        <v>3627</v>
      </c>
      <c r="G38" s="55">
        <f>Sheet1!K391</f>
        <v>923</v>
      </c>
      <c r="H38" s="55">
        <f>Sheet1!L391</f>
        <v>2353</v>
      </c>
      <c r="I38" s="55">
        <f>Sheet1!M391</f>
        <v>1758</v>
      </c>
      <c r="J38" s="55">
        <f>Sheet1!N391</f>
        <v>5729</v>
      </c>
      <c r="K38" s="55">
        <f>Sheet1!O391</f>
        <v>942</v>
      </c>
      <c r="L38" s="55">
        <f>Sheet1!P391</f>
        <v>960</v>
      </c>
      <c r="M38" s="55">
        <f>Sheet1!Q391</f>
        <v>1911</v>
      </c>
      <c r="N38" s="55">
        <f>Sheet1!R391</f>
        <v>2891</v>
      </c>
      <c r="O38" s="55">
        <f>Sheet1!S391</f>
        <v>2090</v>
      </c>
      <c r="P38" s="55">
        <f>Sheet1!T391</f>
        <v>2313</v>
      </c>
      <c r="Q38" s="55">
        <f>Sheet1!U391</f>
        <v>747</v>
      </c>
      <c r="R38" s="55">
        <f>Sheet1!V391</f>
        <v>364</v>
      </c>
      <c r="S38" s="55">
        <f>Sheet1!W391</f>
        <v>729</v>
      </c>
      <c r="T38" s="59">
        <f t="shared" si="0"/>
        <v>596984</v>
      </c>
      <c r="U38" s="59">
        <f>T38-Sheet1!E479</f>
        <v>0</v>
      </c>
      <c r="V38" s="59" t="str">
        <f t="shared" si="1"/>
        <v>Gloucestershire</v>
      </c>
      <c r="W38" s="47">
        <f t="shared" si="2"/>
        <v>569647</v>
      </c>
      <c r="X38" s="47">
        <f t="shared" si="3"/>
        <v>5150</v>
      </c>
      <c r="Y38" s="47">
        <f t="shared" si="4"/>
        <v>12433</v>
      </c>
      <c r="Z38" s="47">
        <f t="shared" si="5"/>
        <v>1093</v>
      </c>
      <c r="AA38" s="47">
        <f t="shared" si="6"/>
        <v>8661</v>
      </c>
      <c r="AB38" s="47">
        <f t="shared" si="7"/>
        <v>596984</v>
      </c>
    </row>
    <row r="39" spans="1:28" x14ac:dyDescent="0.15">
      <c r="A39" s="47" t="str">
        <f>Sheet1!D394</f>
        <v>Wiltshire</v>
      </c>
      <c r="B39" s="55">
        <f>Sheet1!F395</f>
        <v>616753</v>
      </c>
      <c r="C39" s="55">
        <f>Sheet1!G395</f>
        <v>4233</v>
      </c>
      <c r="D39" s="55">
        <f>Sheet1!H395</f>
        <v>937</v>
      </c>
      <c r="E39" s="55">
        <f>Sheet1!I395</f>
        <v>20946</v>
      </c>
      <c r="F39" s="55">
        <f>Sheet1!J395</f>
        <v>3474</v>
      </c>
      <c r="G39" s="55">
        <f>Sheet1!K395</f>
        <v>1224</v>
      </c>
      <c r="H39" s="55">
        <f>Sheet1!L395</f>
        <v>2830</v>
      </c>
      <c r="I39" s="55">
        <f>Sheet1!M395</f>
        <v>2266</v>
      </c>
      <c r="J39" s="55">
        <f>Sheet1!N395</f>
        <v>8448</v>
      </c>
      <c r="K39" s="55">
        <f>Sheet1!O395</f>
        <v>1507</v>
      </c>
      <c r="L39" s="55">
        <f>Sheet1!P395</f>
        <v>1531</v>
      </c>
      <c r="M39" s="55">
        <f>Sheet1!Q395</f>
        <v>2164</v>
      </c>
      <c r="N39" s="55">
        <f>Sheet1!R395</f>
        <v>5893</v>
      </c>
      <c r="O39" s="55">
        <f>Sheet1!S395</f>
        <v>3136</v>
      </c>
      <c r="P39" s="55">
        <f>Sheet1!T395</f>
        <v>1958</v>
      </c>
      <c r="Q39" s="55">
        <f>Sheet1!U395</f>
        <v>995</v>
      </c>
      <c r="R39" s="55">
        <f>Sheet1!V395</f>
        <v>476</v>
      </c>
      <c r="S39" s="55">
        <f>Sheet1!W395</f>
        <v>1366</v>
      </c>
      <c r="T39" s="59">
        <f t="shared" si="0"/>
        <v>680137</v>
      </c>
      <c r="U39" s="59">
        <f>T39-Sheet1!E480</f>
        <v>0</v>
      </c>
      <c r="V39" s="59" t="str">
        <f t="shared" si="1"/>
        <v>Wiltshire</v>
      </c>
      <c r="W39" s="47">
        <f t="shared" si="2"/>
        <v>642869</v>
      </c>
      <c r="X39" s="47">
        <f t="shared" si="3"/>
        <v>6089</v>
      </c>
      <c r="Y39" s="47">
        <f t="shared" si="4"/>
        <v>19543</v>
      </c>
      <c r="Z39" s="47">
        <f t="shared" si="5"/>
        <v>1842</v>
      </c>
      <c r="AA39" s="47">
        <f t="shared" si="6"/>
        <v>9794</v>
      </c>
      <c r="AB39" s="47">
        <f t="shared" si="7"/>
        <v>680137</v>
      </c>
    </row>
    <row r="40" spans="1:28" x14ac:dyDescent="0.15">
      <c r="A40" s="47" t="str">
        <f>Sheet1!D404</f>
        <v>Dorset</v>
      </c>
      <c r="B40" s="55">
        <f>Sheet1!F405</f>
        <v>683800</v>
      </c>
      <c r="C40" s="55">
        <f>Sheet1!G405</f>
        <v>4086</v>
      </c>
      <c r="D40" s="55">
        <f>Sheet1!H405</f>
        <v>987</v>
      </c>
      <c r="E40" s="55">
        <f>Sheet1!I405</f>
        <v>25764</v>
      </c>
      <c r="F40" s="55">
        <f>Sheet1!J405</f>
        <v>2486</v>
      </c>
      <c r="G40" s="55">
        <f>Sheet1!K405</f>
        <v>1278</v>
      </c>
      <c r="H40" s="55">
        <f>Sheet1!L405</f>
        <v>3288</v>
      </c>
      <c r="I40" s="55">
        <f>Sheet1!M405</f>
        <v>2455</v>
      </c>
      <c r="J40" s="55">
        <f>Sheet1!N405</f>
        <v>3775</v>
      </c>
      <c r="K40" s="55">
        <f>Sheet1!O405</f>
        <v>460</v>
      </c>
      <c r="L40" s="55">
        <f>Sheet1!P405</f>
        <v>1315</v>
      </c>
      <c r="M40" s="55">
        <f>Sheet1!Q405</f>
        <v>3481</v>
      </c>
      <c r="N40" s="55">
        <f>Sheet1!R405</f>
        <v>5144</v>
      </c>
      <c r="O40" s="55">
        <f>Sheet1!S405</f>
        <v>2055</v>
      </c>
      <c r="P40" s="55">
        <f>Sheet1!T405</f>
        <v>794</v>
      </c>
      <c r="Q40" s="55">
        <f>Sheet1!U405</f>
        <v>359</v>
      </c>
      <c r="R40" s="55">
        <f>Sheet1!V405</f>
        <v>936</v>
      </c>
      <c r="S40" s="55">
        <f>Sheet1!W405</f>
        <v>1578</v>
      </c>
      <c r="T40" s="59">
        <f t="shared" si="0"/>
        <v>744041</v>
      </c>
      <c r="U40" s="59">
        <f>T40-Sheet1!E481</f>
        <v>0</v>
      </c>
      <c r="V40" s="59" t="str">
        <f t="shared" si="1"/>
        <v>Dorset</v>
      </c>
      <c r="W40" s="47">
        <f t="shared" si="2"/>
        <v>714637</v>
      </c>
      <c r="X40" s="47">
        <f t="shared" si="3"/>
        <v>3208</v>
      </c>
      <c r="Y40" s="47">
        <f t="shared" si="4"/>
        <v>14175</v>
      </c>
      <c r="Z40" s="47">
        <f t="shared" si="5"/>
        <v>2514</v>
      </c>
      <c r="AA40" s="47">
        <f t="shared" si="6"/>
        <v>9507</v>
      </c>
      <c r="AB40" s="47">
        <f t="shared" si="7"/>
        <v>744041</v>
      </c>
    </row>
    <row r="41" spans="1:28" x14ac:dyDescent="0.15">
      <c r="A41" s="47" t="str">
        <f>Sheet1!D412</f>
        <v>North Wales</v>
      </c>
      <c r="B41" s="55">
        <f>Sheet1!F413</f>
        <v>653575</v>
      </c>
      <c r="C41" s="55">
        <f>Sheet1!G413</f>
        <v>3604</v>
      </c>
      <c r="D41" s="55">
        <f>Sheet1!H413</f>
        <v>516</v>
      </c>
      <c r="E41" s="55">
        <f>Sheet1!I413</f>
        <v>13009</v>
      </c>
      <c r="F41" s="55">
        <f>Sheet1!J413</f>
        <v>1543</v>
      </c>
      <c r="G41" s="55">
        <f>Sheet1!K413</f>
        <v>672</v>
      </c>
      <c r="H41" s="55">
        <f>Sheet1!L413</f>
        <v>1640</v>
      </c>
      <c r="I41" s="55">
        <f>Sheet1!M413</f>
        <v>1095</v>
      </c>
      <c r="J41" s="55">
        <f>Sheet1!N413</f>
        <v>2306</v>
      </c>
      <c r="K41" s="55">
        <f>Sheet1!O413</f>
        <v>779</v>
      </c>
      <c r="L41" s="55">
        <f>Sheet1!P413</f>
        <v>903</v>
      </c>
      <c r="M41" s="55">
        <f>Sheet1!Q413</f>
        <v>2529</v>
      </c>
      <c r="N41" s="55">
        <f>Sheet1!R413</f>
        <v>2348</v>
      </c>
      <c r="O41" s="55">
        <f>Sheet1!S413</f>
        <v>1077</v>
      </c>
      <c r="P41" s="55">
        <f>Sheet1!T413</f>
        <v>283</v>
      </c>
      <c r="Q41" s="55">
        <f>Sheet1!U413</f>
        <v>137</v>
      </c>
      <c r="R41" s="55">
        <f>Sheet1!V413</f>
        <v>1219</v>
      </c>
      <c r="S41" s="55">
        <f>Sheet1!W413</f>
        <v>702</v>
      </c>
      <c r="T41" s="59">
        <f t="shared" si="0"/>
        <v>687937</v>
      </c>
      <c r="U41" s="59">
        <f>T41-Sheet1!E485</f>
        <v>0</v>
      </c>
      <c r="V41" s="59" t="str">
        <f t="shared" si="1"/>
        <v>North Wales</v>
      </c>
      <c r="W41" s="47">
        <f t="shared" si="2"/>
        <v>670704</v>
      </c>
      <c r="X41" s="47">
        <f t="shared" si="3"/>
        <v>1497</v>
      </c>
      <c r="Y41" s="47">
        <f t="shared" si="4"/>
        <v>8865</v>
      </c>
      <c r="Z41" s="47">
        <f t="shared" si="5"/>
        <v>1921</v>
      </c>
      <c r="AA41" s="47">
        <f t="shared" si="6"/>
        <v>4950</v>
      </c>
      <c r="AB41" s="47">
        <f t="shared" si="7"/>
        <v>687937</v>
      </c>
    </row>
    <row r="42" spans="1:28" x14ac:dyDescent="0.15">
      <c r="A42" s="47" t="str">
        <f>Sheet1!D419</f>
        <v>Gwent</v>
      </c>
      <c r="B42" s="55">
        <f>Sheet1!F420</f>
        <v>544580</v>
      </c>
      <c r="C42" s="55">
        <f>Sheet1!G420</f>
        <v>1975</v>
      </c>
      <c r="D42" s="55">
        <f>Sheet1!H420</f>
        <v>348</v>
      </c>
      <c r="E42" s="55">
        <f>Sheet1!I420</f>
        <v>7474</v>
      </c>
      <c r="F42" s="55">
        <f>Sheet1!J420</f>
        <v>2346</v>
      </c>
      <c r="G42" s="55">
        <f>Sheet1!K420</f>
        <v>697</v>
      </c>
      <c r="H42" s="55">
        <f>Sheet1!L420</f>
        <v>1441</v>
      </c>
      <c r="I42" s="55">
        <f>Sheet1!M420</f>
        <v>1063</v>
      </c>
      <c r="J42" s="55">
        <f>Sheet1!N420</f>
        <v>2164</v>
      </c>
      <c r="K42" s="55">
        <f>Sheet1!O420</f>
        <v>3407</v>
      </c>
      <c r="L42" s="55">
        <f>Sheet1!P420</f>
        <v>1927</v>
      </c>
      <c r="M42" s="55">
        <f>Sheet1!Q420</f>
        <v>1618</v>
      </c>
      <c r="N42" s="55">
        <f>Sheet1!R420</f>
        <v>2578</v>
      </c>
      <c r="O42" s="55">
        <f>Sheet1!S420</f>
        <v>1803</v>
      </c>
      <c r="P42" s="55">
        <f>Sheet1!T420</f>
        <v>1060</v>
      </c>
      <c r="Q42" s="55">
        <f>Sheet1!U420</f>
        <v>322</v>
      </c>
      <c r="R42" s="55">
        <f>Sheet1!V420</f>
        <v>1088</v>
      </c>
      <c r="S42" s="55">
        <f>Sheet1!W420</f>
        <v>863</v>
      </c>
      <c r="T42" s="59">
        <f t="shared" si="0"/>
        <v>576754</v>
      </c>
      <c r="U42" s="59">
        <f>T42-Sheet1!E486</f>
        <v>0</v>
      </c>
      <c r="V42" s="59" t="str">
        <f t="shared" si="1"/>
        <v>Gwent</v>
      </c>
      <c r="W42" s="47">
        <f t="shared" si="2"/>
        <v>554377</v>
      </c>
      <c r="X42" s="47">
        <f t="shared" si="3"/>
        <v>3185</v>
      </c>
      <c r="Y42" s="47">
        <f t="shared" si="4"/>
        <v>11694</v>
      </c>
      <c r="Z42" s="47">
        <f t="shared" si="5"/>
        <v>1951</v>
      </c>
      <c r="AA42" s="47">
        <f t="shared" si="6"/>
        <v>5547</v>
      </c>
      <c r="AB42" s="47">
        <f t="shared" si="7"/>
        <v>576754</v>
      </c>
    </row>
    <row r="43" spans="1:28" x14ac:dyDescent="0.15">
      <c r="A43" s="47" t="str">
        <f>Sheet1!D428</f>
        <v>South Wales</v>
      </c>
      <c r="B43" s="55">
        <f>Sheet1!F429</f>
        <v>1166122</v>
      </c>
      <c r="C43" s="55">
        <f>Sheet1!G429</f>
        <v>5939</v>
      </c>
      <c r="D43" s="55">
        <f>Sheet1!H429</f>
        <v>930</v>
      </c>
      <c r="E43" s="55">
        <f>Sheet1!I429</f>
        <v>25467</v>
      </c>
      <c r="F43" s="55">
        <f>Sheet1!J429</f>
        <v>6244</v>
      </c>
      <c r="G43" s="55">
        <f>Sheet1!K429</f>
        <v>2702</v>
      </c>
      <c r="H43" s="55">
        <f>Sheet1!L429</f>
        <v>4768</v>
      </c>
      <c r="I43" s="55">
        <f>Sheet1!M429</f>
        <v>4048</v>
      </c>
      <c r="J43" s="55">
        <f>Sheet1!N429</f>
        <v>11370</v>
      </c>
      <c r="K43" s="55">
        <f>Sheet1!O429</f>
        <v>7725</v>
      </c>
      <c r="L43" s="55">
        <f>Sheet1!P429</f>
        <v>7479</v>
      </c>
      <c r="M43" s="55">
        <f>Sheet1!Q429</f>
        <v>8495</v>
      </c>
      <c r="N43" s="55">
        <f>Sheet1!R429</f>
        <v>9230</v>
      </c>
      <c r="O43" s="55">
        <f>Sheet1!S429</f>
        <v>8592</v>
      </c>
      <c r="P43" s="55">
        <f>Sheet1!T429</f>
        <v>2151</v>
      </c>
      <c r="Q43" s="55">
        <f>Sheet1!U429</f>
        <v>1995</v>
      </c>
      <c r="R43" s="55">
        <f>Sheet1!V429</f>
        <v>6895</v>
      </c>
      <c r="S43" s="55">
        <f>Sheet1!W429</f>
        <v>3499</v>
      </c>
      <c r="T43" s="59">
        <f t="shared" si="0"/>
        <v>1283651</v>
      </c>
      <c r="U43" s="59">
        <f>T43-Sheet1!E487</f>
        <v>0</v>
      </c>
      <c r="V43" s="59" t="str">
        <f t="shared" si="1"/>
        <v>South Wales</v>
      </c>
      <c r="W43" s="47">
        <f t="shared" si="2"/>
        <v>1198458</v>
      </c>
      <c r="X43" s="47">
        <f t="shared" si="3"/>
        <v>12738</v>
      </c>
      <c r="Y43" s="47">
        <f t="shared" si="4"/>
        <v>44299</v>
      </c>
      <c r="Z43" s="47">
        <f t="shared" si="5"/>
        <v>10394</v>
      </c>
      <c r="AA43" s="47">
        <f t="shared" si="6"/>
        <v>17762</v>
      </c>
      <c r="AB43" s="47">
        <f t="shared" si="7"/>
        <v>1283651</v>
      </c>
    </row>
    <row r="44" spans="1:28" x14ac:dyDescent="0.15">
      <c r="A44" s="47" t="str">
        <f>Sheet1!D434</f>
        <v>Dyfed-Powys</v>
      </c>
      <c r="B44" s="55">
        <f>Sheet1!F435</f>
        <v>491173</v>
      </c>
      <c r="C44" s="55">
        <f>Sheet1!G435</f>
        <v>2568</v>
      </c>
      <c r="D44" s="55">
        <f>Sheet1!H435</f>
        <v>991</v>
      </c>
      <c r="E44" s="55">
        <f>Sheet1!I435</f>
        <v>9982</v>
      </c>
      <c r="F44" s="55">
        <f>Sheet1!J435</f>
        <v>966</v>
      </c>
      <c r="G44" s="55">
        <f>Sheet1!K435</f>
        <v>353</v>
      </c>
      <c r="H44" s="55">
        <f>Sheet1!L435</f>
        <v>1170</v>
      </c>
      <c r="I44" s="55">
        <f>Sheet1!M435</f>
        <v>773</v>
      </c>
      <c r="J44" s="55">
        <f>Sheet1!N435</f>
        <v>1416</v>
      </c>
      <c r="K44" s="55">
        <f>Sheet1!O435</f>
        <v>318</v>
      </c>
      <c r="L44" s="55">
        <f>Sheet1!P435</f>
        <v>378</v>
      </c>
      <c r="M44" s="55">
        <f>Sheet1!Q435</f>
        <v>996</v>
      </c>
      <c r="N44" s="55">
        <f>Sheet1!R435</f>
        <v>2162</v>
      </c>
      <c r="O44" s="55">
        <f>Sheet1!S435</f>
        <v>415</v>
      </c>
      <c r="P44" s="55">
        <f>Sheet1!T435</f>
        <v>315</v>
      </c>
      <c r="Q44" s="55">
        <f>Sheet1!U435</f>
        <v>126</v>
      </c>
      <c r="R44" s="55">
        <f>Sheet1!V435</f>
        <v>413</v>
      </c>
      <c r="S44" s="55">
        <f>Sheet1!W435</f>
        <v>599</v>
      </c>
      <c r="T44" s="59">
        <f t="shared" si="0"/>
        <v>515114</v>
      </c>
      <c r="U44" s="59">
        <f>T44-Sheet1!E488</f>
        <v>0</v>
      </c>
      <c r="V44" s="59" t="str">
        <f t="shared" si="1"/>
        <v>Dyfed-Powys</v>
      </c>
      <c r="W44" s="47">
        <f t="shared" si="2"/>
        <v>504714</v>
      </c>
      <c r="X44" s="47">
        <f t="shared" si="3"/>
        <v>856</v>
      </c>
      <c r="Y44" s="47">
        <f t="shared" si="4"/>
        <v>5270</v>
      </c>
      <c r="Z44" s="47">
        <f t="shared" si="5"/>
        <v>1012</v>
      </c>
      <c r="AA44" s="47">
        <f t="shared" si="6"/>
        <v>3262</v>
      </c>
      <c r="AB44" s="47">
        <f t="shared" si="7"/>
        <v>515114</v>
      </c>
    </row>
    <row r="45" spans="1:28" x14ac:dyDescent="0.15">
      <c r="B45" s="55">
        <f t="shared" ref="B45:T45" si="8">SUM(B2:B44)</f>
        <v>45134686</v>
      </c>
      <c r="C45" s="55">
        <f t="shared" si="8"/>
        <v>531087</v>
      </c>
      <c r="D45" s="55">
        <f t="shared" si="8"/>
        <v>57680</v>
      </c>
      <c r="E45" s="55">
        <f t="shared" si="8"/>
        <v>2485942</v>
      </c>
      <c r="F45" s="55">
        <f t="shared" si="8"/>
        <v>426715</v>
      </c>
      <c r="G45" s="55">
        <f t="shared" si="8"/>
        <v>165974</v>
      </c>
      <c r="H45" s="55">
        <f t="shared" si="8"/>
        <v>341727</v>
      </c>
      <c r="I45" s="55">
        <f t="shared" si="8"/>
        <v>289984</v>
      </c>
      <c r="J45" s="55">
        <f t="shared" si="8"/>
        <v>1412958</v>
      </c>
      <c r="K45" s="55">
        <f t="shared" si="8"/>
        <v>1124511</v>
      </c>
      <c r="L45" s="55">
        <f t="shared" si="8"/>
        <v>447201</v>
      </c>
      <c r="M45" s="55">
        <f t="shared" si="8"/>
        <v>393141</v>
      </c>
      <c r="N45" s="55">
        <f t="shared" si="8"/>
        <v>835720</v>
      </c>
      <c r="O45" s="55">
        <f t="shared" si="8"/>
        <v>989628</v>
      </c>
      <c r="P45" s="55">
        <f t="shared" si="8"/>
        <v>594825</v>
      </c>
      <c r="Q45" s="55">
        <f t="shared" si="8"/>
        <v>280437</v>
      </c>
      <c r="R45" s="55">
        <f t="shared" si="8"/>
        <v>230600</v>
      </c>
      <c r="S45" s="55">
        <f t="shared" si="8"/>
        <v>333096</v>
      </c>
      <c r="T45" s="59">
        <f t="shared" si="8"/>
        <v>56075912</v>
      </c>
      <c r="U45" s="59">
        <f>T45-(Sheet1!E482+Sheet1!E489)</f>
        <v>0</v>
      </c>
      <c r="V45" s="59">
        <f t="shared" si="1"/>
        <v>0</v>
      </c>
      <c r="W45" s="47">
        <f t="shared" si="2"/>
        <v>48209395</v>
      </c>
      <c r="X45" s="47">
        <f t="shared" si="3"/>
        <v>1864890</v>
      </c>
      <c r="Y45" s="47">
        <f t="shared" si="4"/>
        <v>4213531</v>
      </c>
      <c r="Z45" s="47">
        <f t="shared" si="5"/>
        <v>563696</v>
      </c>
      <c r="AA45" s="47">
        <f t="shared" si="6"/>
        <v>1224400</v>
      </c>
      <c r="AB45" s="47">
        <f t="shared" si="7"/>
        <v>56075912</v>
      </c>
    </row>
    <row r="46" spans="1:28" x14ac:dyDescent="0.15">
      <c r="B46" s="55">
        <f>Sheet1!F439-B45</f>
        <v>0</v>
      </c>
      <c r="C46" s="55">
        <f>Sheet1!G439-C45</f>
        <v>0</v>
      </c>
      <c r="D46" s="55">
        <f>Sheet1!H439-D45</f>
        <v>0</v>
      </c>
      <c r="E46" s="55">
        <f>Sheet1!I439-E45</f>
        <v>0</v>
      </c>
      <c r="F46" s="55">
        <f>Sheet1!J439-F45</f>
        <v>0</v>
      </c>
      <c r="G46" s="55">
        <f>Sheet1!K439-G45</f>
        <v>0</v>
      </c>
      <c r="H46" s="55">
        <f>Sheet1!L439-H45</f>
        <v>0</v>
      </c>
      <c r="I46" s="55">
        <f>Sheet1!M439-I45</f>
        <v>0</v>
      </c>
      <c r="J46" s="55">
        <f>Sheet1!N439-J45</f>
        <v>0</v>
      </c>
      <c r="K46" s="55">
        <f>Sheet1!O439-K45</f>
        <v>0</v>
      </c>
      <c r="L46" s="55">
        <f>Sheet1!P439-L45</f>
        <v>0</v>
      </c>
      <c r="M46" s="55">
        <f>Sheet1!Q439-M45</f>
        <v>0</v>
      </c>
      <c r="N46" s="55">
        <f>Sheet1!R439-N45</f>
        <v>0</v>
      </c>
      <c r="O46" s="55">
        <f>Sheet1!S439-O45</f>
        <v>0</v>
      </c>
      <c r="P46" s="55">
        <f>Sheet1!T439-P45</f>
        <v>0</v>
      </c>
      <c r="Q46" s="55">
        <f>Sheet1!U439-Q45</f>
        <v>0</v>
      </c>
      <c r="R46" s="55">
        <f>Sheet1!V439-R45</f>
        <v>0</v>
      </c>
      <c r="S46" s="55">
        <f>Sheet1!W439-S45</f>
        <v>0</v>
      </c>
      <c r="T46" s="59">
        <f>T45-(Sheet1!E482+Sheet1!E489)</f>
        <v>0</v>
      </c>
    </row>
    <row r="53" spans="1:29" x14ac:dyDescent="0.1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spans="1:29" x14ac:dyDescent="0.15"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spans="1:29" ht="84" x14ac:dyDescent="0.15">
      <c r="A55" s="64" t="s">
        <v>67</v>
      </c>
      <c r="B55" s="65" t="s">
        <v>68</v>
      </c>
      <c r="C55" s="66"/>
      <c r="D55" s="66"/>
      <c r="E55" s="67" t="s">
        <v>69</v>
      </c>
      <c r="F55" s="67" t="s">
        <v>70</v>
      </c>
      <c r="G55" s="67" t="s">
        <v>71</v>
      </c>
      <c r="H55" s="67" t="s">
        <v>72</v>
      </c>
      <c r="I55" s="67" t="s">
        <v>73</v>
      </c>
      <c r="J55" s="67" t="s">
        <v>74</v>
      </c>
      <c r="K55" s="67" t="s">
        <v>75</v>
      </c>
      <c r="L55" s="67" t="s">
        <v>76</v>
      </c>
      <c r="M55" s="67" t="s">
        <v>77</v>
      </c>
      <c r="N55" s="67" t="s">
        <v>78</v>
      </c>
      <c r="O55" s="67" t="s">
        <v>79</v>
      </c>
      <c r="P55" s="67" t="s">
        <v>80</v>
      </c>
      <c r="Q55" s="67" t="s">
        <v>81</v>
      </c>
      <c r="R55" s="67" t="s">
        <v>82</v>
      </c>
      <c r="S55" s="67" t="s">
        <v>83</v>
      </c>
      <c r="T55" s="67" t="s">
        <v>84</v>
      </c>
      <c r="U55" s="67" t="s">
        <v>85</v>
      </c>
      <c r="V55" s="67"/>
      <c r="W55" s="67" t="s">
        <v>86</v>
      </c>
      <c r="X55" s="67" t="s">
        <v>87</v>
      </c>
    </row>
    <row r="56" spans="1:29" x14ac:dyDescent="0.15">
      <c r="A56" s="68"/>
      <c r="B56" s="68"/>
      <c r="C56" s="68"/>
      <c r="D56" s="68"/>
      <c r="E56" s="69" t="s">
        <v>28</v>
      </c>
      <c r="F56" s="69" t="s">
        <v>28</v>
      </c>
      <c r="G56" s="69" t="s">
        <v>28</v>
      </c>
      <c r="H56" s="69" t="s">
        <v>28</v>
      </c>
      <c r="I56" s="69" t="s">
        <v>28</v>
      </c>
      <c r="J56" s="69" t="s">
        <v>28</v>
      </c>
      <c r="K56" s="69" t="s">
        <v>28</v>
      </c>
      <c r="L56" s="69" t="s">
        <v>28</v>
      </c>
      <c r="M56" s="69" t="s">
        <v>28</v>
      </c>
      <c r="N56" s="69" t="s">
        <v>28</v>
      </c>
      <c r="O56" s="69" t="s">
        <v>28</v>
      </c>
      <c r="P56" s="69" t="s">
        <v>28</v>
      </c>
      <c r="Q56" s="69" t="s">
        <v>28</v>
      </c>
      <c r="R56" s="69" t="s">
        <v>28</v>
      </c>
      <c r="S56" s="69" t="s">
        <v>28</v>
      </c>
      <c r="T56" s="69" t="s">
        <v>28</v>
      </c>
      <c r="U56" s="69" t="s">
        <v>28</v>
      </c>
      <c r="V56" s="69"/>
      <c r="W56" s="69" t="s">
        <v>28</v>
      </c>
      <c r="X56" s="69" t="s">
        <v>28</v>
      </c>
    </row>
    <row r="57" spans="1:29" x14ac:dyDescent="0.15">
      <c r="A57" s="68"/>
      <c r="B57" s="68"/>
      <c r="C57" s="68"/>
      <c r="D57" s="68"/>
      <c r="E57" s="69" t="s">
        <v>88</v>
      </c>
      <c r="F57" s="69" t="s">
        <v>88</v>
      </c>
      <c r="G57" s="69" t="s">
        <v>88</v>
      </c>
      <c r="H57" s="69" t="s">
        <v>88</v>
      </c>
      <c r="I57" s="69" t="s">
        <v>88</v>
      </c>
      <c r="J57" s="69" t="s">
        <v>88</v>
      </c>
      <c r="K57" s="69" t="s">
        <v>88</v>
      </c>
      <c r="L57" s="69" t="s">
        <v>88</v>
      </c>
      <c r="M57" s="69" t="s">
        <v>88</v>
      </c>
      <c r="N57" s="69" t="s">
        <v>88</v>
      </c>
      <c r="O57" s="69" t="s">
        <v>88</v>
      </c>
      <c r="P57" s="69" t="s">
        <v>88</v>
      </c>
      <c r="Q57" s="69" t="s">
        <v>88</v>
      </c>
      <c r="R57" s="69" t="s">
        <v>88</v>
      </c>
      <c r="S57" s="69" t="s">
        <v>88</v>
      </c>
      <c r="T57" s="69" t="s">
        <v>88</v>
      </c>
      <c r="U57" s="69" t="s">
        <v>88</v>
      </c>
      <c r="V57" s="69"/>
      <c r="W57" s="69" t="s">
        <v>88</v>
      </c>
      <c r="X57" s="69" t="s">
        <v>88</v>
      </c>
    </row>
    <row r="58" spans="1:29" x14ac:dyDescent="0.15">
      <c r="A58" s="70"/>
      <c r="B58" s="70"/>
      <c r="C58" s="70"/>
      <c r="D58" s="70"/>
      <c r="E58" s="71"/>
      <c r="F58" s="71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</row>
    <row r="60" spans="1:29" x14ac:dyDescent="0.15">
      <c r="A60" s="73" t="s">
        <v>89</v>
      </c>
      <c r="B60" s="50" t="s">
        <v>90</v>
      </c>
      <c r="C60" s="50"/>
      <c r="D60" s="50"/>
      <c r="E60" s="74">
        <v>56075912</v>
      </c>
      <c r="F60" s="74">
        <v>45134686</v>
      </c>
      <c r="G60" s="74">
        <v>531087</v>
      </c>
      <c r="H60" s="74">
        <v>57680</v>
      </c>
      <c r="I60" s="74">
        <v>2485942</v>
      </c>
      <c r="J60" s="74">
        <v>426715</v>
      </c>
      <c r="K60" s="74">
        <v>165974</v>
      </c>
      <c r="L60" s="74">
        <v>341727</v>
      </c>
      <c r="M60" s="74">
        <v>289984</v>
      </c>
      <c r="N60" s="74">
        <v>1412958</v>
      </c>
      <c r="O60" s="74">
        <v>1124511</v>
      </c>
      <c r="P60" s="74">
        <v>447201</v>
      </c>
      <c r="Q60" s="74">
        <v>393141</v>
      </c>
      <c r="R60" s="74">
        <v>835720</v>
      </c>
      <c r="S60" s="74">
        <v>989628</v>
      </c>
      <c r="T60" s="74">
        <v>594825</v>
      </c>
      <c r="U60" s="74">
        <v>280437</v>
      </c>
      <c r="V60" s="74"/>
      <c r="W60" s="74">
        <v>230600</v>
      </c>
      <c r="X60" s="74">
        <v>333096</v>
      </c>
    </row>
    <row r="63" spans="1:29" x14ac:dyDescent="0.15">
      <c r="F63" s="1" t="s">
        <v>892</v>
      </c>
      <c r="G63" s="1"/>
      <c r="H63" s="1"/>
      <c r="I63" s="1"/>
      <c r="J63" s="1" t="s">
        <v>1394</v>
      </c>
      <c r="K63" s="1"/>
      <c r="L63" s="1"/>
      <c r="M63" s="1"/>
      <c r="N63" s="1" t="s">
        <v>1395</v>
      </c>
      <c r="O63" s="1"/>
      <c r="P63" s="1"/>
      <c r="Q63" s="1"/>
      <c r="R63" s="1"/>
      <c r="S63" s="1" t="s">
        <v>895</v>
      </c>
      <c r="T63" s="1"/>
      <c r="U63" s="1"/>
      <c r="V63" s="1"/>
      <c r="W63" s="1"/>
      <c r="X63" s="1"/>
      <c r="Y63" s="1" t="s">
        <v>1396</v>
      </c>
      <c r="Z63" s="1"/>
      <c r="AA63" s="1"/>
      <c r="AB63" s="75"/>
      <c r="AC63" s="75"/>
    </row>
    <row r="64" spans="1:29" ht="36" x14ac:dyDescent="0.15">
      <c r="F64" s="76" t="s">
        <v>1397</v>
      </c>
      <c r="G64" s="76" t="s">
        <v>1398</v>
      </c>
      <c r="H64" s="76" t="s">
        <v>1399</v>
      </c>
      <c r="I64" s="77" t="s">
        <v>1400</v>
      </c>
      <c r="J64" s="76" t="s">
        <v>1401</v>
      </c>
      <c r="K64" s="76" t="s">
        <v>1402</v>
      </c>
      <c r="L64" s="76" t="s">
        <v>1403</v>
      </c>
      <c r="M64" s="77" t="s">
        <v>1404</v>
      </c>
      <c r="N64" s="76" t="s">
        <v>1405</v>
      </c>
      <c r="O64" s="76" t="s">
        <v>1406</v>
      </c>
      <c r="P64" s="76" t="s">
        <v>1407</v>
      </c>
      <c r="Q64" s="76" t="s">
        <v>1408</v>
      </c>
      <c r="R64" s="77" t="s">
        <v>1409</v>
      </c>
      <c r="S64" s="76" t="s">
        <v>1410</v>
      </c>
      <c r="T64" s="76" t="s">
        <v>1411</v>
      </c>
      <c r="U64" s="76" t="s">
        <v>1412</v>
      </c>
      <c r="V64" s="76"/>
      <c r="W64" s="76" t="s">
        <v>1413</v>
      </c>
      <c r="X64" s="77" t="s">
        <v>1414</v>
      </c>
      <c r="Y64" s="76" t="s">
        <v>1415</v>
      </c>
      <c r="Z64" s="77" t="s">
        <v>1416</v>
      </c>
      <c r="AA64" s="76" t="s">
        <v>896</v>
      </c>
      <c r="AB64" s="76" t="s">
        <v>1417</v>
      </c>
      <c r="AC64" s="77" t="s">
        <v>1418</v>
      </c>
    </row>
    <row r="65" spans="6:29" x14ac:dyDescent="0.15">
      <c r="F65" s="59">
        <f>F60</f>
        <v>45134686</v>
      </c>
      <c r="G65" s="59">
        <f>G60</f>
        <v>531087</v>
      </c>
      <c r="H65" s="59">
        <f>H60+I60</f>
        <v>2543622</v>
      </c>
      <c r="I65" s="78">
        <f>SUM(F65:H65)</f>
        <v>48209395</v>
      </c>
      <c r="J65" s="59">
        <f>S60</f>
        <v>989628</v>
      </c>
      <c r="K65" s="59">
        <f>T60</f>
        <v>594825</v>
      </c>
      <c r="L65" s="59">
        <f>U60</f>
        <v>280437</v>
      </c>
      <c r="M65" s="78">
        <f>SUM(J65:L65)</f>
        <v>1864890</v>
      </c>
      <c r="N65" s="59">
        <f>P60</f>
        <v>447201</v>
      </c>
      <c r="O65" s="59">
        <f>N60</f>
        <v>1412958</v>
      </c>
      <c r="P65" s="59">
        <f>O60</f>
        <v>1124511</v>
      </c>
      <c r="Q65" s="59">
        <f>R60</f>
        <v>835720</v>
      </c>
      <c r="R65" s="78">
        <f>SUM(N65:Q65)</f>
        <v>3820390</v>
      </c>
      <c r="S65" s="59">
        <f>K60</f>
        <v>165974</v>
      </c>
      <c r="T65" s="59">
        <f>L60</f>
        <v>341727</v>
      </c>
      <c r="U65" s="59">
        <f>J60</f>
        <v>426715</v>
      </c>
      <c r="V65" s="59"/>
      <c r="W65" s="59">
        <f>M60</f>
        <v>289984</v>
      </c>
      <c r="X65" s="78">
        <f>SUM(S65:W65)</f>
        <v>1224400</v>
      </c>
      <c r="Y65" s="59">
        <f>Q60</f>
        <v>393141</v>
      </c>
      <c r="Z65" s="59">
        <f>SUM(X65:Y65)</f>
        <v>1617541</v>
      </c>
      <c r="AA65" s="59">
        <f>W60+X60</f>
        <v>563696</v>
      </c>
      <c r="AC65" s="78">
        <f>E60</f>
        <v>56075912</v>
      </c>
    </row>
  </sheetData>
  <mergeCells count="5">
    <mergeCell ref="F63:I63"/>
    <mergeCell ref="J63:M63"/>
    <mergeCell ref="N63:R63"/>
    <mergeCell ref="S63:X63"/>
    <mergeCell ref="Y63:AA6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K48"/>
  <sheetViews>
    <sheetView view="pageBreakPreview" zoomScale="140" zoomScaleNormal="100" zoomScalePageLayoutView="140" workbookViewId="0">
      <pane ySplit="2" topLeftCell="A19" activePane="bottomLeft" state="frozen"/>
      <selection activeCell="C1" sqref="C1"/>
      <selection pane="bottomLeft" activeCell="H3" sqref="H3"/>
    </sheetView>
  </sheetViews>
  <sheetFormatPr baseColWidth="10" defaultColWidth="9" defaultRowHeight="13" x14ac:dyDescent="0.15"/>
  <cols>
    <col min="1" max="1" width="7" style="47" customWidth="1"/>
    <col min="2" max="2" width="16.796875" style="47" customWidth="1"/>
    <col min="3" max="1025" width="9.19921875" style="47" customWidth="1"/>
  </cols>
  <sheetData>
    <row r="2" spans="2:14" x14ac:dyDescent="0.15">
      <c r="C2" s="52" t="s">
        <v>892</v>
      </c>
      <c r="D2" s="52" t="s">
        <v>893</v>
      </c>
      <c r="E2" s="52" t="s">
        <v>894</v>
      </c>
      <c r="F2" s="52" t="s">
        <v>896</v>
      </c>
      <c r="G2" s="52" t="s">
        <v>897</v>
      </c>
      <c r="I2" s="52" t="s">
        <v>892</v>
      </c>
      <c r="J2" s="52" t="s">
        <v>893</v>
      </c>
      <c r="K2" s="52" t="s">
        <v>894</v>
      </c>
      <c r="L2" s="52" t="s">
        <v>895</v>
      </c>
      <c r="M2" s="52" t="s">
        <v>896</v>
      </c>
      <c r="N2" s="52" t="s">
        <v>897</v>
      </c>
    </row>
    <row r="3" spans="2:14" x14ac:dyDescent="0.15">
      <c r="B3" s="79" t="str">
        <f>Sheet2!A2</f>
        <v>Metropolitan Police</v>
      </c>
      <c r="C3" s="59">
        <f>Sheet2!B2+Sheet2!C2+Sheet2!D2+Sheet2!E2</f>
        <v>4881636</v>
      </c>
      <c r="D3" s="59">
        <f>Sheet2!F2+Sheet2!G2+Sheet2!O2+Sheet2!P2+Sheet2!Q2</f>
        <v>1273276</v>
      </c>
      <c r="E3" s="59">
        <f>Sheet2!H2+Sheet2!J2+Sheet2!K2+Sheet2!L2+Sheet2!N2</f>
        <v>1488008</v>
      </c>
      <c r="F3" s="59">
        <f>Sheet2!I2+Sheet2!M2+Sheet2!R2+Sheet2!S2</f>
        <v>523646</v>
      </c>
      <c r="G3" s="59">
        <f t="shared" ref="G3:G46" si="0">SUM(C3:F3)</f>
        <v>8166566</v>
      </c>
      <c r="H3" s="79" t="s">
        <v>904</v>
      </c>
      <c r="I3" s="59">
        <f>Sheet2!B2+Sheet2!C2+Sheet2!D2+Sheet2!E2</f>
        <v>4881636</v>
      </c>
      <c r="J3" s="59">
        <f>Sheet2!O2+Sheet2!P2+Sheet2!Q2</f>
        <v>1088447</v>
      </c>
      <c r="K3" s="59">
        <f>Sheet2!J2+Sheet2!K2+Sheet2!L2+Sheet2!N2</f>
        <v>1386619</v>
      </c>
      <c r="L3" s="59">
        <f>Sheet2!F2+Sheet2!G2+Sheet2!H2+Sheet2!I2</f>
        <v>404990</v>
      </c>
      <c r="M3" s="59">
        <f>Sheet2!M2+Sheet2!R2+Sheet2!S2</f>
        <v>404874</v>
      </c>
      <c r="N3" s="59">
        <f t="shared" ref="N3:N46" si="1">SUM(I3:M3)</f>
        <v>8166566</v>
      </c>
    </row>
    <row r="4" spans="2:14" x14ac:dyDescent="0.15">
      <c r="B4" s="79" t="str">
        <f>Sheet2!A3</f>
        <v>Cumbria</v>
      </c>
      <c r="C4" s="59">
        <f>Sheet2!B3+Sheet2!C3+Sheet2!D3+Sheet2!E3</f>
        <v>492257</v>
      </c>
      <c r="D4" s="59">
        <f>Sheet2!F3+Sheet2!G3+Sheet2!O3+Sheet2!P3+Sheet2!Q3</f>
        <v>1644</v>
      </c>
      <c r="E4" s="59">
        <f>Sheet2!H3+Sheet2!J3+Sheet2!K3+Sheet2!L3+Sheet2!N3</f>
        <v>3794</v>
      </c>
      <c r="F4" s="59">
        <f>Sheet2!I3+Sheet2!M3+Sheet2!R3+Sheet2!S3</f>
        <v>2163</v>
      </c>
      <c r="G4" s="59">
        <f t="shared" si="0"/>
        <v>499858</v>
      </c>
      <c r="H4" s="79" t="s">
        <v>939</v>
      </c>
      <c r="I4" s="59">
        <f>Sheet2!B3+Sheet2!C3+Sheet2!D3+Sheet2!E3</f>
        <v>492257</v>
      </c>
      <c r="J4" s="59">
        <f>Sheet2!O3+Sheet2!P3+Sheet2!Q3</f>
        <v>579</v>
      </c>
      <c r="K4" s="59">
        <f>Sheet2!J3+Sheet2!K3+Sheet2!L3+Sheet2!N3</f>
        <v>2913</v>
      </c>
      <c r="L4" s="59">
        <f>Sheet2!F3+Sheet2!G3+Sheet2!H3+Sheet2!I3</f>
        <v>2504</v>
      </c>
      <c r="M4" s="59">
        <f>Sheet2!M3+Sheet2!R3+Sheet2!S3</f>
        <v>1605</v>
      </c>
      <c r="N4" s="59">
        <f t="shared" si="1"/>
        <v>499858</v>
      </c>
    </row>
    <row r="5" spans="2:14" x14ac:dyDescent="0.15">
      <c r="B5" s="79" t="str">
        <f>Sheet2!A4</f>
        <v>Lancashire</v>
      </c>
      <c r="C5" s="59">
        <f>Sheet2!B4+Sheet2!C4+Sheet2!D4+Sheet2!E4</f>
        <v>1320035</v>
      </c>
      <c r="D5" s="59">
        <f>Sheet2!F4+Sheet2!G4+Sheet2!O4+Sheet2!P4+Sheet2!Q4</f>
        <v>12660</v>
      </c>
      <c r="E5" s="59">
        <f>Sheet2!H4+Sheet2!J4+Sheet2!K4+Sheet2!L4+Sheet2!N4</f>
        <v>114792</v>
      </c>
      <c r="F5" s="59">
        <f>Sheet2!I4+Sheet2!M4+Sheet2!R4+Sheet2!S4</f>
        <v>13406</v>
      </c>
      <c r="G5" s="59">
        <f t="shared" si="0"/>
        <v>1460893</v>
      </c>
      <c r="H5" s="79" t="s">
        <v>948</v>
      </c>
      <c r="I5" s="59">
        <f>Sheet2!B4+Sheet2!C4+Sheet2!D4+Sheet2!E4</f>
        <v>1320035</v>
      </c>
      <c r="J5" s="59">
        <f>Sheet2!O4+Sheet2!P4+Sheet2!Q4</f>
        <v>5377</v>
      </c>
      <c r="K5" s="59">
        <f>Sheet2!J4+Sheet2!K4+Sheet2!L4+Sheet2!N4</f>
        <v>108784</v>
      </c>
      <c r="L5" s="59">
        <f>Sheet2!F4+Sheet2!G4+Sheet2!H4+Sheet2!I4</f>
        <v>16300</v>
      </c>
      <c r="M5" s="59">
        <f>Sheet2!M4+Sheet2!R4+Sheet2!S4</f>
        <v>10397</v>
      </c>
      <c r="N5" s="59">
        <f t="shared" si="1"/>
        <v>1460893</v>
      </c>
    </row>
    <row r="6" spans="2:14" x14ac:dyDescent="0.15">
      <c r="B6" s="79" t="str">
        <f>Sheet2!A5</f>
        <v>Merseyside</v>
      </c>
      <c r="C6" s="59">
        <f>Sheet2!B5+Sheet2!C5+Sheet2!D5+Sheet2!E5</f>
        <v>1305303</v>
      </c>
      <c r="D6" s="59">
        <f>Sheet2!F5+Sheet2!G5+Sheet2!O5+Sheet2!P5+Sheet2!Q5</f>
        <v>25841</v>
      </c>
      <c r="E6" s="59">
        <f>Sheet2!H5+Sheet2!J5+Sheet2!K5+Sheet2!L5+Sheet2!N5</f>
        <v>23489</v>
      </c>
      <c r="F6" s="59">
        <f>Sheet2!I5+Sheet2!M5+Sheet2!R5+Sheet2!S5</f>
        <v>26556</v>
      </c>
      <c r="G6" s="59">
        <f t="shared" si="0"/>
        <v>1381189</v>
      </c>
      <c r="H6" s="79" t="s">
        <v>966</v>
      </c>
      <c r="I6" s="59">
        <f>Sheet2!B5+Sheet2!C5+Sheet2!D5+Sheet2!E5</f>
        <v>1305303</v>
      </c>
      <c r="J6" s="59">
        <f>Sheet2!O5+Sheet2!P5+Sheet2!Q5</f>
        <v>14552</v>
      </c>
      <c r="K6" s="59">
        <f>Sheet2!J5+Sheet2!K5+Sheet2!L5+Sheet2!N5</f>
        <v>18851</v>
      </c>
      <c r="L6" s="59">
        <f>Sheet2!F5+Sheet2!G5+Sheet2!H5+Sheet2!I5</f>
        <v>20954</v>
      </c>
      <c r="M6" s="59">
        <f>Sheet2!M5+Sheet2!R5+Sheet2!S5</f>
        <v>21529</v>
      </c>
      <c r="N6" s="59">
        <f t="shared" si="1"/>
        <v>1381189</v>
      </c>
    </row>
    <row r="7" spans="2:14" x14ac:dyDescent="0.15">
      <c r="B7" s="79" t="str">
        <f>Sheet2!A6</f>
        <v>Greater Manchester</v>
      </c>
      <c r="C7" s="59">
        <f>Sheet2!B6+Sheet2!C6+Sheet2!D6+Sheet2!E6</f>
        <v>2248123</v>
      </c>
      <c r="D7" s="59">
        <f>Sheet2!F6+Sheet2!G6+Sheet2!O6+Sheet2!P6+Sheet2!Q6</f>
        <v>107225</v>
      </c>
      <c r="E7" s="59">
        <f>Sheet2!H6+Sheet2!J6+Sheet2!K6+Sheet2!L6+Sheet2!N6</f>
        <v>261751</v>
      </c>
      <c r="F7" s="59">
        <f>Sheet2!I6+Sheet2!M6+Sheet2!R6+Sheet2!S6</f>
        <v>65429</v>
      </c>
      <c r="G7" s="59">
        <f t="shared" si="0"/>
        <v>2682528</v>
      </c>
      <c r="H7" s="79" t="s">
        <v>973</v>
      </c>
      <c r="I7" s="59">
        <f>Sheet2!B6+Sheet2!C6+Sheet2!D6+Sheet2!E6</f>
        <v>2248123</v>
      </c>
      <c r="J7" s="59">
        <f>Sheet2!O6+Sheet2!P6+Sheet2!Q6</f>
        <v>74097</v>
      </c>
      <c r="K7" s="59">
        <f>Sheet2!J6+Sheet2!K6+Sheet2!L6+Sheet2!N6</f>
        <v>246094</v>
      </c>
      <c r="L7" s="59">
        <f>Sheet2!F6+Sheet2!G6+Sheet2!H6+Sheet2!I6</f>
        <v>60710</v>
      </c>
      <c r="M7" s="59">
        <f>Sheet2!M6+Sheet2!R6+Sheet2!S6</f>
        <v>53504</v>
      </c>
      <c r="N7" s="59">
        <f t="shared" si="1"/>
        <v>2682528</v>
      </c>
    </row>
    <row r="8" spans="2:14" x14ac:dyDescent="0.15">
      <c r="B8" s="79" t="str">
        <f>Sheet2!A7</f>
        <v>Cheshire</v>
      </c>
      <c r="C8" s="59">
        <f>Sheet2!B7+Sheet2!C7+Sheet2!D7+Sheet2!E7</f>
        <v>995998</v>
      </c>
      <c r="D8" s="59">
        <f>Sheet2!F7+Sheet2!G7+Sheet2!O7+Sheet2!P7+Sheet2!Q7</f>
        <v>8095</v>
      </c>
      <c r="E8" s="59">
        <f>Sheet2!H7+Sheet2!J7+Sheet2!K7+Sheet2!L7+Sheet2!N7</f>
        <v>16139</v>
      </c>
      <c r="F8" s="59">
        <f>Sheet2!I7+Sheet2!M7+Sheet2!R7+Sheet2!S7</f>
        <v>7477</v>
      </c>
      <c r="G8" s="59">
        <f t="shared" si="0"/>
        <v>1027709</v>
      </c>
      <c r="H8" s="79" t="s">
        <v>987</v>
      </c>
      <c r="I8" s="59">
        <f>Sheet2!B7+Sheet2!C7+Sheet2!D7+Sheet2!E7</f>
        <v>995998</v>
      </c>
      <c r="J8" s="59">
        <f>Sheet2!O7+Sheet2!P7+Sheet2!Q7</f>
        <v>3264</v>
      </c>
      <c r="K8" s="59">
        <f>Sheet2!J7+Sheet2!K7+Sheet2!L7+Sheet2!N7</f>
        <v>12794</v>
      </c>
      <c r="L8" s="59">
        <f>Sheet2!F7+Sheet2!G7+Sheet2!H7+Sheet2!I7</f>
        <v>10423</v>
      </c>
      <c r="M8" s="59">
        <f>Sheet2!M7+Sheet2!R7+Sheet2!S7</f>
        <v>5230</v>
      </c>
      <c r="N8" s="59">
        <f t="shared" si="1"/>
        <v>1027709</v>
      </c>
    </row>
    <row r="9" spans="2:14" x14ac:dyDescent="0.15">
      <c r="B9" s="79" t="str">
        <f>Sheet2!A8</f>
        <v>Northumbria</v>
      </c>
      <c r="C9" s="59">
        <f>Sheet2!B8+Sheet2!C8+Sheet2!D8+Sheet2!E8</f>
        <v>1343747</v>
      </c>
      <c r="D9" s="59">
        <f>Sheet2!F8+Sheet2!G8+Sheet2!O8+Sheet2!P8+Sheet2!Q8</f>
        <v>14276</v>
      </c>
      <c r="E9" s="59">
        <f>Sheet2!H8+Sheet2!J8+Sheet2!K8+Sheet2!L8+Sheet2!N8</f>
        <v>42188</v>
      </c>
      <c r="F9" s="59">
        <f>Sheet2!I8+Sheet2!M8+Sheet2!R8+Sheet2!S8</f>
        <v>20642</v>
      </c>
      <c r="G9" s="59">
        <f t="shared" si="0"/>
        <v>1420853</v>
      </c>
      <c r="H9" s="79" t="s">
        <v>996</v>
      </c>
      <c r="I9" s="59">
        <f>Sheet2!B8+Sheet2!C8+Sheet2!D8+Sheet2!E8</f>
        <v>1343747</v>
      </c>
      <c r="J9" s="59">
        <f>Sheet2!O8+Sheet2!P8+Sheet2!Q8</f>
        <v>9006</v>
      </c>
      <c r="K9" s="59">
        <f>Sheet2!J8+Sheet2!K8+Sheet2!L8+Sheet2!N8</f>
        <v>37782</v>
      </c>
      <c r="L9" s="59">
        <f>Sheet2!F8+Sheet2!G8+Sheet2!H8+Sheet2!I8</f>
        <v>12447</v>
      </c>
      <c r="M9" s="59">
        <f>Sheet2!M8+Sheet2!R8+Sheet2!S8</f>
        <v>17871</v>
      </c>
      <c r="N9" s="59">
        <f t="shared" si="1"/>
        <v>1420853</v>
      </c>
    </row>
    <row r="10" spans="2:14" x14ac:dyDescent="0.15">
      <c r="B10" s="79" t="str">
        <f>Sheet2!A9</f>
        <v>Durham</v>
      </c>
      <c r="C10" s="59">
        <f>Sheet2!B9+Sheet2!C9+Sheet2!D9+Sheet2!E9</f>
        <v>605364</v>
      </c>
      <c r="D10" s="59">
        <f>Sheet2!F9+Sheet2!G9+Sheet2!O9+Sheet2!P9+Sheet2!Q9</f>
        <v>2908</v>
      </c>
      <c r="E10" s="59">
        <f>Sheet2!H9+Sheet2!J9+Sheet2!K9+Sheet2!L9+Sheet2!N9</f>
        <v>6557</v>
      </c>
      <c r="F10" s="59">
        <f>Sheet2!I9+Sheet2!M9+Sheet2!R9+Sheet2!S9</f>
        <v>3977</v>
      </c>
      <c r="G10" s="59">
        <f t="shared" si="0"/>
        <v>618806</v>
      </c>
      <c r="H10" s="79" t="s">
        <v>1006</v>
      </c>
      <c r="I10" s="59">
        <f>Sheet2!B9+Sheet2!C9+Sheet2!D9+Sheet2!E9</f>
        <v>605364</v>
      </c>
      <c r="J10" s="59">
        <f>Sheet2!O9+Sheet2!P9+Sheet2!Q9</f>
        <v>1058</v>
      </c>
      <c r="K10" s="59">
        <f>Sheet2!J9+Sheet2!K9+Sheet2!L9+Sheet2!N9</f>
        <v>5114</v>
      </c>
      <c r="L10" s="59">
        <f>Sheet2!F9+Sheet2!G9+Sheet2!H9+Sheet2!I9</f>
        <v>4240</v>
      </c>
      <c r="M10" s="59">
        <f>Sheet2!M9+Sheet2!R9+Sheet2!S9</f>
        <v>3030</v>
      </c>
      <c r="N10" s="59">
        <f t="shared" si="1"/>
        <v>618806</v>
      </c>
    </row>
    <row r="11" spans="2:14" x14ac:dyDescent="0.15">
      <c r="B11" s="79" t="str">
        <f>Sheet2!A10</f>
        <v>North Yorkshire</v>
      </c>
      <c r="C11" s="59">
        <f>Sheet2!B10+Sheet2!C10+Sheet2!D10+Sheet2!E10</f>
        <v>769206</v>
      </c>
      <c r="D11" s="59">
        <f>Sheet2!F10+Sheet2!G10+Sheet2!O10+Sheet2!P10+Sheet2!Q10</f>
        <v>6429</v>
      </c>
      <c r="E11" s="59">
        <f>Sheet2!H10+Sheet2!J10+Sheet2!K10+Sheet2!L10+Sheet2!N10</f>
        <v>12608</v>
      </c>
      <c r="F11" s="59">
        <f>Sheet2!I10+Sheet2!M10+Sheet2!R10+Sheet2!S10</f>
        <v>8184</v>
      </c>
      <c r="G11" s="59">
        <f t="shared" si="0"/>
        <v>796427</v>
      </c>
      <c r="H11" s="79" t="s">
        <v>1012</v>
      </c>
      <c r="I11" s="59">
        <f>Sheet2!B10+Sheet2!C10+Sheet2!D10+Sheet2!E10</f>
        <v>769206</v>
      </c>
      <c r="J11" s="59">
        <f>Sheet2!O10+Sheet2!P10+Sheet2!Q10</f>
        <v>3618</v>
      </c>
      <c r="K11" s="59">
        <f>Sheet2!J10+Sheet2!K10+Sheet2!L10+Sheet2!N10</f>
        <v>9914</v>
      </c>
      <c r="L11" s="59">
        <f>Sheet2!F10+Sheet2!G10+Sheet2!H10+Sheet2!I10</f>
        <v>7456</v>
      </c>
      <c r="M11" s="59">
        <f>Sheet2!M10+Sheet2!R10+Sheet2!S10</f>
        <v>6233</v>
      </c>
      <c r="N11" s="59">
        <f t="shared" si="1"/>
        <v>796427</v>
      </c>
    </row>
    <row r="12" spans="2:14" x14ac:dyDescent="0.15">
      <c r="B12" s="79" t="str">
        <f>Sheet2!A11</f>
        <v>West Yorkshire</v>
      </c>
      <c r="C12" s="59">
        <f>Sheet2!B11+Sheet2!C11+Sheet2!D11+Sheet2!E11</f>
        <v>1819818</v>
      </c>
      <c r="D12" s="59">
        <f>Sheet2!F11+Sheet2!G11+Sheet2!O11+Sheet2!P11+Sheet2!Q11</f>
        <v>71927</v>
      </c>
      <c r="E12" s="59">
        <f>Sheet2!H11+Sheet2!J11+Sheet2!K11+Sheet2!L11+Sheet2!N11</f>
        <v>295862</v>
      </c>
      <c r="F12" s="59">
        <f>Sheet2!I11+Sheet2!M11+Sheet2!R11+Sheet2!S11</f>
        <v>38451</v>
      </c>
      <c r="G12" s="59">
        <f t="shared" si="0"/>
        <v>2226058</v>
      </c>
      <c r="H12" s="79" t="s">
        <v>1022</v>
      </c>
      <c r="I12" s="59">
        <f>Sheet2!B11+Sheet2!C11+Sheet2!D11+Sheet2!E11</f>
        <v>1819818</v>
      </c>
      <c r="J12" s="59">
        <f>Sheet2!O11+Sheet2!P11+Sheet2!Q11</f>
        <v>46476</v>
      </c>
      <c r="K12" s="59">
        <f>Sheet2!J11+Sheet2!K11+Sheet2!L11+Sheet2!N11</f>
        <v>280764</v>
      </c>
      <c r="L12" s="59">
        <f>Sheet2!F11+Sheet2!G11+Sheet2!H11+Sheet2!I11</f>
        <v>48126</v>
      </c>
      <c r="M12" s="59">
        <f>Sheet2!M11+Sheet2!R11+Sheet2!S11</f>
        <v>30874</v>
      </c>
      <c r="N12" s="59">
        <f t="shared" si="1"/>
        <v>2226058</v>
      </c>
    </row>
    <row r="13" spans="2:14" x14ac:dyDescent="0.15">
      <c r="B13" s="79" t="str">
        <f>Sheet2!A12</f>
        <v>South Yorkshire</v>
      </c>
      <c r="C13" s="59">
        <f>Sheet2!B12+Sheet2!C12+Sheet2!D12+Sheet2!E12</f>
        <v>1217653</v>
      </c>
      <c r="D13" s="59">
        <f>Sheet2!F12+Sheet2!G12+Sheet2!O12+Sheet2!P12+Sheet2!Q12</f>
        <v>36261</v>
      </c>
      <c r="E13" s="59">
        <f>Sheet2!H12+Sheet2!J12+Sheet2!K12+Sheet2!L12+Sheet2!N12</f>
        <v>60326</v>
      </c>
      <c r="F13" s="59">
        <f>Sheet2!I12+Sheet2!M12+Sheet2!R12+Sheet2!S12</f>
        <v>29361</v>
      </c>
      <c r="G13" s="59">
        <f t="shared" si="0"/>
        <v>1343601</v>
      </c>
      <c r="H13" s="79" t="s">
        <v>1030</v>
      </c>
      <c r="I13" s="59">
        <f>Sheet2!B12+Sheet2!C12+Sheet2!D12+Sheet2!E12</f>
        <v>1217653</v>
      </c>
      <c r="J13" s="59">
        <f>Sheet2!O12+Sheet2!P12+Sheet2!Q12</f>
        <v>25752</v>
      </c>
      <c r="K13" s="59">
        <f>Sheet2!J12+Sheet2!K12+Sheet2!L12+Sheet2!N12</f>
        <v>54660</v>
      </c>
      <c r="L13" s="59">
        <f>Sheet2!F12+Sheet2!G12+Sheet2!H12+Sheet2!I12</f>
        <v>20791</v>
      </c>
      <c r="M13" s="59">
        <f>Sheet2!M12+Sheet2!R12+Sheet2!S12</f>
        <v>24745</v>
      </c>
      <c r="N13" s="59">
        <f t="shared" si="1"/>
        <v>1343601</v>
      </c>
    </row>
    <row r="14" spans="2:14" x14ac:dyDescent="0.15">
      <c r="B14" s="79" t="str">
        <f>Sheet2!A13</f>
        <v>Humberside</v>
      </c>
      <c r="C14" s="59">
        <f>Sheet2!B13+Sheet2!C13+Sheet2!D13+Sheet2!E13</f>
        <v>885279</v>
      </c>
      <c r="D14" s="59">
        <f>Sheet2!F13+Sheet2!G13+Sheet2!O13+Sheet2!P13+Sheet2!Q13</f>
        <v>8290</v>
      </c>
      <c r="E14" s="59">
        <f>Sheet2!H13+Sheet2!J13+Sheet2!K13+Sheet2!L13+Sheet2!N13</f>
        <v>14741</v>
      </c>
      <c r="F14" s="59">
        <f>Sheet2!I13+Sheet2!M13+Sheet2!R13+Sheet2!S13</f>
        <v>9337</v>
      </c>
      <c r="G14" s="59">
        <f t="shared" si="0"/>
        <v>917647</v>
      </c>
      <c r="H14" s="79" t="s">
        <v>1038</v>
      </c>
      <c r="I14" s="59">
        <f>Sheet2!B13+Sheet2!C13+Sheet2!D13+Sheet2!E13</f>
        <v>885279</v>
      </c>
      <c r="J14" s="59">
        <f>Sheet2!O13+Sheet2!P13+Sheet2!Q13</f>
        <v>4499</v>
      </c>
      <c r="K14" s="59">
        <f>Sheet2!J13+Sheet2!K13+Sheet2!L13+Sheet2!N13</f>
        <v>12191</v>
      </c>
      <c r="L14" s="59">
        <f>Sheet2!F13+Sheet2!G13+Sheet2!H13+Sheet2!I13</f>
        <v>8185</v>
      </c>
      <c r="M14" s="59">
        <f>Sheet2!M13+Sheet2!R13+Sheet2!S13</f>
        <v>7493</v>
      </c>
      <c r="N14" s="59">
        <f t="shared" si="1"/>
        <v>917647</v>
      </c>
    </row>
    <row r="15" spans="2:14" x14ac:dyDescent="0.15">
      <c r="B15" s="79" t="str">
        <f>Sheet2!A14</f>
        <v>Cleveland</v>
      </c>
      <c r="C15" s="59">
        <f>Sheet2!B14+Sheet2!C14+Sheet2!D14+Sheet2!E14</f>
        <v>526456</v>
      </c>
      <c r="D15" s="59">
        <f>Sheet2!F14+Sheet2!G14+Sheet2!O14+Sheet2!P14+Sheet2!Q14</f>
        <v>5523</v>
      </c>
      <c r="E15" s="59">
        <f>Sheet2!H14+Sheet2!J14+Sheet2!K14+Sheet2!L14+Sheet2!N14</f>
        <v>19592</v>
      </c>
      <c r="F15" s="59">
        <f>Sheet2!I14+Sheet2!M14+Sheet2!R14+Sheet2!S14</f>
        <v>5656</v>
      </c>
      <c r="G15" s="59">
        <f t="shared" si="0"/>
        <v>557227</v>
      </c>
      <c r="H15" s="79" t="s">
        <v>1048</v>
      </c>
      <c r="I15" s="59">
        <f>Sheet2!B14+Sheet2!C14+Sheet2!D14+Sheet2!E14</f>
        <v>526456</v>
      </c>
      <c r="J15" s="59">
        <f>Sheet2!O14+Sheet2!P14+Sheet2!Q14</f>
        <v>3156</v>
      </c>
      <c r="K15" s="59">
        <f>Sheet2!J14+Sheet2!K14+Sheet2!L14+Sheet2!N14</f>
        <v>17419</v>
      </c>
      <c r="L15" s="59">
        <f>Sheet2!F14+Sheet2!G14+Sheet2!H14+Sheet2!I14</f>
        <v>5762</v>
      </c>
      <c r="M15" s="59">
        <f>Sheet2!M14+Sheet2!R14+Sheet2!S14</f>
        <v>4434</v>
      </c>
      <c r="N15" s="59">
        <f t="shared" si="1"/>
        <v>557227</v>
      </c>
    </row>
    <row r="16" spans="2:14" x14ac:dyDescent="0.15">
      <c r="B16" s="79" t="str">
        <f>Sheet2!A15</f>
        <v>West Midlands</v>
      </c>
      <c r="C16" s="59">
        <f>Sheet2!B15+Sheet2!C15+Sheet2!D15+Sheet2!E15</f>
        <v>1919138</v>
      </c>
      <c r="D16" s="59">
        <f>Sheet2!F15+Sheet2!G15+Sheet2!O15+Sheet2!P15+Sheet2!Q15</f>
        <v>223356</v>
      </c>
      <c r="E16" s="59">
        <f>Sheet2!H15+Sheet2!J15+Sheet2!K15+Sheet2!L15+Sheet2!N15</f>
        <v>515515</v>
      </c>
      <c r="F16" s="59">
        <f>Sheet2!I15+Sheet2!M15+Sheet2!R15+Sheet2!S15</f>
        <v>78451</v>
      </c>
      <c r="G16" s="59">
        <f t="shared" si="0"/>
        <v>2736460</v>
      </c>
      <c r="H16" s="79" t="s">
        <v>1057</v>
      </c>
      <c r="I16" s="59">
        <f>Sheet2!B15+Sheet2!C15+Sheet2!D15+Sheet2!E15</f>
        <v>1919138</v>
      </c>
      <c r="J16" s="59">
        <f>Sheet2!O15+Sheet2!P15+Sheet2!Q15</f>
        <v>164069</v>
      </c>
      <c r="K16" s="59">
        <f>Sheet2!J15+Sheet2!K15+Sheet2!L15+Sheet2!N15</f>
        <v>493551</v>
      </c>
      <c r="L16" s="59">
        <f>Sheet2!F15+Sheet2!G15+Sheet2!H15+Sheet2!I15</f>
        <v>96204</v>
      </c>
      <c r="M16" s="59">
        <f>Sheet2!M15+Sheet2!R15+Sheet2!S15</f>
        <v>63498</v>
      </c>
      <c r="N16" s="59">
        <f t="shared" si="1"/>
        <v>2736460</v>
      </c>
    </row>
    <row r="17" spans="2:14" x14ac:dyDescent="0.15">
      <c r="B17" s="79" t="str">
        <f>Sheet2!A16</f>
        <v>Staffordshire</v>
      </c>
      <c r="C17" s="59">
        <f>Sheet2!B16+Sheet2!C16+Sheet2!D16+Sheet2!E16</f>
        <v>1032327</v>
      </c>
      <c r="D17" s="59">
        <f>Sheet2!F16+Sheet2!G16+Sheet2!O16+Sheet2!P16+Sheet2!Q16</f>
        <v>16249</v>
      </c>
      <c r="E17" s="59">
        <f>Sheet2!H16+Sheet2!J16+Sheet2!K16+Sheet2!L16+Sheet2!N16</f>
        <v>39203</v>
      </c>
      <c r="F17" s="59">
        <f>Sheet2!I16+Sheet2!M16+Sheet2!R16+Sheet2!S16</f>
        <v>9718</v>
      </c>
      <c r="G17" s="59">
        <f t="shared" si="0"/>
        <v>1097497</v>
      </c>
      <c r="H17" s="79" t="s">
        <v>1069</v>
      </c>
      <c r="I17" s="59">
        <f>Sheet2!B16+Sheet2!C16+Sheet2!D16+Sheet2!E16</f>
        <v>1032327</v>
      </c>
      <c r="J17" s="59">
        <f>Sheet2!O16+Sheet2!P16+Sheet2!Q16</f>
        <v>8551</v>
      </c>
      <c r="K17" s="59">
        <f>Sheet2!J16+Sheet2!K16+Sheet2!L16+Sheet2!N16</f>
        <v>35148</v>
      </c>
      <c r="L17" s="59">
        <f>Sheet2!F16+Sheet2!G16+Sheet2!H16+Sheet2!I16</f>
        <v>14095</v>
      </c>
      <c r="M17" s="59">
        <f>Sheet2!M16+Sheet2!R16+Sheet2!S16</f>
        <v>7376</v>
      </c>
      <c r="N17" s="59">
        <f t="shared" si="1"/>
        <v>1097497</v>
      </c>
    </row>
    <row r="18" spans="2:14" x14ac:dyDescent="0.15">
      <c r="B18" s="79" t="str">
        <f>Sheet2!A17</f>
        <v>West Mercia</v>
      </c>
      <c r="C18" s="59">
        <f>Sheet2!B17+Sheet2!C17+Sheet2!D17+Sheet2!E17</f>
        <v>1176516</v>
      </c>
      <c r="D18" s="59">
        <f>Sheet2!F17+Sheet2!G17+Sheet2!O17+Sheet2!P17+Sheet2!Q17</f>
        <v>12054</v>
      </c>
      <c r="E18" s="59">
        <f>Sheet2!H17+Sheet2!J17+Sheet2!K17+Sheet2!L17+Sheet2!N17</f>
        <v>25651</v>
      </c>
      <c r="F18" s="59">
        <f>Sheet2!I17+Sheet2!M17+Sheet2!R17+Sheet2!S17</f>
        <v>8195</v>
      </c>
      <c r="G18" s="59">
        <f t="shared" si="0"/>
        <v>1222416</v>
      </c>
      <c r="H18" s="79" t="s">
        <v>1081</v>
      </c>
      <c r="I18" s="59">
        <f>Sheet2!B17+Sheet2!C17+Sheet2!D17+Sheet2!E17</f>
        <v>1176516</v>
      </c>
      <c r="J18" s="59">
        <f>Sheet2!O17+Sheet2!P17+Sheet2!Q17</f>
        <v>5062</v>
      </c>
      <c r="K18" s="59">
        <f>Sheet2!J17+Sheet2!K17+Sheet2!L17+Sheet2!N17</f>
        <v>21715</v>
      </c>
      <c r="L18" s="59">
        <f>Sheet2!F17+Sheet2!G17+Sheet2!H17+Sheet2!I17</f>
        <v>13466</v>
      </c>
      <c r="M18" s="59">
        <f>Sheet2!M17+Sheet2!R17+Sheet2!S17</f>
        <v>5657</v>
      </c>
      <c r="N18" s="59">
        <f t="shared" si="1"/>
        <v>1222416</v>
      </c>
    </row>
    <row r="19" spans="2:14" x14ac:dyDescent="0.15">
      <c r="B19" s="79" t="str">
        <f>Sheet2!A18</f>
        <v>Warwickshire</v>
      </c>
      <c r="C19" s="59">
        <f>Sheet2!B18+Sheet2!C18+Sheet2!D18+Sheet2!E18</f>
        <v>505688</v>
      </c>
      <c r="D19" s="59">
        <f>Sheet2!F18+Sheet2!G18+Sheet2!O18+Sheet2!P18+Sheet2!Q18</f>
        <v>8231</v>
      </c>
      <c r="E19" s="59">
        <f>Sheet2!H18+Sheet2!J18+Sheet2!K18+Sheet2!L18+Sheet2!N18</f>
        <v>25353</v>
      </c>
      <c r="F19" s="59">
        <f>Sheet2!I18+Sheet2!M18+Sheet2!R18+Sheet2!S18</f>
        <v>6202</v>
      </c>
      <c r="G19" s="59">
        <f t="shared" si="0"/>
        <v>545474</v>
      </c>
      <c r="H19" s="79" t="s">
        <v>381</v>
      </c>
      <c r="I19" s="59">
        <f>Sheet2!B18+Sheet2!C18+Sheet2!D18+Sheet2!E18</f>
        <v>505688</v>
      </c>
      <c r="J19" s="59">
        <f>Sheet2!O18+Sheet2!P18+Sheet2!Q18</f>
        <v>4443</v>
      </c>
      <c r="K19" s="59">
        <f>Sheet2!J18+Sheet2!K18+Sheet2!L18+Sheet2!N18</f>
        <v>22747</v>
      </c>
      <c r="L19" s="59">
        <f>Sheet2!F18+Sheet2!G18+Sheet2!H18+Sheet2!I18</f>
        <v>7949</v>
      </c>
      <c r="M19" s="59">
        <f>Sheet2!M18+Sheet2!R18+Sheet2!S18</f>
        <v>4647</v>
      </c>
      <c r="N19" s="59">
        <f t="shared" si="1"/>
        <v>545474</v>
      </c>
    </row>
    <row r="20" spans="2:14" x14ac:dyDescent="0.15">
      <c r="B20" s="79" t="str">
        <f>Sheet2!A19</f>
        <v>Derbyshire</v>
      </c>
      <c r="C20" s="59">
        <f>Sheet2!B19+Sheet2!C19+Sheet2!D19+Sheet2!E19</f>
        <v>949845</v>
      </c>
      <c r="D20" s="59">
        <f>Sheet2!F19+Sheet2!G19+Sheet2!O19+Sheet2!P19+Sheet2!Q19</f>
        <v>18390</v>
      </c>
      <c r="E20" s="59">
        <f>Sheet2!H19+Sheet2!J19+Sheet2!K19+Sheet2!L19+Sheet2!N19</f>
        <v>40696</v>
      </c>
      <c r="F20" s="59">
        <f>Sheet2!I19+Sheet2!M19+Sheet2!R19+Sheet2!S19</f>
        <v>9507</v>
      </c>
      <c r="G20" s="59">
        <f t="shared" si="0"/>
        <v>1018438</v>
      </c>
      <c r="H20" s="79" t="s">
        <v>1101</v>
      </c>
      <c r="I20" s="59">
        <f>Sheet2!B19+Sheet2!C19+Sheet2!D19+Sheet2!E19</f>
        <v>949845</v>
      </c>
      <c r="J20" s="59">
        <f>Sheet2!O19+Sheet2!P19+Sheet2!Q19</f>
        <v>10090</v>
      </c>
      <c r="K20" s="59">
        <f>Sheet2!J19+Sheet2!K19+Sheet2!L19+Sheet2!N19</f>
        <v>36871</v>
      </c>
      <c r="L20" s="59">
        <f>Sheet2!F19+Sheet2!G19+Sheet2!H19+Sheet2!I19</f>
        <v>14351</v>
      </c>
      <c r="M20" s="59">
        <f>Sheet2!M19+Sheet2!R19+Sheet2!S19</f>
        <v>7281</v>
      </c>
      <c r="N20" s="59">
        <f t="shared" si="1"/>
        <v>1018438</v>
      </c>
    </row>
    <row r="21" spans="2:14" x14ac:dyDescent="0.15">
      <c r="B21" s="79" t="str">
        <f>Sheet2!A20</f>
        <v>Nottinghamshire</v>
      </c>
      <c r="C21" s="59">
        <f>Sheet2!B20+Sheet2!C20+Sheet2!D20+Sheet2!E20</f>
        <v>969501</v>
      </c>
      <c r="D21" s="59">
        <f>Sheet2!F20+Sheet2!G20+Sheet2!O20+Sheet2!P20+Sheet2!Q20</f>
        <v>47592</v>
      </c>
      <c r="E21" s="59">
        <f>Sheet2!H20+Sheet2!J20+Sheet2!K20+Sheet2!L20+Sheet2!N20</f>
        <v>54271</v>
      </c>
      <c r="F21" s="59">
        <f>Sheet2!I20+Sheet2!M20+Sheet2!R20+Sheet2!S20</f>
        <v>20118</v>
      </c>
      <c r="G21" s="59">
        <f t="shared" si="0"/>
        <v>1091482</v>
      </c>
      <c r="H21" s="79" t="s">
        <v>1113</v>
      </c>
      <c r="I21" s="59">
        <f>Sheet2!B20+Sheet2!C20+Sheet2!D20+Sheet2!E20</f>
        <v>969501</v>
      </c>
      <c r="J21" s="59">
        <f>Sheet2!O20+Sheet2!P20+Sheet2!Q20</f>
        <v>27287</v>
      </c>
      <c r="K21" s="59">
        <f>Sheet2!J20+Sheet2!K20+Sheet2!L20+Sheet2!N20</f>
        <v>48248</v>
      </c>
      <c r="L21" s="59">
        <f>Sheet2!F20+Sheet2!G20+Sheet2!H20+Sheet2!I20</f>
        <v>30981</v>
      </c>
      <c r="M21" s="59">
        <f>Sheet2!M20+Sheet2!R20+Sheet2!S20</f>
        <v>15465</v>
      </c>
      <c r="N21" s="59">
        <f t="shared" si="1"/>
        <v>1091482</v>
      </c>
    </row>
    <row r="22" spans="2:14" x14ac:dyDescent="0.15">
      <c r="B22" s="79" t="str">
        <f>Sheet2!A21</f>
        <v>Lincolnshire</v>
      </c>
      <c r="C22" s="59">
        <f>Sheet2!B21+Sheet2!C21+Sheet2!D21+Sheet2!E21</f>
        <v>696484</v>
      </c>
      <c r="D22" s="59">
        <f>Sheet2!F21+Sheet2!G21+Sheet2!O21+Sheet2!P21+Sheet2!Q21</f>
        <v>5449</v>
      </c>
      <c r="E22" s="59">
        <f>Sheet2!H21+Sheet2!J21+Sheet2!K21+Sheet2!L21+Sheet2!N21</f>
        <v>7377</v>
      </c>
      <c r="F22" s="59">
        <f>Sheet2!I21+Sheet2!M21+Sheet2!R21+Sheet2!S21</f>
        <v>4343</v>
      </c>
      <c r="G22" s="59">
        <f t="shared" si="0"/>
        <v>713653</v>
      </c>
      <c r="H22" s="79" t="s">
        <v>305</v>
      </c>
      <c r="I22" s="59">
        <f>Sheet2!B21+Sheet2!C21+Sheet2!D21+Sheet2!E21</f>
        <v>696484</v>
      </c>
      <c r="J22" s="59">
        <f>Sheet2!O21+Sheet2!P21+Sheet2!Q21</f>
        <v>2561</v>
      </c>
      <c r="K22" s="59">
        <f>Sheet2!J21+Sheet2!K21+Sheet2!L21+Sheet2!N21</f>
        <v>5579</v>
      </c>
      <c r="L22" s="59">
        <f>Sheet2!F21+Sheet2!G21+Sheet2!H21+Sheet2!I21</f>
        <v>6190</v>
      </c>
      <c r="M22" s="59">
        <f>Sheet2!M21+Sheet2!R21+Sheet2!S21</f>
        <v>2839</v>
      </c>
      <c r="N22" s="59">
        <f t="shared" si="1"/>
        <v>713653</v>
      </c>
    </row>
    <row r="23" spans="2:14" x14ac:dyDescent="0.15">
      <c r="B23" s="79" t="str">
        <f>Sheet2!A22</f>
        <v>Leicestershire</v>
      </c>
      <c r="C23" s="59">
        <f>Sheet2!B22+Sheet2!C22+Sheet2!D22+Sheet2!E22</f>
        <v>797704</v>
      </c>
      <c r="D23" s="59">
        <f>Sheet2!F22+Sheet2!G22+Sheet2!O22+Sheet2!P22+Sheet2!Q22</f>
        <v>34359</v>
      </c>
      <c r="E23" s="59">
        <f>Sheet2!H22+Sheet2!J22+Sheet2!K22+Sheet2!L22+Sheet2!N22</f>
        <v>162531</v>
      </c>
      <c r="F23" s="59">
        <f>Sheet2!I22+Sheet2!M22+Sheet2!R22+Sheet2!S22</f>
        <v>23103</v>
      </c>
      <c r="G23" s="59">
        <f t="shared" si="0"/>
        <v>1017697</v>
      </c>
      <c r="H23" s="79" t="s">
        <v>1132</v>
      </c>
      <c r="I23" s="59">
        <f>Sheet2!B22+Sheet2!C22+Sheet2!D22+Sheet2!E22</f>
        <v>797704</v>
      </c>
      <c r="J23" s="59">
        <f>Sheet2!O22+Sheet2!P22+Sheet2!Q22</f>
        <v>24623</v>
      </c>
      <c r="K23" s="59">
        <f>Sheet2!J22+Sheet2!K22+Sheet2!L22+Sheet2!N22</f>
        <v>155740</v>
      </c>
      <c r="L23" s="59">
        <f>Sheet2!F22+Sheet2!G22+Sheet2!H22+Sheet2!I22</f>
        <v>20520</v>
      </c>
      <c r="M23" s="59">
        <f>Sheet2!M22+Sheet2!R22+Sheet2!S22</f>
        <v>19110</v>
      </c>
      <c r="N23" s="59">
        <f t="shared" si="1"/>
        <v>1017697</v>
      </c>
    </row>
    <row r="24" spans="2:14" x14ac:dyDescent="0.15">
      <c r="B24" s="79" t="str">
        <f>Sheet2!A23</f>
        <v>Northamptonshire</v>
      </c>
      <c r="C24" s="59">
        <f>Sheet2!B23+Sheet2!C23+Sheet2!D23+Sheet2!E23</f>
        <v>632822</v>
      </c>
      <c r="D24" s="59">
        <f>Sheet2!F23+Sheet2!G23+Sheet2!O23+Sheet2!P23+Sheet2!Q23</f>
        <v>24912</v>
      </c>
      <c r="E24" s="59">
        <f>Sheet2!H23+Sheet2!J23+Sheet2!K23+Sheet2!L23+Sheet2!N23</f>
        <v>25832</v>
      </c>
      <c r="F24" s="59">
        <f>Sheet2!I23+Sheet2!M23+Sheet2!R23+Sheet2!S23</f>
        <v>8386</v>
      </c>
      <c r="G24" s="59">
        <f t="shared" si="0"/>
        <v>691952</v>
      </c>
      <c r="H24" s="79" t="s">
        <v>321</v>
      </c>
      <c r="I24" s="59">
        <f>Sheet2!B23+Sheet2!C23+Sheet2!D23+Sheet2!E23</f>
        <v>632822</v>
      </c>
      <c r="J24" s="59">
        <f>Sheet2!O23+Sheet2!P23+Sheet2!Q23</f>
        <v>16923</v>
      </c>
      <c r="K24" s="59">
        <f>Sheet2!J23+Sheet2!K23+Sheet2!L23+Sheet2!N23</f>
        <v>22581</v>
      </c>
      <c r="L24" s="59">
        <f>Sheet2!F23+Sheet2!G23+Sheet2!H23+Sheet2!I23</f>
        <v>14182</v>
      </c>
      <c r="M24" s="59">
        <f>Sheet2!M23+Sheet2!R23+Sheet2!S23</f>
        <v>5444</v>
      </c>
      <c r="N24" s="59">
        <f t="shared" si="1"/>
        <v>691952</v>
      </c>
    </row>
    <row r="25" spans="2:14" x14ac:dyDescent="0.15">
      <c r="B25" s="79" t="str">
        <f>Sheet2!A24</f>
        <v>Cambridgeshire</v>
      </c>
      <c r="C25" s="59">
        <f>Sheet2!B24+Sheet2!C24+Sheet2!D24+Sheet2!E24</f>
        <v>726531</v>
      </c>
      <c r="D25" s="59">
        <f>Sheet2!F24+Sheet2!G24+Sheet2!O24+Sheet2!P24+Sheet2!Q24</f>
        <v>16438</v>
      </c>
      <c r="E25" s="59">
        <f>Sheet2!H24+Sheet2!J24+Sheet2!K24+Sheet2!L24+Sheet2!N24</f>
        <v>44814</v>
      </c>
      <c r="F25" s="59">
        <f>Sheet2!I24+Sheet2!M24+Sheet2!R24+Sheet2!S24</f>
        <v>17058</v>
      </c>
      <c r="G25" s="59">
        <f t="shared" si="0"/>
        <v>804841</v>
      </c>
      <c r="H25" s="79" t="s">
        <v>1152</v>
      </c>
      <c r="I25" s="59">
        <f>Sheet2!B24+Sheet2!C24+Sheet2!D24+Sheet2!E24</f>
        <v>726531</v>
      </c>
      <c r="J25" s="59">
        <f>Sheet2!O24+Sheet2!P24+Sheet2!Q24</f>
        <v>10174</v>
      </c>
      <c r="K25" s="59">
        <f>Sheet2!J24+Sheet2!K24+Sheet2!L24+Sheet2!N24</f>
        <v>39535</v>
      </c>
      <c r="L25" s="59">
        <f>Sheet2!F24+Sheet2!G24+Sheet2!H24+Sheet2!I24</f>
        <v>16029</v>
      </c>
      <c r="M25" s="59">
        <f>Sheet2!M24+Sheet2!R24+Sheet2!S24</f>
        <v>12572</v>
      </c>
      <c r="N25" s="59">
        <f t="shared" si="1"/>
        <v>804841</v>
      </c>
    </row>
    <row r="26" spans="2:14" x14ac:dyDescent="0.15">
      <c r="B26" s="79" t="str">
        <f>Sheet2!A25</f>
        <v>Norfolk</v>
      </c>
      <c r="C26" s="59">
        <f>Sheet2!B25+Sheet2!C25+Sheet2!D25+Sheet2!E25</f>
        <v>828018</v>
      </c>
      <c r="D26" s="59">
        <f>Sheet2!F25+Sheet2!G25+Sheet2!O25+Sheet2!P25+Sheet2!Q25</f>
        <v>9007</v>
      </c>
      <c r="E26" s="59">
        <f>Sheet2!H25+Sheet2!J25+Sheet2!K25+Sheet2!L25+Sheet2!N25</f>
        <v>12788</v>
      </c>
      <c r="F26" s="59">
        <f>Sheet2!I25+Sheet2!M25+Sheet2!R25+Sheet2!S25</f>
        <v>8075</v>
      </c>
      <c r="G26" s="59">
        <f t="shared" si="0"/>
        <v>857888</v>
      </c>
      <c r="H26" s="79" t="s">
        <v>497</v>
      </c>
      <c r="I26" s="59">
        <f>Sheet2!B25+Sheet2!C25+Sheet2!D25+Sheet2!E25</f>
        <v>828018</v>
      </c>
      <c r="J26" s="59">
        <f>Sheet2!O25+Sheet2!P25+Sheet2!Q25</f>
        <v>4609</v>
      </c>
      <c r="K26" s="59">
        <f>Sheet2!J25+Sheet2!K25+Sheet2!L25+Sheet2!N25</f>
        <v>9809</v>
      </c>
      <c r="L26" s="59">
        <f>Sheet2!F25+Sheet2!G25+Sheet2!H25+Sheet2!I25</f>
        <v>10027</v>
      </c>
      <c r="M26" s="59">
        <f>Sheet2!M25+Sheet2!R25+Sheet2!S25</f>
        <v>5425</v>
      </c>
      <c r="N26" s="59">
        <f t="shared" si="1"/>
        <v>857888</v>
      </c>
    </row>
    <row r="27" spans="2:14" x14ac:dyDescent="0.15">
      <c r="B27" s="79" t="str">
        <f>Sheet2!A26</f>
        <v>Suffolk</v>
      </c>
      <c r="C27" s="59">
        <f>Sheet2!B26+Sheet2!C26+Sheet2!D26+Sheet2!E26</f>
        <v>693195</v>
      </c>
      <c r="D27" s="59">
        <f>Sheet2!F26+Sheet2!G26+Sheet2!O26+Sheet2!P26+Sheet2!Q26</f>
        <v>13372</v>
      </c>
      <c r="E27" s="59">
        <f>Sheet2!H26+Sheet2!J26+Sheet2!K26+Sheet2!L26+Sheet2!N26</f>
        <v>13759</v>
      </c>
      <c r="F27" s="59">
        <f>Sheet2!I26+Sheet2!M26+Sheet2!R26+Sheet2!S26</f>
        <v>7837</v>
      </c>
      <c r="G27" s="59">
        <f t="shared" si="0"/>
        <v>728163</v>
      </c>
      <c r="H27" s="79" t="s">
        <v>513</v>
      </c>
      <c r="I27" s="59">
        <f>Sheet2!B26+Sheet2!C26+Sheet2!D26+Sheet2!E26</f>
        <v>693195</v>
      </c>
      <c r="J27" s="59">
        <f>Sheet2!O26+Sheet2!P26+Sheet2!Q26</f>
        <v>6854</v>
      </c>
      <c r="K27" s="59">
        <f>Sheet2!J26+Sheet2!K26+Sheet2!L26+Sheet2!N26</f>
        <v>10972</v>
      </c>
      <c r="L27" s="59">
        <f>Sheet2!F26+Sheet2!G26+Sheet2!H26+Sheet2!I26</f>
        <v>12472</v>
      </c>
      <c r="M27" s="59">
        <f>Sheet2!M26+Sheet2!R26+Sheet2!S26</f>
        <v>4670</v>
      </c>
      <c r="N27" s="59">
        <f t="shared" si="1"/>
        <v>728163</v>
      </c>
    </row>
    <row r="28" spans="2:14" x14ac:dyDescent="0.15">
      <c r="B28" s="79" t="str">
        <f>Sheet2!A27</f>
        <v>Bedfordshire</v>
      </c>
      <c r="C28" s="59">
        <f>Sheet2!B27+Sheet2!C27+Sheet2!D27+Sheet2!E27</f>
        <v>476647</v>
      </c>
      <c r="D28" s="59">
        <f>Sheet2!F27+Sheet2!G27+Sheet2!O27+Sheet2!P27+Sheet2!Q27</f>
        <v>39763</v>
      </c>
      <c r="E28" s="59">
        <f>Sheet2!H27+Sheet2!J27+Sheet2!K27+Sheet2!L27+Sheet2!N27</f>
        <v>86125</v>
      </c>
      <c r="F28" s="59">
        <f>Sheet2!I27+Sheet2!M27+Sheet2!R27+Sheet2!S27</f>
        <v>12526</v>
      </c>
      <c r="G28" s="59">
        <f t="shared" si="0"/>
        <v>615061</v>
      </c>
      <c r="H28" s="79" t="s">
        <v>1179</v>
      </c>
      <c r="I28" s="59">
        <f>Sheet2!B27+Sheet2!C27+Sheet2!D27+Sheet2!E27</f>
        <v>476647</v>
      </c>
      <c r="J28" s="59">
        <f>Sheet2!O27+Sheet2!P27+Sheet2!Q27</f>
        <v>29725</v>
      </c>
      <c r="K28" s="59">
        <f>Sheet2!J27+Sheet2!K27+Sheet2!L27+Sheet2!N27</f>
        <v>81480</v>
      </c>
      <c r="L28" s="59">
        <f>Sheet2!F27+Sheet2!G27+Sheet2!H27+Sheet2!I27</f>
        <v>18456</v>
      </c>
      <c r="M28" s="59">
        <f>Sheet2!M27+Sheet2!R27+Sheet2!S27</f>
        <v>8753</v>
      </c>
      <c r="N28" s="59">
        <f t="shared" si="1"/>
        <v>615061</v>
      </c>
    </row>
    <row r="29" spans="2:14" x14ac:dyDescent="0.15">
      <c r="B29" s="79" t="str">
        <f>Sheet2!A28</f>
        <v>Hertfordshire</v>
      </c>
      <c r="C29" s="59">
        <f>Sheet2!B28+Sheet2!C28+Sheet2!D28+Sheet2!E28</f>
        <v>977495</v>
      </c>
      <c r="D29" s="59">
        <f>Sheet2!F28+Sheet2!G28+Sheet2!O28+Sheet2!P28+Sheet2!Q28</f>
        <v>43550</v>
      </c>
      <c r="E29" s="59">
        <f>Sheet2!H28+Sheet2!J28+Sheet2!K28+Sheet2!L28+Sheet2!N28</f>
        <v>72822</v>
      </c>
      <c r="F29" s="59">
        <f>Sheet2!I28+Sheet2!M28+Sheet2!R28+Sheet2!S28</f>
        <v>22195</v>
      </c>
      <c r="G29" s="59">
        <f t="shared" si="0"/>
        <v>1116062</v>
      </c>
      <c r="H29" s="79" t="s">
        <v>475</v>
      </c>
      <c r="I29" s="59">
        <f>Sheet2!B28+Sheet2!C28+Sheet2!D28+Sheet2!E28</f>
        <v>977495</v>
      </c>
      <c r="J29" s="59">
        <f>Sheet2!O28+Sheet2!P28+Sheet2!Q28</f>
        <v>31401</v>
      </c>
      <c r="K29" s="59">
        <f>Sheet2!J28+Sheet2!K28+Sheet2!L28+Sheet2!N28</f>
        <v>64119</v>
      </c>
      <c r="L29" s="59">
        <f>Sheet2!F28+Sheet2!G28+Sheet2!H28+Sheet2!I28</f>
        <v>27497</v>
      </c>
      <c r="M29" s="59">
        <f>Sheet2!M28+Sheet2!R28+Sheet2!S28</f>
        <v>15550</v>
      </c>
      <c r="N29" s="59">
        <f t="shared" si="1"/>
        <v>1116062</v>
      </c>
    </row>
    <row r="30" spans="2:14" x14ac:dyDescent="0.15">
      <c r="B30" s="79" t="str">
        <f>Sheet2!A29</f>
        <v>Essex</v>
      </c>
      <c r="C30" s="59">
        <f>Sheet2!B29+Sheet2!C29+Sheet2!D29+Sheet2!E29</f>
        <v>1608308</v>
      </c>
      <c r="D30" s="59">
        <f>Sheet2!F29+Sheet2!G29+Sheet2!O29+Sheet2!P29+Sheet2!Q29</f>
        <v>47922</v>
      </c>
      <c r="E30" s="59">
        <f>Sheet2!H29+Sheet2!J29+Sheet2!K29+Sheet2!L29+Sheet2!N29</f>
        <v>46787</v>
      </c>
      <c r="F30" s="59">
        <f>Sheet2!I29+Sheet2!M29+Sheet2!R29+Sheet2!S29</f>
        <v>21933</v>
      </c>
      <c r="G30" s="59">
        <f t="shared" si="0"/>
        <v>1724950</v>
      </c>
      <c r="H30" s="79" t="s">
        <v>1198</v>
      </c>
      <c r="I30" s="59">
        <f>Sheet2!B29+Sheet2!C29+Sheet2!D29+Sheet2!E29</f>
        <v>1608308</v>
      </c>
      <c r="J30" s="59">
        <f>Sheet2!O29+Sheet2!P29+Sheet2!Q29</f>
        <v>34679</v>
      </c>
      <c r="K30" s="59">
        <f>Sheet2!J29+Sheet2!K29+Sheet2!L29+Sheet2!N29</f>
        <v>38954</v>
      </c>
      <c r="L30" s="59">
        <f>Sheet2!F29+Sheet2!G29+Sheet2!H29+Sheet2!I29</f>
        <v>27635</v>
      </c>
      <c r="M30" s="59">
        <f>Sheet2!M29+Sheet2!R29+Sheet2!S29</f>
        <v>15374</v>
      </c>
      <c r="N30" s="59">
        <f t="shared" si="1"/>
        <v>1724950</v>
      </c>
    </row>
    <row r="31" spans="2:14" x14ac:dyDescent="0.15">
      <c r="B31" s="79" t="str">
        <f>Sheet2!A30</f>
        <v>Thames Valley</v>
      </c>
      <c r="C31" s="59">
        <f>Sheet2!B30+Sheet2!C30+Sheet2!D30+Sheet2!E30</f>
        <v>1919646</v>
      </c>
      <c r="D31" s="59">
        <f>Sheet2!F30+Sheet2!G30+Sheet2!O30+Sheet2!P30+Sheet2!Q30</f>
        <v>93889</v>
      </c>
      <c r="E31" s="59">
        <f>Sheet2!H30+Sheet2!J30+Sheet2!K30+Sheet2!L30+Sheet2!N30</f>
        <v>210583</v>
      </c>
      <c r="F31" s="59">
        <f>Sheet2!I30+Sheet2!M30+Sheet2!R30+Sheet2!S30</f>
        <v>45654</v>
      </c>
      <c r="G31" s="59">
        <f t="shared" si="0"/>
        <v>2269772</v>
      </c>
      <c r="H31" s="79" t="s">
        <v>1216</v>
      </c>
      <c r="I31" s="59">
        <f>Sheet2!B30+Sheet2!C30+Sheet2!D30+Sheet2!E30</f>
        <v>1919646</v>
      </c>
      <c r="J31" s="59">
        <f>Sheet2!O30+Sheet2!P30+Sheet2!Q30</f>
        <v>69013</v>
      </c>
      <c r="K31" s="59">
        <f>Sheet2!J30+Sheet2!K30+Sheet2!L30+Sheet2!N30</f>
        <v>192541</v>
      </c>
      <c r="L31" s="59">
        <f>Sheet2!F30+Sheet2!G30+Sheet2!H30+Sheet2!I30</f>
        <v>55986</v>
      </c>
      <c r="M31" s="59">
        <f>Sheet2!M30+Sheet2!R30+Sheet2!S30</f>
        <v>32586</v>
      </c>
      <c r="N31" s="59">
        <f t="shared" si="1"/>
        <v>2269772</v>
      </c>
    </row>
    <row r="32" spans="2:14" x14ac:dyDescent="0.15">
      <c r="B32" s="79" t="str">
        <f>Sheet2!A31</f>
        <v>Hampshire</v>
      </c>
      <c r="C32" s="59">
        <f>Sheet2!B31+Sheet2!C31+Sheet2!D31+Sheet2!E31</f>
        <v>1771378</v>
      </c>
      <c r="D32" s="59">
        <f>Sheet2!F31+Sheet2!G31+Sheet2!O31+Sheet2!P31+Sheet2!Q31</f>
        <v>29872</v>
      </c>
      <c r="E32" s="59">
        <f>Sheet2!H31+Sheet2!J31+Sheet2!K31+Sheet2!L31+Sheet2!N31</f>
        <v>69147</v>
      </c>
      <c r="F32" s="59">
        <f>Sheet2!I31+Sheet2!M31+Sheet2!R31+Sheet2!S31</f>
        <v>27594</v>
      </c>
      <c r="G32" s="59">
        <f t="shared" si="0"/>
        <v>1897991</v>
      </c>
      <c r="H32" s="79" t="s">
        <v>1241</v>
      </c>
      <c r="I32" s="59">
        <f>Sheet2!B31+Sheet2!C31+Sheet2!D31+Sheet2!E31</f>
        <v>1771378</v>
      </c>
      <c r="J32" s="59">
        <f>Sheet2!O31+Sheet2!P31+Sheet2!Q31</f>
        <v>17445</v>
      </c>
      <c r="K32" s="59">
        <f>Sheet2!J31+Sheet2!K31+Sheet2!L31+Sheet2!N31</f>
        <v>57352</v>
      </c>
      <c r="L32" s="59">
        <f>Sheet2!F31+Sheet2!G31+Sheet2!H31+Sheet2!I31</f>
        <v>30905</v>
      </c>
      <c r="M32" s="59">
        <f>Sheet2!M31+Sheet2!R31+Sheet2!S31</f>
        <v>20911</v>
      </c>
      <c r="N32" s="59">
        <f t="shared" si="1"/>
        <v>1897991</v>
      </c>
    </row>
    <row r="33" spans="2:14" x14ac:dyDescent="0.15">
      <c r="B33" s="79" t="str">
        <f>Sheet2!A32</f>
        <v>Surrey</v>
      </c>
      <c r="C33" s="59">
        <f>Sheet2!B32+Sheet2!C32+Sheet2!D32+Sheet2!E32</f>
        <v>1023682</v>
      </c>
      <c r="D33" s="59">
        <f>Sheet2!F32+Sheet2!G32+Sheet2!O32+Sheet2!P32+Sheet2!Q32</f>
        <v>20086</v>
      </c>
      <c r="E33" s="59">
        <f>Sheet2!H32+Sheet2!J32+Sheet2!K32+Sheet2!L32+Sheet2!N32</f>
        <v>63694</v>
      </c>
      <c r="F33" s="59">
        <f>Sheet2!I32+Sheet2!M32+Sheet2!R32+Sheet2!S32</f>
        <v>24928</v>
      </c>
      <c r="G33" s="59">
        <f t="shared" si="0"/>
        <v>1132390</v>
      </c>
      <c r="H33" s="79" t="s">
        <v>710</v>
      </c>
      <c r="I33" s="59">
        <f>Sheet2!B32+Sheet2!C32+Sheet2!D32+Sheet2!E32</f>
        <v>1023682</v>
      </c>
      <c r="J33" s="59">
        <f>Sheet2!O32+Sheet2!P32+Sheet2!Q32</f>
        <v>12430</v>
      </c>
      <c r="K33" s="59">
        <f>Sheet2!J32+Sheet2!K32+Sheet2!L32+Sheet2!N32</f>
        <v>54037</v>
      </c>
      <c r="L33" s="59">
        <f>Sheet2!F32+Sheet2!G32+Sheet2!H32+Sheet2!I32</f>
        <v>23554</v>
      </c>
      <c r="M33" s="59">
        <f>Sheet2!M32+Sheet2!R32+Sheet2!S32</f>
        <v>18687</v>
      </c>
      <c r="N33" s="59">
        <f t="shared" si="1"/>
        <v>1132390</v>
      </c>
    </row>
    <row r="34" spans="2:14" x14ac:dyDescent="0.15">
      <c r="B34" s="79" t="str">
        <f>Sheet2!A33</f>
        <v>Kent</v>
      </c>
      <c r="C34" s="59">
        <f>Sheet2!B33+Sheet2!C33+Sheet2!D33+Sheet2!E33</f>
        <v>1607681</v>
      </c>
      <c r="D34" s="59">
        <f>Sheet2!F33+Sheet2!G33+Sheet2!O33+Sheet2!P33+Sheet2!Q33</f>
        <v>34607</v>
      </c>
      <c r="E34" s="59">
        <f>Sheet2!H33+Sheet2!J33+Sheet2!K33+Sheet2!L33+Sheet2!N33</f>
        <v>63252</v>
      </c>
      <c r="F34" s="59">
        <f>Sheet2!I33+Sheet2!M33+Sheet2!R33+Sheet2!S33</f>
        <v>22125</v>
      </c>
      <c r="G34" s="59">
        <f t="shared" si="0"/>
        <v>1727665</v>
      </c>
      <c r="H34" s="79" t="s">
        <v>1272</v>
      </c>
      <c r="I34" s="59">
        <f>Sheet2!B33+Sheet2!C33+Sheet2!D33+Sheet2!E33</f>
        <v>1607681</v>
      </c>
      <c r="J34" s="59">
        <f>Sheet2!O33+Sheet2!P33+Sheet2!Q33</f>
        <v>22879</v>
      </c>
      <c r="K34" s="59">
        <f>Sheet2!J33+Sheet2!K33+Sheet2!L33+Sheet2!N33</f>
        <v>54186</v>
      </c>
      <c r="L34" s="59">
        <f>Sheet2!F33+Sheet2!G33+Sheet2!H33+Sheet2!I33</f>
        <v>27283</v>
      </c>
      <c r="M34" s="59">
        <f>Sheet2!M33+Sheet2!R33+Sheet2!S33</f>
        <v>15636</v>
      </c>
      <c r="N34" s="59">
        <f t="shared" si="1"/>
        <v>1727665</v>
      </c>
    </row>
    <row r="35" spans="2:14" x14ac:dyDescent="0.15">
      <c r="B35" s="79" t="str">
        <f>Sheet2!A34</f>
        <v>Sussex</v>
      </c>
      <c r="C35" s="59">
        <f>Sheet2!B34+Sheet2!C34+Sheet2!D34+Sheet2!E34</f>
        <v>1505433</v>
      </c>
      <c r="D35" s="59">
        <f>Sheet2!F34+Sheet2!G34+Sheet2!O34+Sheet2!P34+Sheet2!Q34</f>
        <v>26364</v>
      </c>
      <c r="E35" s="59">
        <f>Sheet2!H34+Sheet2!J34+Sheet2!K34+Sheet2!L34+Sheet2!N34</f>
        <v>51069</v>
      </c>
      <c r="F35" s="59">
        <f>Sheet2!I34+Sheet2!M34+Sheet2!R34+Sheet2!S34</f>
        <v>24066</v>
      </c>
      <c r="G35" s="59">
        <f t="shared" si="0"/>
        <v>1606932</v>
      </c>
      <c r="H35" s="79" t="s">
        <v>1288</v>
      </c>
      <c r="I35" s="59">
        <f>Sheet2!B34+Sheet2!C34+Sheet2!D34+Sheet2!E34</f>
        <v>1505433</v>
      </c>
      <c r="J35" s="59">
        <f>Sheet2!O34+Sheet2!P34+Sheet2!Q34</f>
        <v>14246</v>
      </c>
      <c r="K35" s="59">
        <f>Sheet2!J34+Sheet2!K34+Sheet2!L34+Sheet2!N34</f>
        <v>40865</v>
      </c>
      <c r="L35" s="59">
        <f>Sheet2!F34+Sheet2!G34+Sheet2!H34+Sheet2!I34</f>
        <v>30036</v>
      </c>
      <c r="M35" s="59">
        <f>Sheet2!M34+Sheet2!R34+Sheet2!S34</f>
        <v>16352</v>
      </c>
      <c r="N35" s="59">
        <f t="shared" si="1"/>
        <v>1606932</v>
      </c>
    </row>
    <row r="36" spans="2:14" x14ac:dyDescent="0.15">
      <c r="B36" s="79" t="str">
        <f>Sheet2!A35</f>
        <v>City of London</v>
      </c>
      <c r="C36" s="59">
        <f>Sheet2!B35+Sheet2!C35+Sheet2!D35+Sheet2!E35</f>
        <v>5799</v>
      </c>
      <c r="D36" s="59">
        <f>Sheet2!F35+Sheet2!G35+Sheet2!O35+Sheet2!P35+Sheet2!Q35</f>
        <v>268</v>
      </c>
      <c r="E36" s="59">
        <f>Sheet2!H35+Sheet2!J35+Sheet2!K35+Sheet2!L35+Sheet2!N35</f>
        <v>788</v>
      </c>
      <c r="F36" s="59">
        <f>Sheet2!I35+Sheet2!M35+Sheet2!R35+Sheet2!S35</f>
        <v>520</v>
      </c>
      <c r="G36" s="59">
        <f t="shared" si="0"/>
        <v>7375</v>
      </c>
      <c r="H36" s="79" t="s">
        <v>535</v>
      </c>
      <c r="I36" s="59">
        <f>Sheet2!B35+Sheet2!C35+Sheet2!D35+Sheet2!E35</f>
        <v>5799</v>
      </c>
      <c r="J36" s="59">
        <f>Sheet2!O35+Sheet2!P35+Sheet2!Q35</f>
        <v>193</v>
      </c>
      <c r="K36" s="59">
        <f>Sheet2!J35+Sheet2!K35+Sheet2!L35+Sheet2!N35</f>
        <v>677</v>
      </c>
      <c r="L36" s="59">
        <f>Sheet2!F35+Sheet2!G35+Sheet2!H35+Sheet2!I35</f>
        <v>289</v>
      </c>
      <c r="M36" s="59">
        <f>Sheet2!M35+Sheet2!R35+Sheet2!S35</f>
        <v>417</v>
      </c>
      <c r="N36" s="59">
        <f t="shared" si="1"/>
        <v>7375</v>
      </c>
    </row>
    <row r="37" spans="2:14" x14ac:dyDescent="0.15">
      <c r="B37" s="79" t="str">
        <f>Sheet2!A36</f>
        <v>Devon &amp; Cornwall</v>
      </c>
      <c r="C37" s="59">
        <f>Sheet2!B36+Sheet2!C36+Sheet2!D36+Sheet2!E36</f>
        <v>1627306</v>
      </c>
      <c r="D37" s="59">
        <f>Sheet2!F36+Sheet2!G36+Sheet2!O36+Sheet2!P36+Sheet2!Q36</f>
        <v>10449</v>
      </c>
      <c r="E37" s="59">
        <f>Sheet2!H36+Sheet2!J36+Sheet2!K36+Sheet2!L36+Sheet2!N36</f>
        <v>17156</v>
      </c>
      <c r="F37" s="59">
        <f>Sheet2!I36+Sheet2!M36+Sheet2!R36+Sheet2!S36</f>
        <v>13307</v>
      </c>
      <c r="G37" s="59">
        <f t="shared" si="0"/>
        <v>1668218</v>
      </c>
      <c r="H37" s="79" t="s">
        <v>1305</v>
      </c>
      <c r="I37" s="59">
        <f>Sheet2!B36+Sheet2!C36+Sheet2!D36+Sheet2!E36</f>
        <v>1627306</v>
      </c>
      <c r="J37" s="59">
        <f>Sheet2!O36+Sheet2!P36+Sheet2!Q36</f>
        <v>4106</v>
      </c>
      <c r="K37" s="59">
        <f>Sheet2!J36+Sheet2!K36+Sheet2!L36+Sheet2!N36</f>
        <v>11694</v>
      </c>
      <c r="L37" s="59">
        <f>Sheet2!F36+Sheet2!G36+Sheet2!H36+Sheet2!I36</f>
        <v>15645</v>
      </c>
      <c r="M37" s="59">
        <f>Sheet2!M36+Sheet2!R36+Sheet2!S36</f>
        <v>9467</v>
      </c>
      <c r="N37" s="59">
        <f t="shared" si="1"/>
        <v>1668218</v>
      </c>
    </row>
    <row r="38" spans="2:14" x14ac:dyDescent="0.15">
      <c r="B38" s="79" t="str">
        <f>Sheet2!A37</f>
        <v>Avon and Somerset</v>
      </c>
      <c r="C38" s="59">
        <f>Sheet2!B37+Sheet2!C37+Sheet2!D37+Sheet2!E37</f>
        <v>1491970</v>
      </c>
      <c r="D38" s="59">
        <f>Sheet2!F37+Sheet2!G37+Sheet2!O37+Sheet2!P37+Sheet2!Q37</f>
        <v>45787</v>
      </c>
      <c r="E38" s="59">
        <f>Sheet2!H37+Sheet2!J37+Sheet2!K37+Sheet2!L37+Sheet2!N37</f>
        <v>40482</v>
      </c>
      <c r="F38" s="59">
        <f>Sheet2!I37+Sheet2!M37+Sheet2!R37+Sheet2!S37</f>
        <v>21316</v>
      </c>
      <c r="G38" s="59">
        <f t="shared" si="0"/>
        <v>1599555</v>
      </c>
      <c r="H38" s="79" t="s">
        <v>1323</v>
      </c>
      <c r="I38" s="59">
        <f>Sheet2!B37+Sheet2!C37+Sheet2!D37+Sheet2!E37</f>
        <v>1491970</v>
      </c>
      <c r="J38" s="59">
        <f>Sheet2!O37+Sheet2!P37+Sheet2!Q37</f>
        <v>30923</v>
      </c>
      <c r="K38" s="59">
        <f>Sheet2!J37+Sheet2!K37+Sheet2!L37+Sheet2!N37</f>
        <v>33005</v>
      </c>
      <c r="L38" s="59">
        <f>Sheet2!F37+Sheet2!G37+Sheet2!H37+Sheet2!I37</f>
        <v>28277</v>
      </c>
      <c r="M38" s="59">
        <f>Sheet2!M37+Sheet2!R37+Sheet2!S37</f>
        <v>15380</v>
      </c>
      <c r="N38" s="59">
        <f t="shared" si="1"/>
        <v>1599555</v>
      </c>
    </row>
    <row r="39" spans="2:14" x14ac:dyDescent="0.15">
      <c r="B39" s="79" t="str">
        <f>Sheet2!A38</f>
        <v>Gloucestershire</v>
      </c>
      <c r="C39" s="59">
        <f>Sheet2!B38+Sheet2!C38+Sheet2!D38+Sheet2!E38</f>
        <v>569647</v>
      </c>
      <c r="D39" s="59">
        <f>Sheet2!F38+Sheet2!G38+Sheet2!O38+Sheet2!P38+Sheet2!Q38</f>
        <v>9700</v>
      </c>
      <c r="E39" s="59">
        <f>Sheet2!H38+Sheet2!J38+Sheet2!K38+Sheet2!L38+Sheet2!N38</f>
        <v>12875</v>
      </c>
      <c r="F39" s="59">
        <f>Sheet2!I38+Sheet2!M38+Sheet2!R38+Sheet2!S38</f>
        <v>4762</v>
      </c>
      <c r="G39" s="59">
        <f t="shared" si="0"/>
        <v>596984</v>
      </c>
      <c r="H39" s="79" t="s">
        <v>1337</v>
      </c>
      <c r="I39" s="59">
        <f>Sheet2!B38+Sheet2!C38+Sheet2!D38+Sheet2!E38</f>
        <v>569647</v>
      </c>
      <c r="J39" s="59">
        <f>Sheet2!O38+Sheet2!P38+Sheet2!Q38</f>
        <v>5150</v>
      </c>
      <c r="K39" s="59">
        <f>Sheet2!J38+Sheet2!K38+Sheet2!L38+Sheet2!N38</f>
        <v>10522</v>
      </c>
      <c r="L39" s="59">
        <f>Sheet2!F38+Sheet2!G38+Sheet2!H38+Sheet2!I38</f>
        <v>8661</v>
      </c>
      <c r="M39" s="59">
        <f>Sheet2!M38+Sheet2!R38+Sheet2!S38</f>
        <v>3004</v>
      </c>
      <c r="N39" s="59">
        <f t="shared" si="1"/>
        <v>596984</v>
      </c>
    </row>
    <row r="40" spans="2:14" x14ac:dyDescent="0.15">
      <c r="B40" s="79" t="str">
        <f>Sheet2!A39</f>
        <v>Wiltshire</v>
      </c>
      <c r="C40" s="59">
        <f>Sheet2!B39+Sheet2!C39+Sheet2!D39+Sheet2!E39</f>
        <v>642869</v>
      </c>
      <c r="D40" s="59">
        <f>Sheet2!F39+Sheet2!G39+Sheet2!O39+Sheet2!P39+Sheet2!Q39</f>
        <v>10787</v>
      </c>
      <c r="E40" s="59">
        <f>Sheet2!H39+Sheet2!J39+Sheet2!K39+Sheet2!L39+Sheet2!N39</f>
        <v>20209</v>
      </c>
      <c r="F40" s="59">
        <f>Sheet2!I39+Sheet2!M39+Sheet2!R39+Sheet2!S39</f>
        <v>6272</v>
      </c>
      <c r="G40" s="59">
        <f t="shared" si="0"/>
        <v>680137</v>
      </c>
      <c r="H40" s="79" t="s">
        <v>1346</v>
      </c>
      <c r="I40" s="59">
        <f>Sheet2!B39+Sheet2!C39+Sheet2!D39+Sheet2!E39</f>
        <v>642869</v>
      </c>
      <c r="J40" s="59">
        <f>Sheet2!O39+Sheet2!P39+Sheet2!Q39</f>
        <v>6089</v>
      </c>
      <c r="K40" s="59">
        <f>Sheet2!J39+Sheet2!K39+Sheet2!L39+Sheet2!N39</f>
        <v>17379</v>
      </c>
      <c r="L40" s="59">
        <f>Sheet2!F39+Sheet2!G39+Sheet2!H39+Sheet2!I39</f>
        <v>9794</v>
      </c>
      <c r="M40" s="59">
        <f>Sheet2!M39+Sheet2!R39+Sheet2!S39</f>
        <v>4006</v>
      </c>
      <c r="N40" s="59">
        <f t="shared" si="1"/>
        <v>680137</v>
      </c>
    </row>
    <row r="41" spans="2:14" x14ac:dyDescent="0.15">
      <c r="B41" s="79" t="str">
        <f>Sheet2!A40</f>
        <v>Dorset</v>
      </c>
      <c r="C41" s="59">
        <f>Sheet2!B40+Sheet2!C40+Sheet2!D40+Sheet2!E40</f>
        <v>714637</v>
      </c>
      <c r="D41" s="59">
        <f>Sheet2!F40+Sheet2!G40+Sheet2!O40+Sheet2!P40+Sheet2!Q40</f>
        <v>6972</v>
      </c>
      <c r="E41" s="59">
        <f>Sheet2!H40+Sheet2!J40+Sheet2!K40+Sheet2!L40+Sheet2!N40</f>
        <v>13982</v>
      </c>
      <c r="F41" s="59">
        <f>Sheet2!I40+Sheet2!M40+Sheet2!R40+Sheet2!S40</f>
        <v>8450</v>
      </c>
      <c r="G41" s="59">
        <f t="shared" si="0"/>
        <v>744041</v>
      </c>
      <c r="H41" s="79" t="s">
        <v>1351</v>
      </c>
      <c r="I41" s="59">
        <f>Sheet2!B40+Sheet2!C40+Sheet2!D40+Sheet2!E40</f>
        <v>714637</v>
      </c>
      <c r="J41" s="59">
        <f>Sheet2!O40+Sheet2!P40+Sheet2!Q40</f>
        <v>3208</v>
      </c>
      <c r="K41" s="59">
        <f>Sheet2!J40+Sheet2!K40+Sheet2!L40+Sheet2!N40</f>
        <v>10694</v>
      </c>
      <c r="L41" s="59">
        <f>Sheet2!F40+Sheet2!G40+Sheet2!H40+Sheet2!I40</f>
        <v>9507</v>
      </c>
      <c r="M41" s="59">
        <f>Sheet2!M40+Sheet2!R40+Sheet2!S40</f>
        <v>5995</v>
      </c>
      <c r="N41" s="59">
        <f t="shared" si="1"/>
        <v>744041</v>
      </c>
    </row>
    <row r="42" spans="2:14" x14ac:dyDescent="0.15">
      <c r="B42" s="79" t="str">
        <f>Sheet2!A41</f>
        <v>North Wales</v>
      </c>
      <c r="C42" s="59">
        <f>Sheet2!B41+Sheet2!C41+Sheet2!D41+Sheet2!E41</f>
        <v>670704</v>
      </c>
      <c r="D42" s="59">
        <f>Sheet2!F41+Sheet2!G41+Sheet2!O41+Sheet2!P41+Sheet2!Q41</f>
        <v>3712</v>
      </c>
      <c r="E42" s="59">
        <f>Sheet2!H41+Sheet2!J41+Sheet2!K41+Sheet2!L41+Sheet2!N41</f>
        <v>7976</v>
      </c>
      <c r="F42" s="59">
        <f>Sheet2!I41+Sheet2!M41+Sheet2!R41+Sheet2!S41</f>
        <v>5545</v>
      </c>
      <c r="G42" s="59">
        <f t="shared" si="0"/>
        <v>687937</v>
      </c>
      <c r="H42" s="79" t="s">
        <v>1362</v>
      </c>
      <c r="I42" s="59">
        <f>Sheet2!B41+Sheet2!C41+Sheet2!D41+Sheet2!E41</f>
        <v>670704</v>
      </c>
      <c r="J42" s="59">
        <f>Sheet2!O41+Sheet2!P41+Sheet2!Q41</f>
        <v>1497</v>
      </c>
      <c r="K42" s="59">
        <f>Sheet2!J41+Sheet2!K41+Sheet2!L41+Sheet2!N41</f>
        <v>6336</v>
      </c>
      <c r="L42" s="59">
        <f>Sheet2!F41+Sheet2!G41+Sheet2!H41+Sheet2!I41</f>
        <v>4950</v>
      </c>
      <c r="M42" s="59">
        <f>Sheet2!M41+Sheet2!R41+Sheet2!S41</f>
        <v>4450</v>
      </c>
      <c r="N42" s="59">
        <f t="shared" si="1"/>
        <v>687937</v>
      </c>
    </row>
    <row r="43" spans="2:14" x14ac:dyDescent="0.15">
      <c r="B43" s="79" t="str">
        <f>Sheet2!A42</f>
        <v>Gwent</v>
      </c>
      <c r="C43" s="59">
        <f>Sheet2!B42+Sheet2!C42+Sheet2!D42+Sheet2!E42</f>
        <v>554377</v>
      </c>
      <c r="D43" s="59">
        <f>Sheet2!F42+Sheet2!G42+Sheet2!O42+Sheet2!P42+Sheet2!Q42</f>
        <v>6228</v>
      </c>
      <c r="E43" s="59">
        <f>Sheet2!H42+Sheet2!J42+Sheet2!K42+Sheet2!L42+Sheet2!N42</f>
        <v>11517</v>
      </c>
      <c r="F43" s="59">
        <f>Sheet2!I42+Sheet2!M42+Sheet2!R42+Sheet2!S42</f>
        <v>4632</v>
      </c>
      <c r="G43" s="59">
        <f t="shared" si="0"/>
        <v>576754</v>
      </c>
      <c r="H43" s="79" t="s">
        <v>1370</v>
      </c>
      <c r="I43" s="59">
        <f>Sheet2!B42+Sheet2!C42+Sheet2!D42+Sheet2!E42</f>
        <v>554377</v>
      </c>
      <c r="J43" s="59">
        <f>Sheet2!O42+Sheet2!P42+Sheet2!Q42</f>
        <v>3185</v>
      </c>
      <c r="K43" s="59">
        <f>Sheet2!J42+Sheet2!K42+Sheet2!L42+Sheet2!N42</f>
        <v>10076</v>
      </c>
      <c r="L43" s="59">
        <f>Sheet2!F42+Sheet2!G42+Sheet2!H42+Sheet2!I42</f>
        <v>5547</v>
      </c>
      <c r="M43" s="59">
        <f>Sheet2!M42+Sheet2!R42+Sheet2!S42</f>
        <v>3569</v>
      </c>
      <c r="N43" s="59">
        <f t="shared" si="1"/>
        <v>576754</v>
      </c>
    </row>
    <row r="44" spans="2:14" x14ac:dyDescent="0.15">
      <c r="B44" s="79" t="str">
        <f>Sheet2!A43</f>
        <v>South Wales</v>
      </c>
      <c r="C44" s="59">
        <f>Sheet2!B43+Sheet2!C43+Sheet2!D43+Sheet2!E43</f>
        <v>1198458</v>
      </c>
      <c r="D44" s="59">
        <f>Sheet2!F43+Sheet2!G43+Sheet2!O43+Sheet2!P43+Sheet2!Q43</f>
        <v>21684</v>
      </c>
      <c r="E44" s="59">
        <f>Sheet2!H43+Sheet2!J43+Sheet2!K43+Sheet2!L43+Sheet2!N43</f>
        <v>40572</v>
      </c>
      <c r="F44" s="59">
        <f>Sheet2!I43+Sheet2!M43+Sheet2!R43+Sheet2!S43</f>
        <v>22937</v>
      </c>
      <c r="G44" s="59">
        <f t="shared" si="0"/>
        <v>1283651</v>
      </c>
      <c r="H44" s="79" t="s">
        <v>1377</v>
      </c>
      <c r="I44" s="59">
        <f>Sheet2!B43+Sheet2!C43+Sheet2!D43+Sheet2!E43</f>
        <v>1198458</v>
      </c>
      <c r="J44" s="59">
        <f>Sheet2!O43+Sheet2!P43+Sheet2!Q43</f>
        <v>12738</v>
      </c>
      <c r="K44" s="59">
        <f>Sheet2!J43+Sheet2!K43+Sheet2!L43+Sheet2!N43</f>
        <v>35804</v>
      </c>
      <c r="L44" s="59">
        <f>Sheet2!F43+Sheet2!G43+Sheet2!H43+Sheet2!I43</f>
        <v>17762</v>
      </c>
      <c r="M44" s="59">
        <f>Sheet2!M43+Sheet2!R43+Sheet2!S43</f>
        <v>18889</v>
      </c>
      <c r="N44" s="59">
        <f t="shared" si="1"/>
        <v>1283651</v>
      </c>
    </row>
    <row r="45" spans="2:14" x14ac:dyDescent="0.15">
      <c r="B45" s="79" t="str">
        <f>Sheet2!A44</f>
        <v>Dyfed-Powys</v>
      </c>
      <c r="C45" s="59">
        <f>Sheet2!B44+Sheet2!C44+Sheet2!D44+Sheet2!E44</f>
        <v>504714</v>
      </c>
      <c r="D45" s="59">
        <f>Sheet2!F44+Sheet2!G44+Sheet2!O44+Sheet2!P44+Sheet2!Q44</f>
        <v>2175</v>
      </c>
      <c r="E45" s="59">
        <f>Sheet2!H44+Sheet2!J44+Sheet2!K44+Sheet2!L44+Sheet2!N44</f>
        <v>5444</v>
      </c>
      <c r="F45" s="59">
        <f>Sheet2!I44+Sheet2!M44+Sheet2!R44+Sheet2!S44</f>
        <v>2781</v>
      </c>
      <c r="G45" s="59">
        <f t="shared" si="0"/>
        <v>515114</v>
      </c>
      <c r="H45" s="79" t="s">
        <v>1388</v>
      </c>
      <c r="I45" s="59">
        <f>Sheet2!B44+Sheet2!C44+Sheet2!D44+Sheet2!E44</f>
        <v>504714</v>
      </c>
      <c r="J45" s="59">
        <f>Sheet2!O44+Sheet2!P44+Sheet2!Q44</f>
        <v>856</v>
      </c>
      <c r="K45" s="59">
        <f>Sheet2!J44+Sheet2!K44+Sheet2!L44+Sheet2!N44</f>
        <v>4274</v>
      </c>
      <c r="L45" s="59">
        <f>Sheet2!F44+Sheet2!G44+Sheet2!H44+Sheet2!I44</f>
        <v>3262</v>
      </c>
      <c r="M45" s="59">
        <f>Sheet2!M44+Sheet2!R44+Sheet2!S44</f>
        <v>2008</v>
      </c>
      <c r="N45" s="59">
        <f t="shared" si="1"/>
        <v>515114</v>
      </c>
    </row>
    <row r="46" spans="2:14" x14ac:dyDescent="0.15">
      <c r="B46" s="79" t="s">
        <v>24</v>
      </c>
      <c r="C46" s="59">
        <f>Sheet2!B45+Sheet2!C45+Sheet2!D45+Sheet2!E45</f>
        <v>48209395</v>
      </c>
      <c r="D46" s="59">
        <f>Sheet2!F45+Sheet2!G45+Sheet2!O45+Sheet2!P45+Sheet2!Q45</f>
        <v>2457579</v>
      </c>
      <c r="E46" s="59">
        <f>Sheet2!H45+Sheet2!J45+Sheet2!K45+Sheet2!L45+Sheet2!N45</f>
        <v>4162117</v>
      </c>
      <c r="F46" s="59">
        <f>Sheet2!I45+Sheet2!M45+Sheet2!R45+Sheet2!S45</f>
        <v>1246821</v>
      </c>
      <c r="G46" s="59">
        <f t="shared" si="0"/>
        <v>56075912</v>
      </c>
      <c r="H46" s="79" t="s">
        <v>24</v>
      </c>
      <c r="I46" s="59">
        <f>Sheet2!B45+Sheet2!C45+Sheet2!D45+Sheet2!E45</f>
        <v>48209395</v>
      </c>
      <c r="J46" s="59">
        <f>Sheet2!O45+Sheet2!P45+Sheet2!Q45</f>
        <v>1864890</v>
      </c>
      <c r="K46" s="59">
        <f>Sheet2!J45+Sheet2!K45+Sheet2!L45+Sheet2!N45</f>
        <v>3820390</v>
      </c>
      <c r="L46" s="59">
        <f>Sheet2!F45+Sheet2!G45+Sheet2!H45+Sheet2!I45</f>
        <v>1224400</v>
      </c>
      <c r="M46" s="59">
        <f>Sheet2!M45+Sheet2!R45+Sheet2!S45</f>
        <v>956837</v>
      </c>
      <c r="N46" s="59">
        <f t="shared" si="1"/>
        <v>56075912</v>
      </c>
    </row>
    <row r="47" spans="2:14" x14ac:dyDescent="0.15">
      <c r="B47" s="79"/>
      <c r="C47" s="59"/>
      <c r="D47" s="59"/>
      <c r="E47" s="59"/>
      <c r="F47" s="59"/>
      <c r="G47" s="59"/>
      <c r="I47" s="59"/>
      <c r="J47" s="59"/>
      <c r="K47" s="59"/>
      <c r="L47" s="59"/>
      <c r="M47" s="59"/>
      <c r="N47" s="59"/>
    </row>
    <row r="48" spans="2:14" x14ac:dyDescent="0.15">
      <c r="B48" s="47" t="s">
        <v>1419</v>
      </c>
      <c r="I48" s="47" t="s">
        <v>1420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2"/>
  <sheetViews>
    <sheetView view="pageBreakPreview" topLeftCell="A60" zoomScale="140" zoomScaleNormal="100" zoomScalePageLayoutView="140" workbookViewId="0">
      <selection activeCell="I2" sqref="I2"/>
    </sheetView>
  </sheetViews>
  <sheetFormatPr baseColWidth="10" defaultColWidth="9" defaultRowHeight="13" x14ac:dyDescent="0.15"/>
  <cols>
    <col min="1" max="1" width="7" style="47" customWidth="1"/>
    <col min="2" max="2" width="29" style="47" customWidth="1"/>
    <col min="3" max="8" width="9.19921875" style="47" customWidth="1"/>
    <col min="9" max="9" width="16.19921875" style="47" customWidth="1"/>
    <col min="10" max="1025" width="9.19921875" style="47" customWidth="1"/>
  </cols>
  <sheetData>
    <row r="1" spans="2:21" x14ac:dyDescent="0.15">
      <c r="E1" s="80" t="s">
        <v>1421</v>
      </c>
      <c r="F1" s="81" t="s">
        <v>1422</v>
      </c>
    </row>
    <row r="2" spans="2:21" x14ac:dyDescent="0.15">
      <c r="C2" s="52" t="s">
        <v>892</v>
      </c>
      <c r="D2" s="52" t="s">
        <v>893</v>
      </c>
      <c r="E2" s="52" t="s">
        <v>894</v>
      </c>
      <c r="F2" s="82" t="s">
        <v>896</v>
      </c>
      <c r="G2" s="52" t="s">
        <v>897</v>
      </c>
      <c r="I2" s="52" t="s">
        <v>892</v>
      </c>
      <c r="J2" s="52" t="s">
        <v>893</v>
      </c>
      <c r="K2" s="52" t="s">
        <v>894</v>
      </c>
      <c r="L2" s="52" t="s">
        <v>895</v>
      </c>
      <c r="M2" s="52" t="s">
        <v>896</v>
      </c>
      <c r="N2" s="52" t="s">
        <v>897</v>
      </c>
      <c r="P2" s="52"/>
      <c r="Q2" s="52"/>
      <c r="R2" s="52"/>
      <c r="S2" s="52"/>
      <c r="T2" s="52"/>
      <c r="U2" s="52"/>
    </row>
    <row r="3" spans="2:21" x14ac:dyDescent="0.15">
      <c r="B3" s="79" t="s">
        <v>1423</v>
      </c>
      <c r="C3" s="59">
        <f>Sheet3!C38</f>
        <v>1491970</v>
      </c>
      <c r="D3" s="59">
        <f>Sheet3!D38</f>
        <v>45787</v>
      </c>
      <c r="E3" s="59">
        <f>Sheet3!E38</f>
        <v>40482</v>
      </c>
      <c r="F3" s="59">
        <f>Sheet3!F38</f>
        <v>21316</v>
      </c>
      <c r="G3" s="59">
        <f t="shared" ref="G3:G46" si="0">SUM(C3:F3)</f>
        <v>1599555</v>
      </c>
      <c r="I3" s="59">
        <f>Sheet3!I38</f>
        <v>1491970</v>
      </c>
      <c r="J3" s="59">
        <f>Sheet3!J38</f>
        <v>30923</v>
      </c>
      <c r="K3" s="59">
        <f>Sheet3!K38</f>
        <v>33005</v>
      </c>
      <c r="L3" s="59">
        <f>Sheet3!L38</f>
        <v>28277</v>
      </c>
      <c r="M3" s="59">
        <f>Sheet3!M38</f>
        <v>15380</v>
      </c>
      <c r="N3" s="59">
        <f t="shared" ref="N3:N46" si="1">SUM(I3:M3)</f>
        <v>1599555</v>
      </c>
      <c r="P3" s="59"/>
      <c r="Q3" s="59"/>
      <c r="R3" s="59"/>
      <c r="S3" s="59"/>
      <c r="T3" s="59"/>
      <c r="U3" s="59"/>
    </row>
    <row r="4" spans="2:21" x14ac:dyDescent="0.15">
      <c r="B4" s="79" t="s">
        <v>1179</v>
      </c>
      <c r="C4" s="59">
        <f>Sheet3!C28</f>
        <v>476647</v>
      </c>
      <c r="D4" s="59">
        <f>Sheet3!D28</f>
        <v>39763</v>
      </c>
      <c r="E4" s="59">
        <f>Sheet3!E28</f>
        <v>86125</v>
      </c>
      <c r="F4" s="59">
        <f>Sheet3!F28</f>
        <v>12526</v>
      </c>
      <c r="G4" s="59">
        <f t="shared" si="0"/>
        <v>615061</v>
      </c>
      <c r="I4" s="59">
        <f>Sheet3!I28</f>
        <v>476647</v>
      </c>
      <c r="J4" s="59">
        <f>Sheet3!J28</f>
        <v>29725</v>
      </c>
      <c r="K4" s="59">
        <f>Sheet3!K28</f>
        <v>81480</v>
      </c>
      <c r="L4" s="59">
        <f>Sheet3!L28</f>
        <v>18456</v>
      </c>
      <c r="M4" s="59">
        <f>Sheet3!M28</f>
        <v>8753</v>
      </c>
      <c r="N4" s="59">
        <f t="shared" si="1"/>
        <v>615061</v>
      </c>
      <c r="P4" s="59"/>
      <c r="Q4" s="59"/>
      <c r="R4" s="59"/>
      <c r="S4" s="59"/>
      <c r="T4" s="59"/>
      <c r="U4" s="59"/>
    </row>
    <row r="5" spans="2:21" x14ac:dyDescent="0.15">
      <c r="B5" s="79" t="s">
        <v>1152</v>
      </c>
      <c r="C5" s="59">
        <f>Sheet3!C25</f>
        <v>726531</v>
      </c>
      <c r="D5" s="59">
        <f>Sheet3!D25</f>
        <v>16438</v>
      </c>
      <c r="E5" s="59">
        <f>Sheet3!E25</f>
        <v>44814</v>
      </c>
      <c r="F5" s="59">
        <f>Sheet3!F25</f>
        <v>17058</v>
      </c>
      <c r="G5" s="59">
        <f t="shared" si="0"/>
        <v>804841</v>
      </c>
      <c r="I5" s="59">
        <f>Sheet3!I25</f>
        <v>726531</v>
      </c>
      <c r="J5" s="59">
        <f>Sheet3!J25</f>
        <v>10174</v>
      </c>
      <c r="K5" s="59">
        <f>Sheet3!K25</f>
        <v>39535</v>
      </c>
      <c r="L5" s="59">
        <f>Sheet3!L25</f>
        <v>16029</v>
      </c>
      <c r="M5" s="59">
        <f>Sheet3!M25</f>
        <v>12572</v>
      </c>
      <c r="N5" s="59">
        <f t="shared" si="1"/>
        <v>804841</v>
      </c>
      <c r="P5" s="59"/>
      <c r="Q5" s="59"/>
      <c r="R5" s="59"/>
      <c r="S5" s="59"/>
      <c r="T5" s="59"/>
      <c r="U5" s="59"/>
    </row>
    <row r="6" spans="2:21" x14ac:dyDescent="0.15">
      <c r="B6" s="79" t="s">
        <v>987</v>
      </c>
      <c r="C6" s="59">
        <f>Sheet3!C8</f>
        <v>995998</v>
      </c>
      <c r="D6" s="59">
        <f>Sheet3!D8</f>
        <v>8095</v>
      </c>
      <c r="E6" s="59">
        <f>Sheet3!E8</f>
        <v>16139</v>
      </c>
      <c r="F6" s="59">
        <f>Sheet3!F8</f>
        <v>7477</v>
      </c>
      <c r="G6" s="59">
        <f t="shared" si="0"/>
        <v>1027709</v>
      </c>
      <c r="I6" s="59">
        <f>Sheet3!I8</f>
        <v>995998</v>
      </c>
      <c r="J6" s="59">
        <f>Sheet3!J8</f>
        <v>3264</v>
      </c>
      <c r="K6" s="59">
        <f>Sheet3!K8</f>
        <v>12794</v>
      </c>
      <c r="L6" s="59">
        <f>Sheet3!L8</f>
        <v>10423</v>
      </c>
      <c r="M6" s="59">
        <f>Sheet3!M8</f>
        <v>5230</v>
      </c>
      <c r="N6" s="59">
        <f t="shared" si="1"/>
        <v>1027709</v>
      </c>
      <c r="P6" s="59"/>
      <c r="Q6" s="59"/>
      <c r="R6" s="59"/>
      <c r="S6" s="59"/>
      <c r="T6" s="59"/>
      <c r="U6" s="59"/>
    </row>
    <row r="7" spans="2:21" x14ac:dyDescent="0.15">
      <c r="B7" s="79" t="s">
        <v>1048</v>
      </c>
      <c r="C7" s="59">
        <f>Sheet3!C15</f>
        <v>526456</v>
      </c>
      <c r="D7" s="59">
        <f>Sheet3!D15</f>
        <v>5523</v>
      </c>
      <c r="E7" s="59">
        <f>Sheet3!E15</f>
        <v>19592</v>
      </c>
      <c r="F7" s="59">
        <f>Sheet3!F15</f>
        <v>5656</v>
      </c>
      <c r="G7" s="59">
        <f t="shared" si="0"/>
        <v>557227</v>
      </c>
      <c r="I7" s="59">
        <f>Sheet3!I15</f>
        <v>526456</v>
      </c>
      <c r="J7" s="59">
        <f>Sheet3!J15</f>
        <v>3156</v>
      </c>
      <c r="K7" s="59">
        <f>Sheet3!K15</f>
        <v>17419</v>
      </c>
      <c r="L7" s="59">
        <f>Sheet3!L15</f>
        <v>5762</v>
      </c>
      <c r="M7" s="59">
        <f>Sheet3!M15</f>
        <v>4434</v>
      </c>
      <c r="N7" s="59">
        <f t="shared" si="1"/>
        <v>557227</v>
      </c>
      <c r="P7" s="59"/>
      <c r="Q7" s="59"/>
      <c r="R7" s="59"/>
      <c r="S7" s="59"/>
      <c r="T7" s="59"/>
      <c r="U7" s="59"/>
    </row>
    <row r="8" spans="2:21" x14ac:dyDescent="0.15">
      <c r="B8" s="79" t="s">
        <v>939</v>
      </c>
      <c r="C8" s="59">
        <f>Sheet3!C4</f>
        <v>492257</v>
      </c>
      <c r="D8" s="59">
        <f>Sheet3!D4</f>
        <v>1644</v>
      </c>
      <c r="E8" s="59">
        <f>Sheet3!E4</f>
        <v>3794</v>
      </c>
      <c r="F8" s="59">
        <f>Sheet3!F4</f>
        <v>2163</v>
      </c>
      <c r="G8" s="59">
        <f t="shared" si="0"/>
        <v>499858</v>
      </c>
      <c r="I8" s="59">
        <f>Sheet3!I4</f>
        <v>492257</v>
      </c>
      <c r="J8" s="59">
        <f>Sheet3!J4</f>
        <v>579</v>
      </c>
      <c r="K8" s="59">
        <f>Sheet3!K4</f>
        <v>2913</v>
      </c>
      <c r="L8" s="59">
        <f>Sheet3!L4</f>
        <v>2504</v>
      </c>
      <c r="M8" s="59">
        <f>Sheet3!M4</f>
        <v>1605</v>
      </c>
      <c r="N8" s="59">
        <f t="shared" si="1"/>
        <v>499858</v>
      </c>
      <c r="P8" s="59"/>
      <c r="Q8" s="59"/>
      <c r="R8" s="59"/>
      <c r="S8" s="59"/>
      <c r="T8" s="59"/>
      <c r="U8" s="59"/>
    </row>
    <row r="9" spans="2:21" x14ac:dyDescent="0.15">
      <c r="B9" s="79" t="s">
        <v>1101</v>
      </c>
      <c r="C9" s="59">
        <f>Sheet3!C20</f>
        <v>949845</v>
      </c>
      <c r="D9" s="59">
        <f>Sheet3!D20</f>
        <v>18390</v>
      </c>
      <c r="E9" s="59">
        <f>Sheet3!E20</f>
        <v>40696</v>
      </c>
      <c r="F9" s="59">
        <f>Sheet3!F20</f>
        <v>9507</v>
      </c>
      <c r="G9" s="59">
        <f t="shared" si="0"/>
        <v>1018438</v>
      </c>
      <c r="I9" s="59">
        <f>Sheet3!I20</f>
        <v>949845</v>
      </c>
      <c r="J9" s="59">
        <f>Sheet3!J20</f>
        <v>10090</v>
      </c>
      <c r="K9" s="59">
        <f>Sheet3!K20</f>
        <v>36871</v>
      </c>
      <c r="L9" s="59">
        <f>Sheet3!L20</f>
        <v>14351</v>
      </c>
      <c r="M9" s="59">
        <f>Sheet3!M20</f>
        <v>7281</v>
      </c>
      <c r="N9" s="59">
        <f t="shared" si="1"/>
        <v>1018438</v>
      </c>
      <c r="P9" s="59"/>
      <c r="Q9" s="59"/>
      <c r="R9" s="59"/>
      <c r="S9" s="59"/>
      <c r="T9" s="59"/>
      <c r="U9" s="59"/>
    </row>
    <row r="10" spans="2:21" x14ac:dyDescent="0.15">
      <c r="B10" s="79" t="s">
        <v>1305</v>
      </c>
      <c r="C10" s="59">
        <f>Sheet3!C37</f>
        <v>1627306</v>
      </c>
      <c r="D10" s="59">
        <f>Sheet3!D37</f>
        <v>10449</v>
      </c>
      <c r="E10" s="59">
        <f>Sheet3!E37</f>
        <v>17156</v>
      </c>
      <c r="F10" s="59">
        <f>Sheet3!F37</f>
        <v>13307</v>
      </c>
      <c r="G10" s="59">
        <f t="shared" si="0"/>
        <v>1668218</v>
      </c>
      <c r="I10" s="59">
        <f>Sheet3!I37</f>
        <v>1627306</v>
      </c>
      <c r="J10" s="59">
        <f>Sheet3!J37</f>
        <v>4106</v>
      </c>
      <c r="K10" s="59">
        <f>Sheet3!K37</f>
        <v>11694</v>
      </c>
      <c r="L10" s="59">
        <f>Sheet3!L37</f>
        <v>15645</v>
      </c>
      <c r="M10" s="59">
        <f>Sheet3!M37</f>
        <v>9467</v>
      </c>
      <c r="N10" s="59">
        <f t="shared" si="1"/>
        <v>1668218</v>
      </c>
      <c r="P10" s="59"/>
      <c r="Q10" s="59"/>
      <c r="R10" s="59"/>
      <c r="S10" s="59"/>
      <c r="T10" s="59"/>
      <c r="U10" s="59"/>
    </row>
    <row r="11" spans="2:21" x14ac:dyDescent="0.15">
      <c r="B11" s="79" t="s">
        <v>1351</v>
      </c>
      <c r="C11" s="59">
        <f>Sheet3!C41</f>
        <v>714637</v>
      </c>
      <c r="D11" s="59">
        <f>Sheet3!D41</f>
        <v>6972</v>
      </c>
      <c r="E11" s="59">
        <f>Sheet3!E41</f>
        <v>13982</v>
      </c>
      <c r="F11" s="59">
        <f>Sheet3!F41</f>
        <v>8450</v>
      </c>
      <c r="G11" s="59">
        <f t="shared" si="0"/>
        <v>744041</v>
      </c>
      <c r="I11" s="59">
        <f>Sheet3!I41</f>
        <v>714637</v>
      </c>
      <c r="J11" s="59">
        <f>Sheet3!J41</f>
        <v>3208</v>
      </c>
      <c r="K11" s="59">
        <f>Sheet3!K41</f>
        <v>10694</v>
      </c>
      <c r="L11" s="59">
        <f>Sheet3!L41</f>
        <v>9507</v>
      </c>
      <c r="M11" s="59">
        <f>Sheet3!M41</f>
        <v>5995</v>
      </c>
      <c r="N11" s="59">
        <f t="shared" si="1"/>
        <v>744041</v>
      </c>
      <c r="P11" s="59"/>
      <c r="Q11" s="59"/>
      <c r="R11" s="59"/>
      <c r="S11" s="59"/>
      <c r="T11" s="59"/>
      <c r="U11" s="59"/>
    </row>
    <row r="12" spans="2:21" x14ac:dyDescent="0.15">
      <c r="B12" s="79" t="s">
        <v>1006</v>
      </c>
      <c r="C12" s="59">
        <f>Sheet3!C10</f>
        <v>605364</v>
      </c>
      <c r="D12" s="59">
        <f>Sheet3!D10</f>
        <v>2908</v>
      </c>
      <c r="E12" s="59">
        <f>Sheet3!E10</f>
        <v>6557</v>
      </c>
      <c r="F12" s="59">
        <f>Sheet3!F10</f>
        <v>3977</v>
      </c>
      <c r="G12" s="59">
        <f t="shared" si="0"/>
        <v>618806</v>
      </c>
      <c r="I12" s="59">
        <f>Sheet3!I10</f>
        <v>605364</v>
      </c>
      <c r="J12" s="59">
        <f>Sheet3!J10</f>
        <v>1058</v>
      </c>
      <c r="K12" s="59">
        <f>Sheet3!K10</f>
        <v>5114</v>
      </c>
      <c r="L12" s="59">
        <f>Sheet3!L10</f>
        <v>4240</v>
      </c>
      <c r="M12" s="59">
        <f>Sheet3!M10</f>
        <v>3030</v>
      </c>
      <c r="N12" s="59">
        <f t="shared" si="1"/>
        <v>618806</v>
      </c>
      <c r="P12" s="59"/>
      <c r="Q12" s="59"/>
      <c r="R12" s="59"/>
      <c r="S12" s="59"/>
      <c r="T12" s="59"/>
      <c r="U12" s="59"/>
    </row>
    <row r="13" spans="2:21" x14ac:dyDescent="0.15">
      <c r="B13" s="79" t="s">
        <v>1388</v>
      </c>
      <c r="C13" s="59">
        <f>Sheet3!C45</f>
        <v>504714</v>
      </c>
      <c r="D13" s="59">
        <f>Sheet3!D45</f>
        <v>2175</v>
      </c>
      <c r="E13" s="59">
        <f>Sheet3!E45</f>
        <v>5444</v>
      </c>
      <c r="F13" s="59">
        <f>Sheet3!F45</f>
        <v>2781</v>
      </c>
      <c r="G13" s="59">
        <f t="shared" si="0"/>
        <v>515114</v>
      </c>
      <c r="I13" s="59">
        <f>Sheet3!I45</f>
        <v>504714</v>
      </c>
      <c r="J13" s="59">
        <f>Sheet3!J45</f>
        <v>856</v>
      </c>
      <c r="K13" s="59">
        <f>Sheet3!K45</f>
        <v>4274</v>
      </c>
      <c r="L13" s="59">
        <f>Sheet3!L45</f>
        <v>3262</v>
      </c>
      <c r="M13" s="59">
        <f>Sheet3!M45</f>
        <v>2008</v>
      </c>
      <c r="N13" s="59">
        <f t="shared" si="1"/>
        <v>515114</v>
      </c>
      <c r="P13" s="59"/>
      <c r="Q13" s="59"/>
      <c r="R13" s="59"/>
      <c r="S13" s="59"/>
      <c r="T13" s="59"/>
      <c r="U13" s="59"/>
    </row>
    <row r="14" spans="2:21" x14ac:dyDescent="0.15">
      <c r="B14" s="79" t="s">
        <v>1198</v>
      </c>
      <c r="C14" s="59">
        <f>Sheet3!C30</f>
        <v>1608308</v>
      </c>
      <c r="D14" s="59">
        <f>Sheet3!D30</f>
        <v>47922</v>
      </c>
      <c r="E14" s="59">
        <f>Sheet3!E30</f>
        <v>46787</v>
      </c>
      <c r="F14" s="59">
        <f>Sheet3!F30</f>
        <v>21933</v>
      </c>
      <c r="G14" s="59">
        <f t="shared" si="0"/>
        <v>1724950</v>
      </c>
      <c r="I14" s="59">
        <f>Sheet3!I30</f>
        <v>1608308</v>
      </c>
      <c r="J14" s="59">
        <f>Sheet3!J30</f>
        <v>34679</v>
      </c>
      <c r="K14" s="59">
        <f>Sheet3!K30</f>
        <v>38954</v>
      </c>
      <c r="L14" s="59">
        <f>Sheet3!L30</f>
        <v>27635</v>
      </c>
      <c r="M14" s="59">
        <f>Sheet3!M30</f>
        <v>15374</v>
      </c>
      <c r="N14" s="59">
        <f t="shared" si="1"/>
        <v>1724950</v>
      </c>
      <c r="P14" s="59"/>
      <c r="Q14" s="59"/>
      <c r="R14" s="59"/>
      <c r="S14" s="59"/>
      <c r="T14" s="59"/>
      <c r="U14" s="59"/>
    </row>
    <row r="15" spans="2:21" x14ac:dyDescent="0.15">
      <c r="B15" s="79" t="s">
        <v>1337</v>
      </c>
      <c r="C15" s="59">
        <f>Sheet3!C39</f>
        <v>569647</v>
      </c>
      <c r="D15" s="59">
        <f>Sheet3!D39</f>
        <v>9700</v>
      </c>
      <c r="E15" s="59">
        <f>Sheet3!E39</f>
        <v>12875</v>
      </c>
      <c r="F15" s="59">
        <f>Sheet3!F39</f>
        <v>4762</v>
      </c>
      <c r="G15" s="59">
        <f t="shared" si="0"/>
        <v>596984</v>
      </c>
      <c r="I15" s="59">
        <f>Sheet3!I39</f>
        <v>569647</v>
      </c>
      <c r="J15" s="59">
        <f>Sheet3!J39</f>
        <v>5150</v>
      </c>
      <c r="K15" s="59">
        <f>Sheet3!K39</f>
        <v>10522</v>
      </c>
      <c r="L15" s="59">
        <f>Sheet3!L39</f>
        <v>8661</v>
      </c>
      <c r="M15" s="59">
        <f>Sheet3!M39</f>
        <v>3004</v>
      </c>
      <c r="N15" s="59">
        <f t="shared" si="1"/>
        <v>596984</v>
      </c>
      <c r="P15" s="59"/>
      <c r="Q15" s="59"/>
      <c r="R15" s="59"/>
      <c r="S15" s="59"/>
      <c r="T15" s="59"/>
      <c r="U15" s="59"/>
    </row>
    <row r="16" spans="2:21" x14ac:dyDescent="0.15">
      <c r="B16" s="79" t="s">
        <v>973</v>
      </c>
      <c r="C16" s="59">
        <f>Sheet3!C7</f>
        <v>2248123</v>
      </c>
      <c r="D16" s="59">
        <f>Sheet3!D7</f>
        <v>107225</v>
      </c>
      <c r="E16" s="59">
        <f>Sheet3!E7</f>
        <v>261751</v>
      </c>
      <c r="F16" s="59">
        <f>Sheet3!F7</f>
        <v>65429</v>
      </c>
      <c r="G16" s="59">
        <f t="shared" si="0"/>
        <v>2682528</v>
      </c>
      <c r="I16" s="59">
        <f>Sheet3!I7</f>
        <v>2248123</v>
      </c>
      <c r="J16" s="59">
        <f>Sheet3!J7</f>
        <v>74097</v>
      </c>
      <c r="K16" s="59">
        <f>Sheet3!K7</f>
        <v>246094</v>
      </c>
      <c r="L16" s="59">
        <f>Sheet3!L7</f>
        <v>60710</v>
      </c>
      <c r="M16" s="59">
        <f>Sheet3!M7</f>
        <v>53504</v>
      </c>
      <c r="N16" s="59">
        <f t="shared" si="1"/>
        <v>2682528</v>
      </c>
      <c r="P16" s="59"/>
      <c r="Q16" s="59"/>
      <c r="R16" s="59"/>
      <c r="S16" s="59"/>
      <c r="T16" s="59"/>
      <c r="U16" s="59"/>
    </row>
    <row r="17" spans="2:21" x14ac:dyDescent="0.15">
      <c r="B17" s="79" t="s">
        <v>1370</v>
      </c>
      <c r="C17" s="59">
        <f>Sheet3!C43</f>
        <v>554377</v>
      </c>
      <c r="D17" s="59">
        <f>Sheet3!D43</f>
        <v>6228</v>
      </c>
      <c r="E17" s="59">
        <f>Sheet3!E43</f>
        <v>11517</v>
      </c>
      <c r="F17" s="59">
        <f>Sheet3!F43</f>
        <v>4632</v>
      </c>
      <c r="G17" s="59">
        <f t="shared" si="0"/>
        <v>576754</v>
      </c>
      <c r="I17" s="59">
        <f>Sheet3!I43</f>
        <v>554377</v>
      </c>
      <c r="J17" s="59">
        <f>Sheet3!J43</f>
        <v>3185</v>
      </c>
      <c r="K17" s="59">
        <f>Sheet3!K43</f>
        <v>10076</v>
      </c>
      <c r="L17" s="59">
        <f>Sheet3!L43</f>
        <v>5547</v>
      </c>
      <c r="M17" s="59">
        <f>Sheet3!M43</f>
        <v>3569</v>
      </c>
      <c r="N17" s="59">
        <f t="shared" si="1"/>
        <v>576754</v>
      </c>
      <c r="P17" s="59"/>
      <c r="Q17" s="59"/>
      <c r="R17" s="59"/>
      <c r="S17" s="59"/>
      <c r="T17" s="59"/>
      <c r="U17" s="59"/>
    </row>
    <row r="18" spans="2:21" x14ac:dyDescent="0.15">
      <c r="B18" s="79" t="s">
        <v>1241</v>
      </c>
      <c r="C18" s="59">
        <f>Sheet3!C32</f>
        <v>1771378</v>
      </c>
      <c r="D18" s="59">
        <f>Sheet3!D32</f>
        <v>29872</v>
      </c>
      <c r="E18" s="59">
        <f>Sheet3!E32</f>
        <v>69147</v>
      </c>
      <c r="F18" s="59">
        <f>Sheet3!F32</f>
        <v>27594</v>
      </c>
      <c r="G18" s="59">
        <f t="shared" si="0"/>
        <v>1897991</v>
      </c>
      <c r="I18" s="59">
        <f>Sheet3!I32</f>
        <v>1771378</v>
      </c>
      <c r="J18" s="59">
        <f>Sheet3!J32</f>
        <v>17445</v>
      </c>
      <c r="K18" s="59">
        <f>Sheet3!K32</f>
        <v>57352</v>
      </c>
      <c r="L18" s="59">
        <f>Sheet3!L32</f>
        <v>30905</v>
      </c>
      <c r="M18" s="59">
        <f>Sheet3!M32</f>
        <v>20911</v>
      </c>
      <c r="N18" s="59">
        <f t="shared" si="1"/>
        <v>1897991</v>
      </c>
      <c r="P18" s="59"/>
      <c r="Q18" s="59"/>
      <c r="R18" s="59"/>
      <c r="S18" s="59"/>
      <c r="T18" s="59"/>
      <c r="U18" s="59"/>
    </row>
    <row r="19" spans="2:21" x14ac:dyDescent="0.15">
      <c r="B19" s="79" t="s">
        <v>475</v>
      </c>
      <c r="C19" s="59">
        <f>Sheet3!C29</f>
        <v>977495</v>
      </c>
      <c r="D19" s="59">
        <f>Sheet3!D29</f>
        <v>43550</v>
      </c>
      <c r="E19" s="59">
        <f>Sheet3!E29</f>
        <v>72822</v>
      </c>
      <c r="F19" s="59">
        <f>Sheet3!F29</f>
        <v>22195</v>
      </c>
      <c r="G19" s="59">
        <f t="shared" si="0"/>
        <v>1116062</v>
      </c>
      <c r="I19" s="59">
        <f>Sheet3!I29</f>
        <v>977495</v>
      </c>
      <c r="J19" s="59">
        <f>Sheet3!J29</f>
        <v>31401</v>
      </c>
      <c r="K19" s="59">
        <f>Sheet3!K29</f>
        <v>64119</v>
      </c>
      <c r="L19" s="59">
        <f>Sheet3!L29</f>
        <v>27497</v>
      </c>
      <c r="M19" s="59">
        <f>Sheet3!M29</f>
        <v>15550</v>
      </c>
      <c r="N19" s="59">
        <f t="shared" si="1"/>
        <v>1116062</v>
      </c>
      <c r="P19" s="59"/>
      <c r="Q19" s="59"/>
      <c r="R19" s="59"/>
      <c r="S19" s="59"/>
      <c r="T19" s="59"/>
      <c r="U19" s="59"/>
    </row>
    <row r="20" spans="2:21" x14ac:dyDescent="0.15">
      <c r="B20" s="79" t="s">
        <v>1038</v>
      </c>
      <c r="C20" s="59">
        <f>Sheet3!C14</f>
        <v>885279</v>
      </c>
      <c r="D20" s="59">
        <f>Sheet3!D14</f>
        <v>8290</v>
      </c>
      <c r="E20" s="59">
        <f>Sheet3!E14</f>
        <v>14741</v>
      </c>
      <c r="F20" s="59">
        <f>Sheet3!F14</f>
        <v>9337</v>
      </c>
      <c r="G20" s="59">
        <f t="shared" si="0"/>
        <v>917647</v>
      </c>
      <c r="I20" s="59">
        <f>Sheet3!I14</f>
        <v>885279</v>
      </c>
      <c r="J20" s="59">
        <f>Sheet3!J14</f>
        <v>4499</v>
      </c>
      <c r="K20" s="59">
        <f>Sheet3!K14</f>
        <v>12191</v>
      </c>
      <c r="L20" s="59">
        <f>Sheet3!L14</f>
        <v>8185</v>
      </c>
      <c r="M20" s="59">
        <f>Sheet3!M14</f>
        <v>7493</v>
      </c>
      <c r="N20" s="59">
        <f t="shared" si="1"/>
        <v>917647</v>
      </c>
      <c r="P20" s="59"/>
      <c r="Q20" s="59"/>
      <c r="R20" s="59"/>
      <c r="S20" s="59"/>
      <c r="T20" s="59"/>
      <c r="U20" s="59"/>
    </row>
    <row r="21" spans="2:21" x14ac:dyDescent="0.15">
      <c r="B21" s="79" t="s">
        <v>1272</v>
      </c>
      <c r="C21" s="59">
        <f>Sheet3!C34</f>
        <v>1607681</v>
      </c>
      <c r="D21" s="59">
        <f>Sheet3!D34</f>
        <v>34607</v>
      </c>
      <c r="E21" s="59">
        <f>Sheet3!E34</f>
        <v>63252</v>
      </c>
      <c r="F21" s="59">
        <f>Sheet3!F34</f>
        <v>22125</v>
      </c>
      <c r="G21" s="59">
        <f t="shared" si="0"/>
        <v>1727665</v>
      </c>
      <c r="I21" s="59">
        <f>Sheet3!I34</f>
        <v>1607681</v>
      </c>
      <c r="J21" s="59">
        <f>Sheet3!J34</f>
        <v>22879</v>
      </c>
      <c r="K21" s="59">
        <f>Sheet3!K34</f>
        <v>54186</v>
      </c>
      <c r="L21" s="59">
        <f>Sheet3!L34</f>
        <v>27283</v>
      </c>
      <c r="M21" s="59">
        <f>Sheet3!M34</f>
        <v>15636</v>
      </c>
      <c r="N21" s="59">
        <f t="shared" si="1"/>
        <v>1727665</v>
      </c>
      <c r="P21" s="59"/>
      <c r="Q21" s="59"/>
      <c r="R21" s="59"/>
      <c r="S21" s="59"/>
      <c r="T21" s="59"/>
      <c r="U21" s="59"/>
    </row>
    <row r="22" spans="2:21" x14ac:dyDescent="0.15">
      <c r="B22" s="79" t="s">
        <v>948</v>
      </c>
      <c r="C22" s="59">
        <f>Sheet3!C5</f>
        <v>1320035</v>
      </c>
      <c r="D22" s="59">
        <f>Sheet3!D5</f>
        <v>12660</v>
      </c>
      <c r="E22" s="59">
        <f>Sheet3!E5</f>
        <v>114792</v>
      </c>
      <c r="F22" s="59">
        <f>Sheet3!F5</f>
        <v>13406</v>
      </c>
      <c r="G22" s="59">
        <f t="shared" si="0"/>
        <v>1460893</v>
      </c>
      <c r="I22" s="59">
        <f>Sheet3!I5</f>
        <v>1320035</v>
      </c>
      <c r="J22" s="59">
        <f>Sheet3!J5</f>
        <v>5377</v>
      </c>
      <c r="K22" s="59">
        <f>Sheet3!K5</f>
        <v>108784</v>
      </c>
      <c r="L22" s="59">
        <f>Sheet3!L5</f>
        <v>16300</v>
      </c>
      <c r="M22" s="59">
        <f>Sheet3!M5</f>
        <v>10397</v>
      </c>
      <c r="N22" s="59">
        <f t="shared" si="1"/>
        <v>1460893</v>
      </c>
      <c r="P22" s="59"/>
      <c r="Q22" s="59"/>
      <c r="R22" s="59"/>
      <c r="S22" s="59"/>
      <c r="T22" s="59"/>
      <c r="U22" s="59"/>
    </row>
    <row r="23" spans="2:21" x14ac:dyDescent="0.15">
      <c r="B23" s="79" t="s">
        <v>1132</v>
      </c>
      <c r="C23" s="59">
        <f>Sheet3!C23</f>
        <v>797704</v>
      </c>
      <c r="D23" s="59">
        <f>Sheet3!D23</f>
        <v>34359</v>
      </c>
      <c r="E23" s="59">
        <f>Sheet3!E23</f>
        <v>162531</v>
      </c>
      <c r="F23" s="59">
        <f>Sheet3!F23</f>
        <v>23103</v>
      </c>
      <c r="G23" s="59">
        <f t="shared" si="0"/>
        <v>1017697</v>
      </c>
      <c r="I23" s="59">
        <f>Sheet3!I23</f>
        <v>797704</v>
      </c>
      <c r="J23" s="59">
        <f>Sheet3!J23</f>
        <v>24623</v>
      </c>
      <c r="K23" s="59">
        <f>Sheet3!K23</f>
        <v>155740</v>
      </c>
      <c r="L23" s="59">
        <f>Sheet3!L23</f>
        <v>20520</v>
      </c>
      <c r="M23" s="59">
        <f>Sheet3!M23</f>
        <v>19110</v>
      </c>
      <c r="N23" s="59">
        <f t="shared" si="1"/>
        <v>1017697</v>
      </c>
      <c r="P23" s="59"/>
      <c r="Q23" s="59"/>
      <c r="R23" s="59"/>
      <c r="S23" s="59"/>
      <c r="T23" s="59"/>
      <c r="U23" s="59"/>
    </row>
    <row r="24" spans="2:21" x14ac:dyDescent="0.15">
      <c r="B24" s="79" t="s">
        <v>305</v>
      </c>
      <c r="C24" s="59">
        <f>Sheet3!C22</f>
        <v>696484</v>
      </c>
      <c r="D24" s="59">
        <f>Sheet3!D22</f>
        <v>5449</v>
      </c>
      <c r="E24" s="59">
        <f>Sheet3!E22</f>
        <v>7377</v>
      </c>
      <c r="F24" s="59">
        <f>Sheet3!F22</f>
        <v>4343</v>
      </c>
      <c r="G24" s="59">
        <f t="shared" si="0"/>
        <v>713653</v>
      </c>
      <c r="I24" s="59">
        <f>Sheet3!I22</f>
        <v>696484</v>
      </c>
      <c r="J24" s="59">
        <f>Sheet3!J22</f>
        <v>2561</v>
      </c>
      <c r="K24" s="59">
        <f>Sheet3!K22</f>
        <v>5579</v>
      </c>
      <c r="L24" s="59">
        <f>Sheet3!L22</f>
        <v>6190</v>
      </c>
      <c r="M24" s="59">
        <f>Sheet3!M22</f>
        <v>2839</v>
      </c>
      <c r="N24" s="59">
        <f t="shared" si="1"/>
        <v>713653</v>
      </c>
      <c r="P24" s="59"/>
      <c r="Q24" s="59"/>
      <c r="R24" s="59"/>
      <c r="S24" s="59"/>
      <c r="T24" s="59"/>
      <c r="U24" s="59"/>
    </row>
    <row r="25" spans="2:21" x14ac:dyDescent="0.15">
      <c r="B25" s="79" t="s">
        <v>1424</v>
      </c>
      <c r="C25" s="59">
        <f>Sheet3!C36</f>
        <v>5799</v>
      </c>
      <c r="D25" s="59">
        <f>Sheet3!D36</f>
        <v>268</v>
      </c>
      <c r="E25" s="59">
        <f>Sheet3!E36</f>
        <v>788</v>
      </c>
      <c r="F25" s="59">
        <f>Sheet3!F36</f>
        <v>520</v>
      </c>
      <c r="G25" s="59">
        <f t="shared" si="0"/>
        <v>7375</v>
      </c>
      <c r="I25" s="59">
        <f>Sheet3!I36</f>
        <v>5799</v>
      </c>
      <c r="J25" s="59">
        <f>Sheet3!J36</f>
        <v>193</v>
      </c>
      <c r="K25" s="59">
        <f>Sheet3!K36</f>
        <v>677</v>
      </c>
      <c r="L25" s="59">
        <f>Sheet3!L36</f>
        <v>289</v>
      </c>
      <c r="M25" s="59">
        <f>Sheet3!M36</f>
        <v>417</v>
      </c>
      <c r="N25" s="59">
        <f t="shared" si="1"/>
        <v>7375</v>
      </c>
      <c r="P25" s="59"/>
      <c r="Q25" s="59"/>
      <c r="R25" s="59"/>
      <c r="S25" s="59"/>
      <c r="T25" s="59"/>
      <c r="U25" s="59"/>
    </row>
    <row r="26" spans="2:21" x14ac:dyDescent="0.15">
      <c r="B26" s="79" t="s">
        <v>966</v>
      </c>
      <c r="C26" s="59">
        <f>Sheet3!C6</f>
        <v>1305303</v>
      </c>
      <c r="D26" s="59">
        <f>Sheet3!D6</f>
        <v>25841</v>
      </c>
      <c r="E26" s="59">
        <f>Sheet3!E6</f>
        <v>23489</v>
      </c>
      <c r="F26" s="59">
        <f>Sheet3!F6</f>
        <v>26556</v>
      </c>
      <c r="G26" s="59">
        <f t="shared" si="0"/>
        <v>1381189</v>
      </c>
      <c r="I26" s="59">
        <f>Sheet3!I6</f>
        <v>1305303</v>
      </c>
      <c r="J26" s="59">
        <f>Sheet3!J6</f>
        <v>14552</v>
      </c>
      <c r="K26" s="59">
        <f>Sheet3!K6</f>
        <v>18851</v>
      </c>
      <c r="L26" s="59">
        <f>Sheet3!L6</f>
        <v>20954</v>
      </c>
      <c r="M26" s="59">
        <f>Sheet3!M6</f>
        <v>21529</v>
      </c>
      <c r="N26" s="59">
        <f t="shared" si="1"/>
        <v>1381189</v>
      </c>
      <c r="P26" s="59"/>
      <c r="Q26" s="59"/>
      <c r="R26" s="59"/>
      <c r="S26" s="59"/>
      <c r="T26" s="59"/>
      <c r="U26" s="59"/>
    </row>
    <row r="27" spans="2:21" x14ac:dyDescent="0.15">
      <c r="B27" s="79" t="s">
        <v>904</v>
      </c>
      <c r="C27" s="59">
        <f>Sheet3!C3</f>
        <v>4881636</v>
      </c>
      <c r="D27" s="59">
        <f>Sheet3!D3</f>
        <v>1273276</v>
      </c>
      <c r="E27" s="59">
        <f>Sheet3!E3</f>
        <v>1488008</v>
      </c>
      <c r="F27" s="59">
        <f>Sheet3!F3</f>
        <v>523646</v>
      </c>
      <c r="G27" s="59">
        <f t="shared" si="0"/>
        <v>8166566</v>
      </c>
      <c r="I27" s="59">
        <f>Sheet3!I3</f>
        <v>4881636</v>
      </c>
      <c r="J27" s="59">
        <f>Sheet3!J3</f>
        <v>1088447</v>
      </c>
      <c r="K27" s="59">
        <f>Sheet3!K3</f>
        <v>1386619</v>
      </c>
      <c r="L27" s="59">
        <f>Sheet3!L3</f>
        <v>404990</v>
      </c>
      <c r="M27" s="59">
        <f>Sheet3!M3</f>
        <v>404874</v>
      </c>
      <c r="N27" s="59">
        <f t="shared" si="1"/>
        <v>8166566</v>
      </c>
      <c r="P27" s="59"/>
      <c r="Q27" s="59"/>
      <c r="R27" s="59"/>
      <c r="S27" s="59"/>
      <c r="T27" s="59"/>
      <c r="U27" s="59"/>
    </row>
    <row r="28" spans="2:21" x14ac:dyDescent="0.15">
      <c r="B28" s="79" t="s">
        <v>497</v>
      </c>
      <c r="C28" s="59">
        <f>Sheet3!C26</f>
        <v>828018</v>
      </c>
      <c r="D28" s="59">
        <f>Sheet3!D26</f>
        <v>9007</v>
      </c>
      <c r="E28" s="59">
        <f>Sheet3!E26</f>
        <v>12788</v>
      </c>
      <c r="F28" s="59">
        <f>Sheet3!F26</f>
        <v>8075</v>
      </c>
      <c r="G28" s="59">
        <f t="shared" si="0"/>
        <v>857888</v>
      </c>
      <c r="I28" s="59">
        <f>Sheet3!I26</f>
        <v>828018</v>
      </c>
      <c r="J28" s="59">
        <f>Sheet3!J26</f>
        <v>4609</v>
      </c>
      <c r="K28" s="59">
        <f>Sheet3!K26</f>
        <v>9809</v>
      </c>
      <c r="L28" s="59">
        <f>Sheet3!L26</f>
        <v>10027</v>
      </c>
      <c r="M28" s="59">
        <f>Sheet3!M26</f>
        <v>5425</v>
      </c>
      <c r="N28" s="59">
        <f t="shared" si="1"/>
        <v>857888</v>
      </c>
      <c r="P28" s="59"/>
      <c r="Q28" s="59"/>
      <c r="R28" s="59"/>
      <c r="S28" s="59"/>
      <c r="T28" s="59"/>
      <c r="U28" s="59"/>
    </row>
    <row r="29" spans="2:21" x14ac:dyDescent="0.15">
      <c r="B29" s="79" t="s">
        <v>321</v>
      </c>
      <c r="C29" s="59">
        <f>Sheet3!C24</f>
        <v>632822</v>
      </c>
      <c r="D29" s="59">
        <f>Sheet3!D24</f>
        <v>24912</v>
      </c>
      <c r="E29" s="59">
        <f>Sheet3!E24</f>
        <v>25832</v>
      </c>
      <c r="F29" s="59">
        <f>Sheet3!F24</f>
        <v>8386</v>
      </c>
      <c r="G29" s="59">
        <f t="shared" si="0"/>
        <v>691952</v>
      </c>
      <c r="I29" s="59">
        <f>Sheet3!I24</f>
        <v>632822</v>
      </c>
      <c r="J29" s="59">
        <f>Sheet3!J24</f>
        <v>16923</v>
      </c>
      <c r="K29" s="59">
        <f>Sheet3!K24</f>
        <v>22581</v>
      </c>
      <c r="L29" s="59">
        <f>Sheet3!L24</f>
        <v>14182</v>
      </c>
      <c r="M29" s="59">
        <f>Sheet3!M24</f>
        <v>5444</v>
      </c>
      <c r="N29" s="59">
        <f t="shared" si="1"/>
        <v>691952</v>
      </c>
      <c r="P29" s="59"/>
      <c r="Q29" s="59"/>
      <c r="R29" s="59"/>
      <c r="S29" s="59"/>
      <c r="T29" s="59"/>
      <c r="U29" s="59"/>
    </row>
    <row r="30" spans="2:21" x14ac:dyDescent="0.15">
      <c r="B30" s="79" t="s">
        <v>996</v>
      </c>
      <c r="C30" s="59">
        <f>Sheet3!C9</f>
        <v>1343747</v>
      </c>
      <c r="D30" s="59">
        <f>Sheet3!D9</f>
        <v>14276</v>
      </c>
      <c r="E30" s="59">
        <f>Sheet3!E9</f>
        <v>42188</v>
      </c>
      <c r="F30" s="59">
        <f>Sheet3!F9</f>
        <v>20642</v>
      </c>
      <c r="G30" s="59">
        <f t="shared" si="0"/>
        <v>1420853</v>
      </c>
      <c r="I30" s="59">
        <f>Sheet3!I9</f>
        <v>1343747</v>
      </c>
      <c r="J30" s="59">
        <f>Sheet3!J9</f>
        <v>9006</v>
      </c>
      <c r="K30" s="59">
        <f>Sheet3!K9</f>
        <v>37782</v>
      </c>
      <c r="L30" s="59">
        <f>Sheet3!L9</f>
        <v>12447</v>
      </c>
      <c r="M30" s="59">
        <f>Sheet3!M9</f>
        <v>17871</v>
      </c>
      <c r="N30" s="59">
        <f t="shared" si="1"/>
        <v>1420853</v>
      </c>
      <c r="P30" s="59"/>
      <c r="Q30" s="59"/>
      <c r="R30" s="59"/>
      <c r="S30" s="59"/>
      <c r="T30" s="59"/>
      <c r="U30" s="59"/>
    </row>
    <row r="31" spans="2:21" x14ac:dyDescent="0.15">
      <c r="B31" s="79" t="s">
        <v>1362</v>
      </c>
      <c r="C31" s="59">
        <f>Sheet3!C42</f>
        <v>670704</v>
      </c>
      <c r="D31" s="59">
        <f>Sheet3!D42</f>
        <v>3712</v>
      </c>
      <c r="E31" s="59">
        <f>Sheet3!E42</f>
        <v>7976</v>
      </c>
      <c r="F31" s="59">
        <f>Sheet3!F42</f>
        <v>5545</v>
      </c>
      <c r="G31" s="59">
        <f t="shared" si="0"/>
        <v>687937</v>
      </c>
      <c r="I31" s="59">
        <f>Sheet3!I42</f>
        <v>670704</v>
      </c>
      <c r="J31" s="59">
        <f>Sheet3!J42</f>
        <v>1497</v>
      </c>
      <c r="K31" s="59">
        <f>Sheet3!K42</f>
        <v>6336</v>
      </c>
      <c r="L31" s="59">
        <f>Sheet3!L42</f>
        <v>4950</v>
      </c>
      <c r="M31" s="59">
        <f>Sheet3!M42</f>
        <v>4450</v>
      </c>
      <c r="N31" s="59">
        <f t="shared" si="1"/>
        <v>687937</v>
      </c>
      <c r="P31" s="59"/>
      <c r="Q31" s="59"/>
      <c r="R31" s="59"/>
      <c r="S31" s="59"/>
      <c r="T31" s="59"/>
      <c r="U31" s="59"/>
    </row>
    <row r="32" spans="2:21" x14ac:dyDescent="0.15">
      <c r="B32" s="79" t="s">
        <v>1012</v>
      </c>
      <c r="C32" s="59">
        <f>Sheet3!C11</f>
        <v>769206</v>
      </c>
      <c r="D32" s="59">
        <f>Sheet3!D11</f>
        <v>6429</v>
      </c>
      <c r="E32" s="59">
        <f>Sheet3!E11</f>
        <v>12608</v>
      </c>
      <c r="F32" s="59">
        <f>Sheet3!F11</f>
        <v>8184</v>
      </c>
      <c r="G32" s="59">
        <f t="shared" si="0"/>
        <v>796427</v>
      </c>
      <c r="I32" s="59">
        <f>Sheet3!I11</f>
        <v>769206</v>
      </c>
      <c r="J32" s="59">
        <f>Sheet3!J11</f>
        <v>3618</v>
      </c>
      <c r="K32" s="59">
        <f>Sheet3!K11</f>
        <v>9914</v>
      </c>
      <c r="L32" s="59">
        <f>Sheet3!L11</f>
        <v>7456</v>
      </c>
      <c r="M32" s="59">
        <f>Sheet3!M11</f>
        <v>6233</v>
      </c>
      <c r="N32" s="59">
        <f t="shared" si="1"/>
        <v>796427</v>
      </c>
      <c r="P32" s="59"/>
      <c r="Q32" s="59"/>
      <c r="R32" s="59"/>
      <c r="S32" s="59"/>
      <c r="T32" s="59"/>
      <c r="U32" s="59"/>
    </row>
    <row r="33" spans="2:21" x14ac:dyDescent="0.15">
      <c r="B33" s="79" t="s">
        <v>1113</v>
      </c>
      <c r="C33" s="59">
        <f>Sheet3!C21</f>
        <v>969501</v>
      </c>
      <c r="D33" s="59">
        <f>Sheet3!D21</f>
        <v>47592</v>
      </c>
      <c r="E33" s="59">
        <f>Sheet3!E21</f>
        <v>54271</v>
      </c>
      <c r="F33" s="59">
        <f>Sheet3!F21</f>
        <v>20118</v>
      </c>
      <c r="G33" s="59">
        <f t="shared" si="0"/>
        <v>1091482</v>
      </c>
      <c r="I33" s="59">
        <f>Sheet3!I21</f>
        <v>969501</v>
      </c>
      <c r="J33" s="59">
        <f>Sheet3!J21</f>
        <v>27287</v>
      </c>
      <c r="K33" s="59">
        <f>Sheet3!K21</f>
        <v>48248</v>
      </c>
      <c r="L33" s="59">
        <f>Sheet3!L21</f>
        <v>30981</v>
      </c>
      <c r="M33" s="59">
        <f>Sheet3!M21</f>
        <v>15465</v>
      </c>
      <c r="N33" s="59">
        <f t="shared" si="1"/>
        <v>1091482</v>
      </c>
      <c r="P33" s="59"/>
      <c r="Q33" s="59"/>
      <c r="R33" s="59"/>
      <c r="S33" s="59"/>
      <c r="T33" s="59"/>
      <c r="U33" s="59"/>
    </row>
    <row r="34" spans="2:21" x14ac:dyDescent="0.15">
      <c r="B34" s="79" t="s">
        <v>1377</v>
      </c>
      <c r="C34" s="59">
        <f>Sheet3!C44</f>
        <v>1198458</v>
      </c>
      <c r="D34" s="59">
        <f>Sheet3!D44</f>
        <v>21684</v>
      </c>
      <c r="E34" s="59">
        <f>Sheet3!E44</f>
        <v>40572</v>
      </c>
      <c r="F34" s="59">
        <f>Sheet3!F44</f>
        <v>22937</v>
      </c>
      <c r="G34" s="59">
        <f t="shared" si="0"/>
        <v>1283651</v>
      </c>
      <c r="I34" s="59">
        <f>Sheet3!I44</f>
        <v>1198458</v>
      </c>
      <c r="J34" s="59">
        <f>Sheet3!J44</f>
        <v>12738</v>
      </c>
      <c r="K34" s="59">
        <f>Sheet3!K44</f>
        <v>35804</v>
      </c>
      <c r="L34" s="59">
        <f>Sheet3!L44</f>
        <v>17762</v>
      </c>
      <c r="M34" s="59">
        <f>Sheet3!M44</f>
        <v>18889</v>
      </c>
      <c r="N34" s="59">
        <f t="shared" si="1"/>
        <v>1283651</v>
      </c>
      <c r="P34" s="59"/>
      <c r="Q34" s="59"/>
      <c r="R34" s="59"/>
      <c r="S34" s="59"/>
      <c r="T34" s="59"/>
      <c r="U34" s="59"/>
    </row>
    <row r="35" spans="2:21" x14ac:dyDescent="0.15">
      <c r="B35" s="79" t="s">
        <v>1030</v>
      </c>
      <c r="C35" s="59">
        <f>Sheet3!C13</f>
        <v>1217653</v>
      </c>
      <c r="D35" s="59">
        <f>Sheet3!D13</f>
        <v>36261</v>
      </c>
      <c r="E35" s="59">
        <f>Sheet3!E13</f>
        <v>60326</v>
      </c>
      <c r="F35" s="59">
        <f>Sheet3!F13</f>
        <v>29361</v>
      </c>
      <c r="G35" s="59">
        <f t="shared" si="0"/>
        <v>1343601</v>
      </c>
      <c r="I35" s="59">
        <f>Sheet3!I13</f>
        <v>1217653</v>
      </c>
      <c r="J35" s="59">
        <f>Sheet3!J13</f>
        <v>25752</v>
      </c>
      <c r="K35" s="59">
        <f>Sheet3!K13</f>
        <v>54660</v>
      </c>
      <c r="L35" s="59">
        <f>Sheet3!L13</f>
        <v>20791</v>
      </c>
      <c r="M35" s="59">
        <f>Sheet3!M13</f>
        <v>24745</v>
      </c>
      <c r="N35" s="59">
        <f t="shared" si="1"/>
        <v>1343601</v>
      </c>
      <c r="P35" s="59"/>
      <c r="Q35" s="59"/>
      <c r="R35" s="59"/>
      <c r="S35" s="59"/>
      <c r="T35" s="59"/>
      <c r="U35" s="59"/>
    </row>
    <row r="36" spans="2:21" x14ac:dyDescent="0.15">
      <c r="B36" s="79" t="s">
        <v>1069</v>
      </c>
      <c r="C36" s="59">
        <f>Sheet3!C17</f>
        <v>1032327</v>
      </c>
      <c r="D36" s="59">
        <f>Sheet3!D17</f>
        <v>16249</v>
      </c>
      <c r="E36" s="59">
        <f>Sheet3!E17</f>
        <v>39203</v>
      </c>
      <c r="F36" s="59">
        <f>Sheet3!F17</f>
        <v>9718</v>
      </c>
      <c r="G36" s="59">
        <f t="shared" si="0"/>
        <v>1097497</v>
      </c>
      <c r="I36" s="59">
        <f>Sheet3!I17</f>
        <v>1032327</v>
      </c>
      <c r="J36" s="59">
        <f>Sheet3!J17</f>
        <v>8551</v>
      </c>
      <c r="K36" s="59">
        <f>Sheet3!K17</f>
        <v>35148</v>
      </c>
      <c r="L36" s="59">
        <f>Sheet3!L17</f>
        <v>14095</v>
      </c>
      <c r="M36" s="59">
        <f>Sheet3!M17</f>
        <v>7376</v>
      </c>
      <c r="N36" s="59">
        <f t="shared" si="1"/>
        <v>1097497</v>
      </c>
      <c r="P36" s="59"/>
      <c r="Q36" s="59"/>
      <c r="R36" s="59"/>
      <c r="S36" s="59"/>
      <c r="T36" s="59"/>
      <c r="U36" s="59"/>
    </row>
    <row r="37" spans="2:21" x14ac:dyDescent="0.15">
      <c r="B37" s="79" t="s">
        <v>513</v>
      </c>
      <c r="C37" s="59">
        <f>Sheet3!C27</f>
        <v>693195</v>
      </c>
      <c r="D37" s="59">
        <f>Sheet3!D27</f>
        <v>13372</v>
      </c>
      <c r="E37" s="59">
        <f>Sheet3!E27</f>
        <v>13759</v>
      </c>
      <c r="F37" s="59">
        <f>Sheet3!F27</f>
        <v>7837</v>
      </c>
      <c r="G37" s="59">
        <f t="shared" si="0"/>
        <v>728163</v>
      </c>
      <c r="I37" s="59">
        <f>Sheet3!I27</f>
        <v>693195</v>
      </c>
      <c r="J37" s="59">
        <f>Sheet3!J27</f>
        <v>6854</v>
      </c>
      <c r="K37" s="59">
        <f>Sheet3!K27</f>
        <v>10972</v>
      </c>
      <c r="L37" s="59">
        <f>Sheet3!L27</f>
        <v>12472</v>
      </c>
      <c r="M37" s="59">
        <f>Sheet3!M27</f>
        <v>4670</v>
      </c>
      <c r="N37" s="59">
        <f t="shared" si="1"/>
        <v>728163</v>
      </c>
      <c r="P37" s="59"/>
      <c r="Q37" s="59"/>
      <c r="R37" s="59"/>
      <c r="S37" s="59"/>
      <c r="T37" s="59"/>
      <c r="U37" s="59"/>
    </row>
    <row r="38" spans="2:21" x14ac:dyDescent="0.15">
      <c r="B38" s="79" t="s">
        <v>710</v>
      </c>
      <c r="C38" s="59">
        <f>Sheet3!C33</f>
        <v>1023682</v>
      </c>
      <c r="D38" s="59">
        <f>Sheet3!D33</f>
        <v>20086</v>
      </c>
      <c r="E38" s="59">
        <f>Sheet3!E33</f>
        <v>63694</v>
      </c>
      <c r="F38" s="59">
        <f>Sheet3!F33</f>
        <v>24928</v>
      </c>
      <c r="G38" s="59">
        <f t="shared" si="0"/>
        <v>1132390</v>
      </c>
      <c r="I38" s="59">
        <f>Sheet3!I33</f>
        <v>1023682</v>
      </c>
      <c r="J38" s="59">
        <f>Sheet3!J33</f>
        <v>12430</v>
      </c>
      <c r="K38" s="59">
        <f>Sheet3!K33</f>
        <v>54037</v>
      </c>
      <c r="L38" s="59">
        <f>Sheet3!L33</f>
        <v>23554</v>
      </c>
      <c r="M38" s="59">
        <f>Sheet3!M33</f>
        <v>18687</v>
      </c>
      <c r="N38" s="59">
        <f t="shared" si="1"/>
        <v>1132390</v>
      </c>
      <c r="P38" s="59"/>
      <c r="Q38" s="59"/>
      <c r="R38" s="59"/>
      <c r="S38" s="59"/>
      <c r="T38" s="59"/>
      <c r="U38" s="59"/>
    </row>
    <row r="39" spans="2:21" x14ac:dyDescent="0.15">
      <c r="B39" s="79" t="s">
        <v>1288</v>
      </c>
      <c r="C39" s="59">
        <f>Sheet3!C35</f>
        <v>1505433</v>
      </c>
      <c r="D39" s="59">
        <f>Sheet3!D35</f>
        <v>26364</v>
      </c>
      <c r="E39" s="59">
        <f>Sheet3!E35</f>
        <v>51069</v>
      </c>
      <c r="F39" s="59">
        <f>Sheet3!F35</f>
        <v>24066</v>
      </c>
      <c r="G39" s="59">
        <f t="shared" si="0"/>
        <v>1606932</v>
      </c>
      <c r="I39" s="59">
        <f>Sheet3!I35</f>
        <v>1505433</v>
      </c>
      <c r="J39" s="59">
        <f>Sheet3!J35</f>
        <v>14246</v>
      </c>
      <c r="K39" s="59">
        <f>Sheet3!K35</f>
        <v>40865</v>
      </c>
      <c r="L39" s="59">
        <f>Sheet3!L35</f>
        <v>30036</v>
      </c>
      <c r="M39" s="59">
        <f>Sheet3!M35</f>
        <v>16352</v>
      </c>
      <c r="N39" s="59">
        <f t="shared" si="1"/>
        <v>1606932</v>
      </c>
      <c r="P39" s="59"/>
      <c r="Q39" s="59"/>
      <c r="R39" s="59"/>
      <c r="S39" s="59"/>
      <c r="T39" s="59"/>
      <c r="U39" s="59"/>
    </row>
    <row r="40" spans="2:21" x14ac:dyDescent="0.15">
      <c r="B40" s="79" t="s">
        <v>1216</v>
      </c>
      <c r="C40" s="59">
        <f>Sheet3!C31</f>
        <v>1919646</v>
      </c>
      <c r="D40" s="59">
        <f>Sheet3!D31</f>
        <v>93889</v>
      </c>
      <c r="E40" s="59">
        <f>Sheet3!E31</f>
        <v>210583</v>
      </c>
      <c r="F40" s="59">
        <f>Sheet3!F31</f>
        <v>45654</v>
      </c>
      <c r="G40" s="59">
        <f t="shared" si="0"/>
        <v>2269772</v>
      </c>
      <c r="I40" s="59">
        <f>Sheet3!I31</f>
        <v>1919646</v>
      </c>
      <c r="J40" s="59">
        <f>Sheet3!J31</f>
        <v>69013</v>
      </c>
      <c r="K40" s="59">
        <f>Sheet3!K31</f>
        <v>192541</v>
      </c>
      <c r="L40" s="59">
        <f>Sheet3!L31</f>
        <v>55986</v>
      </c>
      <c r="M40" s="59">
        <f>Sheet3!M31</f>
        <v>32586</v>
      </c>
      <c r="N40" s="59">
        <f t="shared" si="1"/>
        <v>2269772</v>
      </c>
      <c r="P40" s="59"/>
      <c r="Q40" s="59"/>
      <c r="R40" s="59"/>
      <c r="S40" s="59"/>
      <c r="T40" s="59"/>
      <c r="U40" s="59"/>
    </row>
    <row r="41" spans="2:21" x14ac:dyDescent="0.15">
      <c r="B41" s="79" t="s">
        <v>381</v>
      </c>
      <c r="C41" s="59">
        <f>Sheet3!C19</f>
        <v>505688</v>
      </c>
      <c r="D41" s="59">
        <f>Sheet3!D19</f>
        <v>8231</v>
      </c>
      <c r="E41" s="59">
        <f>Sheet3!E19</f>
        <v>25353</v>
      </c>
      <c r="F41" s="59">
        <f>Sheet3!F19</f>
        <v>6202</v>
      </c>
      <c r="G41" s="59">
        <f t="shared" si="0"/>
        <v>545474</v>
      </c>
      <c r="I41" s="59">
        <f>Sheet3!I19</f>
        <v>505688</v>
      </c>
      <c r="J41" s="59">
        <f>Sheet3!J19</f>
        <v>4443</v>
      </c>
      <c r="K41" s="59">
        <f>Sheet3!K19</f>
        <v>22747</v>
      </c>
      <c r="L41" s="59">
        <f>Sheet3!L19</f>
        <v>7949</v>
      </c>
      <c r="M41" s="59">
        <f>Sheet3!M19</f>
        <v>4647</v>
      </c>
      <c r="N41" s="59">
        <f t="shared" si="1"/>
        <v>545474</v>
      </c>
      <c r="P41" s="59"/>
      <c r="Q41" s="59"/>
      <c r="R41" s="59"/>
      <c r="S41" s="59"/>
      <c r="T41" s="59"/>
      <c r="U41" s="59"/>
    </row>
    <row r="42" spans="2:21" x14ac:dyDescent="0.15">
      <c r="B42" s="79" t="s">
        <v>1081</v>
      </c>
      <c r="C42" s="59">
        <f>Sheet3!C18</f>
        <v>1176516</v>
      </c>
      <c r="D42" s="59">
        <f>Sheet3!D18</f>
        <v>12054</v>
      </c>
      <c r="E42" s="59">
        <f>Sheet3!E18</f>
        <v>25651</v>
      </c>
      <c r="F42" s="59">
        <f>Sheet3!F18</f>
        <v>8195</v>
      </c>
      <c r="G42" s="59">
        <f t="shared" si="0"/>
        <v>1222416</v>
      </c>
      <c r="I42" s="59">
        <f>Sheet3!I18</f>
        <v>1176516</v>
      </c>
      <c r="J42" s="59">
        <f>Sheet3!J18</f>
        <v>5062</v>
      </c>
      <c r="K42" s="59">
        <f>Sheet3!K18</f>
        <v>21715</v>
      </c>
      <c r="L42" s="59">
        <f>Sheet3!L18</f>
        <v>13466</v>
      </c>
      <c r="M42" s="59">
        <f>Sheet3!M18</f>
        <v>5657</v>
      </c>
      <c r="N42" s="59">
        <f t="shared" si="1"/>
        <v>1222416</v>
      </c>
      <c r="P42" s="59"/>
      <c r="Q42" s="59"/>
      <c r="R42" s="59"/>
      <c r="S42" s="59"/>
      <c r="T42" s="59"/>
      <c r="U42" s="59"/>
    </row>
    <row r="43" spans="2:21" x14ac:dyDescent="0.15">
      <c r="B43" s="79" t="s">
        <v>1057</v>
      </c>
      <c r="C43" s="59">
        <f>Sheet3!C16</f>
        <v>1919138</v>
      </c>
      <c r="D43" s="59">
        <f>Sheet3!D16</f>
        <v>223356</v>
      </c>
      <c r="E43" s="59">
        <f>Sheet3!E16</f>
        <v>515515</v>
      </c>
      <c r="F43" s="59">
        <f>Sheet3!F16</f>
        <v>78451</v>
      </c>
      <c r="G43" s="59">
        <f t="shared" si="0"/>
        <v>2736460</v>
      </c>
      <c r="I43" s="59">
        <f>Sheet3!I16</f>
        <v>1919138</v>
      </c>
      <c r="J43" s="59">
        <f>Sheet3!J16</f>
        <v>164069</v>
      </c>
      <c r="K43" s="59">
        <f>Sheet3!K16</f>
        <v>493551</v>
      </c>
      <c r="L43" s="59">
        <f>Sheet3!L16</f>
        <v>96204</v>
      </c>
      <c r="M43" s="59">
        <f>Sheet3!M16</f>
        <v>63498</v>
      </c>
      <c r="N43" s="59">
        <f t="shared" si="1"/>
        <v>2736460</v>
      </c>
      <c r="P43" s="59"/>
      <c r="Q43" s="59"/>
      <c r="R43" s="59"/>
      <c r="S43" s="59"/>
      <c r="T43" s="59"/>
      <c r="U43" s="59"/>
    </row>
    <row r="44" spans="2:21" x14ac:dyDescent="0.15">
      <c r="B44" s="79" t="s">
        <v>1022</v>
      </c>
      <c r="C44" s="59">
        <f>Sheet3!C12</f>
        <v>1819818</v>
      </c>
      <c r="D44" s="59">
        <f>Sheet3!D12</f>
        <v>71927</v>
      </c>
      <c r="E44" s="59">
        <f>Sheet3!E12</f>
        <v>295862</v>
      </c>
      <c r="F44" s="59">
        <f>Sheet3!F12</f>
        <v>38451</v>
      </c>
      <c r="G44" s="59">
        <f t="shared" si="0"/>
        <v>2226058</v>
      </c>
      <c r="I44" s="59">
        <f>Sheet3!I12</f>
        <v>1819818</v>
      </c>
      <c r="J44" s="59">
        <f>Sheet3!J12</f>
        <v>46476</v>
      </c>
      <c r="K44" s="59">
        <f>Sheet3!K12</f>
        <v>280764</v>
      </c>
      <c r="L44" s="59">
        <f>Sheet3!L12</f>
        <v>48126</v>
      </c>
      <c r="M44" s="59">
        <f>Sheet3!M12</f>
        <v>30874</v>
      </c>
      <c r="N44" s="59">
        <f t="shared" si="1"/>
        <v>2226058</v>
      </c>
      <c r="P44" s="59"/>
      <c r="Q44" s="59"/>
      <c r="R44" s="59"/>
      <c r="S44" s="59"/>
      <c r="T44" s="59"/>
      <c r="U44" s="59"/>
    </row>
    <row r="45" spans="2:21" x14ac:dyDescent="0.15">
      <c r="B45" s="79" t="s">
        <v>1346</v>
      </c>
      <c r="C45" s="59">
        <f>Sheet3!C40</f>
        <v>642869</v>
      </c>
      <c r="D45" s="59">
        <f>Sheet3!D40</f>
        <v>10787</v>
      </c>
      <c r="E45" s="59">
        <f>Sheet3!E40</f>
        <v>20209</v>
      </c>
      <c r="F45" s="59">
        <f>Sheet3!F40</f>
        <v>6272</v>
      </c>
      <c r="G45" s="59">
        <f t="shared" si="0"/>
        <v>680137</v>
      </c>
      <c r="I45" s="59">
        <f>Sheet3!I40</f>
        <v>642869</v>
      </c>
      <c r="J45" s="59">
        <f>Sheet3!J40</f>
        <v>6089</v>
      </c>
      <c r="K45" s="59">
        <f>Sheet3!K40</f>
        <v>17379</v>
      </c>
      <c r="L45" s="59">
        <f>Sheet3!L40</f>
        <v>9794</v>
      </c>
      <c r="M45" s="59">
        <f>Sheet3!M40</f>
        <v>4006</v>
      </c>
      <c r="N45" s="59">
        <f t="shared" si="1"/>
        <v>680137</v>
      </c>
      <c r="P45" s="59"/>
      <c r="Q45" s="59"/>
      <c r="R45" s="59"/>
      <c r="S45" s="59"/>
      <c r="T45" s="59"/>
      <c r="U45" s="59"/>
    </row>
    <row r="46" spans="2:21" x14ac:dyDescent="0.15">
      <c r="B46" s="83" t="s">
        <v>90</v>
      </c>
      <c r="C46" s="59">
        <f>SUM(C3:C45)</f>
        <v>48209395</v>
      </c>
      <c r="D46" s="59">
        <f>SUM(D3:D45)</f>
        <v>2457579</v>
      </c>
      <c r="E46" s="59">
        <f>SUM(E3:E45)</f>
        <v>4162117</v>
      </c>
      <c r="F46" s="59">
        <f>SUM(F3:F45)</f>
        <v>1246821</v>
      </c>
      <c r="G46" s="59">
        <f t="shared" si="0"/>
        <v>56075912</v>
      </c>
      <c r="I46" s="59">
        <f>SUM(I3:I45)</f>
        <v>48209395</v>
      </c>
      <c r="J46" s="59">
        <f>SUM(J3:J45)</f>
        <v>1864890</v>
      </c>
      <c r="K46" s="59">
        <f>SUM(K3:K45)</f>
        <v>3820390</v>
      </c>
      <c r="L46" s="59">
        <f>SUM(L3:L45)</f>
        <v>1224400</v>
      </c>
      <c r="M46" s="59">
        <f>SUM(M3:M45)</f>
        <v>956837</v>
      </c>
      <c r="N46" s="59">
        <f t="shared" si="1"/>
        <v>56075912</v>
      </c>
      <c r="P46" s="59"/>
      <c r="Q46" s="59"/>
      <c r="R46" s="59"/>
      <c r="S46" s="59"/>
      <c r="T46" s="59"/>
      <c r="U46" s="59"/>
    </row>
    <row r="47" spans="2:21" x14ac:dyDescent="0.15">
      <c r="B47" s="47" t="s">
        <v>1425</v>
      </c>
      <c r="I47" s="47">
        <f t="shared" ref="I47:N47" si="2">SUM(I25,I27)</f>
        <v>4887435</v>
      </c>
      <c r="J47" s="47">
        <f t="shared" si="2"/>
        <v>1088640</v>
      </c>
      <c r="K47" s="47">
        <f t="shared" si="2"/>
        <v>1387296</v>
      </c>
      <c r="L47" s="47">
        <f t="shared" si="2"/>
        <v>405279</v>
      </c>
      <c r="M47" s="47">
        <f t="shared" si="2"/>
        <v>405291</v>
      </c>
      <c r="N47" s="47">
        <f t="shared" si="2"/>
        <v>8173941</v>
      </c>
    </row>
    <row r="49" spans="2:14" x14ac:dyDescent="0.15">
      <c r="B49" s="50" t="s">
        <v>1426</v>
      </c>
    </row>
    <row r="50" spans="2:14" x14ac:dyDescent="0.15">
      <c r="B50" s="50"/>
    </row>
    <row r="51" spans="2:14" x14ac:dyDescent="0.15">
      <c r="B51" s="84" t="s">
        <v>1427</v>
      </c>
      <c r="C51" s="52" t="s">
        <v>892</v>
      </c>
      <c r="D51" s="52" t="s">
        <v>893</v>
      </c>
      <c r="E51" s="52" t="s">
        <v>894</v>
      </c>
      <c r="F51" s="52" t="s">
        <v>896</v>
      </c>
      <c r="G51" s="52" t="s">
        <v>897</v>
      </c>
      <c r="I51" s="52" t="s">
        <v>892</v>
      </c>
      <c r="J51" s="52" t="s">
        <v>893</v>
      </c>
      <c r="K51" s="52" t="s">
        <v>894</v>
      </c>
      <c r="L51" s="52" t="s">
        <v>895</v>
      </c>
      <c r="M51" s="52" t="s">
        <v>896</v>
      </c>
      <c r="N51" s="52" t="s">
        <v>897</v>
      </c>
    </row>
    <row r="52" spans="2:14" x14ac:dyDescent="0.15">
      <c r="B52" s="47" t="s">
        <v>1428</v>
      </c>
      <c r="C52" s="85">
        <v>48188.9</v>
      </c>
      <c r="D52" s="85">
        <v>1982.5</v>
      </c>
      <c r="E52" s="85">
        <v>3521.1</v>
      </c>
      <c r="F52" s="85">
        <v>1116.7</v>
      </c>
      <c r="G52" s="85">
        <v>54809.2</v>
      </c>
      <c r="H52" s="85"/>
      <c r="I52" s="85">
        <v>48188.9</v>
      </c>
      <c r="J52" s="85">
        <v>1540.1</v>
      </c>
      <c r="K52" s="85">
        <v>3219.5</v>
      </c>
      <c r="L52" s="85">
        <v>986.6</v>
      </c>
      <c r="M52" s="85">
        <v>874.1</v>
      </c>
      <c r="N52" s="85">
        <v>54809.2</v>
      </c>
    </row>
    <row r="53" spans="2:14" x14ac:dyDescent="0.15">
      <c r="B53" s="47" t="s">
        <v>1429</v>
      </c>
      <c r="C53" s="85">
        <f>C46/1000</f>
        <v>48209.394999999997</v>
      </c>
      <c r="D53" s="85">
        <f>D46/1000</f>
        <v>2457.5790000000002</v>
      </c>
      <c r="E53" s="85">
        <f>E46/1000</f>
        <v>4162.1170000000002</v>
      </c>
      <c r="F53" s="85">
        <f>F46/1000</f>
        <v>1246.8209999999999</v>
      </c>
      <c r="G53" s="85">
        <f>G46/1000</f>
        <v>56075.911999999997</v>
      </c>
      <c r="H53" s="85"/>
      <c r="I53" s="85">
        <f t="shared" ref="I53:N53" si="3">I46/1000</f>
        <v>48209.394999999997</v>
      </c>
      <c r="J53" s="85">
        <f t="shared" si="3"/>
        <v>1864.89</v>
      </c>
      <c r="K53" s="85">
        <f t="shared" si="3"/>
        <v>3820.39</v>
      </c>
      <c r="L53" s="85">
        <f t="shared" si="3"/>
        <v>1224.4000000000001</v>
      </c>
      <c r="M53" s="85">
        <f t="shared" si="3"/>
        <v>956.83699999999999</v>
      </c>
      <c r="N53" s="85">
        <f t="shared" si="3"/>
        <v>56075.911999999997</v>
      </c>
    </row>
    <row r="54" spans="2:14" x14ac:dyDescent="0.15">
      <c r="B54" s="47" t="s">
        <v>1430</v>
      </c>
      <c r="C54" s="85">
        <f>C52/C53</f>
        <v>0.99957487539513834</v>
      </c>
      <c r="D54" s="85">
        <f>D52/D53</f>
        <v>0.80668820819188314</v>
      </c>
      <c r="E54" s="85">
        <f>E52/E53</f>
        <v>0.84598775094501177</v>
      </c>
      <c r="F54" s="85">
        <f>F52/F53</f>
        <v>0.89563778601739952</v>
      </c>
      <c r="G54" s="85">
        <f>G52/G53</f>
        <v>0.97741076417981398</v>
      </c>
      <c r="H54" s="85"/>
      <c r="I54" s="85">
        <f t="shared" ref="I54:N54" si="4">I52/I53</f>
        <v>0.99957487539513834</v>
      </c>
      <c r="J54" s="85">
        <f t="shared" si="4"/>
        <v>0.82583959375619997</v>
      </c>
      <c r="K54" s="85">
        <f t="shared" si="4"/>
        <v>0.84271501077115163</v>
      </c>
      <c r="L54" s="85">
        <f t="shared" si="4"/>
        <v>0.8057824240444299</v>
      </c>
      <c r="M54" s="85">
        <f t="shared" si="4"/>
        <v>0.91353072675910318</v>
      </c>
      <c r="N54" s="85">
        <f t="shared" si="4"/>
        <v>0.97741076417981398</v>
      </c>
    </row>
    <row r="55" spans="2:14" x14ac:dyDescent="0.15">
      <c r="B55" s="50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</row>
    <row r="56" spans="2:14" x14ac:dyDescent="0.15">
      <c r="B56" s="84" t="s">
        <v>1431</v>
      </c>
      <c r="C56" s="87"/>
      <c r="D56" s="87"/>
      <c r="E56" s="87"/>
      <c r="F56" s="87"/>
      <c r="G56" s="87"/>
      <c r="H56" s="86"/>
      <c r="I56" s="86"/>
      <c r="J56" s="86"/>
      <c r="K56" s="86"/>
      <c r="L56" s="86"/>
      <c r="M56" s="86"/>
      <c r="N56" s="86"/>
    </row>
    <row r="57" spans="2:14" x14ac:dyDescent="0.15">
      <c r="B57" s="88" t="s">
        <v>1432</v>
      </c>
      <c r="C57" s="85">
        <v>5396.9</v>
      </c>
      <c r="D57" s="85">
        <v>904.7</v>
      </c>
      <c r="E57" s="85">
        <v>1098.5999999999999</v>
      </c>
      <c r="F57" s="85">
        <v>341.6</v>
      </c>
      <c r="G57" s="85">
        <v>7741.8</v>
      </c>
      <c r="H57" s="85"/>
      <c r="I57" s="85">
        <v>5396.9</v>
      </c>
      <c r="J57" s="85">
        <v>783.9</v>
      </c>
      <c r="K57" s="85">
        <v>1019.2</v>
      </c>
      <c r="L57" s="85">
        <v>274</v>
      </c>
      <c r="M57" s="85">
        <v>267.8</v>
      </c>
      <c r="N57" s="85">
        <v>7741.8</v>
      </c>
    </row>
    <row r="58" spans="2:14" x14ac:dyDescent="0.15">
      <c r="B58" s="88" t="s">
        <v>1433</v>
      </c>
      <c r="C58" s="85">
        <v>9.5</v>
      </c>
      <c r="D58" s="85">
        <v>0.5</v>
      </c>
      <c r="E58" s="85">
        <v>1.1000000000000001</v>
      </c>
      <c r="F58" s="85">
        <v>0.5</v>
      </c>
      <c r="G58" s="85">
        <v>11.6</v>
      </c>
      <c r="H58" s="85"/>
      <c r="I58" s="85">
        <v>9.5</v>
      </c>
      <c r="J58" s="85">
        <v>0.4</v>
      </c>
      <c r="K58" s="85">
        <v>1</v>
      </c>
      <c r="L58" s="85">
        <v>0.3</v>
      </c>
      <c r="M58" s="85">
        <v>0.4</v>
      </c>
      <c r="N58" s="85">
        <v>11.6</v>
      </c>
    </row>
    <row r="59" spans="2:14" x14ac:dyDescent="0.15">
      <c r="B59" s="47" t="s">
        <v>1434</v>
      </c>
      <c r="C59" s="85">
        <f>SUM(C57:C58)</f>
        <v>5406.4</v>
      </c>
      <c r="D59" s="85">
        <f>SUM(D57:D58)</f>
        <v>905.2</v>
      </c>
      <c r="E59" s="85">
        <f>SUM(E57:E58)</f>
        <v>1099.6999999999998</v>
      </c>
      <c r="F59" s="85">
        <f>SUM(F57:F58)</f>
        <v>342.1</v>
      </c>
      <c r="G59" s="85">
        <f>SUM(G57:G58)</f>
        <v>7753.4000000000005</v>
      </c>
      <c r="H59" s="85"/>
      <c r="I59" s="85">
        <f t="shared" ref="I59:N59" si="5">SUM(I57:I58)</f>
        <v>5406.4</v>
      </c>
      <c r="J59" s="85">
        <f t="shared" si="5"/>
        <v>784.3</v>
      </c>
      <c r="K59" s="85">
        <f t="shared" si="5"/>
        <v>1020.2</v>
      </c>
      <c r="L59" s="85">
        <f t="shared" si="5"/>
        <v>274.3</v>
      </c>
      <c r="M59" s="85">
        <f t="shared" si="5"/>
        <v>268.2</v>
      </c>
      <c r="N59" s="85">
        <f t="shared" si="5"/>
        <v>7753.4000000000005</v>
      </c>
    </row>
    <row r="60" spans="2:14" x14ac:dyDescent="0.15"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2:14" x14ac:dyDescent="0.15">
      <c r="B61" s="47" t="s">
        <v>1435</v>
      </c>
      <c r="C61" s="85">
        <f>C27/1000</f>
        <v>4881.6360000000004</v>
      </c>
      <c r="D61" s="85">
        <f>D27/1000</f>
        <v>1273.2760000000001</v>
      </c>
      <c r="E61" s="85">
        <f>E27/1000</f>
        <v>1488.008</v>
      </c>
      <c r="F61" s="85">
        <f>F27/1000</f>
        <v>523.64599999999996</v>
      </c>
      <c r="G61" s="85">
        <f>G27/1000</f>
        <v>8166.5659999999998</v>
      </c>
      <c r="H61" s="85"/>
      <c r="I61" s="85">
        <f t="shared" ref="I61:N61" si="6">I27/1000</f>
        <v>4881.6360000000004</v>
      </c>
      <c r="J61" s="85">
        <f t="shared" si="6"/>
        <v>1088.4469999999999</v>
      </c>
      <c r="K61" s="85">
        <f t="shared" si="6"/>
        <v>1386.6189999999999</v>
      </c>
      <c r="L61" s="85">
        <f t="shared" si="6"/>
        <v>404.99</v>
      </c>
      <c r="M61" s="85">
        <f t="shared" si="6"/>
        <v>404.87400000000002</v>
      </c>
      <c r="N61" s="85">
        <f t="shared" si="6"/>
        <v>8166.5659999999998</v>
      </c>
    </row>
    <row r="62" spans="2:14" x14ac:dyDescent="0.15">
      <c r="B62" s="47" t="s">
        <v>1436</v>
      </c>
      <c r="C62" s="85">
        <f>C25/1000</f>
        <v>5.7990000000000004</v>
      </c>
      <c r="D62" s="85">
        <f>D25/1000</f>
        <v>0.26800000000000002</v>
      </c>
      <c r="E62" s="85">
        <f>E25/1000</f>
        <v>0.78800000000000003</v>
      </c>
      <c r="F62" s="85">
        <f>F25/1000</f>
        <v>0.52</v>
      </c>
      <c r="G62" s="85">
        <f>G25/1000</f>
        <v>7.375</v>
      </c>
      <c r="H62" s="85"/>
      <c r="I62" s="85">
        <f t="shared" ref="I62:N62" si="7">I25/1000</f>
        <v>5.7990000000000004</v>
      </c>
      <c r="J62" s="85">
        <f t="shared" si="7"/>
        <v>0.193</v>
      </c>
      <c r="K62" s="85">
        <f t="shared" si="7"/>
        <v>0.67700000000000005</v>
      </c>
      <c r="L62" s="85">
        <f t="shared" si="7"/>
        <v>0.28899999999999998</v>
      </c>
      <c r="M62" s="85">
        <f t="shared" si="7"/>
        <v>0.41699999999999998</v>
      </c>
      <c r="N62" s="85">
        <f t="shared" si="7"/>
        <v>7.375</v>
      </c>
    </row>
    <row r="63" spans="2:14" x14ac:dyDescent="0.15">
      <c r="B63" s="47" t="s">
        <v>1437</v>
      </c>
      <c r="C63" s="85">
        <f>SUM(C61:C62)</f>
        <v>4887.4350000000004</v>
      </c>
      <c r="D63" s="85">
        <f>SUM(D61:D62)</f>
        <v>1273.5440000000001</v>
      </c>
      <c r="E63" s="85">
        <f>SUM(E61:E62)</f>
        <v>1488.796</v>
      </c>
      <c r="F63" s="85">
        <f>SUM(F61:F62)</f>
        <v>524.16599999999994</v>
      </c>
      <c r="G63" s="85">
        <f>SUM(G61:G62)</f>
        <v>8173.9409999999998</v>
      </c>
      <c r="H63" s="85"/>
      <c r="I63" s="85">
        <f t="shared" ref="I63:N63" si="8">SUM(I61:I62)</f>
        <v>4887.4350000000004</v>
      </c>
      <c r="J63" s="85">
        <f t="shared" si="8"/>
        <v>1088.6399999999999</v>
      </c>
      <c r="K63" s="85">
        <f t="shared" si="8"/>
        <v>1387.2959999999998</v>
      </c>
      <c r="L63" s="85">
        <f t="shared" si="8"/>
        <v>405.279</v>
      </c>
      <c r="M63" s="85">
        <f t="shared" si="8"/>
        <v>405.291</v>
      </c>
      <c r="N63" s="85">
        <f t="shared" si="8"/>
        <v>8173.9409999999998</v>
      </c>
    </row>
    <row r="64" spans="2:14" x14ac:dyDescent="0.15"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</row>
    <row r="65" spans="2:14" x14ac:dyDescent="0.15">
      <c r="B65" s="47" t="s">
        <v>1430</v>
      </c>
      <c r="C65" s="85">
        <f>C59/C63</f>
        <v>1.1061835093459043</v>
      </c>
      <c r="D65" s="85">
        <f>D59/D63</f>
        <v>0.7107724585880032</v>
      </c>
      <c r="E65" s="85">
        <f>E59/E63</f>
        <v>0.73865056058721257</v>
      </c>
      <c r="F65" s="85">
        <f>F59/F63</f>
        <v>0.6526558380360421</v>
      </c>
      <c r="G65" s="85">
        <f>G59/G63</f>
        <v>0.94855101107287176</v>
      </c>
      <c r="H65" s="86"/>
      <c r="I65" s="85">
        <f t="shared" ref="I65:N65" si="9">I59/I63</f>
        <v>1.1061835093459043</v>
      </c>
      <c r="J65" s="85">
        <f t="shared" si="9"/>
        <v>0.7204401822457378</v>
      </c>
      <c r="K65" s="85">
        <f t="shared" si="9"/>
        <v>0.73538740110257661</v>
      </c>
      <c r="L65" s="85">
        <f t="shared" si="9"/>
        <v>0.67681769842503559</v>
      </c>
      <c r="M65" s="85">
        <f t="shared" si="9"/>
        <v>0.66174674493141961</v>
      </c>
      <c r="N65" s="85">
        <f t="shared" si="9"/>
        <v>0.94855101107287176</v>
      </c>
    </row>
    <row r="66" spans="2:14" x14ac:dyDescent="0.15"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</row>
    <row r="67" spans="2:14" x14ac:dyDescent="0.15">
      <c r="B67" s="84" t="s">
        <v>1438</v>
      </c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</row>
    <row r="68" spans="2:14" x14ac:dyDescent="0.15">
      <c r="B68" s="47" t="s">
        <v>1439</v>
      </c>
      <c r="C68" s="85">
        <f>C52-C59</f>
        <v>42782.5</v>
      </c>
      <c r="D68" s="85">
        <f>D52-D59</f>
        <v>1077.3</v>
      </c>
      <c r="E68" s="85">
        <f>E52-E59</f>
        <v>2421.4</v>
      </c>
      <c r="F68" s="85">
        <f>F52-F59</f>
        <v>774.6</v>
      </c>
      <c r="G68" s="85">
        <f>G52-G59</f>
        <v>47055.799999999996</v>
      </c>
      <c r="H68" s="86"/>
      <c r="I68" s="85">
        <f t="shared" ref="I68:N68" si="10">I52-I59</f>
        <v>42782.5</v>
      </c>
      <c r="J68" s="85">
        <f t="shared" si="10"/>
        <v>755.8</v>
      </c>
      <c r="K68" s="85">
        <f t="shared" si="10"/>
        <v>2199.3000000000002</v>
      </c>
      <c r="L68" s="85">
        <f t="shared" si="10"/>
        <v>712.3</v>
      </c>
      <c r="M68" s="85">
        <f t="shared" si="10"/>
        <v>605.90000000000009</v>
      </c>
      <c r="N68" s="85">
        <f t="shared" si="10"/>
        <v>47055.799999999996</v>
      </c>
    </row>
    <row r="69" spans="2:14" x14ac:dyDescent="0.15">
      <c r="B69" s="47" t="s">
        <v>1440</v>
      </c>
      <c r="C69" s="85">
        <f>C53-C63</f>
        <v>43321.96</v>
      </c>
      <c r="D69" s="85">
        <f>D53-D63</f>
        <v>1184.0350000000001</v>
      </c>
      <c r="E69" s="85">
        <f>E53-E63</f>
        <v>2673.3209999999999</v>
      </c>
      <c r="F69" s="85">
        <f>F53-F63</f>
        <v>722.65499999999997</v>
      </c>
      <c r="G69" s="85">
        <f>G53-G63</f>
        <v>47901.970999999998</v>
      </c>
      <c r="H69" s="86"/>
      <c r="I69" s="85">
        <f t="shared" ref="I69:N69" si="11">I53-I63</f>
        <v>43321.96</v>
      </c>
      <c r="J69" s="85">
        <f t="shared" si="11"/>
        <v>776.25000000000023</v>
      </c>
      <c r="K69" s="85">
        <f t="shared" si="11"/>
        <v>2433.0940000000001</v>
      </c>
      <c r="L69" s="85">
        <f t="shared" si="11"/>
        <v>819.12100000000009</v>
      </c>
      <c r="M69" s="85">
        <f t="shared" si="11"/>
        <v>551.54600000000005</v>
      </c>
      <c r="N69" s="85">
        <f t="shared" si="11"/>
        <v>47901.970999999998</v>
      </c>
    </row>
    <row r="70" spans="2:14" x14ac:dyDescent="0.15">
      <c r="B70" s="47" t="s">
        <v>1430</v>
      </c>
      <c r="C70" s="85">
        <f>C68/C69</f>
        <v>0.98754765481524842</v>
      </c>
      <c r="D70" s="85">
        <f>D68/D69</f>
        <v>0.90985486070935395</v>
      </c>
      <c r="E70" s="85">
        <f>E68/E69</f>
        <v>0.90576477721904713</v>
      </c>
      <c r="F70" s="85">
        <f>F68/F69</f>
        <v>1.0718807729829587</v>
      </c>
      <c r="G70" s="85">
        <f>G68/G69</f>
        <v>0.9823353615240592</v>
      </c>
      <c r="H70" s="86"/>
      <c r="I70" s="85">
        <f t="shared" ref="I70:N70" si="12">I68/I69</f>
        <v>0.98754765481524842</v>
      </c>
      <c r="J70" s="85">
        <f t="shared" si="12"/>
        <v>0.97365539452495942</v>
      </c>
      <c r="K70" s="85">
        <f t="shared" si="12"/>
        <v>0.90391082300971526</v>
      </c>
      <c r="L70" s="85">
        <f t="shared" si="12"/>
        <v>0.86959069539176737</v>
      </c>
      <c r="M70" s="85">
        <f t="shared" si="12"/>
        <v>1.0985484438288013</v>
      </c>
      <c r="N70" s="85">
        <f t="shared" si="12"/>
        <v>0.9823353615240592</v>
      </c>
    </row>
    <row r="72" spans="2:14" x14ac:dyDescent="0.15">
      <c r="B72" s="47" t="s">
        <v>1419</v>
      </c>
      <c r="I72" s="47" t="s">
        <v>1420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72"/>
  <sheetViews>
    <sheetView view="pageBreakPreview" zoomScale="140" zoomScaleNormal="100" zoomScalePageLayoutView="140" workbookViewId="0">
      <selection activeCell="S39" sqref="S39"/>
    </sheetView>
  </sheetViews>
  <sheetFormatPr baseColWidth="10" defaultColWidth="9" defaultRowHeight="13" x14ac:dyDescent="0.15"/>
  <cols>
    <col min="1" max="1" width="8.796875" customWidth="1"/>
    <col min="2" max="2" width="27.796875" customWidth="1"/>
    <col min="3" max="1025" width="8.59765625" customWidth="1"/>
  </cols>
  <sheetData>
    <row r="1" spans="2:23" s="47" customFormat="1" ht="84" x14ac:dyDescent="0.15">
      <c r="B1" s="50" t="s">
        <v>1441</v>
      </c>
      <c r="C1" s="51" t="s">
        <v>881</v>
      </c>
      <c r="D1" s="51" t="s">
        <v>882</v>
      </c>
      <c r="E1" s="51" t="s">
        <v>71</v>
      </c>
      <c r="F1" s="51" t="s">
        <v>72</v>
      </c>
      <c r="G1" s="51" t="s">
        <v>73</v>
      </c>
      <c r="H1" s="51" t="s">
        <v>883</v>
      </c>
      <c r="I1" s="51" t="s">
        <v>884</v>
      </c>
      <c r="J1" s="51" t="s">
        <v>885</v>
      </c>
      <c r="K1" s="51" t="s">
        <v>886</v>
      </c>
      <c r="L1" s="51" t="s">
        <v>78</v>
      </c>
      <c r="M1" s="51" t="s">
        <v>79</v>
      </c>
      <c r="N1" s="51" t="s">
        <v>80</v>
      </c>
      <c r="O1" s="51" t="s">
        <v>81</v>
      </c>
      <c r="P1" s="51" t="s">
        <v>82</v>
      </c>
      <c r="Q1" s="51" t="s">
        <v>887</v>
      </c>
      <c r="R1" s="51" t="s">
        <v>888</v>
      </c>
      <c r="S1" s="51" t="s">
        <v>889</v>
      </c>
      <c r="T1" s="51" t="s">
        <v>890</v>
      </c>
      <c r="U1" s="51" t="s">
        <v>891</v>
      </c>
    </row>
    <row r="2" spans="2:23" s="50" customFormat="1" ht="11" x14ac:dyDescent="0.15"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2:23" s="47" customFormat="1" ht="11" x14ac:dyDescent="0.15">
      <c r="B3" s="47" t="str">
        <f>Sheet1!B3</f>
        <v>Barking and Dagenham</v>
      </c>
      <c r="C3" s="55">
        <f>Sheet1!E3</f>
        <v>185911</v>
      </c>
      <c r="D3" s="55">
        <f>Sheet1!F3</f>
        <v>91949</v>
      </c>
      <c r="E3" s="55">
        <f>Sheet1!G3</f>
        <v>1730</v>
      </c>
      <c r="F3" s="55">
        <f>Sheet1!H3</f>
        <v>182</v>
      </c>
      <c r="G3" s="55">
        <f>Sheet1!I3</f>
        <v>14525</v>
      </c>
      <c r="H3" s="55">
        <f>Sheet1!J3</f>
        <v>2669</v>
      </c>
      <c r="I3" s="55">
        <f>Sheet1!K3</f>
        <v>2128</v>
      </c>
      <c r="J3" s="55">
        <f>Sheet1!L3</f>
        <v>1246</v>
      </c>
      <c r="K3" s="55">
        <f>Sheet1!M3</f>
        <v>1835</v>
      </c>
      <c r="L3" s="55">
        <f>Sheet1!N3</f>
        <v>7436</v>
      </c>
      <c r="M3" s="55">
        <f>Sheet1!O3</f>
        <v>8007</v>
      </c>
      <c r="N3" s="55">
        <f>Sheet1!P3</f>
        <v>7701</v>
      </c>
      <c r="O3" s="55">
        <f>Sheet1!Q3</f>
        <v>1315</v>
      </c>
      <c r="P3" s="55">
        <f>Sheet1!R3</f>
        <v>5135</v>
      </c>
      <c r="Q3" s="55">
        <f>Sheet1!S3</f>
        <v>28685</v>
      </c>
      <c r="R3" s="55">
        <f>Sheet1!T3</f>
        <v>5227</v>
      </c>
      <c r="S3" s="55">
        <f>Sheet1!U3</f>
        <v>3228</v>
      </c>
      <c r="T3" s="55">
        <f>Sheet1!V3</f>
        <v>973</v>
      </c>
      <c r="U3" s="55">
        <f>Sheet1!W3</f>
        <v>1940</v>
      </c>
      <c r="V3" s="55"/>
      <c r="W3" s="55"/>
    </row>
    <row r="4" spans="2:23" s="47" customFormat="1" ht="11" x14ac:dyDescent="0.15">
      <c r="B4" s="47" t="str">
        <f>Sheet1!B4</f>
        <v>Barnet</v>
      </c>
      <c r="C4" s="55">
        <f>Sheet1!E4</f>
        <v>356386</v>
      </c>
      <c r="D4" s="55">
        <f>Sheet1!F4</f>
        <v>162117</v>
      </c>
      <c r="E4" s="55">
        <f>Sheet1!G4</f>
        <v>8685</v>
      </c>
      <c r="F4" s="55">
        <f>Sheet1!H4</f>
        <v>151</v>
      </c>
      <c r="G4" s="55">
        <f>Sheet1!I4</f>
        <v>57600</v>
      </c>
      <c r="H4" s="55">
        <f>Sheet1!J4</f>
        <v>3097</v>
      </c>
      <c r="I4" s="55">
        <f>Sheet1!K4</f>
        <v>3112</v>
      </c>
      <c r="J4" s="55">
        <f>Sheet1!L4</f>
        <v>5882</v>
      </c>
      <c r="K4" s="55">
        <f>Sheet1!M4</f>
        <v>5078</v>
      </c>
      <c r="L4" s="55">
        <f>Sheet1!N4</f>
        <v>27920</v>
      </c>
      <c r="M4" s="55">
        <f>Sheet1!O4</f>
        <v>5344</v>
      </c>
      <c r="N4" s="55">
        <f>Sheet1!P4</f>
        <v>2215</v>
      </c>
      <c r="O4" s="55">
        <f>Sheet1!Q4</f>
        <v>8259</v>
      </c>
      <c r="P4" s="55">
        <f>Sheet1!R4</f>
        <v>22180</v>
      </c>
      <c r="Q4" s="55">
        <f>Sheet1!S4</f>
        <v>19392</v>
      </c>
      <c r="R4" s="55">
        <f>Sheet1!T4</f>
        <v>4468</v>
      </c>
      <c r="S4" s="55">
        <f>Sheet1!U4</f>
        <v>3571</v>
      </c>
      <c r="T4" s="55">
        <f>Sheet1!V4</f>
        <v>5210</v>
      </c>
      <c r="U4" s="55">
        <f>Sheet1!W4</f>
        <v>12105</v>
      </c>
      <c r="V4" s="55"/>
      <c r="W4" s="55"/>
    </row>
    <row r="5" spans="2:23" s="47" customFormat="1" ht="11" x14ac:dyDescent="0.15">
      <c r="B5" s="47" t="str">
        <f>Sheet1!B5</f>
        <v>Bexley</v>
      </c>
      <c r="C5" s="55">
        <f>Sheet1!E5</f>
        <v>231997</v>
      </c>
      <c r="D5" s="55">
        <f>Sheet1!F5</f>
        <v>179250</v>
      </c>
      <c r="E5" s="55">
        <f>Sheet1!G5</f>
        <v>2596</v>
      </c>
      <c r="F5" s="55">
        <f>Sheet1!H5</f>
        <v>624</v>
      </c>
      <c r="G5" s="55">
        <f>Sheet1!I5</f>
        <v>7492</v>
      </c>
      <c r="H5" s="55">
        <f>Sheet1!J5</f>
        <v>1676</v>
      </c>
      <c r="I5" s="55">
        <f>Sheet1!K5</f>
        <v>983</v>
      </c>
      <c r="J5" s="55">
        <f>Sheet1!L5</f>
        <v>1369</v>
      </c>
      <c r="K5" s="55">
        <f>Sheet1!M5</f>
        <v>1367</v>
      </c>
      <c r="L5" s="55">
        <f>Sheet1!N5</f>
        <v>7047</v>
      </c>
      <c r="M5" s="55">
        <f>Sheet1!O5</f>
        <v>730</v>
      </c>
      <c r="N5" s="55">
        <f>Sheet1!P5</f>
        <v>777</v>
      </c>
      <c r="O5" s="55">
        <f>Sheet1!Q5</f>
        <v>2514</v>
      </c>
      <c r="P5" s="55">
        <f>Sheet1!R5</f>
        <v>4175</v>
      </c>
      <c r="Q5" s="55">
        <f>Sheet1!S5</f>
        <v>15952</v>
      </c>
      <c r="R5" s="55">
        <f>Sheet1!T5</f>
        <v>2381</v>
      </c>
      <c r="S5" s="55">
        <f>Sheet1!U5</f>
        <v>1291</v>
      </c>
      <c r="T5" s="55">
        <f>Sheet1!V5</f>
        <v>303</v>
      </c>
      <c r="U5" s="55">
        <f>Sheet1!W5</f>
        <v>1470</v>
      </c>
      <c r="V5" s="55"/>
      <c r="W5" s="55"/>
    </row>
    <row r="6" spans="2:23" s="47" customFormat="1" ht="11" x14ac:dyDescent="0.15">
      <c r="B6" s="47" t="str">
        <f>Sheet1!B6</f>
        <v>Brent</v>
      </c>
      <c r="C6" s="55">
        <f>Sheet1!E6</f>
        <v>311215</v>
      </c>
      <c r="D6" s="55">
        <f>Sheet1!F6</f>
        <v>55887</v>
      </c>
      <c r="E6" s="55">
        <f>Sheet1!G6</f>
        <v>12320</v>
      </c>
      <c r="F6" s="55">
        <f>Sheet1!H6</f>
        <v>320</v>
      </c>
      <c r="G6" s="55">
        <f>Sheet1!I6</f>
        <v>44353</v>
      </c>
      <c r="H6" s="55">
        <f>Sheet1!J6</f>
        <v>4291</v>
      </c>
      <c r="I6" s="55">
        <f>Sheet1!K6</f>
        <v>2820</v>
      </c>
      <c r="J6" s="55">
        <f>Sheet1!L6</f>
        <v>3642</v>
      </c>
      <c r="K6" s="55">
        <f>Sheet1!M6</f>
        <v>5022</v>
      </c>
      <c r="L6" s="55">
        <f>Sheet1!N6</f>
        <v>58017</v>
      </c>
      <c r="M6" s="55">
        <f>Sheet1!O6</f>
        <v>14381</v>
      </c>
      <c r="N6" s="55">
        <f>Sheet1!P6</f>
        <v>1749</v>
      </c>
      <c r="O6" s="55">
        <f>Sheet1!Q6</f>
        <v>3250</v>
      </c>
      <c r="P6" s="55">
        <f>Sheet1!R6</f>
        <v>28589</v>
      </c>
      <c r="Q6" s="55">
        <f>Sheet1!S6</f>
        <v>24391</v>
      </c>
      <c r="R6" s="55">
        <f>Sheet1!T6</f>
        <v>23723</v>
      </c>
      <c r="S6" s="55">
        <f>Sheet1!U6</f>
        <v>10518</v>
      </c>
      <c r="T6" s="55">
        <f>Sheet1!V6</f>
        <v>11430</v>
      </c>
      <c r="U6" s="55">
        <f>Sheet1!W6</f>
        <v>6512</v>
      </c>
      <c r="V6" s="55"/>
      <c r="W6" s="55"/>
    </row>
    <row r="7" spans="2:23" s="47" customFormat="1" ht="11" x14ac:dyDescent="0.15">
      <c r="B7" s="47" t="str">
        <f>Sheet1!B7</f>
        <v>Bromley</v>
      </c>
      <c r="C7" s="55">
        <f>Sheet1!E7</f>
        <v>309392</v>
      </c>
      <c r="D7" s="55">
        <f>Sheet1!F7</f>
        <v>239478</v>
      </c>
      <c r="E7" s="55">
        <f>Sheet1!G7</f>
        <v>4463</v>
      </c>
      <c r="F7" s="55">
        <f>Sheet1!H7</f>
        <v>580</v>
      </c>
      <c r="G7" s="55">
        <f>Sheet1!I7</f>
        <v>16349</v>
      </c>
      <c r="H7" s="55">
        <f>Sheet1!J7</f>
        <v>3897</v>
      </c>
      <c r="I7" s="55">
        <f>Sheet1!K7</f>
        <v>1335</v>
      </c>
      <c r="J7" s="55">
        <f>Sheet1!L7</f>
        <v>3016</v>
      </c>
      <c r="K7" s="55">
        <f>Sheet1!M7</f>
        <v>2649</v>
      </c>
      <c r="L7" s="55">
        <f>Sheet1!N7</f>
        <v>6215</v>
      </c>
      <c r="M7" s="55">
        <f>Sheet1!O7</f>
        <v>1014</v>
      </c>
      <c r="N7" s="55">
        <f>Sheet1!P7</f>
        <v>1265</v>
      </c>
      <c r="O7" s="55">
        <f>Sheet1!Q7</f>
        <v>2768</v>
      </c>
      <c r="P7" s="55">
        <f>Sheet1!R7</f>
        <v>4805</v>
      </c>
      <c r="Q7" s="55">
        <f>Sheet1!S7</f>
        <v>9819</v>
      </c>
      <c r="R7" s="55">
        <f>Sheet1!T7</f>
        <v>6609</v>
      </c>
      <c r="S7" s="55">
        <f>Sheet1!U7</f>
        <v>2258</v>
      </c>
      <c r="T7" s="55">
        <f>Sheet1!V7</f>
        <v>870</v>
      </c>
      <c r="U7" s="55">
        <f>Sheet1!W7</f>
        <v>2002</v>
      </c>
      <c r="V7" s="55"/>
      <c r="W7" s="55"/>
    </row>
    <row r="8" spans="2:23" s="47" customFormat="1" ht="11" x14ac:dyDescent="0.15">
      <c r="B8" s="47" t="str">
        <f>Sheet1!B8</f>
        <v>Camden</v>
      </c>
      <c r="C8" s="55">
        <f>Sheet1!E8</f>
        <v>220338</v>
      </c>
      <c r="D8" s="55">
        <f>Sheet1!F8</f>
        <v>96937</v>
      </c>
      <c r="E8" s="55">
        <f>Sheet1!G8</f>
        <v>7053</v>
      </c>
      <c r="F8" s="55">
        <f>Sheet1!H8</f>
        <v>167</v>
      </c>
      <c r="G8" s="55">
        <f>Sheet1!I8</f>
        <v>41898</v>
      </c>
      <c r="H8" s="55">
        <f>Sheet1!J8</f>
        <v>2494</v>
      </c>
      <c r="I8" s="55">
        <f>Sheet1!K8</f>
        <v>1800</v>
      </c>
      <c r="J8" s="55">
        <f>Sheet1!L8</f>
        <v>3880</v>
      </c>
      <c r="K8" s="55">
        <f>Sheet1!M8</f>
        <v>4148</v>
      </c>
      <c r="L8" s="55">
        <f>Sheet1!N8</f>
        <v>6083</v>
      </c>
      <c r="M8" s="55">
        <f>Sheet1!O8</f>
        <v>1489</v>
      </c>
      <c r="N8" s="55">
        <f>Sheet1!P8</f>
        <v>12503</v>
      </c>
      <c r="O8" s="55">
        <f>Sheet1!Q8</f>
        <v>6493</v>
      </c>
      <c r="P8" s="55">
        <f>Sheet1!R8</f>
        <v>8878</v>
      </c>
      <c r="Q8" s="55">
        <f>Sheet1!S8</f>
        <v>10802</v>
      </c>
      <c r="R8" s="55">
        <f>Sheet1!T8</f>
        <v>3496</v>
      </c>
      <c r="S8" s="55">
        <f>Sheet1!U8</f>
        <v>3762</v>
      </c>
      <c r="T8" s="55">
        <f>Sheet1!V8</f>
        <v>3432</v>
      </c>
      <c r="U8" s="55">
        <f>Sheet1!W8</f>
        <v>5023</v>
      </c>
      <c r="V8" s="55"/>
      <c r="W8" s="55"/>
    </row>
    <row r="9" spans="2:23" s="47" customFormat="1" ht="11" x14ac:dyDescent="0.15">
      <c r="B9" s="47" t="str">
        <f>Sheet1!B9</f>
        <v>Croydon</v>
      </c>
      <c r="C9" s="55">
        <f>Sheet1!E9</f>
        <v>363378</v>
      </c>
      <c r="D9" s="55">
        <f>Sheet1!F9</f>
        <v>171740</v>
      </c>
      <c r="E9" s="55">
        <f>Sheet1!G9</f>
        <v>5369</v>
      </c>
      <c r="F9" s="55">
        <f>Sheet1!H9</f>
        <v>234</v>
      </c>
      <c r="G9" s="55">
        <f>Sheet1!I9</f>
        <v>22852</v>
      </c>
      <c r="H9" s="55">
        <f>Sheet1!J9</f>
        <v>9650</v>
      </c>
      <c r="I9" s="55">
        <f>Sheet1!K9</f>
        <v>3279</v>
      </c>
      <c r="J9" s="55">
        <f>Sheet1!L9</f>
        <v>5140</v>
      </c>
      <c r="K9" s="55">
        <f>Sheet1!M9</f>
        <v>5826</v>
      </c>
      <c r="L9" s="55">
        <f>Sheet1!N9</f>
        <v>24660</v>
      </c>
      <c r="M9" s="55">
        <f>Sheet1!O9</f>
        <v>10865</v>
      </c>
      <c r="N9" s="55">
        <f>Sheet1!P9</f>
        <v>2570</v>
      </c>
      <c r="O9" s="55">
        <f>Sheet1!Q9</f>
        <v>3925</v>
      </c>
      <c r="P9" s="55">
        <f>Sheet1!R9</f>
        <v>17607</v>
      </c>
      <c r="Q9" s="55">
        <f>Sheet1!S9</f>
        <v>28981</v>
      </c>
      <c r="R9" s="55">
        <f>Sheet1!T9</f>
        <v>31320</v>
      </c>
      <c r="S9" s="55">
        <f>Sheet1!U9</f>
        <v>12955</v>
      </c>
      <c r="T9" s="55">
        <f>Sheet1!V9</f>
        <v>1701</v>
      </c>
      <c r="U9" s="55">
        <f>Sheet1!W9</f>
        <v>4704</v>
      </c>
      <c r="V9" s="55"/>
      <c r="W9" s="55"/>
    </row>
    <row r="10" spans="2:23" s="47" customFormat="1" ht="11" x14ac:dyDescent="0.15">
      <c r="B10" s="47" t="str">
        <f>Sheet1!B10</f>
        <v>Ealing</v>
      </c>
      <c r="C10" s="55">
        <f>Sheet1!E10</f>
        <v>338449</v>
      </c>
      <c r="D10" s="55">
        <f>Sheet1!F10</f>
        <v>103035</v>
      </c>
      <c r="E10" s="55">
        <f>Sheet1!G10</f>
        <v>10428</v>
      </c>
      <c r="F10" s="55">
        <f>Sheet1!H10</f>
        <v>300</v>
      </c>
      <c r="G10" s="55">
        <f>Sheet1!I10</f>
        <v>52055</v>
      </c>
      <c r="H10" s="55">
        <f>Sheet1!J10</f>
        <v>3939</v>
      </c>
      <c r="I10" s="55">
        <f>Sheet1!K10</f>
        <v>1989</v>
      </c>
      <c r="J10" s="55">
        <f>Sheet1!L10</f>
        <v>4653</v>
      </c>
      <c r="K10" s="55">
        <f>Sheet1!M10</f>
        <v>4485</v>
      </c>
      <c r="L10" s="55">
        <f>Sheet1!N10</f>
        <v>48240</v>
      </c>
      <c r="M10" s="55">
        <f>Sheet1!O10</f>
        <v>14711</v>
      </c>
      <c r="N10" s="55">
        <f>Sheet1!P10</f>
        <v>1786</v>
      </c>
      <c r="O10" s="55">
        <f>Sheet1!Q10</f>
        <v>4132</v>
      </c>
      <c r="P10" s="55">
        <f>Sheet1!R10</f>
        <v>31570</v>
      </c>
      <c r="Q10" s="55">
        <f>Sheet1!S10</f>
        <v>17299</v>
      </c>
      <c r="R10" s="55">
        <f>Sheet1!T10</f>
        <v>13192</v>
      </c>
      <c r="S10" s="55">
        <f>Sheet1!U10</f>
        <v>6369</v>
      </c>
      <c r="T10" s="55">
        <f>Sheet1!V10</f>
        <v>9804</v>
      </c>
      <c r="U10" s="55">
        <f>Sheet1!W10</f>
        <v>10462</v>
      </c>
      <c r="V10" s="55"/>
      <c r="W10" s="55"/>
    </row>
    <row r="11" spans="2:23" s="47" customFormat="1" ht="11" x14ac:dyDescent="0.15">
      <c r="B11" s="47" t="str">
        <f>Sheet1!B11</f>
        <v>Enfield</v>
      </c>
      <c r="C11" s="55">
        <f>Sheet1!E11</f>
        <v>312466</v>
      </c>
      <c r="D11" s="55">
        <f>Sheet1!F11</f>
        <v>126450</v>
      </c>
      <c r="E11" s="55">
        <f>Sheet1!G11</f>
        <v>6899</v>
      </c>
      <c r="F11" s="55">
        <f>Sheet1!H11</f>
        <v>344</v>
      </c>
      <c r="G11" s="55">
        <f>Sheet1!I11</f>
        <v>56947</v>
      </c>
      <c r="H11" s="55">
        <f>Sheet1!J11</f>
        <v>4852</v>
      </c>
      <c r="I11" s="55">
        <f>Sheet1!K11</f>
        <v>2384</v>
      </c>
      <c r="J11" s="55">
        <f>Sheet1!L11</f>
        <v>4189</v>
      </c>
      <c r="K11" s="55">
        <f>Sheet1!M11</f>
        <v>5758</v>
      </c>
      <c r="L11" s="55">
        <f>Sheet1!N11</f>
        <v>11648</v>
      </c>
      <c r="M11" s="55">
        <f>Sheet1!O11</f>
        <v>2594</v>
      </c>
      <c r="N11" s="55">
        <f>Sheet1!P11</f>
        <v>5599</v>
      </c>
      <c r="O11" s="55">
        <f>Sheet1!Q11</f>
        <v>2588</v>
      </c>
      <c r="P11" s="55">
        <f>Sheet1!R11</f>
        <v>12464</v>
      </c>
      <c r="Q11" s="55">
        <f>Sheet1!S11</f>
        <v>28222</v>
      </c>
      <c r="R11" s="55">
        <f>Sheet1!T11</f>
        <v>17334</v>
      </c>
      <c r="S11" s="55">
        <f>Sheet1!U11</f>
        <v>8131</v>
      </c>
      <c r="T11" s="55">
        <f>Sheet1!V11</f>
        <v>1930</v>
      </c>
      <c r="U11" s="55">
        <f>Sheet1!W11</f>
        <v>14133</v>
      </c>
      <c r="V11" s="55"/>
      <c r="W11" s="55"/>
    </row>
    <row r="12" spans="2:23" s="47" customFormat="1" ht="11" x14ac:dyDescent="0.15">
      <c r="B12" s="47" t="str">
        <f>Sheet1!B12</f>
        <v>Greenwich</v>
      </c>
      <c r="C12" s="55">
        <f>Sheet1!E12</f>
        <v>254557</v>
      </c>
      <c r="D12" s="55">
        <f>Sheet1!F12</f>
        <v>133130</v>
      </c>
      <c r="E12" s="55">
        <f>Sheet1!G12</f>
        <v>4291</v>
      </c>
      <c r="F12" s="55">
        <f>Sheet1!H12</f>
        <v>430</v>
      </c>
      <c r="G12" s="55">
        <f>Sheet1!I12</f>
        <v>21151</v>
      </c>
      <c r="H12" s="55">
        <f>Sheet1!J12</f>
        <v>4011</v>
      </c>
      <c r="I12" s="55">
        <f>Sheet1!K12</f>
        <v>2699</v>
      </c>
      <c r="J12" s="55">
        <f>Sheet1!L12</f>
        <v>2361</v>
      </c>
      <c r="K12" s="55">
        <f>Sheet1!M12</f>
        <v>3203</v>
      </c>
      <c r="L12" s="55">
        <f>Sheet1!N12</f>
        <v>7836</v>
      </c>
      <c r="M12" s="55">
        <f>Sheet1!O12</f>
        <v>2594</v>
      </c>
      <c r="N12" s="55">
        <f>Sheet1!P12</f>
        <v>1645</v>
      </c>
      <c r="O12" s="55">
        <f>Sheet1!Q12</f>
        <v>5061</v>
      </c>
      <c r="P12" s="55">
        <f>Sheet1!R12</f>
        <v>12758</v>
      </c>
      <c r="Q12" s="55">
        <f>Sheet1!S12</f>
        <v>35164</v>
      </c>
      <c r="R12" s="55">
        <f>Sheet1!T12</f>
        <v>8051</v>
      </c>
      <c r="S12" s="55">
        <f>Sheet1!U12</f>
        <v>5440</v>
      </c>
      <c r="T12" s="55">
        <f>Sheet1!V12</f>
        <v>1069</v>
      </c>
      <c r="U12" s="55">
        <f>Sheet1!W12</f>
        <v>3663</v>
      </c>
      <c r="V12" s="55"/>
      <c r="W12" s="55"/>
    </row>
    <row r="13" spans="2:23" s="47" customFormat="1" ht="11" x14ac:dyDescent="0.15">
      <c r="B13" s="47" t="str">
        <f>Sheet1!B13</f>
        <v>Hackney</v>
      </c>
      <c r="C13" s="55">
        <f>Sheet1!E13</f>
        <v>246270</v>
      </c>
      <c r="D13" s="55">
        <f>Sheet1!F13</f>
        <v>89030</v>
      </c>
      <c r="E13" s="55">
        <f>Sheet1!G13</f>
        <v>5216</v>
      </c>
      <c r="F13" s="55">
        <f>Sheet1!H13</f>
        <v>474</v>
      </c>
      <c r="G13" s="55">
        <f>Sheet1!I13</f>
        <v>39897</v>
      </c>
      <c r="H13" s="55">
        <f>Sheet1!J13</f>
        <v>4989</v>
      </c>
      <c r="I13" s="55">
        <f>Sheet1!K13</f>
        <v>2866</v>
      </c>
      <c r="J13" s="55">
        <f>Sheet1!L13</f>
        <v>3020</v>
      </c>
      <c r="K13" s="55">
        <f>Sheet1!M13</f>
        <v>4994</v>
      </c>
      <c r="L13" s="55">
        <f>Sheet1!N13</f>
        <v>7599</v>
      </c>
      <c r="M13" s="55">
        <f>Sheet1!O13</f>
        <v>1905</v>
      </c>
      <c r="N13" s="55">
        <f>Sheet1!P13</f>
        <v>6180</v>
      </c>
      <c r="O13" s="55">
        <f>Sheet1!Q13</f>
        <v>3436</v>
      </c>
      <c r="P13" s="55">
        <f>Sheet1!R13</f>
        <v>6747</v>
      </c>
      <c r="Q13" s="55">
        <f>Sheet1!S13</f>
        <v>27976</v>
      </c>
      <c r="R13" s="55">
        <f>Sheet1!T13</f>
        <v>19168</v>
      </c>
      <c r="S13" s="55">
        <f>Sheet1!U13</f>
        <v>9714</v>
      </c>
      <c r="T13" s="55">
        <f>Sheet1!V13</f>
        <v>1721</v>
      </c>
      <c r="U13" s="55">
        <f>Sheet1!W13</f>
        <v>11338</v>
      </c>
      <c r="V13" s="55"/>
      <c r="W13" s="55"/>
    </row>
    <row r="14" spans="2:23" s="47" customFormat="1" ht="11" x14ac:dyDescent="0.15">
      <c r="B14" s="47" t="str">
        <f>Sheet1!B14</f>
        <v>Hammersmith and Fulham</v>
      </c>
      <c r="C14" s="55">
        <f>Sheet1!E14</f>
        <v>182493</v>
      </c>
      <c r="D14" s="55">
        <f>Sheet1!F14</f>
        <v>81989</v>
      </c>
      <c r="E14" s="55">
        <f>Sheet1!G14</f>
        <v>6321</v>
      </c>
      <c r="F14" s="55">
        <f>Sheet1!H14</f>
        <v>217</v>
      </c>
      <c r="G14" s="55">
        <f>Sheet1!I14</f>
        <v>35695</v>
      </c>
      <c r="H14" s="55">
        <f>Sheet1!J14</f>
        <v>2769</v>
      </c>
      <c r="I14" s="55">
        <f>Sheet1!K14</f>
        <v>1495</v>
      </c>
      <c r="J14" s="55">
        <f>Sheet1!L14</f>
        <v>2649</v>
      </c>
      <c r="K14" s="55">
        <f>Sheet1!M14</f>
        <v>3131</v>
      </c>
      <c r="L14" s="55">
        <f>Sheet1!N14</f>
        <v>3451</v>
      </c>
      <c r="M14" s="55">
        <f>Sheet1!O14</f>
        <v>1612</v>
      </c>
      <c r="N14" s="55">
        <f>Sheet1!P14</f>
        <v>1056</v>
      </c>
      <c r="O14" s="55">
        <f>Sheet1!Q14</f>
        <v>3140</v>
      </c>
      <c r="P14" s="55">
        <f>Sheet1!R14</f>
        <v>7376</v>
      </c>
      <c r="Q14" s="55">
        <f>Sheet1!S14</f>
        <v>10552</v>
      </c>
      <c r="R14" s="55">
        <f>Sheet1!T14</f>
        <v>7111</v>
      </c>
      <c r="S14" s="55">
        <f>Sheet1!U14</f>
        <v>3842</v>
      </c>
      <c r="T14" s="55">
        <f>Sheet1!V14</f>
        <v>5228</v>
      </c>
      <c r="U14" s="55">
        <f>Sheet1!W14</f>
        <v>4859</v>
      </c>
      <c r="V14" s="55"/>
      <c r="W14" s="55"/>
    </row>
    <row r="15" spans="2:23" s="47" customFormat="1" ht="11" x14ac:dyDescent="0.15">
      <c r="B15" s="47" t="str">
        <f>Sheet1!B15</f>
        <v>Haringey</v>
      </c>
      <c r="C15" s="55">
        <f>Sheet1!E15</f>
        <v>254926</v>
      </c>
      <c r="D15" s="55">
        <f>Sheet1!F15</f>
        <v>88424</v>
      </c>
      <c r="E15" s="55">
        <f>Sheet1!G15</f>
        <v>6997</v>
      </c>
      <c r="F15" s="55">
        <f>Sheet1!H15</f>
        <v>370</v>
      </c>
      <c r="G15" s="55">
        <f>Sheet1!I15</f>
        <v>58552</v>
      </c>
      <c r="H15" s="55">
        <f>Sheet1!J15</f>
        <v>4856</v>
      </c>
      <c r="I15" s="55">
        <f>Sheet1!K15</f>
        <v>2609</v>
      </c>
      <c r="J15" s="55">
        <f>Sheet1!L15</f>
        <v>3738</v>
      </c>
      <c r="K15" s="55">
        <f>Sheet1!M15</f>
        <v>5345</v>
      </c>
      <c r="L15" s="55">
        <f>Sheet1!N15</f>
        <v>5945</v>
      </c>
      <c r="M15" s="55">
        <f>Sheet1!O15</f>
        <v>1920</v>
      </c>
      <c r="N15" s="55">
        <f>Sheet1!P15</f>
        <v>4417</v>
      </c>
      <c r="O15" s="55">
        <f>Sheet1!Q15</f>
        <v>3744</v>
      </c>
      <c r="P15" s="55">
        <f>Sheet1!R15</f>
        <v>8124</v>
      </c>
      <c r="Q15" s="55">
        <f>Sheet1!S15</f>
        <v>23037</v>
      </c>
      <c r="R15" s="55">
        <f>Sheet1!T15</f>
        <v>18087</v>
      </c>
      <c r="S15" s="55">
        <f>Sheet1!U15</f>
        <v>6706</v>
      </c>
      <c r="T15" s="55">
        <f>Sheet1!V15</f>
        <v>2229</v>
      </c>
      <c r="U15" s="55">
        <f>Sheet1!W15</f>
        <v>9826</v>
      </c>
      <c r="V15" s="55"/>
      <c r="W15" s="55"/>
    </row>
    <row r="16" spans="2:23" s="47" customFormat="1" ht="11" x14ac:dyDescent="0.15">
      <c r="B16" s="47" t="str">
        <f>Sheet1!B16</f>
        <v>Harrow</v>
      </c>
      <c r="C16" s="55">
        <f>Sheet1!E16</f>
        <v>239056</v>
      </c>
      <c r="D16" s="55">
        <f>Sheet1!F16</f>
        <v>73826</v>
      </c>
      <c r="E16" s="55">
        <f>Sheet1!G16</f>
        <v>7336</v>
      </c>
      <c r="F16" s="55">
        <f>Sheet1!H16</f>
        <v>181</v>
      </c>
      <c r="G16" s="55">
        <f>Sheet1!I16</f>
        <v>19648</v>
      </c>
      <c r="H16" s="55">
        <f>Sheet1!J16</f>
        <v>2344</v>
      </c>
      <c r="I16" s="55">
        <f>Sheet1!K16</f>
        <v>1053</v>
      </c>
      <c r="J16" s="55">
        <f>Sheet1!L16</f>
        <v>3417</v>
      </c>
      <c r="K16" s="55">
        <f>Sheet1!M16</f>
        <v>2685</v>
      </c>
      <c r="L16" s="55">
        <f>Sheet1!N16</f>
        <v>63051</v>
      </c>
      <c r="M16" s="55">
        <f>Sheet1!O16</f>
        <v>7797</v>
      </c>
      <c r="N16" s="55">
        <f>Sheet1!P16</f>
        <v>1378</v>
      </c>
      <c r="O16" s="55">
        <f>Sheet1!Q16</f>
        <v>2629</v>
      </c>
      <c r="P16" s="55">
        <f>Sheet1!R16</f>
        <v>26953</v>
      </c>
      <c r="Q16" s="55">
        <f>Sheet1!S16</f>
        <v>8526</v>
      </c>
      <c r="R16" s="55">
        <f>Sheet1!T16</f>
        <v>6812</v>
      </c>
      <c r="S16" s="55">
        <f>Sheet1!U16</f>
        <v>4370</v>
      </c>
      <c r="T16" s="55">
        <f>Sheet1!V16</f>
        <v>3708</v>
      </c>
      <c r="U16" s="55">
        <f>Sheet1!W16</f>
        <v>3342</v>
      </c>
      <c r="V16" s="55"/>
      <c r="W16" s="55"/>
    </row>
    <row r="17" spans="2:23" s="47" customFormat="1" ht="11" x14ac:dyDescent="0.15">
      <c r="B17" s="47" t="str">
        <f>Sheet1!B17</f>
        <v>Havering</v>
      </c>
      <c r="C17" s="55">
        <f>Sheet1!E17</f>
        <v>237232</v>
      </c>
      <c r="D17" s="55">
        <f>Sheet1!F17</f>
        <v>197615</v>
      </c>
      <c r="E17" s="55">
        <f>Sheet1!G17</f>
        <v>2989</v>
      </c>
      <c r="F17" s="55">
        <f>Sheet1!H17</f>
        <v>160</v>
      </c>
      <c r="G17" s="55">
        <f>Sheet1!I17</f>
        <v>7185</v>
      </c>
      <c r="H17" s="55">
        <f>Sheet1!J17</f>
        <v>1970</v>
      </c>
      <c r="I17" s="55">
        <f>Sheet1!K17</f>
        <v>712</v>
      </c>
      <c r="J17" s="55">
        <f>Sheet1!L17</f>
        <v>1154</v>
      </c>
      <c r="K17" s="55">
        <f>Sheet1!M17</f>
        <v>1097</v>
      </c>
      <c r="L17" s="55">
        <f>Sheet1!N17</f>
        <v>5017</v>
      </c>
      <c r="M17" s="55">
        <f>Sheet1!O17</f>
        <v>1492</v>
      </c>
      <c r="N17" s="55">
        <f>Sheet1!P17</f>
        <v>975</v>
      </c>
      <c r="O17" s="55">
        <f>Sheet1!Q17</f>
        <v>1459</v>
      </c>
      <c r="P17" s="55">
        <f>Sheet1!R17</f>
        <v>2602</v>
      </c>
      <c r="Q17" s="55">
        <f>Sheet1!S17</f>
        <v>7581</v>
      </c>
      <c r="R17" s="55">
        <f>Sheet1!T17</f>
        <v>2885</v>
      </c>
      <c r="S17" s="55">
        <f>Sheet1!U17</f>
        <v>1015</v>
      </c>
      <c r="T17" s="55">
        <f>Sheet1!V17</f>
        <v>311</v>
      </c>
      <c r="U17" s="55">
        <f>Sheet1!W17</f>
        <v>1013</v>
      </c>
      <c r="V17" s="55"/>
      <c r="W17" s="55"/>
    </row>
    <row r="18" spans="2:23" s="47" customFormat="1" ht="11" x14ac:dyDescent="0.15">
      <c r="B18" s="47" t="str">
        <f>Sheet1!B18</f>
        <v>Hillingdon</v>
      </c>
      <c r="C18" s="55">
        <f>Sheet1!E18</f>
        <v>273936</v>
      </c>
      <c r="D18" s="55">
        <f>Sheet1!F18</f>
        <v>142916</v>
      </c>
      <c r="E18" s="55">
        <f>Sheet1!G18</f>
        <v>5949</v>
      </c>
      <c r="F18" s="55">
        <f>Sheet1!H18</f>
        <v>344</v>
      </c>
      <c r="G18" s="55">
        <f>Sheet1!I18</f>
        <v>16822</v>
      </c>
      <c r="H18" s="55">
        <f>Sheet1!J18</f>
        <v>2719</v>
      </c>
      <c r="I18" s="55">
        <f>Sheet1!K18</f>
        <v>1409</v>
      </c>
      <c r="J18" s="55">
        <f>Sheet1!L18</f>
        <v>3602</v>
      </c>
      <c r="K18" s="55">
        <f>Sheet1!M18</f>
        <v>2749</v>
      </c>
      <c r="L18" s="55">
        <f>Sheet1!N18</f>
        <v>36795</v>
      </c>
      <c r="M18" s="55">
        <f>Sheet1!O18</f>
        <v>9200</v>
      </c>
      <c r="N18" s="55">
        <f>Sheet1!P18</f>
        <v>2639</v>
      </c>
      <c r="O18" s="55">
        <f>Sheet1!Q18</f>
        <v>2889</v>
      </c>
      <c r="P18" s="55">
        <f>Sheet1!R18</f>
        <v>17730</v>
      </c>
      <c r="Q18" s="55">
        <f>Sheet1!S18</f>
        <v>11275</v>
      </c>
      <c r="R18" s="55">
        <f>Sheet1!T18</f>
        <v>4615</v>
      </c>
      <c r="S18" s="55">
        <f>Sheet1!U18</f>
        <v>4192</v>
      </c>
      <c r="T18" s="55">
        <f>Sheet1!V18</f>
        <v>2925</v>
      </c>
      <c r="U18" s="55">
        <f>Sheet1!W18</f>
        <v>5166</v>
      </c>
      <c r="V18" s="55"/>
      <c r="W18" s="55"/>
    </row>
    <row r="19" spans="2:23" s="47" customFormat="1" ht="11" x14ac:dyDescent="0.15">
      <c r="B19" s="47" t="str">
        <f>Sheet1!B19</f>
        <v>Hounslow</v>
      </c>
      <c r="C19" s="55">
        <f>Sheet1!E19</f>
        <v>253957</v>
      </c>
      <c r="D19" s="55">
        <f>Sheet1!F19</f>
        <v>96264</v>
      </c>
      <c r="E19" s="55">
        <f>Sheet1!G19</f>
        <v>4775</v>
      </c>
      <c r="F19" s="55">
        <f>Sheet1!H19</f>
        <v>183</v>
      </c>
      <c r="G19" s="55">
        <f>Sheet1!I19</f>
        <v>29283</v>
      </c>
      <c r="H19" s="55">
        <f>Sheet1!J19</f>
        <v>2273</v>
      </c>
      <c r="I19" s="55">
        <f>Sheet1!K19</f>
        <v>1730</v>
      </c>
      <c r="J19" s="55">
        <f>Sheet1!L19</f>
        <v>3390</v>
      </c>
      <c r="K19" s="55">
        <f>Sheet1!M19</f>
        <v>2956</v>
      </c>
      <c r="L19" s="55">
        <f>Sheet1!N19</f>
        <v>48161</v>
      </c>
      <c r="M19" s="55">
        <f>Sheet1!O19</f>
        <v>13676</v>
      </c>
      <c r="N19" s="55">
        <f>Sheet1!P19</f>
        <v>2189</v>
      </c>
      <c r="O19" s="55">
        <f>Sheet1!Q19</f>
        <v>2405</v>
      </c>
      <c r="P19" s="55">
        <f>Sheet1!R19</f>
        <v>20826</v>
      </c>
      <c r="Q19" s="55">
        <f>Sheet1!S19</f>
        <v>10787</v>
      </c>
      <c r="R19" s="55">
        <f>Sheet1!T19</f>
        <v>3381</v>
      </c>
      <c r="S19" s="55">
        <f>Sheet1!U19</f>
        <v>2645</v>
      </c>
      <c r="T19" s="55">
        <f>Sheet1!V19</f>
        <v>3638</v>
      </c>
      <c r="U19" s="55">
        <f>Sheet1!W19</f>
        <v>5395</v>
      </c>
      <c r="V19" s="55"/>
      <c r="W19" s="55"/>
    </row>
    <row r="20" spans="2:23" s="47" customFormat="1" ht="11" x14ac:dyDescent="0.15">
      <c r="B20" s="47" t="str">
        <f>Sheet1!B20</f>
        <v>Islington</v>
      </c>
      <c r="C20" s="55">
        <f>Sheet1!E20</f>
        <v>206125</v>
      </c>
      <c r="D20" s="55">
        <f>Sheet1!F20</f>
        <v>98322</v>
      </c>
      <c r="E20" s="55">
        <f>Sheet1!G20</f>
        <v>8140</v>
      </c>
      <c r="F20" s="55">
        <f>Sheet1!H20</f>
        <v>163</v>
      </c>
      <c r="G20" s="55">
        <f>Sheet1!I20</f>
        <v>33890</v>
      </c>
      <c r="H20" s="55">
        <f>Sheet1!J20</f>
        <v>4236</v>
      </c>
      <c r="I20" s="55">
        <f>Sheet1!K20</f>
        <v>1912</v>
      </c>
      <c r="J20" s="55">
        <f>Sheet1!L20</f>
        <v>2964</v>
      </c>
      <c r="K20" s="55">
        <f>Sheet1!M20</f>
        <v>4227</v>
      </c>
      <c r="L20" s="55">
        <f>Sheet1!N20</f>
        <v>3534</v>
      </c>
      <c r="M20" s="55">
        <f>Sheet1!O20</f>
        <v>951</v>
      </c>
      <c r="N20" s="55">
        <f>Sheet1!P20</f>
        <v>4662</v>
      </c>
      <c r="O20" s="55">
        <f>Sheet1!Q20</f>
        <v>4457</v>
      </c>
      <c r="P20" s="55">
        <f>Sheet1!R20</f>
        <v>5430</v>
      </c>
      <c r="Q20" s="55">
        <f>Sheet1!S20</f>
        <v>12622</v>
      </c>
      <c r="R20" s="55">
        <f>Sheet1!T20</f>
        <v>7943</v>
      </c>
      <c r="S20" s="55">
        <f>Sheet1!U20</f>
        <v>5729</v>
      </c>
      <c r="T20" s="55">
        <f>Sheet1!V20</f>
        <v>1893</v>
      </c>
      <c r="U20" s="55">
        <f>Sheet1!W20</f>
        <v>5050</v>
      </c>
      <c r="V20" s="55"/>
      <c r="W20" s="55"/>
    </row>
    <row r="21" spans="2:23" s="47" customFormat="1" ht="11" x14ac:dyDescent="0.15">
      <c r="B21" s="47" t="str">
        <f>Sheet1!B21</f>
        <v>Kensington and Chelsea</v>
      </c>
      <c r="C21" s="55">
        <f>Sheet1!E21</f>
        <v>158649</v>
      </c>
      <c r="D21" s="55">
        <f>Sheet1!F21</f>
        <v>62271</v>
      </c>
      <c r="E21" s="55">
        <f>Sheet1!G21</f>
        <v>3715</v>
      </c>
      <c r="F21" s="55">
        <f>Sheet1!H21</f>
        <v>119</v>
      </c>
      <c r="G21" s="55">
        <f>Sheet1!I21</f>
        <v>45912</v>
      </c>
      <c r="H21" s="55">
        <f>Sheet1!J21</f>
        <v>1695</v>
      </c>
      <c r="I21" s="55">
        <f>Sheet1!K21</f>
        <v>1148</v>
      </c>
      <c r="J21" s="55">
        <f>Sheet1!L21</f>
        <v>3021</v>
      </c>
      <c r="K21" s="55">
        <f>Sheet1!M21</f>
        <v>3122</v>
      </c>
      <c r="L21" s="55">
        <f>Sheet1!N21</f>
        <v>2577</v>
      </c>
      <c r="M21" s="55">
        <f>Sheet1!O21</f>
        <v>911</v>
      </c>
      <c r="N21" s="55">
        <f>Sheet1!P21</f>
        <v>836</v>
      </c>
      <c r="O21" s="55">
        <f>Sheet1!Q21</f>
        <v>3968</v>
      </c>
      <c r="P21" s="55">
        <f>Sheet1!R21</f>
        <v>7569</v>
      </c>
      <c r="Q21" s="55">
        <f>Sheet1!S21</f>
        <v>5536</v>
      </c>
      <c r="R21" s="55">
        <f>Sheet1!T21</f>
        <v>3257</v>
      </c>
      <c r="S21" s="55">
        <f>Sheet1!U21</f>
        <v>1540</v>
      </c>
      <c r="T21" s="55">
        <f>Sheet1!V21</f>
        <v>6455</v>
      </c>
      <c r="U21" s="55">
        <f>Sheet1!W21</f>
        <v>4997</v>
      </c>
      <c r="V21" s="55"/>
      <c r="W21" s="55"/>
    </row>
    <row r="22" spans="2:23" s="47" customFormat="1" ht="11" x14ac:dyDescent="0.15">
      <c r="B22" s="47" t="str">
        <f>Sheet1!B22</f>
        <v>Kingston upon Thames</v>
      </c>
      <c r="C22" s="55">
        <f>Sheet1!E22</f>
        <v>160060</v>
      </c>
      <c r="D22" s="55">
        <f>Sheet1!F22</f>
        <v>101015</v>
      </c>
      <c r="E22" s="55">
        <f>Sheet1!G22</f>
        <v>2718</v>
      </c>
      <c r="F22" s="55">
        <f>Sheet1!H22</f>
        <v>95</v>
      </c>
      <c r="G22" s="55">
        <f>Sheet1!I22</f>
        <v>15391</v>
      </c>
      <c r="H22" s="55">
        <f>Sheet1!J22</f>
        <v>1238</v>
      </c>
      <c r="I22" s="55">
        <f>Sheet1!K22</f>
        <v>700</v>
      </c>
      <c r="J22" s="55">
        <f>Sheet1!L22</f>
        <v>2500</v>
      </c>
      <c r="K22" s="55">
        <f>Sheet1!M22</f>
        <v>1831</v>
      </c>
      <c r="L22" s="55">
        <f>Sheet1!N22</f>
        <v>6325</v>
      </c>
      <c r="M22" s="55">
        <f>Sheet1!O22</f>
        <v>3009</v>
      </c>
      <c r="N22" s="55">
        <f>Sheet1!P22</f>
        <v>892</v>
      </c>
      <c r="O22" s="55">
        <f>Sheet1!Q22</f>
        <v>2883</v>
      </c>
      <c r="P22" s="55">
        <f>Sheet1!R22</f>
        <v>13043</v>
      </c>
      <c r="Q22" s="55">
        <f>Sheet1!S22</f>
        <v>2616</v>
      </c>
      <c r="R22" s="55">
        <f>Sheet1!T22</f>
        <v>1027</v>
      </c>
      <c r="S22" s="55">
        <f>Sheet1!U22</f>
        <v>378</v>
      </c>
      <c r="T22" s="55">
        <f>Sheet1!V22</f>
        <v>2439</v>
      </c>
      <c r="U22" s="55">
        <f>Sheet1!W22</f>
        <v>1960</v>
      </c>
      <c r="V22" s="55"/>
      <c r="W22" s="55"/>
    </row>
    <row r="23" spans="2:23" s="47" customFormat="1" ht="11" x14ac:dyDescent="0.15">
      <c r="B23" s="47" t="str">
        <f>Sheet1!B23</f>
        <v>Lambeth</v>
      </c>
      <c r="C23" s="55">
        <f>Sheet1!E23</f>
        <v>303086</v>
      </c>
      <c r="D23" s="55">
        <f>Sheet1!F23</f>
        <v>118250</v>
      </c>
      <c r="E23" s="55">
        <f>Sheet1!G23</f>
        <v>7456</v>
      </c>
      <c r="F23" s="55">
        <f>Sheet1!H23</f>
        <v>195</v>
      </c>
      <c r="G23" s="55">
        <f>Sheet1!I23</f>
        <v>47124</v>
      </c>
      <c r="H23" s="55">
        <f>Sheet1!J23</f>
        <v>8302</v>
      </c>
      <c r="I23" s="55">
        <f>Sheet1!K23</f>
        <v>4301</v>
      </c>
      <c r="J23" s="55">
        <f>Sheet1!L23</f>
        <v>3574</v>
      </c>
      <c r="K23" s="55">
        <f>Sheet1!M23</f>
        <v>6983</v>
      </c>
      <c r="L23" s="55">
        <f>Sheet1!N23</f>
        <v>4983</v>
      </c>
      <c r="M23" s="55">
        <f>Sheet1!O23</f>
        <v>3072</v>
      </c>
      <c r="N23" s="55">
        <f>Sheet1!P23</f>
        <v>2221</v>
      </c>
      <c r="O23" s="55">
        <f>Sheet1!Q23</f>
        <v>4573</v>
      </c>
      <c r="P23" s="55">
        <f>Sheet1!R23</f>
        <v>6089</v>
      </c>
      <c r="Q23" s="55">
        <f>Sheet1!S23</f>
        <v>35187</v>
      </c>
      <c r="R23" s="55">
        <f>Sheet1!T23</f>
        <v>28886</v>
      </c>
      <c r="S23" s="55">
        <f>Sheet1!U23</f>
        <v>14469</v>
      </c>
      <c r="T23" s="55">
        <f>Sheet1!V23</f>
        <v>1728</v>
      </c>
      <c r="U23" s="55">
        <f>Sheet1!W23</f>
        <v>5693</v>
      </c>
      <c r="V23" s="55"/>
      <c r="W23" s="55"/>
    </row>
    <row r="24" spans="2:23" s="47" customFormat="1" ht="11" x14ac:dyDescent="0.15">
      <c r="B24" s="47" t="str">
        <f>Sheet1!B24</f>
        <v>Lewisham</v>
      </c>
      <c r="C24" s="55">
        <f>Sheet1!E24</f>
        <v>275885</v>
      </c>
      <c r="D24" s="55">
        <f>Sheet1!F24</f>
        <v>114446</v>
      </c>
      <c r="E24" s="55">
        <f>Sheet1!G24</f>
        <v>5206</v>
      </c>
      <c r="F24" s="55">
        <f>Sheet1!H24</f>
        <v>208</v>
      </c>
      <c r="G24" s="55">
        <f>Sheet1!I24</f>
        <v>27826</v>
      </c>
      <c r="H24" s="55">
        <f>Sheet1!J24</f>
        <v>8539</v>
      </c>
      <c r="I24" s="55">
        <f>Sheet1!K24</f>
        <v>3559</v>
      </c>
      <c r="J24" s="55">
        <f>Sheet1!L24</f>
        <v>3045</v>
      </c>
      <c r="K24" s="55">
        <f>Sheet1!M24</f>
        <v>5329</v>
      </c>
      <c r="L24" s="55">
        <f>Sheet1!N24</f>
        <v>4600</v>
      </c>
      <c r="M24" s="55">
        <f>Sheet1!O24</f>
        <v>1596</v>
      </c>
      <c r="N24" s="55">
        <f>Sheet1!P24</f>
        <v>1388</v>
      </c>
      <c r="O24" s="55">
        <f>Sheet1!Q24</f>
        <v>6164</v>
      </c>
      <c r="P24" s="55">
        <f>Sheet1!R24</f>
        <v>11786</v>
      </c>
      <c r="Q24" s="55">
        <f>Sheet1!S24</f>
        <v>32025</v>
      </c>
      <c r="R24" s="55">
        <f>Sheet1!T24</f>
        <v>30854</v>
      </c>
      <c r="S24" s="55">
        <f>Sheet1!U24</f>
        <v>12063</v>
      </c>
      <c r="T24" s="55">
        <f>Sheet1!V24</f>
        <v>1456</v>
      </c>
      <c r="U24" s="55">
        <f>Sheet1!W24</f>
        <v>5795</v>
      </c>
      <c r="V24" s="55"/>
      <c r="W24" s="55"/>
    </row>
    <row r="25" spans="2:23" s="47" customFormat="1" ht="11" x14ac:dyDescent="0.15">
      <c r="B25" s="47" t="str">
        <f>Sheet1!B25</f>
        <v>Merton</v>
      </c>
      <c r="C25" s="55">
        <f>Sheet1!E25</f>
        <v>199693</v>
      </c>
      <c r="D25" s="55">
        <f>Sheet1!F25</f>
        <v>96658</v>
      </c>
      <c r="E25" s="55">
        <f>Sheet1!G25</f>
        <v>4417</v>
      </c>
      <c r="F25" s="55">
        <f>Sheet1!H25</f>
        <v>216</v>
      </c>
      <c r="G25" s="55">
        <f>Sheet1!I25</f>
        <v>28315</v>
      </c>
      <c r="H25" s="55">
        <f>Sheet1!J25</f>
        <v>2579</v>
      </c>
      <c r="I25" s="55">
        <f>Sheet1!K25</f>
        <v>1279</v>
      </c>
      <c r="J25" s="55">
        <f>Sheet1!L25</f>
        <v>2829</v>
      </c>
      <c r="K25" s="55">
        <f>Sheet1!M25</f>
        <v>2647</v>
      </c>
      <c r="L25" s="55">
        <f>Sheet1!N25</f>
        <v>8106</v>
      </c>
      <c r="M25" s="55">
        <f>Sheet1!O25</f>
        <v>7337</v>
      </c>
      <c r="N25" s="55">
        <f>Sheet1!P25</f>
        <v>2216</v>
      </c>
      <c r="O25" s="55">
        <f>Sheet1!Q25</f>
        <v>2618</v>
      </c>
      <c r="P25" s="55">
        <f>Sheet1!R25</f>
        <v>15866</v>
      </c>
      <c r="Q25" s="55">
        <f>Sheet1!S25</f>
        <v>10442</v>
      </c>
      <c r="R25" s="55">
        <f>Sheet1!T25</f>
        <v>8126</v>
      </c>
      <c r="S25" s="55">
        <f>Sheet1!U25</f>
        <v>2243</v>
      </c>
      <c r="T25" s="55">
        <f>Sheet1!V25</f>
        <v>1413</v>
      </c>
      <c r="U25" s="55">
        <f>Sheet1!W25</f>
        <v>2386</v>
      </c>
      <c r="V25" s="55"/>
      <c r="W25" s="55"/>
    </row>
    <row r="26" spans="2:23" s="47" customFormat="1" ht="11" x14ac:dyDescent="0.15">
      <c r="B26" s="47" t="str">
        <f>Sheet1!B26</f>
        <v>Newham</v>
      </c>
      <c r="C26" s="55">
        <f>Sheet1!E26</f>
        <v>307984</v>
      </c>
      <c r="D26" s="55">
        <f>Sheet1!F26</f>
        <v>51516</v>
      </c>
      <c r="E26" s="55">
        <f>Sheet1!G26</f>
        <v>2172</v>
      </c>
      <c r="F26" s="55">
        <f>Sheet1!H26</f>
        <v>462</v>
      </c>
      <c r="G26" s="55">
        <f>Sheet1!I26</f>
        <v>35066</v>
      </c>
      <c r="H26" s="55">
        <f>Sheet1!J26</f>
        <v>3957</v>
      </c>
      <c r="I26" s="55">
        <f>Sheet1!K26</f>
        <v>3319</v>
      </c>
      <c r="J26" s="55">
        <f>Sheet1!L26</f>
        <v>2677</v>
      </c>
      <c r="K26" s="55">
        <f>Sheet1!M26</f>
        <v>3992</v>
      </c>
      <c r="L26" s="55">
        <f>Sheet1!N26</f>
        <v>42484</v>
      </c>
      <c r="M26" s="55">
        <f>Sheet1!O26</f>
        <v>30307</v>
      </c>
      <c r="N26" s="55">
        <f>Sheet1!P26</f>
        <v>37262</v>
      </c>
      <c r="O26" s="55">
        <f>Sheet1!Q26</f>
        <v>3930</v>
      </c>
      <c r="P26" s="55">
        <f>Sheet1!R26</f>
        <v>19912</v>
      </c>
      <c r="Q26" s="55">
        <f>Sheet1!S26</f>
        <v>37811</v>
      </c>
      <c r="R26" s="55">
        <f>Sheet1!T26</f>
        <v>15050</v>
      </c>
      <c r="S26" s="55">
        <f>Sheet1!U26</f>
        <v>7395</v>
      </c>
      <c r="T26" s="55">
        <f>Sheet1!V26</f>
        <v>3523</v>
      </c>
      <c r="U26" s="55">
        <f>Sheet1!W26</f>
        <v>7149</v>
      </c>
      <c r="V26" s="55"/>
      <c r="W26" s="55"/>
    </row>
    <row r="27" spans="2:23" s="47" customFormat="1" ht="11" x14ac:dyDescent="0.15">
      <c r="B27" s="47" t="str">
        <f>Sheet1!B27</f>
        <v>Redbridge</v>
      </c>
      <c r="C27" s="55">
        <f>Sheet1!E27</f>
        <v>278970</v>
      </c>
      <c r="D27" s="55">
        <f>Sheet1!F27</f>
        <v>96253</v>
      </c>
      <c r="E27" s="55">
        <f>Sheet1!G27</f>
        <v>3900</v>
      </c>
      <c r="F27" s="55">
        <f>Sheet1!H27</f>
        <v>140</v>
      </c>
      <c r="G27" s="55">
        <f>Sheet1!I27</f>
        <v>18353</v>
      </c>
      <c r="H27" s="55">
        <f>Sheet1!J27</f>
        <v>3204</v>
      </c>
      <c r="I27" s="55">
        <f>Sheet1!K27</f>
        <v>1692</v>
      </c>
      <c r="J27" s="55">
        <f>Sheet1!L27</f>
        <v>3251</v>
      </c>
      <c r="K27" s="55">
        <f>Sheet1!M27</f>
        <v>3309</v>
      </c>
      <c r="L27" s="55">
        <f>Sheet1!N27</f>
        <v>45660</v>
      </c>
      <c r="M27" s="55">
        <f>Sheet1!O27</f>
        <v>31051</v>
      </c>
      <c r="N27" s="55">
        <f>Sheet1!P27</f>
        <v>16011</v>
      </c>
      <c r="O27" s="55">
        <f>Sheet1!Q27</f>
        <v>3000</v>
      </c>
      <c r="P27" s="55">
        <f>Sheet1!R27</f>
        <v>20781</v>
      </c>
      <c r="Q27" s="55">
        <f>Sheet1!S27</f>
        <v>12357</v>
      </c>
      <c r="R27" s="55">
        <f>Sheet1!T27</f>
        <v>9064</v>
      </c>
      <c r="S27" s="55">
        <f>Sheet1!U27</f>
        <v>3424</v>
      </c>
      <c r="T27" s="55">
        <f>Sheet1!V27</f>
        <v>1551</v>
      </c>
      <c r="U27" s="55">
        <f>Sheet1!W27</f>
        <v>5969</v>
      </c>
      <c r="V27" s="55"/>
      <c r="W27" s="55"/>
    </row>
    <row r="28" spans="2:23" s="47" customFormat="1" ht="11" x14ac:dyDescent="0.15">
      <c r="B28" s="47" t="str">
        <f>Sheet1!B28</f>
        <v>Richmond upon Thames</v>
      </c>
      <c r="C28" s="55">
        <f>Sheet1!E28</f>
        <v>186990</v>
      </c>
      <c r="D28" s="55">
        <f>Sheet1!F28</f>
        <v>133582</v>
      </c>
      <c r="E28" s="55">
        <f>Sheet1!G28</f>
        <v>4766</v>
      </c>
      <c r="F28" s="55">
        <f>Sheet1!H28</f>
        <v>95</v>
      </c>
      <c r="G28" s="55">
        <f>Sheet1!I28</f>
        <v>22282</v>
      </c>
      <c r="H28" s="55">
        <f>Sheet1!J28</f>
        <v>1250</v>
      </c>
      <c r="I28" s="55">
        <f>Sheet1!K28</f>
        <v>731</v>
      </c>
      <c r="J28" s="55">
        <f>Sheet1!L28</f>
        <v>2857</v>
      </c>
      <c r="K28" s="55">
        <f>Sheet1!M28</f>
        <v>1942</v>
      </c>
      <c r="L28" s="55">
        <f>Sheet1!N28</f>
        <v>5202</v>
      </c>
      <c r="M28" s="55">
        <f>Sheet1!O28</f>
        <v>1163</v>
      </c>
      <c r="N28" s="55">
        <f>Sheet1!P28</f>
        <v>867</v>
      </c>
      <c r="O28" s="55">
        <f>Sheet1!Q28</f>
        <v>1753</v>
      </c>
      <c r="P28" s="55">
        <f>Sheet1!R28</f>
        <v>4622</v>
      </c>
      <c r="Q28" s="55">
        <f>Sheet1!S28</f>
        <v>1643</v>
      </c>
      <c r="R28" s="55">
        <f>Sheet1!T28</f>
        <v>840</v>
      </c>
      <c r="S28" s="55">
        <f>Sheet1!U28</f>
        <v>333</v>
      </c>
      <c r="T28" s="55">
        <f>Sheet1!V28</f>
        <v>1172</v>
      </c>
      <c r="U28" s="55">
        <f>Sheet1!W28</f>
        <v>1890</v>
      </c>
      <c r="V28" s="55"/>
      <c r="W28" s="55"/>
    </row>
    <row r="29" spans="2:23" s="47" customFormat="1" ht="11" x14ac:dyDescent="0.15">
      <c r="B29" s="47" t="str">
        <f>Sheet1!B29</f>
        <v>Southwark</v>
      </c>
      <c r="C29" s="55">
        <f>Sheet1!E29</f>
        <v>288283</v>
      </c>
      <c r="D29" s="55">
        <f>Sheet1!F29</f>
        <v>114534</v>
      </c>
      <c r="E29" s="55">
        <f>Sheet1!G29</f>
        <v>6222</v>
      </c>
      <c r="F29" s="55">
        <f>Sheet1!H29</f>
        <v>263</v>
      </c>
      <c r="G29" s="55">
        <f>Sheet1!I29</f>
        <v>35330</v>
      </c>
      <c r="H29" s="55">
        <f>Sheet1!J29</f>
        <v>5677</v>
      </c>
      <c r="I29" s="55">
        <f>Sheet1!K29</f>
        <v>3687</v>
      </c>
      <c r="J29" s="55">
        <f>Sheet1!L29</f>
        <v>3003</v>
      </c>
      <c r="K29" s="55">
        <f>Sheet1!M29</f>
        <v>5411</v>
      </c>
      <c r="L29" s="55">
        <f>Sheet1!N29</f>
        <v>5819</v>
      </c>
      <c r="M29" s="55">
        <f>Sheet1!O29</f>
        <v>1623</v>
      </c>
      <c r="N29" s="55">
        <f>Sheet1!P29</f>
        <v>3912</v>
      </c>
      <c r="O29" s="55">
        <f>Sheet1!Q29</f>
        <v>8074</v>
      </c>
      <c r="P29" s="55">
        <f>Sheet1!R29</f>
        <v>7764</v>
      </c>
      <c r="Q29" s="55">
        <f>Sheet1!S29</f>
        <v>47413</v>
      </c>
      <c r="R29" s="55">
        <f>Sheet1!T29</f>
        <v>17974</v>
      </c>
      <c r="S29" s="55">
        <f>Sheet1!U29</f>
        <v>12124</v>
      </c>
      <c r="T29" s="55">
        <f>Sheet1!V29</f>
        <v>2440</v>
      </c>
      <c r="U29" s="55">
        <f>Sheet1!W29</f>
        <v>7013</v>
      </c>
      <c r="V29" s="55"/>
      <c r="W29" s="55"/>
    </row>
    <row r="30" spans="2:23" s="47" customFormat="1" ht="11" x14ac:dyDescent="0.15">
      <c r="B30" s="47" t="str">
        <f>Sheet1!B30</f>
        <v>Sutton</v>
      </c>
      <c r="C30" s="55">
        <f>Sheet1!E30</f>
        <v>190146</v>
      </c>
      <c r="D30" s="55">
        <f>Sheet1!F30</f>
        <v>134854</v>
      </c>
      <c r="E30" s="55">
        <f>Sheet1!G30</f>
        <v>3219</v>
      </c>
      <c r="F30" s="55">
        <f>Sheet1!H30</f>
        <v>193</v>
      </c>
      <c r="G30" s="55">
        <f>Sheet1!I30</f>
        <v>11183</v>
      </c>
      <c r="H30" s="55">
        <f>Sheet1!J30</f>
        <v>2298</v>
      </c>
      <c r="I30" s="55">
        <f>Sheet1!K30</f>
        <v>838</v>
      </c>
      <c r="J30" s="55">
        <f>Sheet1!L30</f>
        <v>2286</v>
      </c>
      <c r="K30" s="55">
        <f>Sheet1!M30</f>
        <v>1712</v>
      </c>
      <c r="L30" s="55">
        <f>Sheet1!N30</f>
        <v>6454</v>
      </c>
      <c r="M30" s="55">
        <f>Sheet1!O30</f>
        <v>2595</v>
      </c>
      <c r="N30" s="55">
        <f>Sheet1!P30</f>
        <v>1183</v>
      </c>
      <c r="O30" s="55">
        <f>Sheet1!Q30</f>
        <v>2240</v>
      </c>
      <c r="P30" s="55">
        <f>Sheet1!R30</f>
        <v>9563</v>
      </c>
      <c r="Q30" s="55">
        <f>Sheet1!S30</f>
        <v>5471</v>
      </c>
      <c r="R30" s="55">
        <f>Sheet1!T30</f>
        <v>2742</v>
      </c>
      <c r="S30" s="55">
        <f>Sheet1!U30</f>
        <v>907</v>
      </c>
      <c r="T30" s="55">
        <f>Sheet1!V30</f>
        <v>976</v>
      </c>
      <c r="U30" s="55">
        <f>Sheet1!W30</f>
        <v>1432</v>
      </c>
      <c r="V30" s="55"/>
      <c r="W30" s="55"/>
    </row>
    <row r="31" spans="2:23" s="47" customFormat="1" ht="11" x14ac:dyDescent="0.15">
      <c r="B31" s="47" t="str">
        <f>Sheet1!B31</f>
        <v>Tower Hamlets</v>
      </c>
      <c r="C31" s="55">
        <f>Sheet1!E31</f>
        <v>254096</v>
      </c>
      <c r="D31" s="55">
        <f>Sheet1!F31</f>
        <v>79231</v>
      </c>
      <c r="E31" s="55">
        <f>Sheet1!G31</f>
        <v>3863</v>
      </c>
      <c r="F31" s="55">
        <f>Sheet1!H31</f>
        <v>175</v>
      </c>
      <c r="G31" s="55">
        <f>Sheet1!I31</f>
        <v>31550</v>
      </c>
      <c r="H31" s="55">
        <f>Sheet1!J31</f>
        <v>2837</v>
      </c>
      <c r="I31" s="55">
        <f>Sheet1!K31</f>
        <v>1509</v>
      </c>
      <c r="J31" s="55">
        <f>Sheet1!L31</f>
        <v>2961</v>
      </c>
      <c r="K31" s="55">
        <f>Sheet1!M31</f>
        <v>3053</v>
      </c>
      <c r="L31" s="55">
        <f>Sheet1!N31</f>
        <v>6787</v>
      </c>
      <c r="M31" s="55">
        <f>Sheet1!O31</f>
        <v>2442</v>
      </c>
      <c r="N31" s="55">
        <f>Sheet1!P31</f>
        <v>81377</v>
      </c>
      <c r="O31" s="55">
        <f>Sheet1!Q31</f>
        <v>8109</v>
      </c>
      <c r="P31" s="55">
        <f>Sheet1!R31</f>
        <v>5786</v>
      </c>
      <c r="Q31" s="55">
        <f>Sheet1!S31</f>
        <v>9495</v>
      </c>
      <c r="R31" s="55">
        <f>Sheet1!T31</f>
        <v>5341</v>
      </c>
      <c r="S31" s="55">
        <f>Sheet1!U31</f>
        <v>3793</v>
      </c>
      <c r="T31" s="55">
        <f>Sheet1!V31</f>
        <v>2573</v>
      </c>
      <c r="U31" s="55">
        <f>Sheet1!W31</f>
        <v>3214</v>
      </c>
      <c r="V31" s="55"/>
      <c r="W31" s="55"/>
    </row>
    <row r="32" spans="2:23" s="47" customFormat="1" ht="11" x14ac:dyDescent="0.15">
      <c r="B32" s="47" t="str">
        <f>Sheet1!B32</f>
        <v>Waltham Forest</v>
      </c>
      <c r="C32" s="55">
        <f>Sheet1!E32</f>
        <v>258249</v>
      </c>
      <c r="D32" s="55">
        <f>Sheet1!F32</f>
        <v>92999</v>
      </c>
      <c r="E32" s="55">
        <f>Sheet1!G32</f>
        <v>3959</v>
      </c>
      <c r="F32" s="55">
        <f>Sheet1!H32</f>
        <v>369</v>
      </c>
      <c r="G32" s="55">
        <f>Sheet1!I32</f>
        <v>37472</v>
      </c>
      <c r="H32" s="55">
        <f>Sheet1!J32</f>
        <v>4568</v>
      </c>
      <c r="I32" s="55">
        <f>Sheet1!K32</f>
        <v>2403</v>
      </c>
      <c r="J32" s="55">
        <f>Sheet1!L32</f>
        <v>2602</v>
      </c>
      <c r="K32" s="55">
        <f>Sheet1!M32</f>
        <v>4193</v>
      </c>
      <c r="L32" s="55">
        <f>Sheet1!N32</f>
        <v>9134</v>
      </c>
      <c r="M32" s="55">
        <f>Sheet1!O32</f>
        <v>26347</v>
      </c>
      <c r="N32" s="55">
        <f>Sheet1!P32</f>
        <v>4632</v>
      </c>
      <c r="O32" s="55">
        <f>Sheet1!Q32</f>
        <v>2579</v>
      </c>
      <c r="P32" s="55">
        <f>Sheet1!R32</f>
        <v>11697</v>
      </c>
      <c r="Q32" s="55">
        <f>Sheet1!S32</f>
        <v>18815</v>
      </c>
      <c r="R32" s="55">
        <f>Sheet1!T32</f>
        <v>18841</v>
      </c>
      <c r="S32" s="55">
        <f>Sheet1!U32</f>
        <v>7135</v>
      </c>
      <c r="T32" s="55">
        <f>Sheet1!V32</f>
        <v>3776</v>
      </c>
      <c r="U32" s="55">
        <f>Sheet1!W32</f>
        <v>6728</v>
      </c>
      <c r="V32" s="55"/>
      <c r="W32" s="55"/>
    </row>
    <row r="33" spans="2:23" s="47" customFormat="1" ht="11" x14ac:dyDescent="0.15">
      <c r="B33" s="47" t="str">
        <f>Sheet1!B33</f>
        <v>Wandsworth</v>
      </c>
      <c r="C33" s="55">
        <f>Sheet1!E33</f>
        <v>306995</v>
      </c>
      <c r="D33" s="55">
        <f>Sheet1!F33</f>
        <v>163739</v>
      </c>
      <c r="E33" s="55">
        <f>Sheet1!G33</f>
        <v>7664</v>
      </c>
      <c r="F33" s="55">
        <f>Sheet1!H33</f>
        <v>163</v>
      </c>
      <c r="G33" s="55">
        <f>Sheet1!I33</f>
        <v>47650</v>
      </c>
      <c r="H33" s="55">
        <f>Sheet1!J33</f>
        <v>4642</v>
      </c>
      <c r="I33" s="55">
        <f>Sheet1!K33</f>
        <v>2034</v>
      </c>
      <c r="J33" s="55">
        <f>Sheet1!L33</f>
        <v>3887</v>
      </c>
      <c r="K33" s="55">
        <f>Sheet1!M33</f>
        <v>4678</v>
      </c>
      <c r="L33" s="55">
        <f>Sheet1!N33</f>
        <v>8642</v>
      </c>
      <c r="M33" s="55">
        <f>Sheet1!O33</f>
        <v>9718</v>
      </c>
      <c r="N33" s="55">
        <f>Sheet1!P33</f>
        <v>1493</v>
      </c>
      <c r="O33" s="55">
        <f>Sheet1!Q33</f>
        <v>3715</v>
      </c>
      <c r="P33" s="55">
        <f>Sheet1!R33</f>
        <v>9770</v>
      </c>
      <c r="Q33" s="55">
        <f>Sheet1!S33</f>
        <v>14818</v>
      </c>
      <c r="R33" s="55">
        <f>Sheet1!T33</f>
        <v>12297</v>
      </c>
      <c r="S33" s="55">
        <f>Sheet1!U33</f>
        <v>5641</v>
      </c>
      <c r="T33" s="55">
        <f>Sheet1!V33</f>
        <v>2350</v>
      </c>
      <c r="U33" s="55">
        <f>Sheet1!W33</f>
        <v>4094</v>
      </c>
      <c r="V33" s="55"/>
      <c r="W33" s="55"/>
    </row>
    <row r="34" spans="2:23" s="47" customFormat="1" ht="11" x14ac:dyDescent="0.15">
      <c r="B34" s="47" t="str">
        <f>Sheet1!B34</f>
        <v>Westminster</v>
      </c>
      <c r="C34" s="55">
        <f>Sheet1!E34</f>
        <v>219396</v>
      </c>
      <c r="D34" s="55">
        <f>Sheet1!F34</f>
        <v>77334</v>
      </c>
      <c r="E34" s="55">
        <f>Sheet1!G34</f>
        <v>4960</v>
      </c>
      <c r="F34" s="55">
        <f>Sheet1!H34</f>
        <v>76</v>
      </c>
      <c r="G34" s="55">
        <f>Sheet1!I34</f>
        <v>52960</v>
      </c>
      <c r="H34" s="55">
        <f>Sheet1!J34</f>
        <v>1869</v>
      </c>
      <c r="I34" s="55">
        <f>Sheet1!K34</f>
        <v>1927</v>
      </c>
      <c r="J34" s="55">
        <f>Sheet1!L34</f>
        <v>3584</v>
      </c>
      <c r="K34" s="55">
        <f>Sheet1!M34</f>
        <v>4015</v>
      </c>
      <c r="L34" s="55">
        <f>Sheet1!N34</f>
        <v>7213</v>
      </c>
      <c r="M34" s="55">
        <f>Sheet1!O34</f>
        <v>2328</v>
      </c>
      <c r="N34" s="55">
        <f>Sheet1!P34</f>
        <v>6299</v>
      </c>
      <c r="O34" s="55">
        <f>Sheet1!Q34</f>
        <v>5917</v>
      </c>
      <c r="P34" s="55">
        <f>Sheet1!R34</f>
        <v>10105</v>
      </c>
      <c r="Q34" s="55">
        <f>Sheet1!S34</f>
        <v>9141</v>
      </c>
      <c r="R34" s="55">
        <f>Sheet1!T34</f>
        <v>4449</v>
      </c>
      <c r="S34" s="55">
        <f>Sheet1!U34</f>
        <v>2882</v>
      </c>
      <c r="T34" s="55">
        <f>Sheet1!V34</f>
        <v>15724</v>
      </c>
      <c r="U34" s="55">
        <f>Sheet1!W34</f>
        <v>8613</v>
      </c>
      <c r="V34" s="55"/>
      <c r="W34" s="55"/>
    </row>
    <row r="35" spans="2:23" s="47" customFormat="1" ht="11" x14ac:dyDescent="0.15">
      <c r="B35" s="47" t="s">
        <v>1441</v>
      </c>
      <c r="C35" s="55">
        <f>Sheet1!E35</f>
        <v>8166566</v>
      </c>
      <c r="D35" s="55">
        <f>Sheet1!F35</f>
        <v>3665041</v>
      </c>
      <c r="E35" s="55">
        <f>Sheet1!G35</f>
        <v>175794</v>
      </c>
      <c r="F35" s="55">
        <f>Sheet1!H35</f>
        <v>8193</v>
      </c>
      <c r="G35" s="55">
        <f>Sheet1!I35</f>
        <v>1032608</v>
      </c>
      <c r="H35" s="55">
        <f>Sheet1!J35</f>
        <v>119387</v>
      </c>
      <c r="I35" s="55">
        <f>Sheet1!K35</f>
        <v>65442</v>
      </c>
      <c r="J35" s="55">
        <f>Sheet1!L35</f>
        <v>101389</v>
      </c>
      <c r="K35" s="55">
        <f>Sheet1!M35</f>
        <v>118772</v>
      </c>
      <c r="L35" s="55">
        <f>Sheet1!N35</f>
        <v>542641</v>
      </c>
      <c r="M35" s="55">
        <f>Sheet1!O35</f>
        <v>223781</v>
      </c>
      <c r="N35" s="55">
        <f>Sheet1!P35</f>
        <v>221895</v>
      </c>
      <c r="O35" s="55">
        <f>Sheet1!Q35</f>
        <v>123987</v>
      </c>
      <c r="P35" s="55">
        <f>Sheet1!R35</f>
        <v>398302</v>
      </c>
      <c r="Q35" s="55">
        <f>Sheet1!S35</f>
        <v>573833</v>
      </c>
      <c r="R35" s="55">
        <f>Sheet1!T35</f>
        <v>344551</v>
      </c>
      <c r="S35" s="55">
        <f>Sheet1!U35</f>
        <v>170063</v>
      </c>
      <c r="T35" s="55">
        <f>Sheet1!V35</f>
        <v>105951</v>
      </c>
      <c r="U35" s="55">
        <f>Sheet1!W35</f>
        <v>174936</v>
      </c>
      <c r="V35" s="55"/>
      <c r="W35" s="55"/>
    </row>
    <row r="37" spans="2:23" x14ac:dyDescent="0.15">
      <c r="C37" s="52" t="s">
        <v>892</v>
      </c>
      <c r="D37" s="52" t="s">
        <v>893</v>
      </c>
      <c r="E37" s="52" t="s">
        <v>894</v>
      </c>
      <c r="F37" s="52" t="s">
        <v>896</v>
      </c>
      <c r="G37" s="52" t="s">
        <v>897</v>
      </c>
      <c r="H37" s="47"/>
      <c r="I37" s="52" t="s">
        <v>892</v>
      </c>
      <c r="J37" s="52" t="s">
        <v>893</v>
      </c>
      <c r="K37" s="52" t="s">
        <v>894</v>
      </c>
      <c r="L37" s="52" t="s">
        <v>895</v>
      </c>
      <c r="M37" s="52" t="s">
        <v>896</v>
      </c>
      <c r="N37" s="52" t="s">
        <v>897</v>
      </c>
    </row>
    <row r="38" spans="2:23" x14ac:dyDescent="0.15">
      <c r="B38" s="47" t="s">
        <v>563</v>
      </c>
      <c r="C38" s="55">
        <f t="shared" ref="C38:C70" si="0">D3+E3+F3+G3</f>
        <v>108386</v>
      </c>
      <c r="D38" s="55">
        <f t="shared" ref="D38:D70" si="1">H3+I3+Q3+R3+S3</f>
        <v>41937</v>
      </c>
      <c r="E38" s="55">
        <f t="shared" ref="E38:E70" si="2">J3+L3+M3+N3+P3</f>
        <v>29525</v>
      </c>
      <c r="F38" s="55">
        <f t="shared" ref="F38:F70" si="3">K3+O3+T3+U3</f>
        <v>6063</v>
      </c>
      <c r="G38" s="55">
        <f t="shared" ref="G38:G70" si="4">SUM(C38:F38)</f>
        <v>185911</v>
      </c>
      <c r="H38" s="55"/>
      <c r="I38" s="55">
        <f t="shared" ref="I38:I70" si="5">D3+E3+F3+G3</f>
        <v>108386</v>
      </c>
      <c r="J38" s="55">
        <f t="shared" ref="J38:J70" si="6">Q3+R3+S3</f>
        <v>37140</v>
      </c>
      <c r="K38" s="55">
        <f t="shared" ref="K38:K70" si="7">L3+M3+N3+P3</f>
        <v>28279</v>
      </c>
      <c r="L38" s="55">
        <f t="shared" ref="L38:L70" si="8">H3+I3+J3+K3</f>
        <v>7878</v>
      </c>
      <c r="M38" s="55">
        <f t="shared" ref="M38:M70" si="9">O3+T3+U3</f>
        <v>4228</v>
      </c>
      <c r="N38" s="55">
        <f t="shared" ref="N38:N70" si="10">SUM(I38:M38)</f>
        <v>185911</v>
      </c>
      <c r="O38" s="89"/>
    </row>
    <row r="39" spans="2:23" x14ac:dyDescent="0.15">
      <c r="B39" s="47" t="s">
        <v>565</v>
      </c>
      <c r="C39" s="55">
        <f t="shared" si="0"/>
        <v>228553</v>
      </c>
      <c r="D39" s="55">
        <f t="shared" si="1"/>
        <v>33640</v>
      </c>
      <c r="E39" s="55">
        <f t="shared" si="2"/>
        <v>63541</v>
      </c>
      <c r="F39" s="55">
        <f t="shared" si="3"/>
        <v>30652</v>
      </c>
      <c r="G39" s="55">
        <f t="shared" si="4"/>
        <v>356386</v>
      </c>
      <c r="H39" s="55"/>
      <c r="I39" s="55">
        <f t="shared" si="5"/>
        <v>228553</v>
      </c>
      <c r="J39" s="55">
        <f t="shared" si="6"/>
        <v>27431</v>
      </c>
      <c r="K39" s="55">
        <f t="shared" si="7"/>
        <v>57659</v>
      </c>
      <c r="L39" s="55">
        <f t="shared" si="8"/>
        <v>17169</v>
      </c>
      <c r="M39" s="55">
        <f t="shared" si="9"/>
        <v>25574</v>
      </c>
      <c r="N39" s="55">
        <f t="shared" si="10"/>
        <v>356386</v>
      </c>
      <c r="O39" s="89"/>
    </row>
    <row r="40" spans="2:23" x14ac:dyDescent="0.15">
      <c r="B40" s="47" t="s">
        <v>567</v>
      </c>
      <c r="C40" s="55">
        <f t="shared" si="0"/>
        <v>189962</v>
      </c>
      <c r="D40" s="55">
        <f t="shared" si="1"/>
        <v>22283</v>
      </c>
      <c r="E40" s="55">
        <f t="shared" si="2"/>
        <v>14098</v>
      </c>
      <c r="F40" s="55">
        <f t="shared" si="3"/>
        <v>5654</v>
      </c>
      <c r="G40" s="55">
        <f t="shared" si="4"/>
        <v>231997</v>
      </c>
      <c r="H40" s="55"/>
      <c r="I40" s="55">
        <f t="shared" si="5"/>
        <v>189962</v>
      </c>
      <c r="J40" s="55">
        <f t="shared" si="6"/>
        <v>19624</v>
      </c>
      <c r="K40" s="55">
        <f t="shared" si="7"/>
        <v>12729</v>
      </c>
      <c r="L40" s="55">
        <f t="shared" si="8"/>
        <v>5395</v>
      </c>
      <c r="M40" s="55">
        <f t="shared" si="9"/>
        <v>4287</v>
      </c>
      <c r="N40" s="55">
        <f t="shared" si="10"/>
        <v>231997</v>
      </c>
      <c r="O40" s="89"/>
    </row>
    <row r="41" spans="2:23" x14ac:dyDescent="0.15">
      <c r="B41" s="47" t="s">
        <v>569</v>
      </c>
      <c r="C41" s="55">
        <f t="shared" si="0"/>
        <v>112880</v>
      </c>
      <c r="D41" s="55">
        <f t="shared" si="1"/>
        <v>65743</v>
      </c>
      <c r="E41" s="55">
        <f t="shared" si="2"/>
        <v>106378</v>
      </c>
      <c r="F41" s="55">
        <f t="shared" si="3"/>
        <v>26214</v>
      </c>
      <c r="G41" s="55">
        <f t="shared" si="4"/>
        <v>311215</v>
      </c>
      <c r="H41" s="55"/>
      <c r="I41" s="55">
        <f t="shared" si="5"/>
        <v>112880</v>
      </c>
      <c r="J41" s="55">
        <f t="shared" si="6"/>
        <v>58632</v>
      </c>
      <c r="K41" s="55">
        <f t="shared" si="7"/>
        <v>102736</v>
      </c>
      <c r="L41" s="55">
        <f t="shared" si="8"/>
        <v>15775</v>
      </c>
      <c r="M41" s="55">
        <f t="shared" si="9"/>
        <v>21192</v>
      </c>
      <c r="N41" s="55">
        <f t="shared" si="10"/>
        <v>311215</v>
      </c>
      <c r="O41" s="89"/>
    </row>
    <row r="42" spans="2:23" x14ac:dyDescent="0.15">
      <c r="B42" s="47" t="s">
        <v>571</v>
      </c>
      <c r="C42" s="55">
        <f t="shared" si="0"/>
        <v>260870</v>
      </c>
      <c r="D42" s="55">
        <f t="shared" si="1"/>
        <v>23918</v>
      </c>
      <c r="E42" s="55">
        <f t="shared" si="2"/>
        <v>16315</v>
      </c>
      <c r="F42" s="55">
        <f t="shared" si="3"/>
        <v>8289</v>
      </c>
      <c r="G42" s="55">
        <f t="shared" si="4"/>
        <v>309392</v>
      </c>
      <c r="H42" s="55"/>
      <c r="I42" s="55">
        <f t="shared" si="5"/>
        <v>260870</v>
      </c>
      <c r="J42" s="55">
        <f t="shared" si="6"/>
        <v>18686</v>
      </c>
      <c r="K42" s="55">
        <f t="shared" si="7"/>
        <v>13299</v>
      </c>
      <c r="L42" s="55">
        <f t="shared" si="8"/>
        <v>10897</v>
      </c>
      <c r="M42" s="55">
        <f t="shared" si="9"/>
        <v>5640</v>
      </c>
      <c r="N42" s="55">
        <f t="shared" si="10"/>
        <v>309392</v>
      </c>
      <c r="O42" s="89"/>
    </row>
    <row r="43" spans="2:23" x14ac:dyDescent="0.15">
      <c r="B43" s="47" t="s">
        <v>533</v>
      </c>
      <c r="C43" s="55">
        <f t="shared" si="0"/>
        <v>146055</v>
      </c>
      <c r="D43" s="55">
        <f t="shared" si="1"/>
        <v>22354</v>
      </c>
      <c r="E43" s="55">
        <f t="shared" si="2"/>
        <v>32833</v>
      </c>
      <c r="F43" s="55">
        <f t="shared" si="3"/>
        <v>19096</v>
      </c>
      <c r="G43" s="55">
        <f t="shared" si="4"/>
        <v>220338</v>
      </c>
      <c r="H43" s="55"/>
      <c r="I43" s="55">
        <f t="shared" si="5"/>
        <v>146055</v>
      </c>
      <c r="J43" s="55">
        <f t="shared" si="6"/>
        <v>18060</v>
      </c>
      <c r="K43" s="55">
        <f t="shared" si="7"/>
        <v>28953</v>
      </c>
      <c r="L43" s="55">
        <f t="shared" si="8"/>
        <v>12322</v>
      </c>
      <c r="M43" s="55">
        <f t="shared" si="9"/>
        <v>14948</v>
      </c>
      <c r="N43" s="55">
        <f t="shared" si="10"/>
        <v>220338</v>
      </c>
      <c r="O43" s="89"/>
    </row>
    <row r="44" spans="2:23" x14ac:dyDescent="0.15">
      <c r="B44" s="47" t="s">
        <v>573</v>
      </c>
      <c r="C44" s="55">
        <f t="shared" si="0"/>
        <v>200195</v>
      </c>
      <c r="D44" s="55">
        <f t="shared" si="1"/>
        <v>86185</v>
      </c>
      <c r="E44" s="55">
        <f t="shared" si="2"/>
        <v>60842</v>
      </c>
      <c r="F44" s="55">
        <f t="shared" si="3"/>
        <v>16156</v>
      </c>
      <c r="G44" s="55">
        <f t="shared" si="4"/>
        <v>363378</v>
      </c>
      <c r="H44" s="55"/>
      <c r="I44" s="55">
        <f t="shared" si="5"/>
        <v>200195</v>
      </c>
      <c r="J44" s="55">
        <f t="shared" si="6"/>
        <v>73256</v>
      </c>
      <c r="K44" s="55">
        <f t="shared" si="7"/>
        <v>55702</v>
      </c>
      <c r="L44" s="55">
        <f t="shared" si="8"/>
        <v>23895</v>
      </c>
      <c r="M44" s="55">
        <f t="shared" si="9"/>
        <v>10330</v>
      </c>
      <c r="N44" s="55">
        <f t="shared" si="10"/>
        <v>363378</v>
      </c>
      <c r="O44" s="89"/>
    </row>
    <row r="45" spans="2:23" x14ac:dyDescent="0.15">
      <c r="B45" s="47" t="s">
        <v>575</v>
      </c>
      <c r="C45" s="55">
        <f t="shared" si="0"/>
        <v>165818</v>
      </c>
      <c r="D45" s="55">
        <f t="shared" si="1"/>
        <v>42788</v>
      </c>
      <c r="E45" s="55">
        <f t="shared" si="2"/>
        <v>100960</v>
      </c>
      <c r="F45" s="55">
        <f t="shared" si="3"/>
        <v>28883</v>
      </c>
      <c r="G45" s="55">
        <f t="shared" si="4"/>
        <v>338449</v>
      </c>
      <c r="H45" s="55"/>
      <c r="I45" s="55">
        <f t="shared" si="5"/>
        <v>165818</v>
      </c>
      <c r="J45" s="55">
        <f t="shared" si="6"/>
        <v>36860</v>
      </c>
      <c r="K45" s="55">
        <f t="shared" si="7"/>
        <v>96307</v>
      </c>
      <c r="L45" s="55">
        <f t="shared" si="8"/>
        <v>15066</v>
      </c>
      <c r="M45" s="55">
        <f t="shared" si="9"/>
        <v>24398</v>
      </c>
      <c r="N45" s="55">
        <f t="shared" si="10"/>
        <v>338449</v>
      </c>
      <c r="O45" s="89"/>
    </row>
    <row r="46" spans="2:23" x14ac:dyDescent="0.15">
      <c r="B46" s="47" t="s">
        <v>577</v>
      </c>
      <c r="C46" s="55">
        <f t="shared" si="0"/>
        <v>190640</v>
      </c>
      <c r="D46" s="55">
        <f t="shared" si="1"/>
        <v>60923</v>
      </c>
      <c r="E46" s="55">
        <f t="shared" si="2"/>
        <v>36494</v>
      </c>
      <c r="F46" s="55">
        <f t="shared" si="3"/>
        <v>24409</v>
      </c>
      <c r="G46" s="55">
        <f t="shared" si="4"/>
        <v>312466</v>
      </c>
      <c r="H46" s="55"/>
      <c r="I46" s="55">
        <f t="shared" si="5"/>
        <v>190640</v>
      </c>
      <c r="J46" s="55">
        <f t="shared" si="6"/>
        <v>53687</v>
      </c>
      <c r="K46" s="55">
        <f t="shared" si="7"/>
        <v>32305</v>
      </c>
      <c r="L46" s="55">
        <f t="shared" si="8"/>
        <v>17183</v>
      </c>
      <c r="M46" s="55">
        <f t="shared" si="9"/>
        <v>18651</v>
      </c>
      <c r="N46" s="55">
        <f t="shared" si="10"/>
        <v>312466</v>
      </c>
      <c r="O46" s="89"/>
    </row>
    <row r="47" spans="2:23" x14ac:dyDescent="0.15">
      <c r="B47" s="47" t="s">
        <v>579</v>
      </c>
      <c r="C47" s="55">
        <f t="shared" si="0"/>
        <v>159002</v>
      </c>
      <c r="D47" s="55">
        <f t="shared" si="1"/>
        <v>55365</v>
      </c>
      <c r="E47" s="55">
        <f t="shared" si="2"/>
        <v>27194</v>
      </c>
      <c r="F47" s="55">
        <f t="shared" si="3"/>
        <v>12996</v>
      </c>
      <c r="G47" s="55">
        <f t="shared" si="4"/>
        <v>254557</v>
      </c>
      <c r="H47" s="55"/>
      <c r="I47" s="55">
        <f t="shared" si="5"/>
        <v>159002</v>
      </c>
      <c r="J47" s="55">
        <f t="shared" si="6"/>
        <v>48655</v>
      </c>
      <c r="K47" s="55">
        <f t="shared" si="7"/>
        <v>24833</v>
      </c>
      <c r="L47" s="55">
        <f t="shared" si="8"/>
        <v>12274</v>
      </c>
      <c r="M47" s="55">
        <f t="shared" si="9"/>
        <v>9793</v>
      </c>
      <c r="N47" s="55">
        <f t="shared" si="10"/>
        <v>254557</v>
      </c>
      <c r="O47" s="89"/>
    </row>
    <row r="48" spans="2:23" x14ac:dyDescent="0.15">
      <c r="B48" s="47" t="s">
        <v>537</v>
      </c>
      <c r="C48" s="55">
        <f t="shared" si="0"/>
        <v>134617</v>
      </c>
      <c r="D48" s="55">
        <f t="shared" si="1"/>
        <v>64713</v>
      </c>
      <c r="E48" s="55">
        <f t="shared" si="2"/>
        <v>25451</v>
      </c>
      <c r="F48" s="55">
        <f t="shared" si="3"/>
        <v>21489</v>
      </c>
      <c r="G48" s="55">
        <f t="shared" si="4"/>
        <v>246270</v>
      </c>
      <c r="H48" s="55"/>
      <c r="I48" s="55">
        <f t="shared" si="5"/>
        <v>134617</v>
      </c>
      <c r="J48" s="55">
        <f t="shared" si="6"/>
        <v>56858</v>
      </c>
      <c r="K48" s="55">
        <f t="shared" si="7"/>
        <v>22431</v>
      </c>
      <c r="L48" s="55">
        <f t="shared" si="8"/>
        <v>15869</v>
      </c>
      <c r="M48" s="55">
        <f t="shared" si="9"/>
        <v>16495</v>
      </c>
      <c r="N48" s="55">
        <f t="shared" si="10"/>
        <v>246270</v>
      </c>
      <c r="O48" s="89"/>
    </row>
    <row r="49" spans="2:15" x14ac:dyDescent="0.15">
      <c r="B49" s="47" t="s">
        <v>539</v>
      </c>
      <c r="C49" s="55">
        <f t="shared" si="0"/>
        <v>124222</v>
      </c>
      <c r="D49" s="55">
        <f t="shared" si="1"/>
        <v>25769</v>
      </c>
      <c r="E49" s="55">
        <f t="shared" si="2"/>
        <v>16144</v>
      </c>
      <c r="F49" s="55">
        <f t="shared" si="3"/>
        <v>16358</v>
      </c>
      <c r="G49" s="55">
        <f t="shared" si="4"/>
        <v>182493</v>
      </c>
      <c r="H49" s="55"/>
      <c r="I49" s="55">
        <f t="shared" si="5"/>
        <v>124222</v>
      </c>
      <c r="J49" s="55">
        <f t="shared" si="6"/>
        <v>21505</v>
      </c>
      <c r="K49" s="55">
        <f t="shared" si="7"/>
        <v>13495</v>
      </c>
      <c r="L49" s="55">
        <f t="shared" si="8"/>
        <v>10044</v>
      </c>
      <c r="M49" s="55">
        <f t="shared" si="9"/>
        <v>13227</v>
      </c>
      <c r="N49" s="55">
        <f t="shared" si="10"/>
        <v>182493</v>
      </c>
      <c r="O49" s="89"/>
    </row>
    <row r="50" spans="2:15" x14ac:dyDescent="0.15">
      <c r="B50" s="47" t="s">
        <v>541</v>
      </c>
      <c r="C50" s="55">
        <f t="shared" si="0"/>
        <v>154343</v>
      </c>
      <c r="D50" s="55">
        <f t="shared" si="1"/>
        <v>55295</v>
      </c>
      <c r="E50" s="55">
        <f t="shared" si="2"/>
        <v>24144</v>
      </c>
      <c r="F50" s="55">
        <f t="shared" si="3"/>
        <v>21144</v>
      </c>
      <c r="G50" s="55">
        <f t="shared" si="4"/>
        <v>254926</v>
      </c>
      <c r="H50" s="55"/>
      <c r="I50" s="55">
        <f t="shared" si="5"/>
        <v>154343</v>
      </c>
      <c r="J50" s="55">
        <f t="shared" si="6"/>
        <v>47830</v>
      </c>
      <c r="K50" s="55">
        <f t="shared" si="7"/>
        <v>20406</v>
      </c>
      <c r="L50" s="55">
        <f t="shared" si="8"/>
        <v>16548</v>
      </c>
      <c r="M50" s="55">
        <f t="shared" si="9"/>
        <v>15799</v>
      </c>
      <c r="N50" s="55">
        <f t="shared" si="10"/>
        <v>254926</v>
      </c>
      <c r="O50" s="89"/>
    </row>
    <row r="51" spans="2:15" x14ac:dyDescent="0.15">
      <c r="B51" s="47" t="s">
        <v>581</v>
      </c>
      <c r="C51" s="55">
        <f t="shared" si="0"/>
        <v>100991</v>
      </c>
      <c r="D51" s="55">
        <f t="shared" si="1"/>
        <v>23105</v>
      </c>
      <c r="E51" s="55">
        <f t="shared" si="2"/>
        <v>102596</v>
      </c>
      <c r="F51" s="55">
        <f t="shared" si="3"/>
        <v>12364</v>
      </c>
      <c r="G51" s="55">
        <f t="shared" si="4"/>
        <v>239056</v>
      </c>
      <c r="H51" s="55"/>
      <c r="I51" s="55">
        <f t="shared" si="5"/>
        <v>100991</v>
      </c>
      <c r="J51" s="55">
        <f t="shared" si="6"/>
        <v>19708</v>
      </c>
      <c r="K51" s="55">
        <f t="shared" si="7"/>
        <v>99179</v>
      </c>
      <c r="L51" s="55">
        <f t="shared" si="8"/>
        <v>9499</v>
      </c>
      <c r="M51" s="55">
        <f t="shared" si="9"/>
        <v>9679</v>
      </c>
      <c r="N51" s="55">
        <f t="shared" si="10"/>
        <v>239056</v>
      </c>
      <c r="O51" s="89"/>
    </row>
    <row r="52" spans="2:15" x14ac:dyDescent="0.15">
      <c r="B52" s="47" t="s">
        <v>583</v>
      </c>
      <c r="C52" s="55">
        <f t="shared" si="0"/>
        <v>207949</v>
      </c>
      <c r="D52" s="55">
        <f t="shared" si="1"/>
        <v>14163</v>
      </c>
      <c r="E52" s="55">
        <f t="shared" si="2"/>
        <v>11240</v>
      </c>
      <c r="F52" s="55">
        <f t="shared" si="3"/>
        <v>3880</v>
      </c>
      <c r="G52" s="55">
        <f t="shared" si="4"/>
        <v>237232</v>
      </c>
      <c r="H52" s="55"/>
      <c r="I52" s="55">
        <f t="shared" si="5"/>
        <v>207949</v>
      </c>
      <c r="J52" s="55">
        <f t="shared" si="6"/>
        <v>11481</v>
      </c>
      <c r="K52" s="55">
        <f t="shared" si="7"/>
        <v>10086</v>
      </c>
      <c r="L52" s="55">
        <f t="shared" si="8"/>
        <v>4933</v>
      </c>
      <c r="M52" s="55">
        <f t="shared" si="9"/>
        <v>2783</v>
      </c>
      <c r="N52" s="55">
        <f t="shared" si="10"/>
        <v>237232</v>
      </c>
      <c r="O52" s="89"/>
    </row>
    <row r="53" spans="2:15" x14ac:dyDescent="0.15">
      <c r="B53" s="47" t="s">
        <v>585</v>
      </c>
      <c r="C53" s="55">
        <f t="shared" si="0"/>
        <v>166031</v>
      </c>
      <c r="D53" s="55">
        <f t="shared" si="1"/>
        <v>24210</v>
      </c>
      <c r="E53" s="55">
        <f t="shared" si="2"/>
        <v>69966</v>
      </c>
      <c r="F53" s="55">
        <f t="shared" si="3"/>
        <v>13729</v>
      </c>
      <c r="G53" s="55">
        <f t="shared" si="4"/>
        <v>273936</v>
      </c>
      <c r="H53" s="55"/>
      <c r="I53" s="55">
        <f t="shared" si="5"/>
        <v>166031</v>
      </c>
      <c r="J53" s="55">
        <f t="shared" si="6"/>
        <v>20082</v>
      </c>
      <c r="K53" s="55">
        <f t="shared" si="7"/>
        <v>66364</v>
      </c>
      <c r="L53" s="55">
        <f t="shared" si="8"/>
        <v>10479</v>
      </c>
      <c r="M53" s="55">
        <f t="shared" si="9"/>
        <v>10980</v>
      </c>
      <c r="N53" s="55">
        <f t="shared" si="10"/>
        <v>273936</v>
      </c>
      <c r="O53" s="89"/>
    </row>
    <row r="54" spans="2:15" x14ac:dyDescent="0.15">
      <c r="B54" s="47" t="s">
        <v>587</v>
      </c>
      <c r="C54" s="55">
        <f t="shared" si="0"/>
        <v>130505</v>
      </c>
      <c r="D54" s="55">
        <f t="shared" si="1"/>
        <v>20816</v>
      </c>
      <c r="E54" s="55">
        <f t="shared" si="2"/>
        <v>88242</v>
      </c>
      <c r="F54" s="55">
        <f t="shared" si="3"/>
        <v>14394</v>
      </c>
      <c r="G54" s="55">
        <f t="shared" si="4"/>
        <v>253957</v>
      </c>
      <c r="H54" s="55"/>
      <c r="I54" s="55">
        <f t="shared" si="5"/>
        <v>130505</v>
      </c>
      <c r="J54" s="55">
        <f t="shared" si="6"/>
        <v>16813</v>
      </c>
      <c r="K54" s="55">
        <f t="shared" si="7"/>
        <v>84852</v>
      </c>
      <c r="L54" s="55">
        <f t="shared" si="8"/>
        <v>10349</v>
      </c>
      <c r="M54" s="55">
        <f t="shared" si="9"/>
        <v>11438</v>
      </c>
      <c r="N54" s="55">
        <f t="shared" si="10"/>
        <v>253957</v>
      </c>
      <c r="O54" s="89"/>
    </row>
    <row r="55" spans="2:15" x14ac:dyDescent="0.15">
      <c r="B55" s="47" t="s">
        <v>543</v>
      </c>
      <c r="C55" s="55">
        <f t="shared" si="0"/>
        <v>140515</v>
      </c>
      <c r="D55" s="55">
        <f t="shared" si="1"/>
        <v>32442</v>
      </c>
      <c r="E55" s="55">
        <f t="shared" si="2"/>
        <v>17541</v>
      </c>
      <c r="F55" s="55">
        <f t="shared" si="3"/>
        <v>15627</v>
      </c>
      <c r="G55" s="55">
        <f t="shared" si="4"/>
        <v>206125</v>
      </c>
      <c r="H55" s="55"/>
      <c r="I55" s="55">
        <f t="shared" si="5"/>
        <v>140515</v>
      </c>
      <c r="J55" s="55">
        <f t="shared" si="6"/>
        <v>26294</v>
      </c>
      <c r="K55" s="55">
        <f t="shared" si="7"/>
        <v>14577</v>
      </c>
      <c r="L55" s="55">
        <f t="shared" si="8"/>
        <v>13339</v>
      </c>
      <c r="M55" s="55">
        <f t="shared" si="9"/>
        <v>11400</v>
      </c>
      <c r="N55" s="55">
        <f t="shared" si="10"/>
        <v>206125</v>
      </c>
      <c r="O55" s="89"/>
    </row>
    <row r="56" spans="2:15" x14ac:dyDescent="0.15">
      <c r="B56" s="47" t="s">
        <v>545</v>
      </c>
      <c r="C56" s="55">
        <f t="shared" si="0"/>
        <v>112017</v>
      </c>
      <c r="D56" s="55">
        <f t="shared" si="1"/>
        <v>13176</v>
      </c>
      <c r="E56" s="55">
        <f t="shared" si="2"/>
        <v>14914</v>
      </c>
      <c r="F56" s="55">
        <f t="shared" si="3"/>
        <v>18542</v>
      </c>
      <c r="G56" s="55">
        <f t="shared" si="4"/>
        <v>158649</v>
      </c>
      <c r="H56" s="55"/>
      <c r="I56" s="55">
        <f t="shared" si="5"/>
        <v>112017</v>
      </c>
      <c r="J56" s="55">
        <f t="shared" si="6"/>
        <v>10333</v>
      </c>
      <c r="K56" s="55">
        <f t="shared" si="7"/>
        <v>11893</v>
      </c>
      <c r="L56" s="55">
        <f t="shared" si="8"/>
        <v>8986</v>
      </c>
      <c r="M56" s="55">
        <f t="shared" si="9"/>
        <v>15420</v>
      </c>
      <c r="N56" s="55">
        <f t="shared" si="10"/>
        <v>158649</v>
      </c>
      <c r="O56" s="89"/>
    </row>
    <row r="57" spans="2:15" x14ac:dyDescent="0.15">
      <c r="B57" s="47" t="s">
        <v>589</v>
      </c>
      <c r="C57" s="55">
        <f t="shared" si="0"/>
        <v>119219</v>
      </c>
      <c r="D57" s="55">
        <f t="shared" si="1"/>
        <v>5959</v>
      </c>
      <c r="E57" s="55">
        <f t="shared" si="2"/>
        <v>25769</v>
      </c>
      <c r="F57" s="55">
        <f t="shared" si="3"/>
        <v>9113</v>
      </c>
      <c r="G57" s="55">
        <f t="shared" si="4"/>
        <v>160060</v>
      </c>
      <c r="H57" s="55"/>
      <c r="I57" s="55">
        <f t="shared" si="5"/>
        <v>119219</v>
      </c>
      <c r="J57" s="55">
        <f t="shared" si="6"/>
        <v>4021</v>
      </c>
      <c r="K57" s="55">
        <f t="shared" si="7"/>
        <v>23269</v>
      </c>
      <c r="L57" s="55">
        <f t="shared" si="8"/>
        <v>6269</v>
      </c>
      <c r="M57" s="55">
        <f t="shared" si="9"/>
        <v>7282</v>
      </c>
      <c r="N57" s="55">
        <f t="shared" si="10"/>
        <v>160060</v>
      </c>
      <c r="O57" s="89"/>
    </row>
    <row r="58" spans="2:15" x14ac:dyDescent="0.15">
      <c r="B58" s="47" t="s">
        <v>547</v>
      </c>
      <c r="C58" s="55">
        <f t="shared" si="0"/>
        <v>173025</v>
      </c>
      <c r="D58" s="55">
        <f t="shared" si="1"/>
        <v>91145</v>
      </c>
      <c r="E58" s="55">
        <f t="shared" si="2"/>
        <v>19939</v>
      </c>
      <c r="F58" s="55">
        <f t="shared" si="3"/>
        <v>18977</v>
      </c>
      <c r="G58" s="55">
        <f t="shared" si="4"/>
        <v>303086</v>
      </c>
      <c r="H58" s="55"/>
      <c r="I58" s="55">
        <f t="shared" si="5"/>
        <v>173025</v>
      </c>
      <c r="J58" s="55">
        <f t="shared" si="6"/>
        <v>78542</v>
      </c>
      <c r="K58" s="55">
        <f t="shared" si="7"/>
        <v>16365</v>
      </c>
      <c r="L58" s="55">
        <f t="shared" si="8"/>
        <v>23160</v>
      </c>
      <c r="M58" s="55">
        <f t="shared" si="9"/>
        <v>11994</v>
      </c>
      <c r="N58" s="55">
        <f t="shared" si="10"/>
        <v>303086</v>
      </c>
      <c r="O58" s="89"/>
    </row>
    <row r="59" spans="2:15" x14ac:dyDescent="0.15">
      <c r="B59" s="47" t="s">
        <v>549</v>
      </c>
      <c r="C59" s="55">
        <f t="shared" si="0"/>
        <v>147686</v>
      </c>
      <c r="D59" s="55">
        <f t="shared" si="1"/>
        <v>87040</v>
      </c>
      <c r="E59" s="55">
        <f t="shared" si="2"/>
        <v>22415</v>
      </c>
      <c r="F59" s="55">
        <f t="shared" si="3"/>
        <v>18744</v>
      </c>
      <c r="G59" s="55">
        <f t="shared" si="4"/>
        <v>275885</v>
      </c>
      <c r="H59" s="55"/>
      <c r="I59" s="55">
        <f t="shared" si="5"/>
        <v>147686</v>
      </c>
      <c r="J59" s="55">
        <f t="shared" si="6"/>
        <v>74942</v>
      </c>
      <c r="K59" s="55">
        <f t="shared" si="7"/>
        <v>19370</v>
      </c>
      <c r="L59" s="55">
        <f t="shared" si="8"/>
        <v>20472</v>
      </c>
      <c r="M59" s="55">
        <f t="shared" si="9"/>
        <v>13415</v>
      </c>
      <c r="N59" s="55">
        <f t="shared" si="10"/>
        <v>275885</v>
      </c>
      <c r="O59" s="89"/>
    </row>
    <row r="60" spans="2:15" x14ac:dyDescent="0.15">
      <c r="B60" s="47" t="s">
        <v>591</v>
      </c>
      <c r="C60" s="55">
        <f t="shared" si="0"/>
        <v>129606</v>
      </c>
      <c r="D60" s="55">
        <f t="shared" si="1"/>
        <v>24669</v>
      </c>
      <c r="E60" s="55">
        <f t="shared" si="2"/>
        <v>36354</v>
      </c>
      <c r="F60" s="55">
        <f t="shared" si="3"/>
        <v>9064</v>
      </c>
      <c r="G60" s="55">
        <f t="shared" si="4"/>
        <v>199693</v>
      </c>
      <c r="H60" s="55"/>
      <c r="I60" s="55">
        <f t="shared" si="5"/>
        <v>129606</v>
      </c>
      <c r="J60" s="55">
        <f t="shared" si="6"/>
        <v>20811</v>
      </c>
      <c r="K60" s="55">
        <f t="shared" si="7"/>
        <v>33525</v>
      </c>
      <c r="L60" s="55">
        <f t="shared" si="8"/>
        <v>9334</v>
      </c>
      <c r="M60" s="55">
        <f t="shared" si="9"/>
        <v>6417</v>
      </c>
      <c r="N60" s="55">
        <f t="shared" si="10"/>
        <v>199693</v>
      </c>
      <c r="O60" s="89"/>
    </row>
    <row r="61" spans="2:15" x14ac:dyDescent="0.15">
      <c r="B61" s="47" t="s">
        <v>551</v>
      </c>
      <c r="C61" s="55">
        <f t="shared" si="0"/>
        <v>89216</v>
      </c>
      <c r="D61" s="55">
        <f t="shared" si="1"/>
        <v>67532</v>
      </c>
      <c r="E61" s="55">
        <f t="shared" si="2"/>
        <v>132642</v>
      </c>
      <c r="F61" s="55">
        <f t="shared" si="3"/>
        <v>18594</v>
      </c>
      <c r="G61" s="55">
        <f t="shared" si="4"/>
        <v>307984</v>
      </c>
      <c r="H61" s="55"/>
      <c r="I61" s="55">
        <f t="shared" si="5"/>
        <v>89216</v>
      </c>
      <c r="J61" s="55">
        <f t="shared" si="6"/>
        <v>60256</v>
      </c>
      <c r="K61" s="55">
        <f t="shared" si="7"/>
        <v>129965</v>
      </c>
      <c r="L61" s="55">
        <f t="shared" si="8"/>
        <v>13945</v>
      </c>
      <c r="M61" s="55">
        <f t="shared" si="9"/>
        <v>14602</v>
      </c>
      <c r="N61" s="55">
        <f t="shared" si="10"/>
        <v>307984</v>
      </c>
      <c r="O61" s="89"/>
    </row>
    <row r="62" spans="2:15" x14ac:dyDescent="0.15">
      <c r="B62" s="47" t="s">
        <v>593</v>
      </c>
      <c r="C62" s="55">
        <f t="shared" si="0"/>
        <v>118646</v>
      </c>
      <c r="D62" s="55">
        <f t="shared" si="1"/>
        <v>29741</v>
      </c>
      <c r="E62" s="55">
        <f t="shared" si="2"/>
        <v>116754</v>
      </c>
      <c r="F62" s="55">
        <f t="shared" si="3"/>
        <v>13829</v>
      </c>
      <c r="G62" s="55">
        <f t="shared" si="4"/>
        <v>278970</v>
      </c>
      <c r="H62" s="55"/>
      <c r="I62" s="55">
        <f t="shared" si="5"/>
        <v>118646</v>
      </c>
      <c r="J62" s="55">
        <f t="shared" si="6"/>
        <v>24845</v>
      </c>
      <c r="K62" s="55">
        <f t="shared" si="7"/>
        <v>113503</v>
      </c>
      <c r="L62" s="55">
        <f t="shared" si="8"/>
        <v>11456</v>
      </c>
      <c r="M62" s="55">
        <f t="shared" si="9"/>
        <v>10520</v>
      </c>
      <c r="N62" s="55">
        <f t="shared" si="10"/>
        <v>278970</v>
      </c>
      <c r="O62" s="89"/>
    </row>
    <row r="63" spans="2:15" x14ac:dyDescent="0.15">
      <c r="B63" s="47" t="s">
        <v>595</v>
      </c>
      <c r="C63" s="55">
        <f t="shared" si="0"/>
        <v>160725</v>
      </c>
      <c r="D63" s="55">
        <f t="shared" si="1"/>
        <v>4797</v>
      </c>
      <c r="E63" s="55">
        <f t="shared" si="2"/>
        <v>14711</v>
      </c>
      <c r="F63" s="55">
        <f t="shared" si="3"/>
        <v>6757</v>
      </c>
      <c r="G63" s="55">
        <f t="shared" si="4"/>
        <v>186990</v>
      </c>
      <c r="H63" s="55"/>
      <c r="I63" s="55">
        <f t="shared" si="5"/>
        <v>160725</v>
      </c>
      <c r="J63" s="55">
        <f t="shared" si="6"/>
        <v>2816</v>
      </c>
      <c r="K63" s="55">
        <f t="shared" si="7"/>
        <v>11854</v>
      </c>
      <c r="L63" s="55">
        <f t="shared" si="8"/>
        <v>6780</v>
      </c>
      <c r="M63" s="55">
        <f t="shared" si="9"/>
        <v>4815</v>
      </c>
      <c r="N63" s="55">
        <f t="shared" si="10"/>
        <v>186990</v>
      </c>
      <c r="O63" s="89"/>
    </row>
    <row r="64" spans="2:15" x14ac:dyDescent="0.15">
      <c r="B64" s="47" t="s">
        <v>553</v>
      </c>
      <c r="C64" s="55">
        <f t="shared" si="0"/>
        <v>156349</v>
      </c>
      <c r="D64" s="55">
        <f t="shared" si="1"/>
        <v>86875</v>
      </c>
      <c r="E64" s="55">
        <f t="shared" si="2"/>
        <v>22121</v>
      </c>
      <c r="F64" s="55">
        <f t="shared" si="3"/>
        <v>22938</v>
      </c>
      <c r="G64" s="55">
        <f t="shared" si="4"/>
        <v>288283</v>
      </c>
      <c r="H64" s="55"/>
      <c r="I64" s="55">
        <f t="shared" si="5"/>
        <v>156349</v>
      </c>
      <c r="J64" s="55">
        <f t="shared" si="6"/>
        <v>77511</v>
      </c>
      <c r="K64" s="55">
        <f t="shared" si="7"/>
        <v>19118</v>
      </c>
      <c r="L64" s="55">
        <f t="shared" si="8"/>
        <v>17778</v>
      </c>
      <c r="M64" s="55">
        <f t="shared" si="9"/>
        <v>17527</v>
      </c>
      <c r="N64" s="55">
        <f t="shared" si="10"/>
        <v>288283</v>
      </c>
      <c r="O64" s="89"/>
    </row>
    <row r="65" spans="2:15" x14ac:dyDescent="0.15">
      <c r="B65" s="47" t="s">
        <v>597</v>
      </c>
      <c r="C65" s="55">
        <f t="shared" si="0"/>
        <v>149449</v>
      </c>
      <c r="D65" s="55">
        <f t="shared" si="1"/>
        <v>12256</v>
      </c>
      <c r="E65" s="55">
        <f t="shared" si="2"/>
        <v>22081</v>
      </c>
      <c r="F65" s="55">
        <f t="shared" si="3"/>
        <v>6360</v>
      </c>
      <c r="G65" s="55">
        <f t="shared" si="4"/>
        <v>190146</v>
      </c>
      <c r="H65" s="55"/>
      <c r="I65" s="55">
        <f t="shared" si="5"/>
        <v>149449</v>
      </c>
      <c r="J65" s="55">
        <f t="shared" si="6"/>
        <v>9120</v>
      </c>
      <c r="K65" s="55">
        <f t="shared" si="7"/>
        <v>19795</v>
      </c>
      <c r="L65" s="55">
        <f t="shared" si="8"/>
        <v>7134</v>
      </c>
      <c r="M65" s="55">
        <f t="shared" si="9"/>
        <v>4648</v>
      </c>
      <c r="N65" s="55">
        <f t="shared" si="10"/>
        <v>190146</v>
      </c>
      <c r="O65" s="89"/>
    </row>
    <row r="66" spans="2:15" x14ac:dyDescent="0.15">
      <c r="B66" s="47" t="s">
        <v>555</v>
      </c>
      <c r="C66" s="55">
        <f t="shared" si="0"/>
        <v>114819</v>
      </c>
      <c r="D66" s="55">
        <f t="shared" si="1"/>
        <v>22975</v>
      </c>
      <c r="E66" s="55">
        <f t="shared" si="2"/>
        <v>99353</v>
      </c>
      <c r="F66" s="55">
        <f t="shared" si="3"/>
        <v>16949</v>
      </c>
      <c r="G66" s="55">
        <f t="shared" si="4"/>
        <v>254096</v>
      </c>
      <c r="H66" s="55"/>
      <c r="I66" s="55">
        <f t="shared" si="5"/>
        <v>114819</v>
      </c>
      <c r="J66" s="55">
        <f t="shared" si="6"/>
        <v>18629</v>
      </c>
      <c r="K66" s="55">
        <f t="shared" si="7"/>
        <v>96392</v>
      </c>
      <c r="L66" s="55">
        <f t="shared" si="8"/>
        <v>10360</v>
      </c>
      <c r="M66" s="55">
        <f t="shared" si="9"/>
        <v>13896</v>
      </c>
      <c r="N66" s="55">
        <f t="shared" si="10"/>
        <v>254096</v>
      </c>
      <c r="O66" s="89"/>
    </row>
    <row r="67" spans="2:15" x14ac:dyDescent="0.15">
      <c r="B67" s="47" t="s">
        <v>599</v>
      </c>
      <c r="C67" s="55">
        <f t="shared" si="0"/>
        <v>134799</v>
      </c>
      <c r="D67" s="55">
        <f t="shared" si="1"/>
        <v>51762</v>
      </c>
      <c r="E67" s="55">
        <f t="shared" si="2"/>
        <v>54412</v>
      </c>
      <c r="F67" s="55">
        <f t="shared" si="3"/>
        <v>17276</v>
      </c>
      <c r="G67" s="55">
        <f t="shared" si="4"/>
        <v>258249</v>
      </c>
      <c r="H67" s="55"/>
      <c r="I67" s="55">
        <f t="shared" si="5"/>
        <v>134799</v>
      </c>
      <c r="J67" s="55">
        <f t="shared" si="6"/>
        <v>44791</v>
      </c>
      <c r="K67" s="55">
        <f t="shared" si="7"/>
        <v>51810</v>
      </c>
      <c r="L67" s="55">
        <f t="shared" si="8"/>
        <v>13766</v>
      </c>
      <c r="M67" s="55">
        <f t="shared" si="9"/>
        <v>13083</v>
      </c>
      <c r="N67" s="55">
        <f t="shared" si="10"/>
        <v>258249</v>
      </c>
      <c r="O67" s="89"/>
    </row>
    <row r="68" spans="2:15" x14ac:dyDescent="0.15">
      <c r="B68" s="47" t="s">
        <v>557</v>
      </c>
      <c r="C68" s="55">
        <f t="shared" si="0"/>
        <v>219216</v>
      </c>
      <c r="D68" s="55">
        <f t="shared" si="1"/>
        <v>39432</v>
      </c>
      <c r="E68" s="55">
        <f t="shared" si="2"/>
        <v>33510</v>
      </c>
      <c r="F68" s="55">
        <f t="shared" si="3"/>
        <v>14837</v>
      </c>
      <c r="G68" s="55">
        <f t="shared" si="4"/>
        <v>306995</v>
      </c>
      <c r="H68" s="55"/>
      <c r="I68" s="55">
        <f t="shared" si="5"/>
        <v>219216</v>
      </c>
      <c r="J68" s="55">
        <f t="shared" si="6"/>
        <v>32756</v>
      </c>
      <c r="K68" s="55">
        <f t="shared" si="7"/>
        <v>29623</v>
      </c>
      <c r="L68" s="55">
        <f t="shared" si="8"/>
        <v>15241</v>
      </c>
      <c r="M68" s="55">
        <f t="shared" si="9"/>
        <v>10159</v>
      </c>
      <c r="N68" s="55">
        <f t="shared" si="10"/>
        <v>306995</v>
      </c>
      <c r="O68" s="89"/>
    </row>
    <row r="69" spans="2:15" x14ac:dyDescent="0.15">
      <c r="B69" s="47" t="s">
        <v>559</v>
      </c>
      <c r="C69" s="55">
        <f t="shared" si="0"/>
        <v>135330</v>
      </c>
      <c r="D69" s="55">
        <f t="shared" si="1"/>
        <v>20268</v>
      </c>
      <c r="E69" s="55">
        <f t="shared" si="2"/>
        <v>29529</v>
      </c>
      <c r="F69" s="55">
        <f t="shared" si="3"/>
        <v>34269</v>
      </c>
      <c r="G69" s="55">
        <f t="shared" si="4"/>
        <v>219396</v>
      </c>
      <c r="H69" s="55"/>
      <c r="I69" s="55">
        <f t="shared" si="5"/>
        <v>135330</v>
      </c>
      <c r="J69" s="55">
        <f t="shared" si="6"/>
        <v>16472</v>
      </c>
      <c r="K69" s="55">
        <f t="shared" si="7"/>
        <v>25945</v>
      </c>
      <c r="L69" s="55">
        <f t="shared" si="8"/>
        <v>11395</v>
      </c>
      <c r="M69" s="55">
        <f t="shared" si="9"/>
        <v>30254</v>
      </c>
      <c r="N69" s="55">
        <f t="shared" si="10"/>
        <v>219396</v>
      </c>
      <c r="O69" s="89"/>
    </row>
    <row r="70" spans="2:15" x14ac:dyDescent="0.15">
      <c r="B70" s="47" t="s">
        <v>1441</v>
      </c>
      <c r="C70" s="55">
        <f t="shared" si="0"/>
        <v>4881636</v>
      </c>
      <c r="D70" s="55">
        <f t="shared" si="1"/>
        <v>1273276</v>
      </c>
      <c r="E70" s="55">
        <f t="shared" si="2"/>
        <v>1488008</v>
      </c>
      <c r="F70" s="55">
        <f t="shared" si="3"/>
        <v>523646</v>
      </c>
      <c r="G70" s="55">
        <f t="shared" si="4"/>
        <v>8166566</v>
      </c>
      <c r="H70" s="55"/>
      <c r="I70" s="55">
        <f t="shared" si="5"/>
        <v>4881636</v>
      </c>
      <c r="J70" s="55">
        <f t="shared" si="6"/>
        <v>1088447</v>
      </c>
      <c r="K70" s="55">
        <f t="shared" si="7"/>
        <v>1386619</v>
      </c>
      <c r="L70" s="55">
        <f t="shared" si="8"/>
        <v>404990</v>
      </c>
      <c r="M70" s="55">
        <f t="shared" si="9"/>
        <v>404874</v>
      </c>
      <c r="N70" s="55">
        <f t="shared" si="10"/>
        <v>8166566</v>
      </c>
      <c r="O70" s="89"/>
    </row>
    <row r="72" spans="2:15" x14ac:dyDescent="0.15">
      <c r="B72" s="47" t="s">
        <v>1419</v>
      </c>
      <c r="I72" s="47" t="s">
        <v>1420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5"/>
  <sheetViews>
    <sheetView tabSelected="1" view="pageBreakPreview" zoomScale="140" zoomScaleNormal="110" zoomScalePageLayoutView="140" workbookViewId="0">
      <selection activeCell="E17" sqref="E17"/>
    </sheetView>
  </sheetViews>
  <sheetFormatPr baseColWidth="10" defaultColWidth="9" defaultRowHeight="13" x14ac:dyDescent="0.15"/>
  <cols>
    <col min="1" max="1025" width="11.796875" customWidth="1"/>
  </cols>
  <sheetData>
    <row r="1" spans="1:7" x14ac:dyDescent="0.15">
      <c r="B1">
        <v>2</v>
      </c>
      <c r="C1">
        <v>3</v>
      </c>
      <c r="D1">
        <v>4</v>
      </c>
      <c r="E1">
        <v>5</v>
      </c>
      <c r="F1">
        <v>6</v>
      </c>
    </row>
    <row r="2" spans="1:7" x14ac:dyDescent="0.15">
      <c r="A2" t="s">
        <v>1442</v>
      </c>
      <c r="B2" s="52" t="s">
        <v>892</v>
      </c>
      <c r="C2" s="52" t="s">
        <v>893</v>
      </c>
      <c r="D2" s="52" t="s">
        <v>894</v>
      </c>
      <c r="E2" s="52" t="s">
        <v>896</v>
      </c>
      <c r="F2" s="52" t="s">
        <v>895</v>
      </c>
      <c r="G2" s="52" t="s">
        <v>897</v>
      </c>
    </row>
    <row r="3" spans="1:7" x14ac:dyDescent="0.15">
      <c r="A3" s="79" t="s">
        <v>1323</v>
      </c>
      <c r="B3" s="90">
        <f>VLOOKUP($A3,Sheet2!$V$1:$AB$45,B$1,0)</f>
        <v>1491970</v>
      </c>
      <c r="C3" s="90">
        <f>VLOOKUP($A3,Sheet2!$V$1:$AB$45,C$1,0)</f>
        <v>30923</v>
      </c>
      <c r="D3" s="90">
        <f>VLOOKUP($A3,Sheet2!$V$1:$AB$45,D$1,0)</f>
        <v>41981</v>
      </c>
      <c r="E3" s="90">
        <f>VLOOKUP($A3,Sheet2!$V$1:$AB$45,E$1,0)</f>
        <v>6404</v>
      </c>
      <c r="F3" s="90">
        <f>VLOOKUP($A3,Sheet2!$V$1:$AB$45,F$1,0)</f>
        <v>28277</v>
      </c>
      <c r="G3" s="90">
        <f t="shared" ref="G3:G45" si="0">SUM(B3:F3)</f>
        <v>1599555</v>
      </c>
    </row>
    <row r="4" spans="1:7" x14ac:dyDescent="0.15">
      <c r="A4" s="79" t="s">
        <v>1179</v>
      </c>
      <c r="B4" s="90">
        <f>VLOOKUP($A4,Sheet2!$V$1:$AB$45,B$1,0)</f>
        <v>476647</v>
      </c>
      <c r="C4" s="90">
        <f>VLOOKUP($A4,Sheet2!$V$1:$AB$45,C$1,0)</f>
        <v>29725</v>
      </c>
      <c r="D4" s="90">
        <f>VLOOKUP($A4,Sheet2!$V$1:$AB$45,D$1,0)</f>
        <v>85286</v>
      </c>
      <c r="E4" s="90">
        <f>VLOOKUP($A4,Sheet2!$V$1:$AB$45,E$1,0)</f>
        <v>4947</v>
      </c>
      <c r="F4" s="90">
        <f>VLOOKUP($A4,Sheet2!$V$1:$AB$45,F$1,0)</f>
        <v>18456</v>
      </c>
      <c r="G4" s="90">
        <f t="shared" si="0"/>
        <v>615061</v>
      </c>
    </row>
    <row r="5" spans="1:7" x14ac:dyDescent="0.15">
      <c r="A5" s="79" t="s">
        <v>1152</v>
      </c>
      <c r="B5" s="90">
        <f>VLOOKUP($A5,Sheet2!$V$1:$AB$45,B$1,0)</f>
        <v>726531</v>
      </c>
      <c r="C5" s="90">
        <f>VLOOKUP($A5,Sheet2!$V$1:$AB$45,C$1,0)</f>
        <v>10174</v>
      </c>
      <c r="D5" s="90">
        <f>VLOOKUP($A5,Sheet2!$V$1:$AB$45,D$1,0)</f>
        <v>47130</v>
      </c>
      <c r="E5" s="90">
        <f>VLOOKUP($A5,Sheet2!$V$1:$AB$45,E$1,0)</f>
        <v>4977</v>
      </c>
      <c r="F5" s="90">
        <f>VLOOKUP($A5,Sheet2!$V$1:$AB$45,F$1,0)</f>
        <v>16029</v>
      </c>
      <c r="G5" s="90">
        <f t="shared" si="0"/>
        <v>804841</v>
      </c>
    </row>
    <row r="6" spans="1:7" x14ac:dyDescent="0.15">
      <c r="A6" s="79" t="s">
        <v>987</v>
      </c>
      <c r="B6" s="90">
        <f>VLOOKUP($A6,Sheet2!$V$1:$AB$45,B$1,0)</f>
        <v>995998</v>
      </c>
      <c r="C6" s="90">
        <f>VLOOKUP($A6,Sheet2!$V$1:$AB$45,C$1,0)</f>
        <v>3264</v>
      </c>
      <c r="D6" s="90">
        <f>VLOOKUP($A6,Sheet2!$V$1:$AB$45,D$1,0)</f>
        <v>16011</v>
      </c>
      <c r="E6" s="90">
        <f>VLOOKUP($A6,Sheet2!$V$1:$AB$45,E$1,0)</f>
        <v>2013</v>
      </c>
      <c r="F6" s="90">
        <f>VLOOKUP($A6,Sheet2!$V$1:$AB$45,F$1,0)</f>
        <v>10423</v>
      </c>
      <c r="G6" s="90">
        <f t="shared" si="0"/>
        <v>1027709</v>
      </c>
    </row>
    <row r="7" spans="1:7" x14ac:dyDescent="0.15">
      <c r="A7" s="79" t="s">
        <v>1048</v>
      </c>
      <c r="B7" s="90">
        <f>VLOOKUP($A7,Sheet2!$V$1:$AB$45,B$1,0)</f>
        <v>526456</v>
      </c>
      <c r="C7" s="90">
        <f>VLOOKUP($A7,Sheet2!$V$1:$AB$45,C$1,0)</f>
        <v>3156</v>
      </c>
      <c r="D7" s="90">
        <f>VLOOKUP($A7,Sheet2!$V$1:$AB$45,D$1,0)</f>
        <v>19573</v>
      </c>
      <c r="E7" s="90">
        <f>VLOOKUP($A7,Sheet2!$V$1:$AB$45,E$1,0)</f>
        <v>2280</v>
      </c>
      <c r="F7" s="90">
        <f>VLOOKUP($A7,Sheet2!$V$1:$AB$45,F$1,0)</f>
        <v>5762</v>
      </c>
      <c r="G7" s="90">
        <f t="shared" si="0"/>
        <v>557227</v>
      </c>
    </row>
    <row r="8" spans="1:7" x14ac:dyDescent="0.15">
      <c r="A8" s="79" t="s">
        <v>939</v>
      </c>
      <c r="B8" s="90">
        <f>VLOOKUP($A8,Sheet2!$V$1:$AB$45,B$1,0)</f>
        <v>492257</v>
      </c>
      <c r="C8" s="90">
        <f>VLOOKUP($A8,Sheet2!$V$1:$AB$45,C$1,0)</f>
        <v>579</v>
      </c>
      <c r="D8" s="90">
        <f>VLOOKUP($A8,Sheet2!$V$1:$AB$45,D$1,0)</f>
        <v>4066</v>
      </c>
      <c r="E8" s="90">
        <f>VLOOKUP($A8,Sheet2!$V$1:$AB$45,E$1,0)</f>
        <v>452</v>
      </c>
      <c r="F8" s="90">
        <f>VLOOKUP($A8,Sheet2!$V$1:$AB$45,F$1,0)</f>
        <v>2504</v>
      </c>
      <c r="G8" s="90">
        <f t="shared" si="0"/>
        <v>499858</v>
      </c>
    </row>
    <row r="9" spans="1:7" x14ac:dyDescent="0.15">
      <c r="A9" s="79" t="s">
        <v>1101</v>
      </c>
      <c r="B9" s="90">
        <f>VLOOKUP($A9,Sheet2!$V$1:$AB$45,B$1,0)</f>
        <v>949845</v>
      </c>
      <c r="C9" s="90">
        <f>VLOOKUP($A9,Sheet2!$V$1:$AB$45,C$1,0)</f>
        <v>10090</v>
      </c>
      <c r="D9" s="90">
        <f>VLOOKUP($A9,Sheet2!$V$1:$AB$45,D$1,0)</f>
        <v>39890</v>
      </c>
      <c r="E9" s="90">
        <f>VLOOKUP($A9,Sheet2!$V$1:$AB$45,E$1,0)</f>
        <v>4262</v>
      </c>
      <c r="F9" s="90">
        <f>VLOOKUP($A9,Sheet2!$V$1:$AB$45,F$1,0)</f>
        <v>14351</v>
      </c>
      <c r="G9" s="90">
        <f t="shared" si="0"/>
        <v>1018438</v>
      </c>
    </row>
    <row r="10" spans="1:7" x14ac:dyDescent="0.15">
      <c r="A10" s="79" t="s">
        <v>1305</v>
      </c>
      <c r="B10" s="90">
        <f>VLOOKUP($A10,Sheet2!$V$1:$AB$45,B$1,0)</f>
        <v>1627306</v>
      </c>
      <c r="C10" s="90">
        <f>VLOOKUP($A10,Sheet2!$V$1:$AB$45,C$1,0)</f>
        <v>4106</v>
      </c>
      <c r="D10" s="90">
        <f>VLOOKUP($A10,Sheet2!$V$1:$AB$45,D$1,0)</f>
        <v>17405</v>
      </c>
      <c r="E10" s="90">
        <f>VLOOKUP($A10,Sheet2!$V$1:$AB$45,E$1,0)</f>
        <v>3756</v>
      </c>
      <c r="F10" s="90">
        <f>VLOOKUP($A10,Sheet2!$V$1:$AB$45,F$1,0)</f>
        <v>15645</v>
      </c>
      <c r="G10" s="90">
        <f t="shared" si="0"/>
        <v>1668218</v>
      </c>
    </row>
    <row r="11" spans="1:7" x14ac:dyDescent="0.15">
      <c r="A11" s="79" t="s">
        <v>1351</v>
      </c>
      <c r="B11" s="90">
        <f>VLOOKUP($A11,Sheet2!$V$1:$AB$45,B$1,0)</f>
        <v>714637</v>
      </c>
      <c r="C11" s="90">
        <f>VLOOKUP($A11,Sheet2!$V$1:$AB$45,C$1,0)</f>
        <v>3208</v>
      </c>
      <c r="D11" s="90">
        <f>VLOOKUP($A11,Sheet2!$V$1:$AB$45,D$1,0)</f>
        <v>14175</v>
      </c>
      <c r="E11" s="90">
        <f>VLOOKUP($A11,Sheet2!$V$1:$AB$45,E$1,0)</f>
        <v>2514</v>
      </c>
      <c r="F11" s="90">
        <f>VLOOKUP($A11,Sheet2!$V$1:$AB$45,F$1,0)</f>
        <v>9507</v>
      </c>
      <c r="G11" s="90">
        <f t="shared" si="0"/>
        <v>744041</v>
      </c>
    </row>
    <row r="12" spans="1:7" x14ac:dyDescent="0.15">
      <c r="A12" s="79" t="s">
        <v>1006</v>
      </c>
      <c r="B12" s="90">
        <f>VLOOKUP($A12,Sheet2!$V$1:$AB$45,B$1,0)</f>
        <v>605364</v>
      </c>
      <c r="C12" s="90">
        <f>VLOOKUP($A12,Sheet2!$V$1:$AB$45,C$1,0)</f>
        <v>1058</v>
      </c>
      <c r="D12" s="90">
        <f>VLOOKUP($A12,Sheet2!$V$1:$AB$45,D$1,0)</f>
        <v>7061</v>
      </c>
      <c r="E12" s="90">
        <f>VLOOKUP($A12,Sheet2!$V$1:$AB$45,E$1,0)</f>
        <v>1083</v>
      </c>
      <c r="F12" s="90">
        <f>VLOOKUP($A12,Sheet2!$V$1:$AB$45,F$1,0)</f>
        <v>4240</v>
      </c>
      <c r="G12" s="90">
        <f t="shared" si="0"/>
        <v>618806</v>
      </c>
    </row>
    <row r="13" spans="1:7" x14ac:dyDescent="0.15">
      <c r="A13" s="79" t="s">
        <v>1388</v>
      </c>
      <c r="B13" s="90">
        <f>VLOOKUP($A13,Sheet2!$V$1:$AB$45,B$1,0)</f>
        <v>504714</v>
      </c>
      <c r="C13" s="90">
        <f>VLOOKUP($A13,Sheet2!$V$1:$AB$45,C$1,0)</f>
        <v>856</v>
      </c>
      <c r="D13" s="90">
        <f>VLOOKUP($A13,Sheet2!$V$1:$AB$45,D$1,0)</f>
        <v>5270</v>
      </c>
      <c r="E13" s="90">
        <f>VLOOKUP($A13,Sheet2!$V$1:$AB$45,E$1,0)</f>
        <v>1012</v>
      </c>
      <c r="F13" s="90">
        <f>VLOOKUP($A13,Sheet2!$V$1:$AB$45,F$1,0)</f>
        <v>3262</v>
      </c>
      <c r="G13" s="90">
        <f t="shared" si="0"/>
        <v>515114</v>
      </c>
    </row>
    <row r="14" spans="1:7" x14ac:dyDescent="0.15">
      <c r="A14" s="79" t="s">
        <v>1198</v>
      </c>
      <c r="B14" s="90">
        <f>VLOOKUP($A14,Sheet2!$V$1:$AB$45,B$1,0)</f>
        <v>1608308</v>
      </c>
      <c r="C14" s="90">
        <f>VLOOKUP($A14,Sheet2!$V$1:$AB$45,C$1,0)</f>
        <v>34679</v>
      </c>
      <c r="D14" s="90">
        <f>VLOOKUP($A14,Sheet2!$V$1:$AB$45,D$1,0)</f>
        <v>47227</v>
      </c>
      <c r="E14" s="90">
        <f>VLOOKUP($A14,Sheet2!$V$1:$AB$45,E$1,0)</f>
        <v>7101</v>
      </c>
      <c r="F14" s="90">
        <f>VLOOKUP($A14,Sheet2!$V$1:$AB$45,F$1,0)</f>
        <v>27635</v>
      </c>
      <c r="G14" s="90">
        <f t="shared" si="0"/>
        <v>1724950</v>
      </c>
    </row>
    <row r="15" spans="1:7" x14ac:dyDescent="0.15">
      <c r="A15" s="79" t="s">
        <v>1337</v>
      </c>
      <c r="B15" s="90">
        <f>VLOOKUP($A15,Sheet2!$V$1:$AB$45,B$1,0)</f>
        <v>569647</v>
      </c>
      <c r="C15" s="90">
        <f>VLOOKUP($A15,Sheet2!$V$1:$AB$45,C$1,0)</f>
        <v>5150</v>
      </c>
      <c r="D15" s="90">
        <f>VLOOKUP($A15,Sheet2!$V$1:$AB$45,D$1,0)</f>
        <v>12433</v>
      </c>
      <c r="E15" s="90">
        <f>VLOOKUP($A15,Sheet2!$V$1:$AB$45,E$1,0)</f>
        <v>1093</v>
      </c>
      <c r="F15" s="90">
        <f>VLOOKUP($A15,Sheet2!$V$1:$AB$45,F$1,0)</f>
        <v>8661</v>
      </c>
      <c r="G15" s="90">
        <f t="shared" si="0"/>
        <v>596984</v>
      </c>
    </row>
    <row r="16" spans="1:7" x14ac:dyDescent="0.15">
      <c r="A16" s="79" t="s">
        <v>973</v>
      </c>
      <c r="B16" s="90">
        <f>VLOOKUP($A16,Sheet2!$V$1:$AB$45,B$1,0)</f>
        <v>2248123</v>
      </c>
      <c r="C16" s="90">
        <f>VLOOKUP($A16,Sheet2!$V$1:$AB$45,C$1,0)</f>
        <v>74097</v>
      </c>
      <c r="D16" s="90">
        <f>VLOOKUP($A16,Sheet2!$V$1:$AB$45,D$1,0)</f>
        <v>272173</v>
      </c>
      <c r="E16" s="90">
        <f>VLOOKUP($A16,Sheet2!$V$1:$AB$45,E$1,0)</f>
        <v>27425</v>
      </c>
      <c r="F16" s="90">
        <f>VLOOKUP($A16,Sheet2!$V$1:$AB$45,F$1,0)</f>
        <v>60710</v>
      </c>
      <c r="G16" s="90">
        <f t="shared" si="0"/>
        <v>2682528</v>
      </c>
    </row>
    <row r="17" spans="1:7" x14ac:dyDescent="0.15">
      <c r="A17" s="79" t="s">
        <v>1370</v>
      </c>
      <c r="B17" s="90">
        <f>VLOOKUP($A17,Sheet2!$V$1:$AB$45,B$1,0)</f>
        <v>554377</v>
      </c>
      <c r="C17" s="90">
        <f>VLOOKUP($A17,Sheet2!$V$1:$AB$45,C$1,0)</f>
        <v>3185</v>
      </c>
      <c r="D17" s="90">
        <f>VLOOKUP($A17,Sheet2!$V$1:$AB$45,D$1,0)</f>
        <v>11694</v>
      </c>
      <c r="E17" s="90">
        <f>VLOOKUP($A17,Sheet2!$V$1:$AB$45,E$1,0)</f>
        <v>1951</v>
      </c>
      <c r="F17" s="90">
        <f>VLOOKUP($A17,Sheet2!$V$1:$AB$45,F$1,0)</f>
        <v>5547</v>
      </c>
      <c r="G17" s="90">
        <f t="shared" si="0"/>
        <v>576754</v>
      </c>
    </row>
    <row r="18" spans="1:7" x14ac:dyDescent="0.15">
      <c r="A18" s="79" t="s">
        <v>1241</v>
      </c>
      <c r="B18" s="90">
        <f>VLOOKUP($A18,Sheet2!$V$1:$AB$45,B$1,0)</f>
        <v>1771378</v>
      </c>
      <c r="C18" s="90">
        <f>VLOOKUP($A18,Sheet2!$V$1:$AB$45,C$1,0)</f>
        <v>17445</v>
      </c>
      <c r="D18" s="90">
        <f>VLOOKUP($A18,Sheet2!$V$1:$AB$45,D$1,0)</f>
        <v>69236</v>
      </c>
      <c r="E18" s="90">
        <f>VLOOKUP($A18,Sheet2!$V$1:$AB$45,E$1,0)</f>
        <v>9027</v>
      </c>
      <c r="F18" s="90">
        <f>VLOOKUP($A18,Sheet2!$V$1:$AB$45,F$1,0)</f>
        <v>30905</v>
      </c>
      <c r="G18" s="90">
        <f t="shared" si="0"/>
        <v>1897991</v>
      </c>
    </row>
    <row r="19" spans="1:7" x14ac:dyDescent="0.15">
      <c r="A19" s="79" t="s">
        <v>475</v>
      </c>
      <c r="B19" s="90">
        <f>VLOOKUP($A19,Sheet2!$V$1:$AB$45,B$1,0)</f>
        <v>977495</v>
      </c>
      <c r="C19" s="90">
        <f>VLOOKUP($A19,Sheet2!$V$1:$AB$45,C$1,0)</f>
        <v>31401</v>
      </c>
      <c r="D19" s="90">
        <f>VLOOKUP($A19,Sheet2!$V$1:$AB$45,D$1,0)</f>
        <v>72581</v>
      </c>
      <c r="E19" s="90">
        <f>VLOOKUP($A19,Sheet2!$V$1:$AB$45,E$1,0)</f>
        <v>7088</v>
      </c>
      <c r="F19" s="90">
        <f>VLOOKUP($A19,Sheet2!$V$1:$AB$45,F$1,0)</f>
        <v>27497</v>
      </c>
      <c r="G19" s="90">
        <f t="shared" si="0"/>
        <v>1116062</v>
      </c>
    </row>
    <row r="20" spans="1:7" x14ac:dyDescent="0.15">
      <c r="A20" s="79" t="s">
        <v>1038</v>
      </c>
      <c r="B20" s="90">
        <f>VLOOKUP($A20,Sheet2!$V$1:$AB$45,B$1,0)</f>
        <v>885279</v>
      </c>
      <c r="C20" s="90">
        <f>VLOOKUP($A20,Sheet2!$V$1:$AB$45,C$1,0)</f>
        <v>4499</v>
      </c>
      <c r="D20" s="90">
        <f>VLOOKUP($A20,Sheet2!$V$1:$AB$45,D$1,0)</f>
        <v>16110</v>
      </c>
      <c r="E20" s="90">
        <f>VLOOKUP($A20,Sheet2!$V$1:$AB$45,E$1,0)</f>
        <v>3574</v>
      </c>
      <c r="F20" s="90">
        <f>VLOOKUP($A20,Sheet2!$V$1:$AB$45,F$1,0)</f>
        <v>8185</v>
      </c>
      <c r="G20" s="90">
        <f t="shared" si="0"/>
        <v>917647</v>
      </c>
    </row>
    <row r="21" spans="1:7" x14ac:dyDescent="0.15">
      <c r="A21" s="79" t="s">
        <v>1272</v>
      </c>
      <c r="B21" s="90">
        <f>VLOOKUP($A21,Sheet2!$V$1:$AB$45,B$1,0)</f>
        <v>1607681</v>
      </c>
      <c r="C21" s="90">
        <f>VLOOKUP($A21,Sheet2!$V$1:$AB$45,C$1,0)</f>
        <v>22879</v>
      </c>
      <c r="D21" s="90">
        <f>VLOOKUP($A21,Sheet2!$V$1:$AB$45,D$1,0)</f>
        <v>61229</v>
      </c>
      <c r="E21" s="90">
        <f>VLOOKUP($A21,Sheet2!$V$1:$AB$45,E$1,0)</f>
        <v>8593</v>
      </c>
      <c r="F21" s="90">
        <f>VLOOKUP($A21,Sheet2!$V$1:$AB$45,F$1,0)</f>
        <v>27283</v>
      </c>
      <c r="G21" s="90">
        <f t="shared" si="0"/>
        <v>1727665</v>
      </c>
    </row>
    <row r="22" spans="1:7" x14ac:dyDescent="0.15">
      <c r="A22" s="79" t="s">
        <v>948</v>
      </c>
      <c r="B22" s="90">
        <f>VLOOKUP($A22,Sheet2!$V$1:$AB$45,B$1,0)</f>
        <v>1320035</v>
      </c>
      <c r="C22" s="90">
        <f>VLOOKUP($A22,Sheet2!$V$1:$AB$45,C$1,0)</f>
        <v>5377</v>
      </c>
      <c r="D22" s="90">
        <f>VLOOKUP($A22,Sheet2!$V$1:$AB$45,D$1,0)</f>
        <v>114830</v>
      </c>
      <c r="E22" s="90">
        <f>VLOOKUP($A22,Sheet2!$V$1:$AB$45,E$1,0)</f>
        <v>4351</v>
      </c>
      <c r="F22" s="90">
        <f>VLOOKUP($A22,Sheet2!$V$1:$AB$45,F$1,0)</f>
        <v>16300</v>
      </c>
      <c r="G22" s="90">
        <f t="shared" si="0"/>
        <v>1460893</v>
      </c>
    </row>
    <row r="23" spans="1:7" x14ac:dyDescent="0.15">
      <c r="A23" s="79" t="s">
        <v>1132</v>
      </c>
      <c r="B23" s="90">
        <f>VLOOKUP($A23,Sheet2!$V$1:$AB$45,B$1,0)</f>
        <v>797704</v>
      </c>
      <c r="C23" s="90">
        <f>VLOOKUP($A23,Sheet2!$V$1:$AB$45,C$1,0)</f>
        <v>24623</v>
      </c>
      <c r="D23" s="90">
        <f>VLOOKUP($A23,Sheet2!$V$1:$AB$45,D$1,0)</f>
        <v>163612</v>
      </c>
      <c r="E23" s="90">
        <f>VLOOKUP($A23,Sheet2!$V$1:$AB$45,E$1,0)</f>
        <v>11238</v>
      </c>
      <c r="F23" s="90">
        <f>VLOOKUP($A23,Sheet2!$V$1:$AB$45,F$1,0)</f>
        <v>20520</v>
      </c>
      <c r="G23" s="90">
        <f t="shared" si="0"/>
        <v>1017697</v>
      </c>
    </row>
    <row r="24" spans="1:7" x14ac:dyDescent="0.15">
      <c r="A24" s="79" t="s">
        <v>305</v>
      </c>
      <c r="B24" s="90">
        <f>VLOOKUP($A24,Sheet2!$V$1:$AB$45,B$1,0)</f>
        <v>696484</v>
      </c>
      <c r="C24" s="90">
        <f>VLOOKUP($A24,Sheet2!$V$1:$AB$45,C$1,0)</f>
        <v>2561</v>
      </c>
      <c r="D24" s="90">
        <f>VLOOKUP($A24,Sheet2!$V$1:$AB$45,D$1,0)</f>
        <v>7316</v>
      </c>
      <c r="E24" s="90">
        <f>VLOOKUP($A24,Sheet2!$V$1:$AB$45,E$1,0)</f>
        <v>1102</v>
      </c>
      <c r="F24" s="90">
        <f>VLOOKUP($A24,Sheet2!$V$1:$AB$45,F$1,0)</f>
        <v>6190</v>
      </c>
      <c r="G24" s="90">
        <f t="shared" si="0"/>
        <v>713653</v>
      </c>
    </row>
    <row r="25" spans="1:7" x14ac:dyDescent="0.15">
      <c r="A25" s="79" t="s">
        <v>535</v>
      </c>
      <c r="B25" s="90">
        <f>VLOOKUP($A25,Sheet2!$V$1:$AB$45,B$1,0)</f>
        <v>5799</v>
      </c>
      <c r="C25" s="90">
        <f>VLOOKUP($A25,Sheet2!$V$1:$AB$45,C$1,0)</f>
        <v>193</v>
      </c>
      <c r="D25" s="90">
        <f>VLOOKUP($A25,Sheet2!$V$1:$AB$45,D$1,0)</f>
        <v>940</v>
      </c>
      <c r="E25" s="90">
        <f>VLOOKUP($A25,Sheet2!$V$1:$AB$45,E$1,0)</f>
        <v>154</v>
      </c>
      <c r="F25" s="90">
        <f>VLOOKUP($A25,Sheet2!$V$1:$AB$45,F$1,0)</f>
        <v>289</v>
      </c>
      <c r="G25" s="90">
        <f t="shared" si="0"/>
        <v>7375</v>
      </c>
    </row>
    <row r="26" spans="1:7" x14ac:dyDescent="0.15">
      <c r="A26" s="79" t="s">
        <v>966</v>
      </c>
      <c r="B26" s="90">
        <f>VLOOKUP($A26,Sheet2!$V$1:$AB$45,B$1,0)</f>
        <v>1305303</v>
      </c>
      <c r="C26" s="90">
        <f>VLOOKUP($A26,Sheet2!$V$1:$AB$45,C$1,0)</f>
        <v>14552</v>
      </c>
      <c r="D26" s="90">
        <f>VLOOKUP($A26,Sheet2!$V$1:$AB$45,D$1,0)</f>
        <v>30405</v>
      </c>
      <c r="E26" s="90">
        <f>VLOOKUP($A26,Sheet2!$V$1:$AB$45,E$1,0)</f>
        <v>9975</v>
      </c>
      <c r="F26" s="90">
        <f>VLOOKUP($A26,Sheet2!$V$1:$AB$45,F$1,0)</f>
        <v>20954</v>
      </c>
      <c r="G26" s="90">
        <f t="shared" si="0"/>
        <v>1381189</v>
      </c>
    </row>
    <row r="27" spans="1:7" x14ac:dyDescent="0.15">
      <c r="A27" s="79" t="s">
        <v>904</v>
      </c>
      <c r="B27" s="90">
        <f>VLOOKUP($A27,Sheet2!$V$1:$AB$45,B$1,0)</f>
        <v>4881636</v>
      </c>
      <c r="C27" s="90">
        <f>VLOOKUP($A27,Sheet2!$V$1:$AB$45,C$1,0)</f>
        <v>1088447</v>
      </c>
      <c r="D27" s="90">
        <f>VLOOKUP($A27,Sheet2!$V$1:$AB$45,D$1,0)</f>
        <v>1510606</v>
      </c>
      <c r="E27" s="90">
        <f>VLOOKUP($A27,Sheet2!$V$1:$AB$45,E$1,0)</f>
        <v>280887</v>
      </c>
      <c r="F27" s="90">
        <f>VLOOKUP($A27,Sheet2!$V$1:$AB$45,F$1,0)</f>
        <v>404990</v>
      </c>
      <c r="G27" s="90">
        <f t="shared" si="0"/>
        <v>8166566</v>
      </c>
    </row>
    <row r="28" spans="1:7" x14ac:dyDescent="0.15">
      <c r="A28" s="79" t="s">
        <v>497</v>
      </c>
      <c r="B28" s="90">
        <f>VLOOKUP($A28,Sheet2!$V$1:$AB$45,B$1,0)</f>
        <v>828018</v>
      </c>
      <c r="C28" s="90">
        <f>VLOOKUP($A28,Sheet2!$V$1:$AB$45,C$1,0)</f>
        <v>4609</v>
      </c>
      <c r="D28" s="90">
        <f>VLOOKUP($A28,Sheet2!$V$1:$AB$45,D$1,0)</f>
        <v>13017</v>
      </c>
      <c r="E28" s="90">
        <f>VLOOKUP($A28,Sheet2!$V$1:$AB$45,E$1,0)</f>
        <v>2217</v>
      </c>
      <c r="F28" s="90">
        <f>VLOOKUP($A28,Sheet2!$V$1:$AB$45,F$1,0)</f>
        <v>10027</v>
      </c>
      <c r="G28" s="90">
        <f t="shared" si="0"/>
        <v>857888</v>
      </c>
    </row>
    <row r="29" spans="1:7" x14ac:dyDescent="0.15">
      <c r="A29" s="79" t="s">
        <v>321</v>
      </c>
      <c r="B29" s="90">
        <f>VLOOKUP($A29,Sheet2!$V$1:$AB$45,B$1,0)</f>
        <v>632822</v>
      </c>
      <c r="C29" s="90">
        <f>VLOOKUP($A29,Sheet2!$V$1:$AB$45,C$1,0)</f>
        <v>16923</v>
      </c>
      <c r="D29" s="90">
        <f>VLOOKUP($A29,Sheet2!$V$1:$AB$45,D$1,0)</f>
        <v>25427</v>
      </c>
      <c r="E29" s="90">
        <f>VLOOKUP($A29,Sheet2!$V$1:$AB$45,E$1,0)</f>
        <v>2598</v>
      </c>
      <c r="F29" s="90">
        <f>VLOOKUP($A29,Sheet2!$V$1:$AB$45,F$1,0)</f>
        <v>14182</v>
      </c>
      <c r="G29" s="90">
        <f t="shared" si="0"/>
        <v>691952</v>
      </c>
    </row>
    <row r="30" spans="1:7" x14ac:dyDescent="0.15">
      <c r="A30" s="79" t="s">
        <v>996</v>
      </c>
      <c r="B30" s="90">
        <f>VLOOKUP($A30,Sheet2!$V$1:$AB$45,B$1,0)</f>
        <v>1343747</v>
      </c>
      <c r="C30" s="90">
        <f>VLOOKUP($A30,Sheet2!$V$1:$AB$45,C$1,0)</f>
        <v>9006</v>
      </c>
      <c r="D30" s="90">
        <f>VLOOKUP($A30,Sheet2!$V$1:$AB$45,D$1,0)</f>
        <v>47965</v>
      </c>
      <c r="E30" s="90">
        <f>VLOOKUP($A30,Sheet2!$V$1:$AB$45,E$1,0)</f>
        <v>7688</v>
      </c>
      <c r="F30" s="90">
        <f>VLOOKUP($A30,Sheet2!$V$1:$AB$45,F$1,0)</f>
        <v>12447</v>
      </c>
      <c r="G30" s="90">
        <f t="shared" si="0"/>
        <v>1420853</v>
      </c>
    </row>
    <row r="31" spans="1:7" x14ac:dyDescent="0.15">
      <c r="A31" s="79" t="s">
        <v>1362</v>
      </c>
      <c r="B31" s="90">
        <f>VLOOKUP($A31,Sheet2!$V$1:$AB$45,B$1,0)</f>
        <v>670704</v>
      </c>
      <c r="C31" s="90">
        <f>VLOOKUP($A31,Sheet2!$V$1:$AB$45,C$1,0)</f>
        <v>1497</v>
      </c>
      <c r="D31" s="90">
        <f>VLOOKUP($A31,Sheet2!$V$1:$AB$45,D$1,0)</f>
        <v>8865</v>
      </c>
      <c r="E31" s="90">
        <f>VLOOKUP($A31,Sheet2!$V$1:$AB$45,E$1,0)</f>
        <v>1921</v>
      </c>
      <c r="F31" s="90">
        <f>VLOOKUP($A31,Sheet2!$V$1:$AB$45,F$1,0)</f>
        <v>4950</v>
      </c>
      <c r="G31" s="90">
        <f t="shared" si="0"/>
        <v>687937</v>
      </c>
    </row>
    <row r="32" spans="1:7" x14ac:dyDescent="0.15">
      <c r="A32" s="79" t="s">
        <v>1012</v>
      </c>
      <c r="B32" s="90">
        <f>VLOOKUP($A32,Sheet2!$V$1:$AB$45,B$1,0)</f>
        <v>769206</v>
      </c>
      <c r="C32" s="90">
        <f>VLOOKUP($A32,Sheet2!$V$1:$AB$45,C$1,0)</f>
        <v>3618</v>
      </c>
      <c r="D32" s="90">
        <f>VLOOKUP($A32,Sheet2!$V$1:$AB$45,D$1,0)</f>
        <v>14096</v>
      </c>
      <c r="E32" s="90">
        <f>VLOOKUP($A32,Sheet2!$V$1:$AB$45,E$1,0)</f>
        <v>2051</v>
      </c>
      <c r="F32" s="90">
        <f>VLOOKUP($A32,Sheet2!$V$1:$AB$45,F$1,0)</f>
        <v>7456</v>
      </c>
      <c r="G32" s="90">
        <f t="shared" si="0"/>
        <v>796427</v>
      </c>
    </row>
    <row r="33" spans="1:7" x14ac:dyDescent="0.15">
      <c r="A33" s="79" t="s">
        <v>1113</v>
      </c>
      <c r="B33" s="90">
        <f>VLOOKUP($A33,Sheet2!$V$1:$AB$45,B$1,0)</f>
        <v>969501</v>
      </c>
      <c r="C33" s="90">
        <f>VLOOKUP($A33,Sheet2!$V$1:$AB$45,C$1,0)</f>
        <v>27287</v>
      </c>
      <c r="D33" s="90">
        <f>VLOOKUP($A33,Sheet2!$V$1:$AB$45,D$1,0)</f>
        <v>57178</v>
      </c>
      <c r="E33" s="90">
        <f>VLOOKUP($A33,Sheet2!$V$1:$AB$45,E$1,0)</f>
        <v>6535</v>
      </c>
      <c r="F33" s="90">
        <f>VLOOKUP($A33,Sheet2!$V$1:$AB$45,F$1,0)</f>
        <v>30981</v>
      </c>
      <c r="G33" s="90">
        <f t="shared" si="0"/>
        <v>1091482</v>
      </c>
    </row>
    <row r="34" spans="1:7" x14ac:dyDescent="0.15">
      <c r="A34" s="79" t="s">
        <v>1377</v>
      </c>
      <c r="B34" s="90">
        <f>VLOOKUP($A34,Sheet2!$V$1:$AB$45,B$1,0)</f>
        <v>1198458</v>
      </c>
      <c r="C34" s="90">
        <f>VLOOKUP($A34,Sheet2!$V$1:$AB$45,C$1,0)</f>
        <v>12738</v>
      </c>
      <c r="D34" s="90">
        <f>VLOOKUP($A34,Sheet2!$V$1:$AB$45,D$1,0)</f>
        <v>44299</v>
      </c>
      <c r="E34" s="90">
        <f>VLOOKUP($A34,Sheet2!$V$1:$AB$45,E$1,0)</f>
        <v>10394</v>
      </c>
      <c r="F34" s="90">
        <f>VLOOKUP($A34,Sheet2!$V$1:$AB$45,F$1,0)</f>
        <v>17762</v>
      </c>
      <c r="G34" s="90">
        <f t="shared" si="0"/>
        <v>1283651</v>
      </c>
    </row>
    <row r="35" spans="1:7" x14ac:dyDescent="0.15">
      <c r="A35" s="79" t="s">
        <v>1030</v>
      </c>
      <c r="B35" s="90">
        <f>VLOOKUP($A35,Sheet2!$V$1:$AB$45,B$1,0)</f>
        <v>1217653</v>
      </c>
      <c r="C35" s="90">
        <f>VLOOKUP($A35,Sheet2!$V$1:$AB$45,C$1,0)</f>
        <v>25752</v>
      </c>
      <c r="D35" s="90">
        <f>VLOOKUP($A35,Sheet2!$V$1:$AB$45,D$1,0)</f>
        <v>64211</v>
      </c>
      <c r="E35" s="90">
        <f>VLOOKUP($A35,Sheet2!$V$1:$AB$45,E$1,0)</f>
        <v>15194</v>
      </c>
      <c r="F35" s="90">
        <f>VLOOKUP($A35,Sheet2!$V$1:$AB$45,F$1,0)</f>
        <v>20791</v>
      </c>
      <c r="G35" s="90">
        <f t="shared" si="0"/>
        <v>1343601</v>
      </c>
    </row>
    <row r="36" spans="1:7" x14ac:dyDescent="0.15">
      <c r="A36" s="79" t="s">
        <v>1069</v>
      </c>
      <c r="B36" s="90">
        <f>VLOOKUP($A36,Sheet2!$V$1:$AB$45,B$1,0)</f>
        <v>1032327</v>
      </c>
      <c r="C36" s="90">
        <f>VLOOKUP($A36,Sheet2!$V$1:$AB$45,C$1,0)</f>
        <v>8551</v>
      </c>
      <c r="D36" s="90">
        <f>VLOOKUP($A36,Sheet2!$V$1:$AB$45,D$1,0)</f>
        <v>39098</v>
      </c>
      <c r="E36" s="90">
        <f>VLOOKUP($A36,Sheet2!$V$1:$AB$45,E$1,0)</f>
        <v>3426</v>
      </c>
      <c r="F36" s="90">
        <f>VLOOKUP($A36,Sheet2!$V$1:$AB$45,F$1,0)</f>
        <v>14095</v>
      </c>
      <c r="G36" s="90">
        <f t="shared" si="0"/>
        <v>1097497</v>
      </c>
    </row>
    <row r="37" spans="1:7" x14ac:dyDescent="0.15">
      <c r="A37" s="79" t="s">
        <v>513</v>
      </c>
      <c r="B37" s="90">
        <f>VLOOKUP($A37,Sheet2!$V$1:$AB$45,B$1,0)</f>
        <v>693195</v>
      </c>
      <c r="C37" s="90">
        <f>VLOOKUP($A37,Sheet2!$V$1:$AB$45,C$1,0)</f>
        <v>6854</v>
      </c>
      <c r="D37" s="90">
        <f>VLOOKUP($A37,Sheet2!$V$1:$AB$45,D$1,0)</f>
        <v>13131</v>
      </c>
      <c r="E37" s="90">
        <f>VLOOKUP($A37,Sheet2!$V$1:$AB$45,E$1,0)</f>
        <v>2511</v>
      </c>
      <c r="F37" s="90">
        <f>VLOOKUP($A37,Sheet2!$V$1:$AB$45,F$1,0)</f>
        <v>12472</v>
      </c>
      <c r="G37" s="90">
        <f t="shared" si="0"/>
        <v>728163</v>
      </c>
    </row>
    <row r="38" spans="1:7" x14ac:dyDescent="0.15">
      <c r="A38" s="79" t="s">
        <v>710</v>
      </c>
      <c r="B38" s="90">
        <f>VLOOKUP($A38,Sheet2!$V$1:$AB$45,B$1,0)</f>
        <v>1023682</v>
      </c>
      <c r="C38" s="90">
        <f>VLOOKUP($A38,Sheet2!$V$1:$AB$45,C$1,0)</f>
        <v>12430</v>
      </c>
      <c r="D38" s="90">
        <f>VLOOKUP($A38,Sheet2!$V$1:$AB$45,D$1,0)</f>
        <v>63498</v>
      </c>
      <c r="E38" s="90">
        <f>VLOOKUP($A38,Sheet2!$V$1:$AB$45,E$1,0)</f>
        <v>9226</v>
      </c>
      <c r="F38" s="90">
        <f>VLOOKUP($A38,Sheet2!$V$1:$AB$45,F$1,0)</f>
        <v>23554</v>
      </c>
      <c r="G38" s="90">
        <f t="shared" si="0"/>
        <v>1132390</v>
      </c>
    </row>
    <row r="39" spans="1:7" x14ac:dyDescent="0.15">
      <c r="A39" s="79" t="s">
        <v>1288</v>
      </c>
      <c r="B39" s="90">
        <f>VLOOKUP($A39,Sheet2!$V$1:$AB$45,B$1,0)</f>
        <v>1505433</v>
      </c>
      <c r="C39" s="90">
        <f>VLOOKUP($A39,Sheet2!$V$1:$AB$45,C$1,0)</f>
        <v>14246</v>
      </c>
      <c r="D39" s="90">
        <f>VLOOKUP($A39,Sheet2!$V$1:$AB$45,D$1,0)</f>
        <v>48755</v>
      </c>
      <c r="E39" s="90">
        <f>VLOOKUP($A39,Sheet2!$V$1:$AB$45,E$1,0)</f>
        <v>8462</v>
      </c>
      <c r="F39" s="90">
        <f>VLOOKUP($A39,Sheet2!$V$1:$AB$45,F$1,0)</f>
        <v>30036</v>
      </c>
      <c r="G39" s="90">
        <f t="shared" si="0"/>
        <v>1606932</v>
      </c>
    </row>
    <row r="40" spans="1:7" x14ac:dyDescent="0.15">
      <c r="A40" s="79" t="s">
        <v>1216</v>
      </c>
      <c r="B40" s="90">
        <f>VLOOKUP($A40,Sheet2!$V$1:$AB$45,B$1,0)</f>
        <v>1919646</v>
      </c>
      <c r="C40" s="90">
        <f>VLOOKUP($A40,Sheet2!$V$1:$AB$45,C$1,0)</f>
        <v>69013</v>
      </c>
      <c r="D40" s="90">
        <f>VLOOKUP($A40,Sheet2!$V$1:$AB$45,D$1,0)</f>
        <v>209324</v>
      </c>
      <c r="E40" s="90">
        <f>VLOOKUP($A40,Sheet2!$V$1:$AB$45,E$1,0)</f>
        <v>15803</v>
      </c>
      <c r="F40" s="90">
        <f>VLOOKUP($A40,Sheet2!$V$1:$AB$45,F$1,0)</f>
        <v>55986</v>
      </c>
      <c r="G40" s="90">
        <f t="shared" si="0"/>
        <v>2269772</v>
      </c>
    </row>
    <row r="41" spans="1:7" x14ac:dyDescent="0.15">
      <c r="A41" s="79" t="s">
        <v>381</v>
      </c>
      <c r="B41" s="90">
        <f>VLOOKUP($A41,Sheet2!$V$1:$AB$45,B$1,0)</f>
        <v>505688</v>
      </c>
      <c r="C41" s="90">
        <f>VLOOKUP($A41,Sheet2!$V$1:$AB$45,C$1,0)</f>
        <v>4443</v>
      </c>
      <c r="D41" s="90">
        <f>VLOOKUP($A41,Sheet2!$V$1:$AB$45,D$1,0)</f>
        <v>25096</v>
      </c>
      <c r="E41" s="90">
        <f>VLOOKUP($A41,Sheet2!$V$1:$AB$45,E$1,0)</f>
        <v>2298</v>
      </c>
      <c r="F41" s="90">
        <f>VLOOKUP($A41,Sheet2!$V$1:$AB$45,F$1,0)</f>
        <v>7949</v>
      </c>
      <c r="G41" s="90">
        <f t="shared" si="0"/>
        <v>545474</v>
      </c>
    </row>
    <row r="42" spans="1:7" x14ac:dyDescent="0.15">
      <c r="A42" s="79" t="s">
        <v>1081</v>
      </c>
      <c r="B42" s="90">
        <f>VLOOKUP($A42,Sheet2!$V$1:$AB$45,B$1,0)</f>
        <v>1176516</v>
      </c>
      <c r="C42" s="90">
        <f>VLOOKUP($A42,Sheet2!$V$1:$AB$45,C$1,0)</f>
        <v>5062</v>
      </c>
      <c r="D42" s="90">
        <f>VLOOKUP($A42,Sheet2!$V$1:$AB$45,D$1,0)</f>
        <v>25260</v>
      </c>
      <c r="E42" s="90">
        <f>VLOOKUP($A42,Sheet2!$V$1:$AB$45,E$1,0)</f>
        <v>2112</v>
      </c>
      <c r="F42" s="90">
        <f>VLOOKUP($A42,Sheet2!$V$1:$AB$45,F$1,0)</f>
        <v>13466</v>
      </c>
      <c r="G42" s="90">
        <f t="shared" si="0"/>
        <v>1222416</v>
      </c>
    </row>
    <row r="43" spans="1:7" x14ac:dyDescent="0.15">
      <c r="A43" s="79" t="s">
        <v>1057</v>
      </c>
      <c r="B43" s="90">
        <f>VLOOKUP($A43,Sheet2!$V$1:$AB$45,B$1,0)</f>
        <v>1919138</v>
      </c>
      <c r="C43" s="90">
        <f>VLOOKUP($A43,Sheet2!$V$1:$AB$45,C$1,0)</f>
        <v>164069</v>
      </c>
      <c r="D43" s="90">
        <f>VLOOKUP($A43,Sheet2!$V$1:$AB$45,D$1,0)</f>
        <v>514981</v>
      </c>
      <c r="E43" s="90">
        <f>VLOOKUP($A43,Sheet2!$V$1:$AB$45,E$1,0)</f>
        <v>42068</v>
      </c>
      <c r="F43" s="90">
        <f>VLOOKUP($A43,Sheet2!$V$1:$AB$45,F$1,0)</f>
        <v>96204</v>
      </c>
      <c r="G43" s="90">
        <f t="shared" si="0"/>
        <v>2736460</v>
      </c>
    </row>
    <row r="44" spans="1:7" x14ac:dyDescent="0.15">
      <c r="A44" s="79" t="s">
        <v>1022</v>
      </c>
      <c r="B44" s="90">
        <f>VLOOKUP($A44,Sheet2!$V$1:$AB$45,B$1,0)</f>
        <v>1819818</v>
      </c>
      <c r="C44" s="90">
        <f>VLOOKUP($A44,Sheet2!$V$1:$AB$45,C$1,0)</f>
        <v>46476</v>
      </c>
      <c r="D44" s="90">
        <f>VLOOKUP($A44,Sheet2!$V$1:$AB$45,D$1,0)</f>
        <v>291547</v>
      </c>
      <c r="E44" s="90">
        <f>VLOOKUP($A44,Sheet2!$V$1:$AB$45,E$1,0)</f>
        <v>20091</v>
      </c>
      <c r="F44" s="90">
        <f>VLOOKUP($A44,Sheet2!$V$1:$AB$45,F$1,0)</f>
        <v>48126</v>
      </c>
      <c r="G44" s="90">
        <f t="shared" si="0"/>
        <v>2226058</v>
      </c>
    </row>
    <row r="45" spans="1:7" x14ac:dyDescent="0.15">
      <c r="A45" s="79" t="s">
        <v>1346</v>
      </c>
      <c r="B45" s="90">
        <f>VLOOKUP($A45,Sheet2!$V$1:$AB$45,B$1,0)</f>
        <v>642869</v>
      </c>
      <c r="C45" s="90">
        <f>VLOOKUP($A45,Sheet2!$V$1:$AB$45,C$1,0)</f>
        <v>6089</v>
      </c>
      <c r="D45" s="90">
        <f>VLOOKUP($A45,Sheet2!$V$1:$AB$45,D$1,0)</f>
        <v>19543</v>
      </c>
      <c r="E45" s="90">
        <f>VLOOKUP($A45,Sheet2!$V$1:$AB$45,E$1,0)</f>
        <v>1842</v>
      </c>
      <c r="F45" s="90">
        <f>VLOOKUP($A45,Sheet2!$V$1:$AB$45,F$1,0)</f>
        <v>9794</v>
      </c>
      <c r="G45" s="90">
        <f t="shared" si="0"/>
        <v>680137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Information</vt:lpstr>
      <vt:lpstr>KS201EW_Numbers</vt:lpstr>
      <vt:lpstr>Sheet1</vt:lpstr>
      <vt:lpstr>Sheet2</vt:lpstr>
      <vt:lpstr>Sheet3</vt:lpstr>
      <vt:lpstr>E&amp;W</vt:lpstr>
      <vt:lpstr>MPS</vt:lpstr>
      <vt:lpstr>CG-E&amp;W standard ethnic categori</vt:lpstr>
      <vt:lpstr>Information!Print_Area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hobsot</dc:creator>
  <dc:description/>
  <cp:lastModifiedBy>Microsoft Office User</cp:lastModifiedBy>
  <cp:revision>4</cp:revision>
  <cp:lastPrinted>2012-11-24T11:24:50Z</cp:lastPrinted>
  <dcterms:created xsi:type="dcterms:W3CDTF">2012-11-07T10:13:53Z</dcterms:created>
  <dcterms:modified xsi:type="dcterms:W3CDTF">2022-05-24T22:01:46Z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0x010100B8264FBDE8952A41A5F0EF1734678E8E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