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tests\"/>
    </mc:Choice>
  </mc:AlternateContent>
  <xr:revisionPtr revIDLastSave="0" documentId="13_ncr:1_{278321E8-4599-48D7-8F43-4C33057ED09E}" xr6:coauthVersionLast="47" xr6:coauthVersionMax="47" xr10:uidLastSave="{00000000-0000-0000-0000-000000000000}"/>
  <bookViews>
    <workbookView xWindow="-29670" yWindow="5280" windowWidth="18000" windowHeight="9360" activeTab="1" xr2:uid="{1FF0D0CD-0DEF-4A06-8C4A-EBD387622EDD}"/>
  </bookViews>
  <sheets>
    <sheet name="constant_vol_surface" sheetId="2" r:id="rId1"/>
    <sheet name="vol_surface" sheetId="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I2" i="1"/>
  <c r="J3" i="1"/>
  <c r="H2" i="1"/>
  <c r="F6" i="1"/>
  <c r="F5" i="1"/>
  <c r="F4" i="1"/>
  <c r="F3" i="1"/>
  <c r="F2" i="1"/>
  <c r="F7" i="1"/>
  <c r="F8" i="1"/>
  <c r="F9" i="1"/>
  <c r="F10" i="1"/>
  <c r="F11" i="1"/>
  <c r="F12" i="1"/>
  <c r="F13" i="1"/>
  <c r="J5" i="1"/>
  <c r="J6" i="1"/>
  <c r="J7" i="1"/>
  <c r="J8" i="1"/>
  <c r="J9" i="1"/>
  <c r="J10" i="1"/>
  <c r="J11" i="1"/>
  <c r="J4" i="1"/>
  <c r="D3" i="1"/>
  <c r="D4" i="1"/>
  <c r="D5" i="1"/>
  <c r="D6" i="1"/>
  <c r="D7" i="1"/>
  <c r="D8" i="1"/>
  <c r="D9" i="1"/>
  <c r="D10" i="1"/>
  <c r="D11" i="1"/>
  <c r="D12" i="1"/>
  <c r="D13" i="1"/>
  <c r="D2" i="1"/>
  <c r="A7" i="2"/>
  <c r="A6" i="2"/>
  <c r="A5" i="2"/>
  <c r="A4" i="2"/>
  <c r="A3" i="2"/>
  <c r="A7" i="1"/>
  <c r="A6" i="1"/>
  <c r="A5" i="1"/>
  <c r="A4" i="1"/>
  <c r="A3" i="1"/>
  <c r="K3" i="1" l="1"/>
  <c r="H4" i="1"/>
  <c r="I4" i="1" l="1"/>
  <c r="H5" i="1" s="1"/>
  <c r="I5" i="1" l="1"/>
  <c r="H6" i="1" s="1"/>
  <c r="K4" i="1"/>
  <c r="I6" i="1" l="1"/>
  <c r="H7" i="1" s="1"/>
  <c r="K5" i="1"/>
  <c r="K6" i="1" l="1"/>
  <c r="I7" i="1"/>
  <c r="H8" i="1" s="1"/>
  <c r="K7" i="1" l="1"/>
  <c r="I8" i="1"/>
  <c r="H9" i="1" s="1"/>
  <c r="I9" i="1" l="1"/>
  <c r="H10" i="1" s="1"/>
  <c r="K8" i="1"/>
  <c r="K9" i="1" l="1"/>
  <c r="I10" i="1"/>
  <c r="H11" i="1" s="1"/>
  <c r="K10" i="1" l="1"/>
  <c r="I11" i="1"/>
  <c r="H12" i="1" s="1"/>
  <c r="I12" i="1" s="1"/>
  <c r="H13" i="1" s="1"/>
  <c r="K11" i="1" l="1"/>
  <c r="I13" i="1"/>
</calcChain>
</file>

<file path=xl/sharedStrings.xml><?xml version="1.0" encoding="utf-8"?>
<sst xmlns="http://schemas.openxmlformats.org/spreadsheetml/2006/main" count="7" uniqueCount="5">
  <si>
    <t>Tenors</t>
  </si>
  <si>
    <t>Quotes</t>
  </si>
  <si>
    <t>Fwd Vols</t>
  </si>
  <si>
    <t>Time Independent Variances</t>
  </si>
  <si>
    <t>Fwd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</si>
</sst>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8" formatCode="#,##0.00000"/>
    <numFmt numFmtId="169" formatCode="#,##0.000000"/>
    <numFmt numFmtId="171" formatCode="0.000000"/>
    <numFmt numFmtId="174" formatCode="0.000000000"/>
  </numFmts>
  <fonts count="4" x14ac:knownFonts="1"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165" fontId="0" fillId="0" borderId="3" xfId="0" applyNumberFormat="1" applyBorder="1"/>
    <xf numFmtId="165" fontId="0" fillId="0" borderId="5" xfId="0" applyNumberFormat="1" applyBorder="1"/>
    <xf numFmtId="168" fontId="0" fillId="0" borderId="0" xfId="0" applyNumberFormat="1"/>
    <xf numFmtId="169" fontId="0" fillId="0" borderId="0" xfId="0" applyNumberFormat="1"/>
    <xf numFmtId="171" fontId="0" fillId="0" borderId="0" xfId="0" applyNumberFormat="1"/>
    <xf numFmtId="0" fontId="3" fillId="0" borderId="0" xfId="0" applyFon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676B-1177-4D06-B883-E288BDA43606}">
  <dimension ref="A1:B13"/>
  <sheetViews>
    <sheetView workbookViewId="0">
      <selection activeCell="I9" sqref="I9"/>
    </sheetView>
  </sheetViews>
  <sheetFormatPr defaultRowHeight="15" x14ac:dyDescent="0.25"/>
  <sheetData>
    <row r="1" spans="1:2" x14ac:dyDescent="0.25">
      <c r="A1" s="2" t="s">
        <v>0</v>
      </c>
      <c r="B1" s="3" t="s">
        <v>1</v>
      </c>
    </row>
    <row r="2" spans="1:2" x14ac:dyDescent="0.25">
      <c r="A2" s="6">
        <v>0</v>
      </c>
      <c r="B2" s="4">
        <v>40</v>
      </c>
    </row>
    <row r="3" spans="1:2" x14ac:dyDescent="0.25">
      <c r="A3" s="6">
        <f>1/12</f>
        <v>8.3333333333333329E-2</v>
      </c>
      <c r="B3" s="4">
        <v>40</v>
      </c>
    </row>
    <row r="4" spans="1:2" x14ac:dyDescent="0.25">
      <c r="A4" s="6">
        <f>2/12</f>
        <v>0.16666666666666666</v>
      </c>
      <c r="B4" s="4">
        <v>40</v>
      </c>
    </row>
    <row r="5" spans="1:2" x14ac:dyDescent="0.25">
      <c r="A5" s="6">
        <f>3/12</f>
        <v>0.25</v>
      </c>
      <c r="B5" s="4">
        <v>40</v>
      </c>
    </row>
    <row r="6" spans="1:2" x14ac:dyDescent="0.25">
      <c r="A6" s="6">
        <f>6/12</f>
        <v>0.5</v>
      </c>
      <c r="B6" s="4">
        <v>40</v>
      </c>
    </row>
    <row r="7" spans="1:2" x14ac:dyDescent="0.25">
      <c r="A7" s="6">
        <f>9/12</f>
        <v>0.75</v>
      </c>
      <c r="B7" s="4">
        <v>40</v>
      </c>
    </row>
    <row r="8" spans="1:2" x14ac:dyDescent="0.25">
      <c r="A8" s="6">
        <v>1</v>
      </c>
      <c r="B8" s="4">
        <v>40</v>
      </c>
    </row>
    <row r="9" spans="1:2" x14ac:dyDescent="0.25">
      <c r="A9" s="6">
        <v>2</v>
      </c>
      <c r="B9" s="4">
        <v>40</v>
      </c>
    </row>
    <row r="10" spans="1:2" x14ac:dyDescent="0.25">
      <c r="A10" s="6">
        <v>3</v>
      </c>
      <c r="B10" s="4">
        <v>40</v>
      </c>
    </row>
    <row r="11" spans="1:2" x14ac:dyDescent="0.25">
      <c r="A11" s="6">
        <v>5</v>
      </c>
      <c r="B11" s="4">
        <v>40</v>
      </c>
    </row>
    <row r="12" spans="1:2" x14ac:dyDescent="0.25">
      <c r="A12" s="6">
        <v>7</v>
      </c>
      <c r="B12" s="4">
        <v>40</v>
      </c>
    </row>
    <row r="13" spans="1:2" ht="15.75" thickBot="1" x14ac:dyDescent="0.3">
      <c r="A13" s="7">
        <v>10</v>
      </c>
      <c r="B13" s="5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7F73-5F25-4DCE-B278-76EF24BAAB7F}">
  <dimension ref="A1:K13"/>
  <sheetViews>
    <sheetView tabSelected="1" workbookViewId="0">
      <selection activeCell="A4" sqref="A4:H5"/>
    </sheetView>
  </sheetViews>
  <sheetFormatPr defaultRowHeight="15" x14ac:dyDescent="0.25"/>
  <cols>
    <col min="1" max="1" width="10.42578125" customWidth="1"/>
    <col min="2" max="2" width="9.5703125" customWidth="1"/>
    <col min="6" max="6" width="25.28515625" bestFit="1" customWidth="1"/>
    <col min="9" max="9" width="13.7109375" bestFit="1" customWidth="1"/>
  </cols>
  <sheetData>
    <row r="1" spans="1:11" x14ac:dyDescent="0.25">
      <c r="A1" s="2" t="s">
        <v>0</v>
      </c>
      <c r="B1" s="3" t="s">
        <v>1</v>
      </c>
      <c r="F1" s="11" t="s">
        <v>3</v>
      </c>
      <c r="H1" s="11" t="s">
        <v>2</v>
      </c>
      <c r="I1" s="11" t="s">
        <v>4</v>
      </c>
    </row>
    <row r="2" spans="1:11" x14ac:dyDescent="0.25">
      <c r="A2" s="6">
        <v>0</v>
      </c>
      <c r="B2" s="4">
        <v>12.775</v>
      </c>
      <c r="D2" s="9">
        <f>B2/100</f>
        <v>0.12775</v>
      </c>
      <c r="F2" s="10">
        <f>(D2^2)*A2</f>
        <v>0</v>
      </c>
      <c r="H2" s="9">
        <f>D2</f>
        <v>0.12775</v>
      </c>
      <c r="I2" s="12">
        <f>0</f>
        <v>0</v>
      </c>
    </row>
    <row r="3" spans="1:11" x14ac:dyDescent="0.25">
      <c r="A3" s="6">
        <f>1/12</f>
        <v>8.3333333333333329E-2</v>
      </c>
      <c r="B3" s="4">
        <v>13.574999999999999</v>
      </c>
      <c r="C3" s="1"/>
      <c r="D3" s="9">
        <f t="shared" ref="D3:D13" si="0">B3/100</f>
        <v>0.13574999999999998</v>
      </c>
      <c r="F3" s="10">
        <f>(D3^2)*A3</f>
        <v>1.5356718749999995E-3</v>
      </c>
      <c r="H3" s="8">
        <f>SQRT((D3^2*A3-I2)/(A3-A2))</f>
        <v>0.13574999999999998</v>
      </c>
      <c r="I3" s="12">
        <f>I2+(H3^2)*(A3-A2)</f>
        <v>1.5356718749999995E-3</v>
      </c>
      <c r="J3">
        <f>D3^2*A3</f>
        <v>1.5356718749999995E-3</v>
      </c>
      <c r="K3">
        <f>I3-J3</f>
        <v>0</v>
      </c>
    </row>
    <row r="4" spans="1:11" x14ac:dyDescent="0.25">
      <c r="A4" s="6">
        <f>2/12</f>
        <v>0.16666666666666666</v>
      </c>
      <c r="B4" s="4">
        <v>14.275</v>
      </c>
      <c r="C4" s="1"/>
      <c r="D4" s="9">
        <f t="shared" si="0"/>
        <v>0.14275000000000002</v>
      </c>
      <c r="F4" s="10">
        <f>(D4^2)*A4</f>
        <v>3.3962604166666672E-3</v>
      </c>
      <c r="H4" s="8">
        <f>SQRT((D4^2*A4-I3)/(A4-A3))</f>
        <v>0.14942242970852809</v>
      </c>
      <c r="I4" s="12">
        <f>I3+(H4^2)*(A4-A3)</f>
        <v>3.3962604166666677E-3</v>
      </c>
      <c r="J4">
        <f>D4^2*A4</f>
        <v>3.3962604166666672E-3</v>
      </c>
      <c r="K4">
        <f>I4-J4</f>
        <v>0</v>
      </c>
    </row>
    <row r="5" spans="1:11" x14ac:dyDescent="0.25">
      <c r="A5" s="6">
        <f>3/12</f>
        <v>0.25</v>
      </c>
      <c r="B5" s="4">
        <v>14.55</v>
      </c>
      <c r="C5" s="1"/>
      <c r="D5" s="9">
        <f t="shared" si="0"/>
        <v>0.14550000000000002</v>
      </c>
      <c r="F5" s="10">
        <f>(D5^2)*A5</f>
        <v>5.2925625000000013E-3</v>
      </c>
      <c r="H5" s="8">
        <f t="shared" ref="H5:H13" si="1">SQRT((D5^2*A5-I4)/(A5-A4))</f>
        <v>0.15084967683094319</v>
      </c>
      <c r="I5" s="12">
        <f>I4+(H5^2)*(A5-A4)</f>
        <v>5.2925625000000013E-3</v>
      </c>
      <c r="J5">
        <f t="shared" ref="J5:J11" si="2">D5^2*A5</f>
        <v>5.2925625000000013E-3</v>
      </c>
      <c r="K5">
        <f t="shared" ref="K5:K11" si="3">I5-J5</f>
        <v>0</v>
      </c>
    </row>
    <row r="6" spans="1:11" x14ac:dyDescent="0.25">
      <c r="A6" s="6">
        <f>6/12</f>
        <v>0.5</v>
      </c>
      <c r="B6" s="4">
        <v>14.9</v>
      </c>
      <c r="C6" s="1"/>
      <c r="D6" s="9">
        <f t="shared" si="0"/>
        <v>0.14899999999999999</v>
      </c>
      <c r="F6" s="10">
        <f>(D6^2)*A6</f>
        <v>1.1100499999999999E-2</v>
      </c>
      <c r="H6" s="8">
        <f t="shared" si="1"/>
        <v>0.1524196509640407</v>
      </c>
      <c r="I6" s="12">
        <f>I5+(H6^2)*(A6-A5)</f>
        <v>1.1100499999999999E-2</v>
      </c>
      <c r="J6">
        <f t="shared" si="2"/>
        <v>1.1100499999999999E-2</v>
      </c>
      <c r="K6">
        <f t="shared" si="3"/>
        <v>0</v>
      </c>
    </row>
    <row r="7" spans="1:11" x14ac:dyDescent="0.25">
      <c r="A7" s="6">
        <f>9/12</f>
        <v>0.75</v>
      </c>
      <c r="B7" s="4">
        <v>15.1</v>
      </c>
      <c r="C7" s="1"/>
      <c r="D7" s="9">
        <f t="shared" si="0"/>
        <v>0.151</v>
      </c>
      <c r="F7" s="10">
        <f t="shared" ref="F4:F13" si="4">(D7^2)*A7</f>
        <v>1.7100749999999998E-2</v>
      </c>
      <c r="H7" s="8">
        <f t="shared" si="1"/>
        <v>0.15492256130079954</v>
      </c>
      <c r="I7" s="12">
        <f>I6+(H7^2)*(A7-A6)</f>
        <v>1.7100749999999998E-2</v>
      </c>
      <c r="J7">
        <f t="shared" si="2"/>
        <v>1.7100749999999998E-2</v>
      </c>
      <c r="K7">
        <f t="shared" si="3"/>
        <v>0</v>
      </c>
    </row>
    <row r="8" spans="1:11" x14ac:dyDescent="0.25">
      <c r="A8" s="6">
        <v>1</v>
      </c>
      <c r="B8" s="4">
        <v>15.4</v>
      </c>
      <c r="C8" s="1"/>
      <c r="D8" s="9">
        <f t="shared" si="0"/>
        <v>0.154</v>
      </c>
      <c r="F8" s="10">
        <f t="shared" si="4"/>
        <v>2.3716000000000001E-2</v>
      </c>
      <c r="H8" s="8">
        <f t="shared" si="1"/>
        <v>0.1626683743079767</v>
      </c>
      <c r="I8" s="12">
        <f t="shared" ref="I5:I13" si="5">I7+(H8^2)*(A8-A7)</f>
        <v>2.3716000000000001E-2</v>
      </c>
      <c r="J8">
        <f t="shared" si="2"/>
        <v>2.3716000000000001E-2</v>
      </c>
      <c r="K8">
        <f t="shared" si="3"/>
        <v>0</v>
      </c>
    </row>
    <row r="9" spans="1:11" x14ac:dyDescent="0.25">
      <c r="A9" s="6">
        <v>2</v>
      </c>
      <c r="B9" s="4">
        <v>15.45</v>
      </c>
      <c r="C9" s="1"/>
      <c r="D9" s="9">
        <f t="shared" si="0"/>
        <v>0.1545</v>
      </c>
      <c r="F9" s="10">
        <f t="shared" si="4"/>
        <v>4.7740499999999998E-2</v>
      </c>
      <c r="H9" s="8">
        <f t="shared" si="1"/>
        <v>0.15499838708838229</v>
      </c>
      <c r="I9" s="12">
        <f t="shared" si="5"/>
        <v>4.7740499999999991E-2</v>
      </c>
      <c r="J9">
        <f t="shared" si="2"/>
        <v>4.7740499999999998E-2</v>
      </c>
      <c r="K9">
        <f t="shared" si="3"/>
        <v>0</v>
      </c>
    </row>
    <row r="10" spans="1:11" x14ac:dyDescent="0.25">
      <c r="A10" s="6">
        <v>3</v>
      </c>
      <c r="B10" s="4">
        <v>15.885</v>
      </c>
      <c r="C10" s="1"/>
      <c r="D10" s="9">
        <f t="shared" si="0"/>
        <v>0.15884999999999999</v>
      </c>
      <c r="F10" s="10">
        <f t="shared" si="4"/>
        <v>7.5699967499999993E-2</v>
      </c>
      <c r="H10" s="8">
        <f t="shared" si="1"/>
        <v>0.16721084743520678</v>
      </c>
      <c r="I10" s="12">
        <f t="shared" si="5"/>
        <v>7.5699967499999993E-2</v>
      </c>
      <c r="J10">
        <f t="shared" si="2"/>
        <v>7.5699967499999993E-2</v>
      </c>
      <c r="K10">
        <f t="shared" si="3"/>
        <v>0</v>
      </c>
    </row>
    <row r="11" spans="1:11" x14ac:dyDescent="0.25">
      <c r="A11" s="6">
        <v>5</v>
      </c>
      <c r="B11" s="4">
        <v>15.945</v>
      </c>
      <c r="C11" s="1"/>
      <c r="D11" s="9">
        <f t="shared" si="0"/>
        <v>0.15945000000000001</v>
      </c>
      <c r="F11" s="10">
        <f t="shared" si="4"/>
        <v>0.12712151250000001</v>
      </c>
      <c r="H11" s="8">
        <f t="shared" si="1"/>
        <v>0.160345790403116</v>
      </c>
      <c r="I11" s="12">
        <f t="shared" si="5"/>
        <v>0.12712151250000001</v>
      </c>
      <c r="J11">
        <f t="shared" si="2"/>
        <v>0.12712151250000001</v>
      </c>
      <c r="K11">
        <f t="shared" si="3"/>
        <v>0</v>
      </c>
    </row>
    <row r="12" spans="1:11" x14ac:dyDescent="0.25">
      <c r="A12" s="6">
        <v>7</v>
      </c>
      <c r="B12" s="4">
        <v>15.12</v>
      </c>
      <c r="C12" s="1"/>
      <c r="D12" s="9">
        <f t="shared" si="0"/>
        <v>0.1512</v>
      </c>
      <c r="F12" s="10">
        <f t="shared" si="4"/>
        <v>0.16003007999999999</v>
      </c>
      <c r="H12" s="8">
        <f t="shared" si="1"/>
        <v>0.12827425209292781</v>
      </c>
      <c r="I12" s="12">
        <f t="shared" si="5"/>
        <v>0.16003007999999999</v>
      </c>
    </row>
    <row r="13" spans="1:11" ht="15.75" thickBot="1" x14ac:dyDescent="0.3">
      <c r="A13" s="7">
        <v>10</v>
      </c>
      <c r="B13" s="5">
        <v>15</v>
      </c>
      <c r="C13" s="1"/>
      <c r="D13" s="9">
        <f t="shared" si="0"/>
        <v>0.15</v>
      </c>
      <c r="F13" s="10">
        <f t="shared" si="4"/>
        <v>0.22499999999999998</v>
      </c>
      <c r="H13" s="8">
        <f t="shared" si="1"/>
        <v>0.14716195160434642</v>
      </c>
      <c r="I13" s="12">
        <f t="shared" si="5"/>
        <v>0.22499999999999998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constant_vol_surface</vt:lpstr>
      <vt:lpstr>vol_surface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Storm Collins</cp:lastModifiedBy>
  <dcterms:created xsi:type="dcterms:W3CDTF">2022-09-08T11:54:39Z</dcterms:created>
  <dcterms:modified xsi:type="dcterms:W3CDTF">2022-10-18T16:21:58Z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2022-09-08T11:54:43Z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32739271-834b-401c-8be4-b577ed22bb24</vt:lpwstr>
  </property>
  <property fmtid="{D5CDD505-2E9C-101B-9397-08002B2CF9AE}" pid="8" name="MSIP_Label_ea60d57e-af5b-4752-ac57-3e4f28ca11dc_ContentBits">
    <vt:lpwstr>0</vt:lpwstr>
  </property>
</Properties>
</file>