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E:\python+database\"/>
    </mc:Choice>
  </mc:AlternateContent>
  <xr:revisionPtr revIDLastSave="0" documentId="13_ncr:1_{F8201D0D-1010-4DC5-BB08-2253034383BB}" xr6:coauthVersionLast="47" xr6:coauthVersionMax="47" xr10:uidLastSave="{00000000-0000-0000-0000-000000000000}"/>
  <bookViews>
    <workbookView xWindow="90" yWindow="1560" windowWidth="28710" windowHeight="7800" xr2:uid="{00000000-000D-0000-FFFF-FFFF00000000}"/>
  </bookViews>
  <sheets>
    <sheet name="Rubr" sheetId="38" r:id="rId1"/>
    <sheet name="Sheet1" sheetId="39" r:id="rId2"/>
    <sheet name="MotoriAltCof" sheetId="26" state="hidden" r:id="rId3"/>
    <sheet name="Output1" sheetId="29" state="hidden" r:id="rId4"/>
  </sheets>
  <externalReferences>
    <externalReference r:id="rId5"/>
  </externalReferences>
  <definedNames>
    <definedName name="_xlnm._FilterDatabase" localSheetId="0" hidden="1">Rubr!$A$1:$P$1</definedName>
    <definedName name="ElencoClienti">[1]dbClienti!$A$2:$A$21</definedName>
    <definedName name="ElencoProdotti">[1]dbProdotti!$A$2:$A$21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38" l="1"/>
  <c r="F2" i="38" s="1"/>
  <c r="E3" i="38"/>
  <c r="F3" i="38" s="1"/>
  <c r="E4" i="38"/>
  <c r="F4" i="38" s="1"/>
  <c r="E5" i="38"/>
  <c r="F5" i="38" s="1"/>
  <c r="E6" i="38"/>
  <c r="F6" i="38" s="1"/>
  <c r="E7" i="38"/>
  <c r="F7" i="38" s="1"/>
  <c r="E8" i="38"/>
  <c r="F8" i="38" s="1"/>
  <c r="E9" i="38"/>
  <c r="F9" i="38" s="1"/>
  <c r="E10" i="38"/>
  <c r="F10" i="38" s="1"/>
  <c r="E11" i="38"/>
  <c r="F11" i="38" s="1"/>
  <c r="E12" i="38"/>
  <c r="F12" i="38" s="1"/>
  <c r="E13" i="38"/>
  <c r="F13" i="38" s="1"/>
  <c r="E15" i="38"/>
  <c r="F15" i="38" s="1"/>
  <c r="E14" i="38"/>
  <c r="F14" i="38" s="1"/>
  <c r="E16" i="38"/>
  <c r="F16" i="38" s="1"/>
  <c r="E18" i="38"/>
  <c r="F18" i="38" s="1"/>
  <c r="E17" i="38"/>
  <c r="F17" i="38" s="1"/>
  <c r="E19" i="38"/>
  <c r="F19" i="38" s="1"/>
  <c r="E20" i="38"/>
  <c r="F20" i="38" s="1"/>
  <c r="E22" i="38"/>
  <c r="F22" i="38" s="1"/>
  <c r="E21" i="38"/>
  <c r="F21" i="38" s="1"/>
  <c r="E23" i="38"/>
  <c r="F23" i="38" s="1"/>
  <c r="E24" i="38"/>
  <c r="F24" i="38" s="1"/>
  <c r="E25" i="38"/>
  <c r="F25" i="38" s="1"/>
  <c r="E26" i="38"/>
  <c r="F26" i="38" s="1"/>
  <c r="E27" i="38"/>
  <c r="F27" i="38" s="1"/>
  <c r="E28" i="38"/>
  <c r="F28" i="38" s="1"/>
  <c r="E29" i="38"/>
  <c r="F29" i="38" s="1"/>
  <c r="E30" i="38"/>
  <c r="F30" i="38" s="1"/>
  <c r="E31" i="38"/>
  <c r="F31" i="38" s="1"/>
  <c r="E32" i="38"/>
  <c r="F32" i="38" s="1"/>
  <c r="E33" i="38"/>
  <c r="F33" i="38" s="1"/>
  <c r="E36" i="38"/>
  <c r="F36" i="38" s="1"/>
  <c r="E35" i="38"/>
  <c r="F35" i="38" s="1"/>
  <c r="E34" i="38"/>
  <c r="F34" i="38" s="1"/>
  <c r="E37" i="38"/>
  <c r="F37" i="38" s="1"/>
  <c r="E38" i="38"/>
  <c r="F38" i="38" s="1"/>
  <c r="E39" i="38"/>
  <c r="F39" i="38" s="1"/>
  <c r="E40" i="38"/>
  <c r="F40" i="38" s="1"/>
  <c r="E41" i="38"/>
  <c r="F41" i="38" s="1"/>
  <c r="E42" i="38"/>
  <c r="F42" i="38" s="1"/>
  <c r="E43" i="38"/>
  <c r="F43" i="38" s="1"/>
  <c r="E44" i="38"/>
  <c r="F44" i="38" s="1"/>
  <c r="E45" i="38"/>
  <c r="F45" i="38" s="1"/>
  <c r="E46" i="38"/>
  <c r="F46" i="38" s="1"/>
  <c r="E47" i="38"/>
  <c r="F47" i="38" s="1"/>
  <c r="E48" i="38"/>
  <c r="F48" i="38" s="1"/>
  <c r="E49" i="38"/>
  <c r="F49" i="38" s="1"/>
  <c r="E50" i="38"/>
  <c r="F50" i="38" s="1"/>
  <c r="E51" i="38"/>
  <c r="F51" i="38" s="1"/>
  <c r="E52" i="38"/>
  <c r="F52" i="38" s="1"/>
  <c r="E53" i="38"/>
  <c r="F53" i="38" s="1"/>
  <c r="E54" i="38"/>
  <c r="F54" i="38" s="1"/>
  <c r="E55" i="38"/>
  <c r="F55" i="38" s="1"/>
  <c r="E56" i="38"/>
  <c r="F56" i="38" s="1"/>
  <c r="E57" i="38"/>
  <c r="F57" i="38" s="1"/>
  <c r="E58" i="38"/>
  <c r="F58" i="38" s="1"/>
  <c r="O36" i="38"/>
  <c r="P36" i="38"/>
  <c r="O35" i="38"/>
  <c r="P35" i="38"/>
  <c r="O34" i="38"/>
  <c r="P34" i="38"/>
  <c r="O6" i="38"/>
  <c r="P6" i="38"/>
  <c r="O22" i="38"/>
  <c r="P22" i="38"/>
  <c r="O21" i="38"/>
  <c r="P21" i="38"/>
  <c r="O4" i="38"/>
  <c r="P4" i="38"/>
  <c r="O54" i="38"/>
  <c r="P54" i="38"/>
  <c r="O55" i="38"/>
  <c r="P55" i="38"/>
  <c r="O40" i="38"/>
  <c r="P40" i="38"/>
  <c r="O48" i="38"/>
  <c r="P48" i="38"/>
  <c r="O57" i="38"/>
  <c r="P57" i="38"/>
  <c r="O58" i="38"/>
  <c r="P58" i="38"/>
  <c r="O51" i="38"/>
  <c r="P51" i="38"/>
  <c r="O32" i="38"/>
  <c r="P32" i="38"/>
  <c r="O33" i="38"/>
  <c r="P33" i="38"/>
  <c r="O11" i="38"/>
  <c r="P11" i="38"/>
  <c r="O12" i="38"/>
  <c r="P12" i="38"/>
  <c r="O45" i="38"/>
  <c r="P45" i="38"/>
  <c r="O2" i="38"/>
  <c r="P2" i="38"/>
  <c r="O9" i="38"/>
  <c r="P9" i="38"/>
  <c r="O56" i="38"/>
  <c r="P56" i="38"/>
  <c r="O24" i="38"/>
  <c r="P24" i="38"/>
  <c r="O38" i="38"/>
  <c r="P38" i="38"/>
  <c r="O23" i="38"/>
  <c r="P23" i="38"/>
  <c r="O19" i="38"/>
  <c r="P19" i="38"/>
  <c r="O41" i="38"/>
  <c r="P41" i="38"/>
  <c r="O37" i="38"/>
  <c r="P37" i="38"/>
  <c r="O30" i="38"/>
  <c r="P30" i="38"/>
  <c r="O31" i="38"/>
  <c r="P31" i="38"/>
  <c r="O13" i="38"/>
  <c r="P13" i="38"/>
  <c r="O15" i="38"/>
  <c r="P15" i="38"/>
  <c r="O14" i="38"/>
  <c r="P14" i="38"/>
  <c r="O8" i="38"/>
  <c r="P8" i="38"/>
  <c r="O5" i="38"/>
  <c r="P5" i="38"/>
  <c r="O27" i="38"/>
  <c r="P27" i="38"/>
  <c r="O47" i="38"/>
  <c r="P47" i="38"/>
  <c r="O3" i="38"/>
  <c r="P3" i="38"/>
  <c r="O20" i="38"/>
  <c r="P20" i="38"/>
  <c r="O53" i="38"/>
  <c r="P53" i="38"/>
  <c r="O42" i="38"/>
  <c r="P42" i="38"/>
  <c r="O49" i="38"/>
  <c r="P49" i="38"/>
  <c r="O7" i="38"/>
  <c r="P7" i="38"/>
  <c r="O29" i="38"/>
  <c r="P29" i="38"/>
  <c r="O25" i="38"/>
  <c r="P25" i="38"/>
  <c r="O50" i="38"/>
  <c r="P50" i="38"/>
  <c r="O46" i="38"/>
  <c r="P46" i="38"/>
  <c r="O16" i="38"/>
  <c r="P16" i="38"/>
  <c r="O26" i="38"/>
  <c r="P26" i="38"/>
  <c r="O39" i="38"/>
  <c r="P39" i="38"/>
  <c r="O52" i="38"/>
  <c r="P52" i="38"/>
  <c r="O10" i="38"/>
  <c r="P10" i="38"/>
  <c r="O18" i="38"/>
  <c r="P18" i="38"/>
  <c r="O17" i="38"/>
  <c r="P17" i="38"/>
  <c r="O28" i="38"/>
  <c r="P28" i="38"/>
  <c r="O43" i="38"/>
  <c r="P43" i="38"/>
  <c r="O44" i="38"/>
  <c r="P44" i="38"/>
  <c r="A10" i="29" l="1"/>
  <c r="C8" i="29" l="1"/>
  <c r="C15" i="29"/>
  <c r="C3" i="29" l="1"/>
  <c r="A12" i="29" l="1"/>
  <c r="A9" i="29"/>
  <c r="A8" i="29"/>
  <c r="A3" i="29" l="1"/>
  <c r="A17" i="29" l="1"/>
  <c r="A5" i="29"/>
  <c r="A4" i="29"/>
  <c r="A11" i="29" l="1"/>
  <c r="A15" i="29"/>
  <c r="A6" i="29"/>
  <c r="A7" i="29"/>
  <c r="A19" i="29" l="1"/>
  <c r="A13" i="29" l="1"/>
  <c r="C13" i="29" l="1"/>
  <c r="C11" i="29"/>
  <c r="C5" i="29"/>
  <c r="C7" i="29"/>
  <c r="C4" i="29"/>
  <c r="C19" i="29"/>
  <c r="C17" i="29" l="1"/>
  <c r="D17" i="29" s="1"/>
  <c r="C6" i="29"/>
  <c r="C22" i="29" l="1"/>
</calcChain>
</file>

<file path=xl/sharedStrings.xml><?xml version="1.0" encoding="utf-8"?>
<sst xmlns="http://schemas.openxmlformats.org/spreadsheetml/2006/main" count="265" uniqueCount="170">
  <si>
    <t>B</t>
  </si>
  <si>
    <t>D</t>
  </si>
  <si>
    <t>STAMFORD</t>
  </si>
  <si>
    <t>F</t>
  </si>
  <si>
    <t>GO</t>
  </si>
  <si>
    <t>DOOSAN</t>
  </si>
  <si>
    <t>PERKINS</t>
  </si>
  <si>
    <t>MARELLI</t>
  </si>
  <si>
    <t>MECC ALTE</t>
  </si>
  <si>
    <t>FOX</t>
  </si>
  <si>
    <t>DEUTZ</t>
  </si>
  <si>
    <t>GX</t>
  </si>
  <si>
    <t>Manuale</t>
  </si>
  <si>
    <t>Si</t>
  </si>
  <si>
    <t>Automatico</t>
  </si>
  <si>
    <t>No</t>
  </si>
  <si>
    <t>SDEC</t>
  </si>
  <si>
    <t>U</t>
  </si>
  <si>
    <t>S</t>
  </si>
  <si>
    <t>VOLVO</t>
  </si>
  <si>
    <t>JOHN DEERE</t>
  </si>
  <si>
    <t>Resa franco fabbrica</t>
  </si>
  <si>
    <t>magneto-termico montato a bordo gruppo.</t>
  </si>
  <si>
    <t>FPT-IVECO</t>
  </si>
  <si>
    <t>P</t>
  </si>
  <si>
    <t>V</t>
  </si>
  <si>
    <t>DS</t>
  </si>
  <si>
    <t>SD</t>
  </si>
  <si>
    <t>JD</t>
  </si>
  <si>
    <t>CAP</t>
  </si>
  <si>
    <t>Re</t>
  </si>
  <si>
    <t>31040</t>
  </si>
  <si>
    <t>TV</t>
  </si>
  <si>
    <t>PN</t>
  </si>
  <si>
    <t>CONEGLIANO</t>
  </si>
  <si>
    <t>31015</t>
  </si>
  <si>
    <t>CASARSA DELLA DELIZIA</t>
  </si>
  <si>
    <t>33072</t>
  </si>
  <si>
    <t>PD</t>
  </si>
  <si>
    <t>UD</t>
  </si>
  <si>
    <t>VILLORBA</t>
  </si>
  <si>
    <t>31020</t>
  </si>
  <si>
    <t>VI</t>
  </si>
  <si>
    <t>PORDENONE</t>
  </si>
  <si>
    <t>VE</t>
  </si>
  <si>
    <t>TREVISO</t>
  </si>
  <si>
    <t>31100</t>
  </si>
  <si>
    <t>33080</t>
  </si>
  <si>
    <t>VR</t>
  </si>
  <si>
    <t>RO</t>
  </si>
  <si>
    <t>35010</t>
  </si>
  <si>
    <t>SAN QUIRINO</t>
  </si>
  <si>
    <t>LIMENA</t>
  </si>
  <si>
    <t>30020</t>
  </si>
  <si>
    <t>FOSSALTA DI PIAVE</t>
  </si>
  <si>
    <t>GIAVERA DEL MONTELLO</t>
  </si>
  <si>
    <t>35011</t>
  </si>
  <si>
    <t>ARZIGNANO</t>
  </si>
  <si>
    <t>36071</t>
  </si>
  <si>
    <t>MONFALCONE</t>
  </si>
  <si>
    <t>34074</t>
  </si>
  <si>
    <t>33010</t>
  </si>
  <si>
    <t>CAMPODARSEGO</t>
  </si>
  <si>
    <t>CARPACCO DI DIGNANO</t>
  </si>
  <si>
    <t>ADRIA</t>
  </si>
  <si>
    <t>45011</t>
  </si>
  <si>
    <t>FREGONA</t>
  </si>
  <si>
    <t>33085</t>
  </si>
  <si>
    <t>33028</t>
  </si>
  <si>
    <t>MANIAGO</t>
  </si>
  <si>
    <t>MAROSTICA</t>
  </si>
  <si>
    <t>VICENZA</t>
  </si>
  <si>
    <t>SAN PIETRO DI FELETTO</t>
  </si>
  <si>
    <t>NERVESA DELLA BATTAGLIA</t>
  </si>
  <si>
    <t>35030</t>
  </si>
  <si>
    <t>SCHIO</t>
  </si>
  <si>
    <t>36015</t>
  </si>
  <si>
    <t>CASIER</t>
  </si>
  <si>
    <t>SOMMACAMPAGNA</t>
  </si>
  <si>
    <t>37066</t>
  </si>
  <si>
    <t>GREZZANA</t>
  </si>
  <si>
    <t>31056</t>
  </si>
  <si>
    <t>VEGGIANO</t>
  </si>
  <si>
    <t>TREBASELEGHE</t>
  </si>
  <si>
    <t>Cordovado</t>
  </si>
  <si>
    <t>33073</t>
  </si>
  <si>
    <t>LEGNAGO</t>
  </si>
  <si>
    <t>37045</t>
  </si>
  <si>
    <t xml:space="preserve"> RONCADE</t>
  </si>
  <si>
    <t>VALDOBBIADENE</t>
  </si>
  <si>
    <t>MONTAGNANA</t>
  </si>
  <si>
    <t>BRENDOLA</t>
  </si>
  <si>
    <t>37023</t>
  </si>
  <si>
    <t>SAN DANIELE DEL FRIULI</t>
  </si>
  <si>
    <t>MARCHERA</t>
  </si>
  <si>
    <t>CORDENONS</t>
  </si>
  <si>
    <t>MONTEGROTTO TERME</t>
  </si>
  <si>
    <t>35036</t>
  </si>
  <si>
    <t>MEOLO</t>
  </si>
  <si>
    <t>COLLOREDO DI MONTE ALBANO</t>
  </si>
  <si>
    <t>POVOLETTO</t>
  </si>
  <si>
    <t>Consegna e scarico a terra in sito facilmente raggiungibile</t>
  </si>
  <si>
    <t>TN</t>
  </si>
  <si>
    <t>TRENTO</t>
  </si>
  <si>
    <t>MEZZOLOMBARDO</t>
  </si>
  <si>
    <t>38017</t>
  </si>
  <si>
    <t>Consegna (scarico escluso) in sito facilmente raggiungibile</t>
  </si>
  <si>
    <t>Quadro Automatico DEEPSEA, con interruttore</t>
  </si>
  <si>
    <t>a caldo e verniciata a polveri.</t>
  </si>
  <si>
    <t>CO</t>
  </si>
  <si>
    <t>BD</t>
  </si>
  <si>
    <t>BAUDOUIN</t>
  </si>
  <si>
    <t>GX PLUS</t>
  </si>
  <si>
    <t>CUMMINS</t>
  </si>
  <si>
    <t>C</t>
  </si>
  <si>
    <t>Loc</t>
  </si>
  <si>
    <t>lat</t>
  </si>
  <si>
    <t>long</t>
  </si>
  <si>
    <t>coord</t>
  </si>
  <si>
    <t>(45.5062004, 11.3695837)</t>
  </si>
  <si>
    <t>(45.5030168, 11.8834434)</t>
  </si>
  <si>
    <t>(45.6666352, 12.1951463)</t>
  </si>
  <si>
    <t>(45.7940192, 12.1700343)</t>
  </si>
  <si>
    <t>(46.1153869, 12.9628601)</t>
  </si>
  <si>
    <t>(45.744488, 12.2700971)</t>
  </si>
  <si>
    <t>(45.8104783, 12.2383622)</t>
  </si>
  <si>
    <t>(45.6465309, 12.498869)</t>
  </si>
  <si>
    <t>(45.9083195, 12.2779684)</t>
  </si>
  <si>
    <t>(45.8692559, 12.276036)</t>
  </si>
  <si>
    <t>(45.8416583, 12.8795336)</t>
  </si>
  <si>
    <t>(46.0249489, 12.6527027)</t>
  </si>
  <si>
    <t>(45.6608172, 12.2773497)</t>
  </si>
  <si>
    <t>(45.6489011, 12.3541855)</t>
  </si>
  <si>
    <t>(45.4041069, 10.8150664)</t>
  </si>
  <si>
    <t>(45.9014131, 11.9955123)</t>
  </si>
  <si>
    <t>(45.45678935, 11.848218152493242)</t>
  </si>
  <si>
    <t>(45.474631099999996, 11.461020888155927)</t>
  </si>
  <si>
    <t>(45.9562503, 12.6597197)</t>
  </si>
  <si>
    <t>(45.6658505, 12.2455414)</t>
  </si>
  <si>
    <t>(45.5691659, 10.9905269)</t>
  </si>
  <si>
    <t>(45.1979698, 11.2995818)</t>
  </si>
  <si>
    <t>(45.4547111, 11.7274587)</t>
  </si>
  <si>
    <t>(45.7124945, 11.3651614)</t>
  </si>
  <si>
    <t>(45.7453924, 11.6568938)</t>
  </si>
  <si>
    <t>(45.5889947, 12.0676949)</t>
  </si>
  <si>
    <t>(45.6283358, 12.2651598)</t>
  </si>
  <si>
    <t>(46.0664228, 11.1257601)</t>
  </si>
  <si>
    <t>(46.1435286, 12.9773312)</t>
  </si>
  <si>
    <t>(45.5488306, 11.5478825)</t>
  </si>
  <si>
    <t>(45.3679747, 8.0670383)</t>
  </si>
  <si>
    <t>(46.1695642, 12.7097989)</t>
  </si>
  <si>
    <t>(45.9399147, 12.8459036)</t>
  </si>
  <si>
    <t>(46.003731, 12.718653395250298)</t>
  </si>
  <si>
    <t>(45.335983, 11.7636059)</t>
  </si>
  <si>
    <t>(46.0002181, 12.3389622)</t>
  </si>
  <si>
    <t>(45.2333207, 11.4657779)</t>
  </si>
  <si>
    <t>(45.7510375, 12.2232629)</t>
  </si>
  <si>
    <t>(45.6258937, 12.4709516)</t>
  </si>
  <si>
    <t>(45.0695753, 11.9907984)</t>
  </si>
  <si>
    <t>(46.1500597, 13.1541376)</t>
  </si>
  <si>
    <t>(46.1160242, 13.3154323)</t>
  </si>
  <si>
    <t>(45.8100496, 13.5260475)</t>
  </si>
  <si>
    <t>(46.2063275, 11.098355)</t>
  </si>
  <si>
    <t>NumeroGE</t>
  </si>
  <si>
    <t>NumeroRiga</t>
  </si>
  <si>
    <t>ultima_visita</t>
  </si>
  <si>
    <t>deltaTmax</t>
  </si>
  <si>
    <t>next_deadline</t>
  </si>
  <si>
    <t>next_deadline_</t>
  </si>
  <si>
    <t>Nome1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</si>
</sst>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€&quot;\ * #,##0.00_-;\-&quot;€&quot;\ * #,##0.00_-;_-&quot;€&quot;\ * &quot;-&quot;??_-;_-@_-"/>
    <numFmt numFmtId="165" formatCode="_-[$€-2]\ * #,##0.00_-;\-[$€-2]\ * #,##0.00_-;_-[$€-2]\ * &quot;-&quot;??_-"/>
    <numFmt numFmtId="166" formatCode="m/d/yyyy;@"/>
  </numFmts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2"/>
      <name val="Times New Roman"/>
      <family val="1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5" fontId="1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0" xfId="1"/>
    <xf numFmtId="0" fontId="1" fillId="0" borderId="0" xfId="1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 applyAlignment="1">
      <alignment wrapText="1"/>
    </xf>
    <xf numFmtId="164" fontId="0" fillId="0" borderId="0" xfId="0" applyNumberFormat="1"/>
    <xf numFmtId="9" fontId="1" fillId="0" borderId="0" xfId="1" applyNumberFormat="1"/>
    <xf numFmtId="0" fontId="0" fillId="0" borderId="0" xfId="0" applyAlignment="1">
      <alignment vertical="top" wrapText="1"/>
    </xf>
    <xf numFmtId="0" fontId="4" fillId="0" borderId="0" xfId="0" applyFont="1" applyFill="1"/>
    <xf numFmtId="1" fontId="5" fillId="0" borderId="1" xfId="0" applyNumberFormat="1" applyFont="1" applyFill="1" applyBorder="1" applyAlignment="1">
      <alignment horizontal="left" vertical="center"/>
    </xf>
    <xf numFmtId="14" fontId="5" fillId="0" borderId="2" xfId="0" applyNumberFormat="1" applyFont="1" applyFill="1" applyBorder="1" applyAlignment="1">
      <alignment horizontal="left" vertical="center"/>
    </xf>
    <xf numFmtId="1" fontId="5" fillId="0" borderId="2" xfId="0" applyNumberFormat="1" applyFont="1" applyFill="1" applyBorder="1" applyAlignment="1">
      <alignment horizontal="left" vertical="center"/>
    </xf>
    <xf numFmtId="166" fontId="5" fillId="0" borderId="2" xfId="0" applyNumberFormat="1" applyFont="1" applyFill="1" applyBorder="1" applyAlignment="1">
      <alignment horizontal="left" vertical="center"/>
    </xf>
    <xf numFmtId="0" fontId="4" fillId="0" borderId="2" xfId="0" applyFont="1" applyFill="1" applyBorder="1"/>
    <xf numFmtId="0" fontId="4" fillId="0" borderId="1" xfId="0" applyFont="1" applyFill="1" applyBorder="1"/>
    <xf numFmtId="1" fontId="5" fillId="0" borderId="1" xfId="0" applyNumberFormat="1" applyFont="1" applyFill="1" applyBorder="1" applyAlignment="1">
      <alignment horizontal="center" vertical="center"/>
    </xf>
    <xf numFmtId="14" fontId="5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166" fontId="5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4" fillId="0" borderId="0" xfId="0" quotePrefix="1" applyFont="1" applyFill="1"/>
    <xf numFmtId="0" fontId="4" fillId="0" borderId="0" xfId="0" applyFont="1" applyFill="1" applyBorder="1"/>
    <xf numFmtId="0" fontId="1" fillId="0" borderId="0" xfId="0" applyNumberFormat="1" applyFont="1"/>
  </cellXfs>
  <cellStyles count="3">
    <cellStyle name="Euro" xfId="2" xr:uid="{00000000-0005-0000-0000-000000000000}"/>
    <cellStyle name="Normal" xfId="0" builtinId="0"/>
    <cellStyle name="Normale 2" xfId="1" xr:uid="{00000000-0005-0000-0000-000003000000}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ichele\Dropbox\VISA_offertaM\O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i di Input"/>
      <sheetName val="Foglio6"/>
      <sheetName val="Output"/>
      <sheetName val="MotoriAltCof"/>
      <sheetName val="Fattura"/>
      <sheetName val="dbProdotti"/>
      <sheetName val="dbClienti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Prodotto 1</v>
          </cell>
        </row>
        <row r="3">
          <cell r="A3" t="str">
            <v>Prodotto 2</v>
          </cell>
        </row>
        <row r="4">
          <cell r="A4" t="str">
            <v>Prodotto 3</v>
          </cell>
        </row>
        <row r="5">
          <cell r="A5" t="str">
            <v>Prodotto 4</v>
          </cell>
        </row>
        <row r="6">
          <cell r="A6" t="str">
            <v>Prodotto 5</v>
          </cell>
        </row>
        <row r="7">
          <cell r="A7" t="str">
            <v>Prodotto 6</v>
          </cell>
        </row>
        <row r="8">
          <cell r="A8" t="str">
            <v>Prodotto 7</v>
          </cell>
        </row>
        <row r="9">
          <cell r="A9" t="str">
            <v>Prodotto 8</v>
          </cell>
        </row>
        <row r="10">
          <cell r="A10" t="str">
            <v>Prodotto 9</v>
          </cell>
        </row>
        <row r="11">
          <cell r="A11" t="str">
            <v>Prodotto 10</v>
          </cell>
        </row>
        <row r="12">
          <cell r="A12" t="str">
            <v>Prodotto 11</v>
          </cell>
        </row>
        <row r="13">
          <cell r="A13" t="str">
            <v>Prodotto 12</v>
          </cell>
        </row>
        <row r="14">
          <cell r="A14" t="str">
            <v>Prodotto 13</v>
          </cell>
        </row>
        <row r="15">
          <cell r="A15" t="str">
            <v>Prodotto 14</v>
          </cell>
        </row>
        <row r="16">
          <cell r="A16" t="str">
            <v>Prodotto 15</v>
          </cell>
        </row>
        <row r="17">
          <cell r="A17" t="str">
            <v>Prodotto 16</v>
          </cell>
        </row>
        <row r="18">
          <cell r="A18" t="str">
            <v>Prodotto 17</v>
          </cell>
        </row>
        <row r="19">
          <cell r="A19" t="str">
            <v>Prodotto 18</v>
          </cell>
        </row>
        <row r="20">
          <cell r="A20" t="str">
            <v>Prodotto 19</v>
          </cell>
        </row>
        <row r="21">
          <cell r="A21" t="str">
            <v>Prodotto 20</v>
          </cell>
        </row>
      </sheetData>
      <sheetData sheetId="6">
        <row r="2">
          <cell r="A2" t="str">
            <v>Pancotto Marco</v>
          </cell>
        </row>
        <row r="3">
          <cell r="A3" t="str">
            <v>Morello Massimiliano</v>
          </cell>
        </row>
        <row r="4">
          <cell r="A4" t="str">
            <v>Cliente 3</v>
          </cell>
        </row>
        <row r="5">
          <cell r="A5" t="str">
            <v>Cliente 4</v>
          </cell>
        </row>
        <row r="6">
          <cell r="A6" t="str">
            <v>Cliente 5</v>
          </cell>
        </row>
        <row r="7">
          <cell r="A7" t="str">
            <v>Cliente 6</v>
          </cell>
        </row>
        <row r="8">
          <cell r="A8" t="str">
            <v>Cliente 7</v>
          </cell>
        </row>
        <row r="9">
          <cell r="A9" t="str">
            <v>Cliente 8</v>
          </cell>
        </row>
        <row r="10">
          <cell r="A10" t="str">
            <v>Cliente 9</v>
          </cell>
        </row>
        <row r="11">
          <cell r="A11" t="str">
            <v>Cliente 10</v>
          </cell>
        </row>
        <row r="12">
          <cell r="A12" t="str">
            <v>Cliente 11</v>
          </cell>
        </row>
        <row r="13">
          <cell r="A13" t="str">
            <v>Cliente 12</v>
          </cell>
        </row>
        <row r="14">
          <cell r="A14" t="str">
            <v>Cliente 13</v>
          </cell>
        </row>
        <row r="15">
          <cell r="A15" t="str">
            <v>Cliente 14</v>
          </cell>
        </row>
        <row r="16">
          <cell r="A16" t="str">
            <v>Cliente 15</v>
          </cell>
        </row>
        <row r="17">
          <cell r="A17" t="str">
            <v>Cliente 16</v>
          </cell>
        </row>
        <row r="18">
          <cell r="A18" t="str">
            <v>Cliente 17</v>
          </cell>
        </row>
        <row r="19">
          <cell r="A19" t="str">
            <v>Cliente 18</v>
          </cell>
        </row>
        <row r="20">
          <cell r="A20" t="str">
            <v>Cliente 19</v>
          </cell>
        </row>
        <row r="21">
          <cell r="A21" t="str">
            <v>Cliente 20</v>
          </cell>
        </row>
      </sheetData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Foglio39"/>
  <dimension ref="A1:R2170"/>
  <sheetViews>
    <sheetView tabSelected="1" topLeftCell="A51" zoomScaleNormal="100" workbookViewId="0">
      <selection activeCell="A58" sqref="A58"/>
    </sheetView>
  </sheetViews>
  <sheetFormatPr defaultColWidth="11.42578125" defaultRowHeight="15.75" x14ac:dyDescent="0.2"/>
  <cols>
    <col min="1" max="1" width="16.7109375" style="11" customWidth="1"/>
    <col min="2" max="2" width="20.28515625" style="18" customWidth="1"/>
    <col min="3" max="3" width="21.5703125" style="19" customWidth="1"/>
    <col min="4" max="4" width="21.28515625" style="20" customWidth="1"/>
    <col min="5" max="5" width="26.42578125" style="21" customWidth="1"/>
    <col min="6" max="6" width="24.28515625" style="21" customWidth="1"/>
    <col min="7" max="7" width="16" style="11" customWidth="1"/>
    <col min="8" max="8" width="40.42578125" style="11" customWidth="1"/>
    <col min="9" max="9" width="14.140625" style="11" customWidth="1"/>
    <col min="10" max="10" width="12.42578125" style="11" customWidth="1"/>
    <col min="11" max="11" width="17.140625" style="11" customWidth="1"/>
    <col min="12" max="12" width="11.85546875" style="11" customWidth="1"/>
    <col min="13" max="13" width="18.5703125" style="11" customWidth="1"/>
    <col min="14" max="14" width="52.28515625" style="20" customWidth="1"/>
    <col min="15" max="15" width="26.28515625" style="20" customWidth="1"/>
    <col min="16" max="16" width="31" style="20" customWidth="1"/>
    <col min="17" max="17" width="13" style="11" customWidth="1"/>
    <col min="18" max="18" width="42.85546875" style="11" bestFit="1" customWidth="1"/>
    <col min="19" max="16384" width="11.42578125" style="11"/>
  </cols>
  <sheetData>
    <row r="1" spans="1:18" x14ac:dyDescent="0.2">
      <c r="A1" s="11" t="s">
        <v>164</v>
      </c>
      <c r="B1" s="12" t="s">
        <v>163</v>
      </c>
      <c r="C1" s="13" t="s">
        <v>165</v>
      </c>
      <c r="D1" s="14" t="s">
        <v>166</v>
      </c>
      <c r="E1" s="15" t="s">
        <v>168</v>
      </c>
      <c r="F1" s="15" t="s">
        <v>167</v>
      </c>
      <c r="G1" s="16" t="s">
        <v>169</v>
      </c>
      <c r="H1" s="17" t="s">
        <v>115</v>
      </c>
      <c r="I1" s="17" t="s">
        <v>29</v>
      </c>
      <c r="J1" s="17" t="s">
        <v>30</v>
      </c>
      <c r="K1" s="17"/>
      <c r="L1" s="17"/>
      <c r="M1" s="17"/>
      <c r="N1" s="14" t="s">
        <v>118</v>
      </c>
      <c r="O1" s="14" t="s">
        <v>116</v>
      </c>
      <c r="P1" s="14" t="s">
        <v>117</v>
      </c>
      <c r="Q1" s="17"/>
      <c r="R1" s="17"/>
    </row>
    <row r="2" spans="1:18" x14ac:dyDescent="0.2">
      <c r="A2" s="11">
        <v>0</v>
      </c>
      <c r="B2" s="18">
        <v>11009</v>
      </c>
      <c r="C2" s="19">
        <v>44311</v>
      </c>
      <c r="D2" s="20">
        <v>6</v>
      </c>
      <c r="E2" s="21">
        <f t="shared" ref="E2:E33" si="0">C2+(30*D2)</f>
        <v>44491</v>
      </c>
      <c r="F2" s="22">
        <f t="shared" ref="F2:F33" si="1">E2</f>
        <v>44491</v>
      </c>
      <c r="H2" s="11" t="s">
        <v>45</v>
      </c>
      <c r="I2" s="11" t="s">
        <v>46</v>
      </c>
      <c r="J2" s="11" t="s">
        <v>32</v>
      </c>
      <c r="N2" s="20" t="s">
        <v>131</v>
      </c>
      <c r="O2" s="11" t="str">
        <f t="shared" ref="O2:O33" si="2">MID(LEFT(N2,FIND(",",N2)-1),FIND("(",N2)+1,LEN(N2))</f>
        <v>45.6608172</v>
      </c>
      <c r="P2" s="11" t="str">
        <f t="shared" ref="P2:P33" si="3">MID(LEFT(N2,FIND(")",N2)-1),FIND(",",N2)+1,LEN(N2))</f>
        <v xml:space="preserve"> 12.2773497</v>
      </c>
    </row>
    <row r="3" spans="1:18" x14ac:dyDescent="0.2">
      <c r="A3" s="11">
        <v>1</v>
      </c>
      <c r="B3" s="18">
        <v>12658</v>
      </c>
      <c r="C3" s="19">
        <v>44512</v>
      </c>
      <c r="D3" s="20">
        <v>4</v>
      </c>
      <c r="E3" s="21">
        <f t="shared" si="0"/>
        <v>44632</v>
      </c>
      <c r="F3" s="22">
        <f t="shared" si="1"/>
        <v>44632</v>
      </c>
      <c r="H3" s="11" t="s">
        <v>93</v>
      </c>
      <c r="I3" s="11" t="s">
        <v>68</v>
      </c>
      <c r="J3" s="11" t="s">
        <v>39</v>
      </c>
      <c r="N3" s="20" t="s">
        <v>147</v>
      </c>
      <c r="O3" s="11" t="str">
        <f t="shared" si="2"/>
        <v>46.1435286</v>
      </c>
      <c r="P3" s="11" t="str">
        <f t="shared" si="3"/>
        <v xml:space="preserve"> 12.9773312</v>
      </c>
    </row>
    <row r="4" spans="1:18" x14ac:dyDescent="0.2">
      <c r="A4" s="11">
        <v>2</v>
      </c>
      <c r="B4" s="18">
        <v>2821</v>
      </c>
      <c r="C4" s="19">
        <v>44382</v>
      </c>
      <c r="D4" s="20">
        <v>6</v>
      </c>
      <c r="E4" s="21">
        <f t="shared" si="0"/>
        <v>44562</v>
      </c>
      <c r="F4" s="22">
        <f t="shared" si="1"/>
        <v>44562</v>
      </c>
      <c r="H4" s="11" t="s">
        <v>63</v>
      </c>
      <c r="J4" s="11" t="s">
        <v>39</v>
      </c>
      <c r="N4" s="20" t="s">
        <v>123</v>
      </c>
      <c r="O4" s="11" t="str">
        <f t="shared" si="2"/>
        <v>46.1153869</v>
      </c>
      <c r="P4" s="11" t="str">
        <f t="shared" si="3"/>
        <v xml:space="preserve"> 12.9628601</v>
      </c>
    </row>
    <row r="5" spans="1:18" x14ac:dyDescent="0.2">
      <c r="A5" s="11">
        <v>3</v>
      </c>
      <c r="B5" s="18">
        <v>12600</v>
      </c>
      <c r="C5" s="19">
        <v>44531</v>
      </c>
      <c r="D5" s="20">
        <v>12</v>
      </c>
      <c r="E5" s="21">
        <f t="shared" si="0"/>
        <v>44891</v>
      </c>
      <c r="F5" s="22">
        <f t="shared" si="1"/>
        <v>44891</v>
      </c>
      <c r="H5" s="11" t="s">
        <v>83</v>
      </c>
      <c r="I5" s="11" t="s">
        <v>50</v>
      </c>
      <c r="J5" s="11" t="s">
        <v>38</v>
      </c>
      <c r="N5" s="20" t="s">
        <v>144</v>
      </c>
      <c r="O5" s="11" t="str">
        <f t="shared" si="2"/>
        <v>45.5889947</v>
      </c>
      <c r="P5" s="11" t="str">
        <f t="shared" si="3"/>
        <v xml:space="preserve"> 12.0676949</v>
      </c>
    </row>
    <row r="6" spans="1:18" x14ac:dyDescent="0.2">
      <c r="A6" s="11">
        <v>4</v>
      </c>
      <c r="B6" s="18">
        <v>2232</v>
      </c>
      <c r="C6" s="19">
        <v>44337</v>
      </c>
      <c r="D6" s="20">
        <v>6</v>
      </c>
      <c r="E6" s="21">
        <f t="shared" si="0"/>
        <v>44517</v>
      </c>
      <c r="F6" s="22">
        <f t="shared" si="1"/>
        <v>44517</v>
      </c>
      <c r="H6" s="11" t="s">
        <v>45</v>
      </c>
      <c r="I6" s="11" t="s">
        <v>46</v>
      </c>
      <c r="J6" s="11" t="s">
        <v>32</v>
      </c>
      <c r="N6" s="20" t="s">
        <v>121</v>
      </c>
      <c r="O6" s="11" t="str">
        <f t="shared" si="2"/>
        <v>45.6666352</v>
      </c>
      <c r="P6" s="11" t="str">
        <f t="shared" si="3"/>
        <v xml:space="preserve"> 12.1951463</v>
      </c>
    </row>
    <row r="7" spans="1:18" x14ac:dyDescent="0.2">
      <c r="A7" s="11">
        <v>5</v>
      </c>
      <c r="B7" s="18">
        <v>13335</v>
      </c>
      <c r="C7" s="19">
        <v>44525</v>
      </c>
      <c r="D7" s="20">
        <v>12</v>
      </c>
      <c r="E7" s="21">
        <f t="shared" si="0"/>
        <v>44885</v>
      </c>
      <c r="F7" s="22">
        <f t="shared" si="1"/>
        <v>44885</v>
      </c>
      <c r="H7" s="11" t="s">
        <v>96</v>
      </c>
      <c r="I7" s="11" t="s">
        <v>97</v>
      </c>
      <c r="J7" s="11" t="s">
        <v>38</v>
      </c>
      <c r="N7" s="20" t="s">
        <v>153</v>
      </c>
      <c r="O7" s="11" t="str">
        <f t="shared" si="2"/>
        <v>45.335983</v>
      </c>
      <c r="P7" s="11" t="str">
        <f t="shared" si="3"/>
        <v xml:space="preserve"> 11.7636059</v>
      </c>
    </row>
    <row r="8" spans="1:18" x14ac:dyDescent="0.2">
      <c r="A8" s="11">
        <v>6</v>
      </c>
      <c r="B8" s="18">
        <v>12549</v>
      </c>
      <c r="C8" s="19">
        <v>44393</v>
      </c>
      <c r="D8" s="20">
        <v>18</v>
      </c>
      <c r="E8" s="21">
        <f t="shared" si="0"/>
        <v>44933</v>
      </c>
      <c r="F8" s="22">
        <f t="shared" si="1"/>
        <v>44933</v>
      </c>
      <c r="H8" s="11" t="s">
        <v>70</v>
      </c>
      <c r="J8" s="11" t="s">
        <v>42</v>
      </c>
      <c r="N8" s="20" t="s">
        <v>143</v>
      </c>
      <c r="O8" s="11" t="str">
        <f t="shared" si="2"/>
        <v>45.7453924</v>
      </c>
      <c r="P8" s="11" t="str">
        <f t="shared" si="3"/>
        <v xml:space="preserve"> 11.6568938</v>
      </c>
    </row>
    <row r="9" spans="1:18" x14ac:dyDescent="0.2">
      <c r="A9" s="11">
        <v>7</v>
      </c>
      <c r="B9" s="18">
        <v>11417</v>
      </c>
      <c r="C9" s="19">
        <v>44433</v>
      </c>
      <c r="D9" s="20">
        <v>12</v>
      </c>
      <c r="E9" s="21">
        <f t="shared" si="0"/>
        <v>44793</v>
      </c>
      <c r="F9" s="22">
        <f t="shared" si="1"/>
        <v>44793</v>
      </c>
      <c r="H9" s="11" t="s">
        <v>88</v>
      </c>
      <c r="I9" s="11" t="s">
        <v>81</v>
      </c>
      <c r="J9" s="11" t="s">
        <v>32</v>
      </c>
      <c r="N9" s="20" t="s">
        <v>132</v>
      </c>
      <c r="O9" s="11" t="str">
        <f t="shared" si="2"/>
        <v>45.6489011</v>
      </c>
      <c r="P9" s="11" t="str">
        <f t="shared" si="3"/>
        <v xml:space="preserve"> 12.3541855</v>
      </c>
    </row>
    <row r="10" spans="1:18" x14ac:dyDescent="0.2">
      <c r="A10" s="11">
        <v>8</v>
      </c>
      <c r="B10" s="18">
        <v>14064</v>
      </c>
      <c r="C10" s="19">
        <v>44502</v>
      </c>
      <c r="D10" s="20">
        <v>12</v>
      </c>
      <c r="E10" s="21">
        <f t="shared" si="0"/>
        <v>44862</v>
      </c>
      <c r="F10" s="22">
        <f t="shared" si="1"/>
        <v>44862</v>
      </c>
      <c r="H10" s="11" t="s">
        <v>100</v>
      </c>
      <c r="J10" s="11" t="s">
        <v>39</v>
      </c>
      <c r="N10" s="20" t="s">
        <v>160</v>
      </c>
      <c r="O10" s="11" t="str">
        <f t="shared" si="2"/>
        <v>46.1160242</v>
      </c>
      <c r="P10" s="11" t="str">
        <f t="shared" si="3"/>
        <v xml:space="preserve"> 13.3154323</v>
      </c>
    </row>
    <row r="11" spans="1:18" x14ac:dyDescent="0.2">
      <c r="A11" s="11">
        <v>9</v>
      </c>
      <c r="B11" s="18">
        <v>10268</v>
      </c>
      <c r="C11" s="19">
        <v>44256</v>
      </c>
      <c r="D11" s="20">
        <v>12</v>
      </c>
      <c r="E11" s="21">
        <f t="shared" si="0"/>
        <v>44616</v>
      </c>
      <c r="F11" s="22">
        <f t="shared" si="1"/>
        <v>44616</v>
      </c>
      <c r="H11" s="11" t="s">
        <v>51</v>
      </c>
      <c r="I11" s="11" t="s">
        <v>47</v>
      </c>
      <c r="J11" s="11" t="s">
        <v>33</v>
      </c>
      <c r="N11" s="20" t="s">
        <v>130</v>
      </c>
      <c r="O11" s="11" t="str">
        <f t="shared" si="2"/>
        <v>46.0249489</v>
      </c>
      <c r="P11" s="11" t="str">
        <f t="shared" si="3"/>
        <v xml:space="preserve"> 12.6527027</v>
      </c>
    </row>
    <row r="12" spans="1:18" x14ac:dyDescent="0.2">
      <c r="A12" s="11">
        <v>10</v>
      </c>
      <c r="B12" s="18">
        <v>10268</v>
      </c>
      <c r="C12" s="19">
        <v>44510</v>
      </c>
      <c r="D12" s="20">
        <v>12</v>
      </c>
      <c r="E12" s="21">
        <f t="shared" si="0"/>
        <v>44870</v>
      </c>
      <c r="F12" s="22">
        <f t="shared" si="1"/>
        <v>44870</v>
      </c>
      <c r="H12" s="11" t="s">
        <v>51</v>
      </c>
      <c r="I12" s="11" t="s">
        <v>47</v>
      </c>
      <c r="J12" s="11" t="s">
        <v>33</v>
      </c>
      <c r="N12" s="20" t="s">
        <v>130</v>
      </c>
      <c r="O12" s="11" t="str">
        <f t="shared" si="2"/>
        <v>46.0249489</v>
      </c>
      <c r="P12" s="11" t="str">
        <f t="shared" si="3"/>
        <v xml:space="preserve"> 12.6527027</v>
      </c>
    </row>
    <row r="13" spans="1:18" x14ac:dyDescent="0.2">
      <c r="A13" s="11">
        <v>11</v>
      </c>
      <c r="B13" s="18">
        <v>12504</v>
      </c>
      <c r="C13" s="19">
        <v>44201</v>
      </c>
      <c r="D13" s="20">
        <v>12</v>
      </c>
      <c r="E13" s="21">
        <f t="shared" si="0"/>
        <v>44561</v>
      </c>
      <c r="F13" s="22">
        <f t="shared" si="1"/>
        <v>44561</v>
      </c>
      <c r="H13" s="11" t="s">
        <v>75</v>
      </c>
      <c r="I13" s="11" t="s">
        <v>76</v>
      </c>
      <c r="J13" s="11" t="s">
        <v>42</v>
      </c>
      <c r="N13" s="20" t="s">
        <v>142</v>
      </c>
      <c r="O13" s="11" t="str">
        <f t="shared" si="2"/>
        <v>45.7124945</v>
      </c>
      <c r="P13" s="11" t="str">
        <f t="shared" si="3"/>
        <v xml:space="preserve"> 11.3651614</v>
      </c>
    </row>
    <row r="14" spans="1:18" x14ac:dyDescent="0.2">
      <c r="A14" s="11">
        <v>13</v>
      </c>
      <c r="B14" s="18">
        <v>12504</v>
      </c>
      <c r="C14" s="19">
        <v>44391</v>
      </c>
      <c r="D14" s="20">
        <v>12</v>
      </c>
      <c r="E14" s="21">
        <f t="shared" si="0"/>
        <v>44751</v>
      </c>
      <c r="F14" s="22">
        <f t="shared" si="1"/>
        <v>44751</v>
      </c>
      <c r="H14" s="11" t="s">
        <v>75</v>
      </c>
      <c r="I14" s="11" t="s">
        <v>76</v>
      </c>
      <c r="J14" s="11" t="s">
        <v>42</v>
      </c>
      <c r="N14" s="20" t="s">
        <v>142</v>
      </c>
      <c r="O14" s="11" t="str">
        <f t="shared" si="2"/>
        <v>45.7124945</v>
      </c>
      <c r="P14" s="11" t="str">
        <f t="shared" si="3"/>
        <v xml:space="preserve"> 11.3651614</v>
      </c>
    </row>
    <row r="15" spans="1:18" x14ac:dyDescent="0.2">
      <c r="A15" s="11">
        <v>12</v>
      </c>
      <c r="B15" s="18">
        <v>12504</v>
      </c>
      <c r="C15" s="19">
        <v>44502</v>
      </c>
      <c r="D15" s="20">
        <v>12</v>
      </c>
      <c r="E15" s="21">
        <f t="shared" si="0"/>
        <v>44862</v>
      </c>
      <c r="F15" s="22">
        <f t="shared" si="1"/>
        <v>44862</v>
      </c>
      <c r="H15" s="11" t="s">
        <v>75</v>
      </c>
      <c r="I15" s="11" t="s">
        <v>76</v>
      </c>
      <c r="J15" s="11" t="s">
        <v>42</v>
      </c>
      <c r="N15" s="20" t="s">
        <v>142</v>
      </c>
      <c r="O15" s="11" t="str">
        <f t="shared" si="2"/>
        <v>45.7124945</v>
      </c>
      <c r="P15" s="11" t="str">
        <f t="shared" si="3"/>
        <v xml:space="preserve"> 11.3651614</v>
      </c>
    </row>
    <row r="16" spans="1:18" x14ac:dyDescent="0.2">
      <c r="A16" s="11">
        <v>14</v>
      </c>
      <c r="B16" s="18">
        <v>13819</v>
      </c>
      <c r="C16" s="19">
        <v>44432</v>
      </c>
      <c r="D16" s="20">
        <v>12</v>
      </c>
      <c r="E16" s="21">
        <f t="shared" si="0"/>
        <v>44792</v>
      </c>
      <c r="F16" s="22">
        <f t="shared" si="1"/>
        <v>44792</v>
      </c>
      <c r="H16" s="11" t="s">
        <v>40</v>
      </c>
      <c r="I16" s="11" t="s">
        <v>41</v>
      </c>
      <c r="J16" s="11" t="s">
        <v>32</v>
      </c>
      <c r="N16" s="20" t="s">
        <v>156</v>
      </c>
      <c r="O16" s="11" t="str">
        <f t="shared" si="2"/>
        <v>45.7510375</v>
      </c>
      <c r="P16" s="11" t="str">
        <f t="shared" si="3"/>
        <v xml:space="preserve"> 12.2232629</v>
      </c>
    </row>
    <row r="17" spans="1:16" x14ac:dyDescent="0.2">
      <c r="A17" s="11">
        <v>16</v>
      </c>
      <c r="B17" s="18">
        <v>14073</v>
      </c>
      <c r="C17" s="19">
        <v>44351</v>
      </c>
      <c r="D17" s="20">
        <v>12</v>
      </c>
      <c r="E17" s="21">
        <f t="shared" si="0"/>
        <v>44711</v>
      </c>
      <c r="F17" s="22">
        <f t="shared" si="1"/>
        <v>44711</v>
      </c>
      <c r="H17" s="11" t="s">
        <v>59</v>
      </c>
      <c r="I17" s="11" t="s">
        <v>60</v>
      </c>
      <c r="J17" s="11" t="s">
        <v>4</v>
      </c>
      <c r="N17" s="20" t="s">
        <v>161</v>
      </c>
      <c r="O17" s="11" t="str">
        <f t="shared" si="2"/>
        <v>45.8100496</v>
      </c>
      <c r="P17" s="11" t="str">
        <f t="shared" si="3"/>
        <v xml:space="preserve"> 13.5260475</v>
      </c>
    </row>
    <row r="18" spans="1:16" x14ac:dyDescent="0.2">
      <c r="A18" s="11">
        <v>15</v>
      </c>
      <c r="B18" s="18">
        <v>14073</v>
      </c>
      <c r="C18" s="19">
        <v>44455</v>
      </c>
      <c r="D18" s="20">
        <v>12</v>
      </c>
      <c r="E18" s="21">
        <f t="shared" si="0"/>
        <v>44815</v>
      </c>
      <c r="F18" s="22">
        <f t="shared" si="1"/>
        <v>44815</v>
      </c>
      <c r="H18" s="11" t="s">
        <v>59</v>
      </c>
      <c r="I18" s="11" t="s">
        <v>60</v>
      </c>
      <c r="J18" s="11" t="s">
        <v>4</v>
      </c>
      <c r="N18" s="20" t="s">
        <v>161</v>
      </c>
      <c r="O18" s="11" t="str">
        <f t="shared" si="2"/>
        <v>45.8100496</v>
      </c>
      <c r="P18" s="11" t="str">
        <f t="shared" si="3"/>
        <v xml:space="preserve"> 13.5260475</v>
      </c>
    </row>
    <row r="19" spans="1:16" x14ac:dyDescent="0.2">
      <c r="A19" s="11">
        <v>17</v>
      </c>
      <c r="B19" s="18">
        <v>12423</v>
      </c>
      <c r="C19" s="19">
        <v>44460</v>
      </c>
      <c r="D19" s="20">
        <v>12</v>
      </c>
      <c r="E19" s="21">
        <f t="shared" si="0"/>
        <v>44820</v>
      </c>
      <c r="F19" s="22">
        <f t="shared" si="1"/>
        <v>44820</v>
      </c>
      <c r="H19" s="11" t="s">
        <v>80</v>
      </c>
      <c r="I19" s="11" t="s">
        <v>92</v>
      </c>
      <c r="J19" s="11" t="s">
        <v>48</v>
      </c>
      <c r="N19" s="20" t="s">
        <v>139</v>
      </c>
      <c r="O19" s="11" t="str">
        <f t="shared" si="2"/>
        <v>45.5691659</v>
      </c>
      <c r="P19" s="11" t="str">
        <f t="shared" si="3"/>
        <v xml:space="preserve"> 10.9905269</v>
      </c>
    </row>
    <row r="20" spans="1:16" x14ac:dyDescent="0.2">
      <c r="A20" s="11">
        <v>18</v>
      </c>
      <c r="B20" s="18">
        <v>12785</v>
      </c>
      <c r="C20" s="19">
        <v>44253</v>
      </c>
      <c r="D20" s="20">
        <v>12</v>
      </c>
      <c r="E20" s="21">
        <f t="shared" si="0"/>
        <v>44613</v>
      </c>
      <c r="F20" s="22">
        <f t="shared" si="1"/>
        <v>44613</v>
      </c>
      <c r="H20" s="11" t="s">
        <v>94</v>
      </c>
      <c r="J20" s="11" t="s">
        <v>44</v>
      </c>
      <c r="N20" s="20" t="s">
        <v>149</v>
      </c>
      <c r="O20" s="11" t="str">
        <f t="shared" si="2"/>
        <v>45.3679747</v>
      </c>
      <c r="P20" s="11" t="str">
        <f t="shared" si="3"/>
        <v xml:space="preserve"> 8.0670383</v>
      </c>
    </row>
    <row r="21" spans="1:16" x14ac:dyDescent="0.2">
      <c r="A21" s="11">
        <v>20</v>
      </c>
      <c r="B21" s="18">
        <v>2479</v>
      </c>
      <c r="C21" s="19">
        <v>44429</v>
      </c>
      <c r="D21" s="20">
        <v>6</v>
      </c>
      <c r="E21" s="21">
        <f t="shared" si="0"/>
        <v>44609</v>
      </c>
      <c r="F21" s="22">
        <f t="shared" si="1"/>
        <v>44609</v>
      </c>
      <c r="H21" s="11" t="s">
        <v>55</v>
      </c>
      <c r="I21" s="11" t="s">
        <v>31</v>
      </c>
      <c r="J21" s="11" t="s">
        <v>32</v>
      </c>
      <c r="N21" s="20" t="s">
        <v>122</v>
      </c>
      <c r="O21" s="11" t="str">
        <f t="shared" si="2"/>
        <v>45.7940192</v>
      </c>
      <c r="P21" s="11" t="str">
        <f t="shared" si="3"/>
        <v xml:space="preserve"> 12.1700343</v>
      </c>
    </row>
    <row r="22" spans="1:16" x14ac:dyDescent="0.2">
      <c r="A22" s="11">
        <v>19</v>
      </c>
      <c r="B22" s="18">
        <v>2479</v>
      </c>
      <c r="C22" s="19">
        <v>44456</v>
      </c>
      <c r="D22" s="20">
        <v>12</v>
      </c>
      <c r="E22" s="21">
        <f t="shared" si="0"/>
        <v>44816</v>
      </c>
      <c r="F22" s="22">
        <f t="shared" si="1"/>
        <v>44816</v>
      </c>
      <c r="H22" s="11" t="s">
        <v>55</v>
      </c>
      <c r="I22" s="11" t="s">
        <v>31</v>
      </c>
      <c r="J22" s="11" t="s">
        <v>32</v>
      </c>
      <c r="N22" s="20" t="s">
        <v>122</v>
      </c>
      <c r="O22" s="11" t="str">
        <f t="shared" si="2"/>
        <v>45.7940192</v>
      </c>
      <c r="P22" s="11" t="str">
        <f t="shared" si="3"/>
        <v xml:space="preserve"> 12.1700343</v>
      </c>
    </row>
    <row r="23" spans="1:16" x14ac:dyDescent="0.2">
      <c r="A23" s="11">
        <v>21</v>
      </c>
      <c r="B23" s="18">
        <v>12238</v>
      </c>
      <c r="C23" s="19">
        <v>44277</v>
      </c>
      <c r="D23" s="20">
        <v>4</v>
      </c>
      <c r="E23" s="21">
        <f t="shared" si="0"/>
        <v>44397</v>
      </c>
      <c r="F23" s="22">
        <f t="shared" si="1"/>
        <v>44397</v>
      </c>
      <c r="H23" s="11" t="s">
        <v>91</v>
      </c>
      <c r="J23" s="11" t="s">
        <v>42</v>
      </c>
      <c r="N23" s="20" t="s">
        <v>136</v>
      </c>
      <c r="O23" s="11" t="str">
        <f t="shared" si="2"/>
        <v>45.474631099999996</v>
      </c>
      <c r="P23" s="11" t="str">
        <f t="shared" si="3"/>
        <v xml:space="preserve"> 11.461020888155927</v>
      </c>
    </row>
    <row r="24" spans="1:16" x14ac:dyDescent="0.2">
      <c r="A24" s="11">
        <v>22</v>
      </c>
      <c r="B24" s="18">
        <v>11934</v>
      </c>
      <c r="C24" s="19">
        <v>44459</v>
      </c>
      <c r="D24" s="20">
        <v>6</v>
      </c>
      <c r="E24" s="21">
        <f t="shared" si="0"/>
        <v>44639</v>
      </c>
      <c r="F24" s="22">
        <f t="shared" si="1"/>
        <v>44639</v>
      </c>
      <c r="H24" s="11" t="s">
        <v>89</v>
      </c>
      <c r="J24" s="11" t="s">
        <v>32</v>
      </c>
      <c r="N24" s="20" t="s">
        <v>134</v>
      </c>
      <c r="O24" s="11" t="str">
        <f t="shared" si="2"/>
        <v>45.9014131</v>
      </c>
      <c r="P24" s="11" t="str">
        <f t="shared" si="3"/>
        <v xml:space="preserve"> 11.9955123</v>
      </c>
    </row>
    <row r="25" spans="1:16" x14ac:dyDescent="0.2">
      <c r="A25" s="11">
        <v>23</v>
      </c>
      <c r="B25" s="18">
        <v>13547</v>
      </c>
      <c r="C25" s="19">
        <v>44264</v>
      </c>
      <c r="D25" s="20">
        <v>12</v>
      </c>
      <c r="E25" s="21">
        <f t="shared" si="0"/>
        <v>44624</v>
      </c>
      <c r="F25" s="22">
        <f t="shared" si="1"/>
        <v>44624</v>
      </c>
      <c r="H25" s="11" t="s">
        <v>71</v>
      </c>
      <c r="J25" s="11" t="s">
        <v>42</v>
      </c>
      <c r="N25" s="20" t="s">
        <v>148</v>
      </c>
      <c r="O25" s="11" t="str">
        <f t="shared" si="2"/>
        <v>45.5488306</v>
      </c>
      <c r="P25" s="11" t="str">
        <f t="shared" si="3"/>
        <v xml:space="preserve"> 11.5478825</v>
      </c>
    </row>
    <row r="26" spans="1:16" x14ac:dyDescent="0.2">
      <c r="A26" s="11">
        <v>24</v>
      </c>
      <c r="B26" s="18">
        <v>13859</v>
      </c>
      <c r="C26" s="19">
        <v>44338</v>
      </c>
      <c r="D26" s="20">
        <v>6</v>
      </c>
      <c r="E26" s="21">
        <f t="shared" si="0"/>
        <v>44518</v>
      </c>
      <c r="F26" s="22">
        <f t="shared" si="1"/>
        <v>44518</v>
      </c>
      <c r="H26" s="11" t="s">
        <v>98</v>
      </c>
      <c r="I26" s="11" t="s">
        <v>53</v>
      </c>
      <c r="J26" s="11" t="s">
        <v>44</v>
      </c>
      <c r="N26" s="20" t="s">
        <v>157</v>
      </c>
      <c r="O26" s="11" t="str">
        <f t="shared" si="2"/>
        <v>45.6258937</v>
      </c>
      <c r="P26" s="11" t="str">
        <f t="shared" si="3"/>
        <v xml:space="preserve"> 12.4709516</v>
      </c>
    </row>
    <row r="27" spans="1:16" x14ac:dyDescent="0.2">
      <c r="A27" s="11">
        <v>25</v>
      </c>
      <c r="B27" s="18">
        <v>12614</v>
      </c>
      <c r="C27" s="19">
        <v>44311</v>
      </c>
      <c r="D27" s="20">
        <v>12</v>
      </c>
      <c r="E27" s="21">
        <f t="shared" si="0"/>
        <v>44671</v>
      </c>
      <c r="F27" s="22">
        <f t="shared" si="1"/>
        <v>44671</v>
      </c>
      <c r="H27" s="11" t="s">
        <v>77</v>
      </c>
      <c r="J27" s="11" t="s">
        <v>32</v>
      </c>
      <c r="N27" s="20" t="s">
        <v>145</v>
      </c>
      <c r="O27" s="11" t="str">
        <f t="shared" si="2"/>
        <v>45.6283358</v>
      </c>
      <c r="P27" s="11" t="str">
        <f t="shared" si="3"/>
        <v xml:space="preserve"> 12.2651598</v>
      </c>
    </row>
    <row r="28" spans="1:16" x14ac:dyDescent="0.2">
      <c r="A28" s="11">
        <v>26</v>
      </c>
      <c r="B28" s="18">
        <v>14781</v>
      </c>
      <c r="C28" s="19">
        <v>44545</v>
      </c>
      <c r="D28" s="20">
        <v>18</v>
      </c>
      <c r="E28" s="21">
        <f t="shared" si="0"/>
        <v>45085</v>
      </c>
      <c r="F28" s="22">
        <f t="shared" si="1"/>
        <v>45085</v>
      </c>
      <c r="H28" s="11" t="s">
        <v>89</v>
      </c>
      <c r="J28" s="11" t="s">
        <v>32</v>
      </c>
      <c r="N28" s="20" t="s">
        <v>134</v>
      </c>
      <c r="O28" s="11" t="str">
        <f t="shared" si="2"/>
        <v>45.9014131</v>
      </c>
      <c r="P28" s="11" t="str">
        <f t="shared" si="3"/>
        <v xml:space="preserve"> 11.9955123</v>
      </c>
    </row>
    <row r="29" spans="1:16" x14ac:dyDescent="0.2">
      <c r="A29" s="11">
        <v>27</v>
      </c>
      <c r="B29" s="18">
        <v>13378</v>
      </c>
      <c r="C29" s="19">
        <v>44383</v>
      </c>
      <c r="D29" s="20">
        <v>12</v>
      </c>
      <c r="E29" s="21">
        <f t="shared" si="0"/>
        <v>44743</v>
      </c>
      <c r="F29" s="22">
        <f t="shared" si="1"/>
        <v>44743</v>
      </c>
      <c r="H29" s="11" t="s">
        <v>66</v>
      </c>
      <c r="J29" s="11" t="s">
        <v>32</v>
      </c>
      <c r="N29" s="20" t="s">
        <v>154</v>
      </c>
      <c r="O29" s="11" t="str">
        <f t="shared" si="2"/>
        <v>46.0002181</v>
      </c>
      <c r="P29" s="11" t="str">
        <f t="shared" si="3"/>
        <v xml:space="preserve"> 12.3389622</v>
      </c>
    </row>
    <row r="30" spans="1:16" x14ac:dyDescent="0.2">
      <c r="A30" s="11">
        <v>28</v>
      </c>
      <c r="B30" s="18">
        <v>12499</v>
      </c>
      <c r="C30" s="19">
        <v>44282</v>
      </c>
      <c r="D30" s="20">
        <v>12</v>
      </c>
      <c r="E30" s="21">
        <f t="shared" si="0"/>
        <v>44642</v>
      </c>
      <c r="F30" s="22">
        <f t="shared" si="1"/>
        <v>44642</v>
      </c>
      <c r="H30" s="11" t="s">
        <v>82</v>
      </c>
      <c r="I30" s="11" t="s">
        <v>74</v>
      </c>
      <c r="J30" s="11" t="s">
        <v>38</v>
      </c>
      <c r="N30" s="20" t="s">
        <v>141</v>
      </c>
      <c r="O30" s="11" t="str">
        <f t="shared" si="2"/>
        <v>45.4547111</v>
      </c>
      <c r="P30" s="11" t="str">
        <f t="shared" si="3"/>
        <v xml:space="preserve"> 11.7274587</v>
      </c>
    </row>
    <row r="31" spans="1:16" x14ac:dyDescent="0.2">
      <c r="A31" s="11">
        <v>29</v>
      </c>
      <c r="B31" s="18">
        <v>12499</v>
      </c>
      <c r="C31" s="19">
        <v>44558</v>
      </c>
      <c r="D31" s="20">
        <v>12</v>
      </c>
      <c r="E31" s="21">
        <f t="shared" si="0"/>
        <v>44918</v>
      </c>
      <c r="F31" s="22">
        <f t="shared" si="1"/>
        <v>44918</v>
      </c>
      <c r="H31" s="11" t="s">
        <v>82</v>
      </c>
      <c r="I31" s="11" t="s">
        <v>74</v>
      </c>
      <c r="J31" s="11" t="s">
        <v>38</v>
      </c>
      <c r="N31" s="20" t="s">
        <v>141</v>
      </c>
      <c r="O31" s="11" t="str">
        <f t="shared" si="2"/>
        <v>45.4547111</v>
      </c>
      <c r="P31" s="11" t="str">
        <f t="shared" si="3"/>
        <v xml:space="preserve"> 11.7274587</v>
      </c>
    </row>
    <row r="32" spans="1:16" x14ac:dyDescent="0.2">
      <c r="A32" s="11">
        <v>30</v>
      </c>
      <c r="B32" s="18">
        <v>10128</v>
      </c>
      <c r="C32" s="19">
        <v>44350</v>
      </c>
      <c r="D32" s="20">
        <v>12</v>
      </c>
      <c r="E32" s="21">
        <f t="shared" si="0"/>
        <v>44710</v>
      </c>
      <c r="F32" s="22">
        <f t="shared" si="1"/>
        <v>44710</v>
      </c>
      <c r="H32" s="11" t="s">
        <v>84</v>
      </c>
      <c r="I32" s="11" t="s">
        <v>85</v>
      </c>
      <c r="J32" s="11" t="s">
        <v>33</v>
      </c>
      <c r="N32" s="20" t="s">
        <v>129</v>
      </c>
      <c r="O32" s="11" t="str">
        <f t="shared" si="2"/>
        <v>45.8416583</v>
      </c>
      <c r="P32" s="11" t="str">
        <f t="shared" si="3"/>
        <v xml:space="preserve"> 12.8795336</v>
      </c>
    </row>
    <row r="33" spans="1:16" x14ac:dyDescent="0.2">
      <c r="A33" s="11">
        <v>31</v>
      </c>
      <c r="B33" s="18">
        <v>10128</v>
      </c>
      <c r="C33" s="19">
        <v>44426</v>
      </c>
      <c r="D33" s="20">
        <v>12</v>
      </c>
      <c r="E33" s="21">
        <f t="shared" si="0"/>
        <v>44786</v>
      </c>
      <c r="F33" s="22">
        <f t="shared" si="1"/>
        <v>44786</v>
      </c>
      <c r="H33" s="11" t="s">
        <v>84</v>
      </c>
      <c r="I33" s="11" t="s">
        <v>85</v>
      </c>
      <c r="J33" s="11" t="s">
        <v>33</v>
      </c>
      <c r="N33" s="20" t="s">
        <v>129</v>
      </c>
      <c r="O33" s="11" t="str">
        <f t="shared" si="2"/>
        <v>45.8416583</v>
      </c>
      <c r="P33" s="11" t="str">
        <f t="shared" si="3"/>
        <v xml:space="preserve"> 12.8795336</v>
      </c>
    </row>
    <row r="34" spans="1:16" x14ac:dyDescent="0.2">
      <c r="A34" s="11">
        <v>34</v>
      </c>
      <c r="B34" s="18">
        <v>2057</v>
      </c>
      <c r="C34" s="19">
        <v>44262</v>
      </c>
      <c r="D34" s="20">
        <v>12</v>
      </c>
      <c r="E34" s="21">
        <f t="shared" ref="E34:E58" si="4">C34+(30*D34)</f>
        <v>44622</v>
      </c>
      <c r="F34" s="22">
        <f t="shared" ref="F34:F58" si="5">E34</f>
        <v>44622</v>
      </c>
      <c r="H34" s="11" t="s">
        <v>62</v>
      </c>
      <c r="I34" s="11" t="s">
        <v>56</v>
      </c>
      <c r="J34" s="11" t="s">
        <v>38</v>
      </c>
      <c r="N34" s="20" t="s">
        <v>120</v>
      </c>
      <c r="O34" s="11" t="str">
        <f t="shared" ref="O34:O58" si="6">MID(LEFT(N34,FIND(",",N34)-1),FIND("(",N34)+1,LEN(N34))</f>
        <v>45.5030168</v>
      </c>
      <c r="P34" s="11" t="str">
        <f t="shared" ref="P34:P58" si="7">MID(LEFT(N34,FIND(")",N34)-1),FIND(",",N34)+1,LEN(N34))</f>
        <v xml:space="preserve"> 11.8834434</v>
      </c>
    </row>
    <row r="35" spans="1:16" x14ac:dyDescent="0.2">
      <c r="A35" s="11">
        <v>33</v>
      </c>
      <c r="B35" s="18">
        <v>2057</v>
      </c>
      <c r="C35" s="19">
        <v>44556</v>
      </c>
      <c r="D35" s="20">
        <v>12</v>
      </c>
      <c r="E35" s="21">
        <f t="shared" si="4"/>
        <v>44916</v>
      </c>
      <c r="F35" s="22">
        <f t="shared" si="5"/>
        <v>44916</v>
      </c>
      <c r="H35" s="11" t="s">
        <v>62</v>
      </c>
      <c r="I35" s="11" t="s">
        <v>56</v>
      </c>
      <c r="J35" s="11" t="s">
        <v>38</v>
      </c>
      <c r="N35" s="20" t="s">
        <v>120</v>
      </c>
      <c r="O35" s="11" t="str">
        <f t="shared" si="6"/>
        <v>45.5030168</v>
      </c>
      <c r="P35" s="11" t="str">
        <f t="shared" si="7"/>
        <v xml:space="preserve"> 11.8834434</v>
      </c>
    </row>
    <row r="36" spans="1:16" x14ac:dyDescent="0.2">
      <c r="A36" s="11">
        <v>32</v>
      </c>
      <c r="B36" s="18">
        <v>2057</v>
      </c>
      <c r="C36" s="19">
        <v>44559</v>
      </c>
      <c r="D36" s="20">
        <v>12</v>
      </c>
      <c r="E36" s="21">
        <f t="shared" si="4"/>
        <v>44919</v>
      </c>
      <c r="F36" s="22">
        <f t="shared" si="5"/>
        <v>44919</v>
      </c>
      <c r="H36" s="11" t="s">
        <v>62</v>
      </c>
      <c r="I36" s="11" t="s">
        <v>56</v>
      </c>
      <c r="J36" s="11" t="s">
        <v>38</v>
      </c>
      <c r="N36" s="20" t="s">
        <v>120</v>
      </c>
      <c r="O36" s="11" t="str">
        <f t="shared" si="6"/>
        <v>45.5030168</v>
      </c>
      <c r="P36" s="11" t="str">
        <f t="shared" si="7"/>
        <v xml:space="preserve"> 11.8834434</v>
      </c>
    </row>
    <row r="37" spans="1:16" x14ac:dyDescent="0.2">
      <c r="A37" s="11">
        <v>35</v>
      </c>
      <c r="B37" s="18">
        <v>12478</v>
      </c>
      <c r="C37" s="19">
        <v>44348</v>
      </c>
      <c r="D37" s="20">
        <v>12</v>
      </c>
      <c r="E37" s="21">
        <f t="shared" si="4"/>
        <v>44708</v>
      </c>
      <c r="F37" s="22">
        <f t="shared" si="5"/>
        <v>44708</v>
      </c>
      <c r="H37" s="11" t="s">
        <v>86</v>
      </c>
      <c r="I37" s="11" t="s">
        <v>87</v>
      </c>
      <c r="J37" s="11" t="s">
        <v>48</v>
      </c>
      <c r="N37" s="20" t="s">
        <v>140</v>
      </c>
      <c r="O37" s="11" t="str">
        <f t="shared" si="6"/>
        <v>45.1979698</v>
      </c>
      <c r="P37" s="11" t="str">
        <f t="shared" si="7"/>
        <v xml:space="preserve"> 11.2995818</v>
      </c>
    </row>
    <row r="38" spans="1:16" x14ac:dyDescent="0.2">
      <c r="A38" s="11">
        <v>36</v>
      </c>
      <c r="B38" s="18">
        <v>12027</v>
      </c>
      <c r="C38" s="19">
        <v>44230</v>
      </c>
      <c r="D38" s="20">
        <v>12</v>
      </c>
      <c r="E38" s="21">
        <f t="shared" si="4"/>
        <v>44590</v>
      </c>
      <c r="F38" s="22">
        <f t="shared" si="5"/>
        <v>44590</v>
      </c>
      <c r="H38" s="11" t="s">
        <v>52</v>
      </c>
      <c r="I38" s="11" t="s">
        <v>50</v>
      </c>
      <c r="J38" s="11" t="s">
        <v>38</v>
      </c>
      <c r="N38" s="20" t="s">
        <v>135</v>
      </c>
      <c r="O38" s="11" t="str">
        <f t="shared" si="6"/>
        <v>45.45678935</v>
      </c>
      <c r="P38" s="11" t="str">
        <f t="shared" si="7"/>
        <v xml:space="preserve"> 11.848218152493242</v>
      </c>
    </row>
    <row r="39" spans="1:16" x14ac:dyDescent="0.2">
      <c r="A39" s="11">
        <v>37</v>
      </c>
      <c r="B39" s="18">
        <v>13899</v>
      </c>
      <c r="C39" s="19">
        <v>44542</v>
      </c>
      <c r="D39" s="20">
        <v>12</v>
      </c>
      <c r="E39" s="21">
        <f t="shared" si="4"/>
        <v>44902</v>
      </c>
      <c r="F39" s="22">
        <f t="shared" si="5"/>
        <v>44902</v>
      </c>
      <c r="H39" s="11" t="s">
        <v>64</v>
      </c>
      <c r="I39" s="11" t="s">
        <v>65</v>
      </c>
      <c r="J39" s="11" t="s">
        <v>49</v>
      </c>
      <c r="N39" s="20" t="s">
        <v>158</v>
      </c>
      <c r="O39" s="11" t="str">
        <f t="shared" si="6"/>
        <v>45.0695753</v>
      </c>
      <c r="P39" s="11" t="str">
        <f t="shared" si="7"/>
        <v xml:space="preserve"> 11.9907984</v>
      </c>
    </row>
    <row r="40" spans="1:16" x14ac:dyDescent="0.2">
      <c r="A40" s="11">
        <v>38</v>
      </c>
      <c r="B40" s="18">
        <v>4309</v>
      </c>
      <c r="C40" s="19">
        <v>44465</v>
      </c>
      <c r="D40" s="20">
        <v>12</v>
      </c>
      <c r="E40" s="21">
        <f t="shared" si="4"/>
        <v>44825</v>
      </c>
      <c r="F40" s="22">
        <f t="shared" si="5"/>
        <v>44825</v>
      </c>
      <c r="H40" s="11" t="s">
        <v>57</v>
      </c>
      <c r="I40" s="11" t="s">
        <v>58</v>
      </c>
      <c r="J40" s="11" t="s">
        <v>42</v>
      </c>
      <c r="N40" s="20" t="s">
        <v>119</v>
      </c>
      <c r="O40" s="11" t="str">
        <f t="shared" si="6"/>
        <v>45.5062004</v>
      </c>
      <c r="P40" s="11" t="str">
        <f t="shared" si="7"/>
        <v xml:space="preserve"> 11.3695837</v>
      </c>
    </row>
    <row r="41" spans="1:16" x14ac:dyDescent="0.2">
      <c r="A41" s="11">
        <v>39</v>
      </c>
      <c r="B41" s="18">
        <v>12444</v>
      </c>
      <c r="C41" s="19">
        <v>44258</v>
      </c>
      <c r="D41" s="20">
        <v>12</v>
      </c>
      <c r="E41" s="21">
        <f t="shared" si="4"/>
        <v>44618</v>
      </c>
      <c r="F41" s="22">
        <f t="shared" si="5"/>
        <v>44618</v>
      </c>
      <c r="H41" s="11" t="s">
        <v>43</v>
      </c>
      <c r="J41" s="11" t="s">
        <v>33</v>
      </c>
      <c r="N41" s="20" t="s">
        <v>137</v>
      </c>
      <c r="O41" s="11" t="str">
        <f t="shared" si="6"/>
        <v>45.9562503</v>
      </c>
      <c r="P41" s="11" t="str">
        <f t="shared" si="7"/>
        <v xml:space="preserve"> 12.6597197</v>
      </c>
    </row>
    <row r="42" spans="1:16" x14ac:dyDescent="0.2">
      <c r="A42" s="11">
        <v>40</v>
      </c>
      <c r="B42" s="18">
        <v>12990</v>
      </c>
      <c r="C42" s="19">
        <v>44563</v>
      </c>
      <c r="D42" s="20">
        <v>6</v>
      </c>
      <c r="E42" s="21">
        <f t="shared" si="4"/>
        <v>44743</v>
      </c>
      <c r="F42" s="22">
        <f t="shared" si="5"/>
        <v>44743</v>
      </c>
      <c r="H42" s="11" t="s">
        <v>36</v>
      </c>
      <c r="I42" s="11" t="s">
        <v>37</v>
      </c>
      <c r="J42" s="11" t="s">
        <v>33</v>
      </c>
      <c r="N42" s="20" t="s">
        <v>151</v>
      </c>
      <c r="O42" s="11" t="str">
        <f t="shared" si="6"/>
        <v>45.9399147</v>
      </c>
      <c r="P42" s="11" t="str">
        <f t="shared" si="7"/>
        <v xml:space="preserve"> 12.8459036</v>
      </c>
    </row>
    <row r="43" spans="1:16" x14ac:dyDescent="0.2">
      <c r="A43" s="11">
        <v>41</v>
      </c>
      <c r="B43" s="18">
        <v>15052</v>
      </c>
      <c r="C43" s="19">
        <v>44507</v>
      </c>
      <c r="D43" s="20">
        <v>4</v>
      </c>
      <c r="E43" s="21">
        <f t="shared" si="4"/>
        <v>44627</v>
      </c>
      <c r="F43" s="22">
        <f t="shared" si="5"/>
        <v>44627</v>
      </c>
      <c r="H43" s="11" t="s">
        <v>104</v>
      </c>
      <c r="I43" s="11" t="s">
        <v>105</v>
      </c>
      <c r="J43" s="11" t="s">
        <v>102</v>
      </c>
      <c r="N43" s="20" t="s">
        <v>162</v>
      </c>
      <c r="O43" s="11" t="str">
        <f t="shared" si="6"/>
        <v>46.2063275</v>
      </c>
      <c r="P43" s="11" t="str">
        <f t="shared" si="7"/>
        <v xml:space="preserve"> 11.098355</v>
      </c>
    </row>
    <row r="44" spans="1:16" x14ac:dyDescent="0.2">
      <c r="A44" s="11">
        <v>42</v>
      </c>
      <c r="B44" s="18">
        <v>15052</v>
      </c>
      <c r="C44" s="19">
        <v>44454</v>
      </c>
      <c r="D44" s="20">
        <v>6</v>
      </c>
      <c r="E44" s="21">
        <f t="shared" si="4"/>
        <v>44634</v>
      </c>
      <c r="F44" s="22">
        <f t="shared" si="5"/>
        <v>44634</v>
      </c>
      <c r="H44" s="11" t="s">
        <v>104</v>
      </c>
      <c r="I44" s="11" t="s">
        <v>105</v>
      </c>
      <c r="J44" s="11" t="s">
        <v>102</v>
      </c>
      <c r="N44" s="20" t="s">
        <v>162</v>
      </c>
      <c r="O44" s="11" t="str">
        <f t="shared" si="6"/>
        <v>46.2063275</v>
      </c>
      <c r="P44" s="11" t="str">
        <f t="shared" si="7"/>
        <v xml:space="preserve"> 11.098355</v>
      </c>
    </row>
    <row r="45" spans="1:16" x14ac:dyDescent="0.2">
      <c r="A45" s="11">
        <v>43</v>
      </c>
      <c r="B45" s="18">
        <v>10570</v>
      </c>
      <c r="C45" s="19">
        <v>44501</v>
      </c>
      <c r="D45" s="20">
        <v>12</v>
      </c>
      <c r="E45" s="21">
        <f t="shared" si="4"/>
        <v>44861</v>
      </c>
      <c r="F45" s="22">
        <f t="shared" si="5"/>
        <v>44861</v>
      </c>
      <c r="H45" s="11" t="s">
        <v>73</v>
      </c>
      <c r="I45" s="11" t="s">
        <v>31</v>
      </c>
      <c r="J45" s="11" t="s">
        <v>32</v>
      </c>
      <c r="N45" s="20" t="s">
        <v>125</v>
      </c>
      <c r="O45" s="11" t="str">
        <f t="shared" si="6"/>
        <v>45.8104783</v>
      </c>
      <c r="P45" s="11" t="str">
        <f t="shared" si="7"/>
        <v xml:space="preserve"> 12.2383622</v>
      </c>
    </row>
    <row r="46" spans="1:16" x14ac:dyDescent="0.2">
      <c r="A46" s="11">
        <v>44</v>
      </c>
      <c r="B46" s="18">
        <v>13722</v>
      </c>
      <c r="C46" s="19">
        <v>44463</v>
      </c>
      <c r="D46" s="20">
        <v>6</v>
      </c>
      <c r="E46" s="21">
        <f t="shared" si="4"/>
        <v>44643</v>
      </c>
      <c r="F46" s="22">
        <f t="shared" si="5"/>
        <v>44643</v>
      </c>
      <c r="H46" s="11" t="s">
        <v>45</v>
      </c>
      <c r="J46" s="11" t="s">
        <v>32</v>
      </c>
      <c r="N46" s="20" t="s">
        <v>138</v>
      </c>
      <c r="O46" s="11" t="str">
        <f t="shared" si="6"/>
        <v>45.6658505</v>
      </c>
      <c r="P46" s="11" t="str">
        <f t="shared" si="7"/>
        <v xml:space="preserve"> 12.2455414</v>
      </c>
    </row>
    <row r="47" spans="1:16" x14ac:dyDescent="0.2">
      <c r="A47" s="11">
        <v>45</v>
      </c>
      <c r="B47" s="18">
        <v>12624</v>
      </c>
      <c r="C47" s="19">
        <v>44357</v>
      </c>
      <c r="D47" s="20">
        <v>12</v>
      </c>
      <c r="E47" s="21">
        <f t="shared" si="4"/>
        <v>44717</v>
      </c>
      <c r="F47" s="22">
        <f t="shared" si="5"/>
        <v>44717</v>
      </c>
      <c r="H47" s="11" t="s">
        <v>103</v>
      </c>
      <c r="J47" s="11" t="s">
        <v>102</v>
      </c>
      <c r="N47" s="20" t="s">
        <v>146</v>
      </c>
      <c r="O47" s="11" t="str">
        <f t="shared" si="6"/>
        <v>46.0664228</v>
      </c>
      <c r="P47" s="11" t="str">
        <f t="shared" si="7"/>
        <v xml:space="preserve"> 11.1257601</v>
      </c>
    </row>
    <row r="48" spans="1:16" x14ac:dyDescent="0.2">
      <c r="A48" s="11">
        <v>46</v>
      </c>
      <c r="B48" s="18">
        <v>9908</v>
      </c>
      <c r="C48" s="19">
        <v>44397</v>
      </c>
      <c r="D48" s="20">
        <v>18</v>
      </c>
      <c r="E48" s="21">
        <f t="shared" si="4"/>
        <v>44937</v>
      </c>
      <c r="F48" s="22">
        <f t="shared" si="5"/>
        <v>44937</v>
      </c>
      <c r="H48" s="11" t="s">
        <v>54</v>
      </c>
      <c r="I48" s="11" t="s">
        <v>53</v>
      </c>
      <c r="J48" s="11" t="s">
        <v>44</v>
      </c>
      <c r="N48" s="20" t="s">
        <v>126</v>
      </c>
      <c r="O48" s="11" t="str">
        <f t="shared" si="6"/>
        <v>45.6465309</v>
      </c>
      <c r="P48" s="11" t="str">
        <f t="shared" si="7"/>
        <v xml:space="preserve"> 12.498869</v>
      </c>
    </row>
    <row r="49" spans="1:16" x14ac:dyDescent="0.2">
      <c r="A49" s="11">
        <v>47</v>
      </c>
      <c r="B49" s="18">
        <v>13116</v>
      </c>
      <c r="C49" s="19">
        <v>44338</v>
      </c>
      <c r="D49" s="20">
        <v>12</v>
      </c>
      <c r="E49" s="21">
        <f t="shared" si="4"/>
        <v>44698</v>
      </c>
      <c r="F49" s="22">
        <f t="shared" si="5"/>
        <v>44698</v>
      </c>
      <c r="H49" s="11" t="s">
        <v>95</v>
      </c>
      <c r="J49" s="11" t="s">
        <v>33</v>
      </c>
      <c r="N49" s="20" t="s">
        <v>152</v>
      </c>
      <c r="O49" s="11" t="str">
        <f t="shared" si="6"/>
        <v>46.003731</v>
      </c>
      <c r="P49" s="11" t="str">
        <f t="shared" si="7"/>
        <v xml:space="preserve"> 12.718653395250298</v>
      </c>
    </row>
    <row r="50" spans="1:16" x14ac:dyDescent="0.2">
      <c r="A50" s="11">
        <v>48</v>
      </c>
      <c r="B50" s="18">
        <v>13685</v>
      </c>
      <c r="C50" s="19">
        <v>44436</v>
      </c>
      <c r="D50" s="20">
        <v>12</v>
      </c>
      <c r="E50" s="21">
        <f t="shared" si="4"/>
        <v>44796</v>
      </c>
      <c r="F50" s="22">
        <f t="shared" si="5"/>
        <v>44796</v>
      </c>
      <c r="H50" s="11" t="s">
        <v>90</v>
      </c>
      <c r="J50" s="11" t="s">
        <v>38</v>
      </c>
      <c r="N50" s="20" t="s">
        <v>155</v>
      </c>
      <c r="O50" s="11" t="str">
        <f t="shared" si="6"/>
        <v>45.2333207</v>
      </c>
      <c r="P50" s="11" t="str">
        <f t="shared" si="7"/>
        <v xml:space="preserve"> 11.4657779</v>
      </c>
    </row>
    <row r="51" spans="1:16" x14ac:dyDescent="0.2">
      <c r="A51" s="11">
        <v>49</v>
      </c>
      <c r="B51" s="18">
        <v>10096</v>
      </c>
      <c r="C51" s="19">
        <v>44532</v>
      </c>
      <c r="D51" s="20">
        <v>12</v>
      </c>
      <c r="E51" s="21">
        <f t="shared" si="4"/>
        <v>44892</v>
      </c>
      <c r="F51" s="22">
        <f t="shared" si="5"/>
        <v>44892</v>
      </c>
      <c r="H51" s="11" t="s">
        <v>34</v>
      </c>
      <c r="I51" s="11" t="s">
        <v>35</v>
      </c>
      <c r="J51" s="11" t="s">
        <v>32</v>
      </c>
      <c r="N51" s="20" t="s">
        <v>128</v>
      </c>
      <c r="O51" s="11" t="str">
        <f t="shared" si="6"/>
        <v>45.8692559</v>
      </c>
      <c r="P51" s="11" t="str">
        <f t="shared" si="7"/>
        <v xml:space="preserve"> 12.276036</v>
      </c>
    </row>
    <row r="52" spans="1:16" x14ac:dyDescent="0.2">
      <c r="A52" s="11">
        <v>50</v>
      </c>
      <c r="B52" s="18">
        <v>14030</v>
      </c>
      <c r="C52" s="19">
        <v>44532</v>
      </c>
      <c r="D52" s="20">
        <v>12</v>
      </c>
      <c r="E52" s="21">
        <f t="shared" si="4"/>
        <v>44892</v>
      </c>
      <c r="F52" s="22">
        <f t="shared" si="5"/>
        <v>44892</v>
      </c>
      <c r="H52" s="11" t="s">
        <v>99</v>
      </c>
      <c r="I52" s="11" t="s">
        <v>61</v>
      </c>
      <c r="J52" s="11" t="s">
        <v>39</v>
      </c>
      <c r="N52" s="20" t="s">
        <v>159</v>
      </c>
      <c r="O52" s="11" t="str">
        <f t="shared" si="6"/>
        <v>46.1500597</v>
      </c>
      <c r="P52" s="11" t="str">
        <f t="shared" si="7"/>
        <v xml:space="preserve"> 13.1541376</v>
      </c>
    </row>
    <row r="53" spans="1:16" x14ac:dyDescent="0.2">
      <c r="A53" s="11">
        <v>51</v>
      </c>
      <c r="B53" s="18">
        <v>12833</v>
      </c>
      <c r="C53" s="19">
        <v>44238</v>
      </c>
      <c r="D53" s="20">
        <v>12</v>
      </c>
      <c r="E53" s="21">
        <f t="shared" si="4"/>
        <v>44598</v>
      </c>
      <c r="F53" s="22">
        <f t="shared" si="5"/>
        <v>44598</v>
      </c>
      <c r="H53" s="11" t="s">
        <v>69</v>
      </c>
      <c r="I53" s="11" t="s">
        <v>67</v>
      </c>
      <c r="J53" s="11" t="s">
        <v>33</v>
      </c>
      <c r="N53" s="20" t="s">
        <v>150</v>
      </c>
      <c r="O53" s="11" t="str">
        <f t="shared" si="6"/>
        <v>46.1695642</v>
      </c>
      <c r="P53" s="11" t="str">
        <f t="shared" si="7"/>
        <v xml:space="preserve"> 12.7097989</v>
      </c>
    </row>
    <row r="54" spans="1:16" x14ac:dyDescent="0.2">
      <c r="A54" s="11">
        <v>52</v>
      </c>
      <c r="B54" s="18">
        <v>3719</v>
      </c>
      <c r="C54" s="19">
        <v>44231</v>
      </c>
      <c r="D54" s="20">
        <v>12</v>
      </c>
      <c r="E54" s="21">
        <f t="shared" si="4"/>
        <v>44591</v>
      </c>
      <c r="F54" s="22">
        <f t="shared" si="5"/>
        <v>44591</v>
      </c>
      <c r="H54" s="11" t="s">
        <v>40</v>
      </c>
      <c r="I54" s="11" t="s">
        <v>41</v>
      </c>
      <c r="J54" s="11" t="s">
        <v>32</v>
      </c>
      <c r="N54" s="20" t="s">
        <v>124</v>
      </c>
      <c r="O54" s="11" t="str">
        <f t="shared" si="6"/>
        <v>45.744488</v>
      </c>
      <c r="P54" s="11" t="str">
        <f t="shared" si="7"/>
        <v xml:space="preserve"> 12.2700971</v>
      </c>
    </row>
    <row r="55" spans="1:16" x14ac:dyDescent="0.2">
      <c r="A55" s="11">
        <v>53</v>
      </c>
      <c r="B55" s="18">
        <v>3719</v>
      </c>
      <c r="C55" s="19">
        <v>44293</v>
      </c>
      <c r="D55" s="20">
        <v>12</v>
      </c>
      <c r="E55" s="21">
        <f t="shared" si="4"/>
        <v>44653</v>
      </c>
      <c r="F55" s="22">
        <f t="shared" si="5"/>
        <v>44653</v>
      </c>
      <c r="H55" s="11" t="s">
        <v>40</v>
      </c>
      <c r="I55" s="11" t="s">
        <v>41</v>
      </c>
      <c r="J55" s="11" t="s">
        <v>32</v>
      </c>
      <c r="N55" s="20" t="s">
        <v>124</v>
      </c>
      <c r="O55" s="11" t="str">
        <f t="shared" si="6"/>
        <v>45.744488</v>
      </c>
      <c r="P55" s="11" t="str">
        <f t="shared" si="7"/>
        <v xml:space="preserve"> 12.2700971</v>
      </c>
    </row>
    <row r="56" spans="1:16" x14ac:dyDescent="0.2">
      <c r="A56" s="11">
        <v>54</v>
      </c>
      <c r="B56" s="18">
        <v>11677</v>
      </c>
      <c r="C56" s="19">
        <v>44525</v>
      </c>
      <c r="D56" s="20">
        <v>12</v>
      </c>
      <c r="E56" s="21">
        <f t="shared" si="4"/>
        <v>44885</v>
      </c>
      <c r="F56" s="22">
        <f t="shared" si="5"/>
        <v>44885</v>
      </c>
      <c r="H56" s="11" t="s">
        <v>78</v>
      </c>
      <c r="I56" s="11" t="s">
        <v>79</v>
      </c>
      <c r="J56" s="11" t="s">
        <v>48</v>
      </c>
      <c r="N56" s="20" t="s">
        <v>133</v>
      </c>
      <c r="O56" s="11" t="str">
        <f t="shared" si="6"/>
        <v>45.4041069</v>
      </c>
      <c r="P56" s="11" t="str">
        <f t="shared" si="7"/>
        <v xml:space="preserve"> 10.8150664</v>
      </c>
    </row>
    <row r="57" spans="1:16" x14ac:dyDescent="0.2">
      <c r="A57" s="11">
        <v>55</v>
      </c>
      <c r="B57" s="18">
        <v>9983</v>
      </c>
      <c r="C57" s="19">
        <v>44216</v>
      </c>
      <c r="D57" s="20">
        <v>12</v>
      </c>
      <c r="E57" s="21">
        <f t="shared" si="4"/>
        <v>44576</v>
      </c>
      <c r="F57" s="22">
        <f t="shared" si="5"/>
        <v>44576</v>
      </c>
      <c r="H57" s="11" t="s">
        <v>72</v>
      </c>
      <c r="I57" s="11" t="s">
        <v>41</v>
      </c>
      <c r="J57" s="11" t="s">
        <v>32</v>
      </c>
      <c r="N57" s="20" t="s">
        <v>127</v>
      </c>
      <c r="O57" s="11" t="str">
        <f t="shared" si="6"/>
        <v>45.9083195</v>
      </c>
      <c r="P57" s="11" t="str">
        <f t="shared" si="7"/>
        <v xml:space="preserve"> 12.2779684</v>
      </c>
    </row>
    <row r="58" spans="1:16" x14ac:dyDescent="0.2">
      <c r="A58" s="11">
        <v>56</v>
      </c>
      <c r="B58" s="18">
        <v>9983</v>
      </c>
      <c r="C58" s="19">
        <v>44481</v>
      </c>
      <c r="D58" s="20">
        <v>12</v>
      </c>
      <c r="E58" s="21">
        <f t="shared" si="4"/>
        <v>44841</v>
      </c>
      <c r="F58" s="22">
        <f t="shared" si="5"/>
        <v>44841</v>
      </c>
      <c r="H58" s="11" t="s">
        <v>72</v>
      </c>
      <c r="I58" s="11" t="s">
        <v>41</v>
      </c>
      <c r="J58" s="11" t="s">
        <v>32</v>
      </c>
      <c r="N58" s="20" t="s">
        <v>127</v>
      </c>
      <c r="O58" s="11" t="str">
        <f t="shared" si="6"/>
        <v>45.9083195</v>
      </c>
      <c r="P58" s="11" t="str">
        <f t="shared" si="7"/>
        <v xml:space="preserve"> 12.2779684</v>
      </c>
    </row>
    <row r="59" spans="1:16" x14ac:dyDescent="0.2">
      <c r="F59" s="22"/>
      <c r="O59" s="11"/>
      <c r="P59" s="11"/>
    </row>
    <row r="60" spans="1:16" x14ac:dyDescent="0.2">
      <c r="F60" s="22"/>
      <c r="O60" s="11"/>
      <c r="P60" s="11"/>
    </row>
    <row r="61" spans="1:16" x14ac:dyDescent="0.2">
      <c r="F61" s="22"/>
      <c r="O61" s="11"/>
      <c r="P61" s="11"/>
    </row>
    <row r="62" spans="1:16" x14ac:dyDescent="0.2">
      <c r="F62" s="22"/>
      <c r="O62" s="11"/>
      <c r="P62" s="11"/>
    </row>
    <row r="63" spans="1:16" x14ac:dyDescent="0.2">
      <c r="F63" s="22"/>
      <c r="O63" s="11"/>
      <c r="P63" s="11"/>
    </row>
    <row r="64" spans="1:16" x14ac:dyDescent="0.2">
      <c r="F64" s="22"/>
      <c r="O64" s="11"/>
      <c r="P64" s="11"/>
    </row>
    <row r="65" spans="6:16" x14ac:dyDescent="0.2">
      <c r="F65" s="22"/>
      <c r="O65" s="11"/>
      <c r="P65" s="11"/>
    </row>
    <row r="66" spans="6:16" x14ac:dyDescent="0.2">
      <c r="F66" s="22"/>
      <c r="O66" s="11"/>
      <c r="P66" s="11"/>
    </row>
    <row r="67" spans="6:16" x14ac:dyDescent="0.2">
      <c r="F67" s="22"/>
      <c r="O67" s="11"/>
      <c r="P67" s="11"/>
    </row>
    <row r="68" spans="6:16" x14ac:dyDescent="0.2">
      <c r="F68" s="22"/>
      <c r="O68" s="11"/>
      <c r="P68" s="11"/>
    </row>
    <row r="69" spans="6:16" x14ac:dyDescent="0.2">
      <c r="F69" s="22"/>
      <c r="O69" s="11"/>
      <c r="P69" s="11"/>
    </row>
    <row r="70" spans="6:16" x14ac:dyDescent="0.2">
      <c r="F70" s="22"/>
      <c r="O70" s="11"/>
      <c r="P70" s="11"/>
    </row>
    <row r="71" spans="6:16" x14ac:dyDescent="0.2">
      <c r="F71" s="22"/>
      <c r="O71" s="11"/>
      <c r="P71" s="11"/>
    </row>
    <row r="72" spans="6:16" x14ac:dyDescent="0.2">
      <c r="F72" s="22"/>
      <c r="O72" s="11"/>
      <c r="P72" s="11"/>
    </row>
    <row r="73" spans="6:16" x14ac:dyDescent="0.2">
      <c r="F73" s="22"/>
      <c r="O73" s="11"/>
      <c r="P73" s="11"/>
    </row>
    <row r="74" spans="6:16" x14ac:dyDescent="0.2">
      <c r="F74" s="22"/>
      <c r="O74" s="11"/>
      <c r="P74" s="11"/>
    </row>
    <row r="75" spans="6:16" x14ac:dyDescent="0.2">
      <c r="F75" s="22"/>
      <c r="O75" s="11"/>
      <c r="P75" s="11"/>
    </row>
    <row r="76" spans="6:16" x14ac:dyDescent="0.2">
      <c r="F76" s="22"/>
      <c r="O76" s="11"/>
      <c r="P76" s="11"/>
    </row>
    <row r="77" spans="6:16" x14ac:dyDescent="0.2">
      <c r="F77" s="22"/>
      <c r="O77" s="11"/>
      <c r="P77" s="11"/>
    </row>
    <row r="78" spans="6:16" x14ac:dyDescent="0.2">
      <c r="F78" s="22"/>
      <c r="O78" s="11"/>
      <c r="P78" s="11"/>
    </row>
    <row r="79" spans="6:16" x14ac:dyDescent="0.2">
      <c r="F79" s="22"/>
      <c r="O79" s="11"/>
      <c r="P79" s="11"/>
    </row>
    <row r="80" spans="6:16" x14ac:dyDescent="0.2">
      <c r="F80" s="22"/>
      <c r="O80" s="11"/>
      <c r="P80" s="11"/>
    </row>
    <row r="81" spans="6:16" x14ac:dyDescent="0.2">
      <c r="F81" s="22"/>
      <c r="O81" s="11"/>
      <c r="P81" s="11"/>
    </row>
    <row r="82" spans="6:16" x14ac:dyDescent="0.2">
      <c r="F82" s="22"/>
      <c r="O82" s="11"/>
      <c r="P82" s="11"/>
    </row>
    <row r="83" spans="6:16" x14ac:dyDescent="0.2">
      <c r="F83" s="22"/>
      <c r="O83" s="11"/>
      <c r="P83" s="11"/>
    </row>
    <row r="84" spans="6:16" x14ac:dyDescent="0.2">
      <c r="F84" s="22"/>
      <c r="O84" s="11"/>
      <c r="P84" s="11"/>
    </row>
    <row r="85" spans="6:16" x14ac:dyDescent="0.2">
      <c r="F85" s="22"/>
      <c r="O85" s="11"/>
      <c r="P85" s="11"/>
    </row>
    <row r="86" spans="6:16" x14ac:dyDescent="0.2">
      <c r="F86" s="22"/>
      <c r="O86" s="11"/>
      <c r="P86" s="11"/>
    </row>
    <row r="87" spans="6:16" x14ac:dyDescent="0.2">
      <c r="F87" s="22"/>
      <c r="O87" s="11"/>
      <c r="P87" s="11"/>
    </row>
    <row r="88" spans="6:16" x14ac:dyDescent="0.2">
      <c r="F88" s="22"/>
      <c r="O88" s="11"/>
      <c r="P88" s="11"/>
    </row>
    <row r="89" spans="6:16" x14ac:dyDescent="0.2">
      <c r="F89" s="22"/>
      <c r="O89" s="11"/>
      <c r="P89" s="11"/>
    </row>
    <row r="90" spans="6:16" x14ac:dyDescent="0.2">
      <c r="F90" s="22"/>
      <c r="O90" s="11"/>
      <c r="P90" s="11"/>
    </row>
    <row r="91" spans="6:16" x14ac:dyDescent="0.2">
      <c r="F91" s="22"/>
      <c r="O91" s="11"/>
      <c r="P91" s="11"/>
    </row>
    <row r="92" spans="6:16" x14ac:dyDescent="0.2">
      <c r="F92" s="22"/>
      <c r="O92" s="11"/>
      <c r="P92" s="11"/>
    </row>
    <row r="93" spans="6:16" x14ac:dyDescent="0.2">
      <c r="F93" s="22"/>
      <c r="O93" s="11"/>
      <c r="P93" s="11"/>
    </row>
    <row r="94" spans="6:16" x14ac:dyDescent="0.2">
      <c r="F94" s="22"/>
      <c r="O94" s="11"/>
      <c r="P94" s="11"/>
    </row>
    <row r="95" spans="6:16" x14ac:dyDescent="0.2">
      <c r="F95" s="22"/>
      <c r="O95" s="11"/>
      <c r="P95" s="11"/>
    </row>
    <row r="96" spans="6:16" x14ac:dyDescent="0.2">
      <c r="F96" s="22"/>
      <c r="O96" s="11"/>
      <c r="P96" s="11"/>
    </row>
    <row r="97" spans="6:16" x14ac:dyDescent="0.2">
      <c r="F97" s="22"/>
      <c r="O97" s="11"/>
      <c r="P97" s="11"/>
    </row>
    <row r="98" spans="6:16" x14ac:dyDescent="0.2">
      <c r="F98" s="22"/>
      <c r="O98" s="11"/>
      <c r="P98" s="11"/>
    </row>
    <row r="99" spans="6:16" x14ac:dyDescent="0.2">
      <c r="F99" s="22"/>
      <c r="O99" s="11"/>
      <c r="P99" s="11"/>
    </row>
    <row r="100" spans="6:16" x14ac:dyDescent="0.2">
      <c r="F100" s="22"/>
      <c r="O100" s="11"/>
      <c r="P100" s="11"/>
    </row>
    <row r="101" spans="6:16" x14ac:dyDescent="0.2">
      <c r="F101" s="22"/>
      <c r="O101" s="11"/>
      <c r="P101" s="11"/>
    </row>
    <row r="102" spans="6:16" x14ac:dyDescent="0.2">
      <c r="F102" s="22"/>
      <c r="O102" s="11"/>
      <c r="P102" s="11"/>
    </row>
    <row r="103" spans="6:16" x14ac:dyDescent="0.2">
      <c r="F103" s="22"/>
      <c r="O103" s="11"/>
      <c r="P103" s="11"/>
    </row>
    <row r="104" spans="6:16" x14ac:dyDescent="0.2">
      <c r="F104" s="22"/>
      <c r="O104" s="11"/>
      <c r="P104" s="11"/>
    </row>
    <row r="105" spans="6:16" x14ac:dyDescent="0.2">
      <c r="F105" s="22"/>
      <c r="O105" s="11"/>
      <c r="P105" s="11"/>
    </row>
    <row r="106" spans="6:16" x14ac:dyDescent="0.2">
      <c r="F106" s="22"/>
      <c r="O106" s="11"/>
      <c r="P106" s="11"/>
    </row>
    <row r="107" spans="6:16" x14ac:dyDescent="0.2">
      <c r="F107" s="22"/>
      <c r="O107" s="11"/>
      <c r="P107" s="11"/>
    </row>
    <row r="108" spans="6:16" x14ac:dyDescent="0.2">
      <c r="F108" s="22"/>
      <c r="O108" s="11"/>
      <c r="P108" s="11"/>
    </row>
    <row r="109" spans="6:16" x14ac:dyDescent="0.2">
      <c r="F109" s="22"/>
      <c r="O109" s="11"/>
      <c r="P109" s="11"/>
    </row>
    <row r="110" spans="6:16" x14ac:dyDescent="0.2">
      <c r="F110" s="22"/>
      <c r="O110" s="11"/>
      <c r="P110" s="11"/>
    </row>
    <row r="111" spans="6:16" x14ac:dyDescent="0.2">
      <c r="F111" s="22"/>
      <c r="O111" s="11"/>
      <c r="P111" s="11"/>
    </row>
    <row r="112" spans="6:16" x14ac:dyDescent="0.2">
      <c r="F112" s="22"/>
      <c r="O112" s="11"/>
      <c r="P112" s="11"/>
    </row>
    <row r="113" spans="6:16" x14ac:dyDescent="0.2">
      <c r="F113" s="22"/>
      <c r="O113" s="11"/>
      <c r="P113" s="11"/>
    </row>
    <row r="114" spans="6:16" x14ac:dyDescent="0.2">
      <c r="F114" s="22"/>
      <c r="O114" s="11"/>
      <c r="P114" s="11"/>
    </row>
    <row r="115" spans="6:16" x14ac:dyDescent="0.2">
      <c r="F115" s="22"/>
      <c r="O115" s="11"/>
      <c r="P115" s="11"/>
    </row>
    <row r="116" spans="6:16" x14ac:dyDescent="0.2">
      <c r="F116" s="22"/>
      <c r="O116" s="11"/>
      <c r="P116" s="11"/>
    </row>
    <row r="117" spans="6:16" x14ac:dyDescent="0.2">
      <c r="F117" s="22"/>
      <c r="O117" s="11"/>
      <c r="P117" s="11"/>
    </row>
    <row r="118" spans="6:16" x14ac:dyDescent="0.2">
      <c r="F118" s="22"/>
      <c r="O118" s="11"/>
      <c r="P118" s="11"/>
    </row>
    <row r="119" spans="6:16" x14ac:dyDescent="0.2">
      <c r="F119" s="22"/>
      <c r="O119" s="11"/>
      <c r="P119" s="11"/>
    </row>
    <row r="120" spans="6:16" x14ac:dyDescent="0.2">
      <c r="F120" s="22"/>
      <c r="O120" s="11"/>
      <c r="P120" s="11"/>
    </row>
    <row r="121" spans="6:16" x14ac:dyDescent="0.2">
      <c r="F121" s="22"/>
      <c r="O121" s="11"/>
      <c r="P121" s="11"/>
    </row>
    <row r="122" spans="6:16" x14ac:dyDescent="0.2">
      <c r="F122" s="22"/>
      <c r="O122" s="11"/>
      <c r="P122" s="11"/>
    </row>
    <row r="123" spans="6:16" x14ac:dyDescent="0.2">
      <c r="F123" s="22"/>
      <c r="O123" s="11"/>
      <c r="P123" s="11"/>
    </row>
    <row r="124" spans="6:16" x14ac:dyDescent="0.2">
      <c r="F124" s="22"/>
      <c r="O124" s="11"/>
      <c r="P124" s="11"/>
    </row>
    <row r="125" spans="6:16" x14ac:dyDescent="0.2">
      <c r="F125" s="22"/>
      <c r="O125" s="11"/>
      <c r="P125" s="11"/>
    </row>
    <row r="126" spans="6:16" x14ac:dyDescent="0.2">
      <c r="F126" s="22"/>
      <c r="O126" s="11"/>
      <c r="P126" s="11"/>
    </row>
    <row r="127" spans="6:16" x14ac:dyDescent="0.2">
      <c r="F127" s="22"/>
      <c r="O127" s="11"/>
      <c r="P127" s="11"/>
    </row>
    <row r="128" spans="6:16" x14ac:dyDescent="0.2">
      <c r="F128" s="22"/>
      <c r="O128" s="11"/>
      <c r="P128" s="11"/>
    </row>
    <row r="129" spans="6:16" x14ac:dyDescent="0.2">
      <c r="F129" s="22"/>
      <c r="O129" s="11"/>
      <c r="P129" s="11"/>
    </row>
    <row r="130" spans="6:16" x14ac:dyDescent="0.2">
      <c r="F130" s="22"/>
      <c r="O130" s="11"/>
      <c r="P130" s="11"/>
    </row>
    <row r="131" spans="6:16" x14ac:dyDescent="0.2">
      <c r="F131" s="22"/>
      <c r="O131" s="11"/>
      <c r="P131" s="11"/>
    </row>
    <row r="132" spans="6:16" x14ac:dyDescent="0.2">
      <c r="F132" s="22"/>
      <c r="O132" s="11"/>
      <c r="P132" s="11"/>
    </row>
    <row r="133" spans="6:16" x14ac:dyDescent="0.2">
      <c r="F133" s="22"/>
      <c r="O133" s="11"/>
      <c r="P133" s="11"/>
    </row>
    <row r="134" spans="6:16" x14ac:dyDescent="0.2">
      <c r="F134" s="22"/>
      <c r="O134" s="11"/>
      <c r="P134" s="11"/>
    </row>
    <row r="135" spans="6:16" x14ac:dyDescent="0.2">
      <c r="F135" s="22"/>
      <c r="O135" s="11"/>
      <c r="P135" s="11"/>
    </row>
    <row r="136" spans="6:16" x14ac:dyDescent="0.2">
      <c r="F136" s="22"/>
      <c r="O136" s="11"/>
      <c r="P136" s="11"/>
    </row>
    <row r="137" spans="6:16" x14ac:dyDescent="0.2">
      <c r="F137" s="22"/>
      <c r="O137" s="11"/>
      <c r="P137" s="11"/>
    </row>
    <row r="138" spans="6:16" x14ac:dyDescent="0.2">
      <c r="F138" s="22"/>
      <c r="O138" s="11"/>
      <c r="P138" s="11"/>
    </row>
    <row r="139" spans="6:16" x14ac:dyDescent="0.2">
      <c r="F139" s="22"/>
      <c r="O139" s="11"/>
      <c r="P139" s="11"/>
    </row>
    <row r="140" spans="6:16" x14ac:dyDescent="0.2">
      <c r="F140" s="22"/>
      <c r="O140" s="11"/>
      <c r="P140" s="11"/>
    </row>
    <row r="141" spans="6:16" x14ac:dyDescent="0.2">
      <c r="F141" s="22"/>
      <c r="O141" s="11"/>
      <c r="P141" s="11"/>
    </row>
    <row r="142" spans="6:16" x14ac:dyDescent="0.2">
      <c r="F142" s="22"/>
      <c r="O142" s="11"/>
      <c r="P142" s="11"/>
    </row>
    <row r="143" spans="6:16" x14ac:dyDescent="0.2">
      <c r="F143" s="22"/>
      <c r="O143" s="11"/>
      <c r="P143" s="11"/>
    </row>
    <row r="144" spans="6:16" x14ac:dyDescent="0.2">
      <c r="F144" s="22"/>
      <c r="O144" s="11"/>
      <c r="P144" s="11"/>
    </row>
    <row r="145" spans="6:18" x14ac:dyDescent="0.2">
      <c r="F145" s="22"/>
      <c r="O145" s="11"/>
      <c r="P145" s="11"/>
    </row>
    <row r="146" spans="6:18" x14ac:dyDescent="0.2">
      <c r="F146" s="22"/>
      <c r="O146" s="11"/>
      <c r="P146" s="11"/>
    </row>
    <row r="147" spans="6:18" x14ac:dyDescent="0.2">
      <c r="F147" s="22"/>
      <c r="O147" s="11"/>
      <c r="P147" s="11"/>
      <c r="R147" s="23"/>
    </row>
    <row r="148" spans="6:18" x14ac:dyDescent="0.2">
      <c r="F148" s="22"/>
      <c r="O148" s="11"/>
      <c r="P148" s="11"/>
    </row>
    <row r="149" spans="6:18" x14ac:dyDescent="0.2">
      <c r="F149" s="22"/>
      <c r="O149" s="11"/>
      <c r="P149" s="11"/>
    </row>
    <row r="150" spans="6:18" x14ac:dyDescent="0.2">
      <c r="F150" s="22"/>
      <c r="O150" s="11"/>
      <c r="P150" s="11"/>
    </row>
    <row r="151" spans="6:18" x14ac:dyDescent="0.2">
      <c r="F151" s="22"/>
      <c r="M151" s="23"/>
      <c r="O151" s="11"/>
      <c r="P151" s="11"/>
    </row>
    <row r="152" spans="6:18" x14ac:dyDescent="0.2">
      <c r="F152" s="22"/>
      <c r="O152" s="11"/>
      <c r="P152" s="11"/>
    </row>
    <row r="153" spans="6:18" x14ac:dyDescent="0.2">
      <c r="F153" s="22"/>
      <c r="O153" s="11"/>
      <c r="P153" s="11"/>
    </row>
    <row r="154" spans="6:18" x14ac:dyDescent="0.2">
      <c r="F154" s="22"/>
      <c r="O154" s="11"/>
      <c r="P154" s="11"/>
    </row>
    <row r="155" spans="6:18" x14ac:dyDescent="0.2">
      <c r="F155" s="22"/>
      <c r="O155" s="11"/>
      <c r="P155" s="11"/>
    </row>
    <row r="156" spans="6:18" x14ac:dyDescent="0.2">
      <c r="F156" s="22"/>
      <c r="O156" s="11"/>
      <c r="P156" s="11"/>
    </row>
    <row r="157" spans="6:18" x14ac:dyDescent="0.2">
      <c r="F157" s="22"/>
      <c r="O157" s="11"/>
      <c r="P157" s="11"/>
    </row>
    <row r="158" spans="6:18" x14ac:dyDescent="0.2">
      <c r="F158" s="22"/>
      <c r="O158" s="11"/>
      <c r="P158" s="11"/>
    </row>
    <row r="159" spans="6:18" x14ac:dyDescent="0.2">
      <c r="F159" s="22"/>
      <c r="O159" s="11"/>
      <c r="P159" s="11"/>
    </row>
    <row r="160" spans="6:18" x14ac:dyDescent="0.2">
      <c r="F160" s="22"/>
      <c r="O160" s="11"/>
      <c r="P160" s="11"/>
    </row>
    <row r="161" spans="6:16" x14ac:dyDescent="0.2">
      <c r="F161" s="22"/>
      <c r="O161" s="11"/>
      <c r="P161" s="11"/>
    </row>
    <row r="162" spans="6:16" x14ac:dyDescent="0.2">
      <c r="F162" s="22"/>
      <c r="O162" s="11"/>
      <c r="P162" s="11"/>
    </row>
    <row r="163" spans="6:16" x14ac:dyDescent="0.2">
      <c r="F163" s="22"/>
      <c r="O163" s="11"/>
      <c r="P163" s="11"/>
    </row>
    <row r="164" spans="6:16" x14ac:dyDescent="0.2">
      <c r="F164" s="22"/>
      <c r="O164" s="11"/>
      <c r="P164" s="11"/>
    </row>
    <row r="165" spans="6:16" x14ac:dyDescent="0.2">
      <c r="F165" s="22"/>
      <c r="O165" s="11"/>
      <c r="P165" s="11"/>
    </row>
    <row r="166" spans="6:16" x14ac:dyDescent="0.2">
      <c r="F166" s="22"/>
      <c r="O166" s="11"/>
      <c r="P166" s="11"/>
    </row>
    <row r="167" spans="6:16" x14ac:dyDescent="0.2">
      <c r="F167" s="22"/>
      <c r="O167" s="11"/>
      <c r="P167" s="11"/>
    </row>
    <row r="168" spans="6:16" x14ac:dyDescent="0.2">
      <c r="F168" s="22"/>
      <c r="O168" s="11"/>
      <c r="P168" s="11"/>
    </row>
    <row r="169" spans="6:16" x14ac:dyDescent="0.2">
      <c r="F169" s="22"/>
      <c r="O169" s="11"/>
      <c r="P169" s="11"/>
    </row>
    <row r="170" spans="6:16" x14ac:dyDescent="0.2">
      <c r="F170" s="22"/>
      <c r="O170" s="11"/>
      <c r="P170" s="11"/>
    </row>
    <row r="171" spans="6:16" x14ac:dyDescent="0.2">
      <c r="F171" s="22"/>
      <c r="O171" s="11"/>
      <c r="P171" s="11"/>
    </row>
    <row r="172" spans="6:16" x14ac:dyDescent="0.2">
      <c r="F172" s="22"/>
      <c r="O172" s="11"/>
      <c r="P172" s="11"/>
    </row>
    <row r="173" spans="6:16" x14ac:dyDescent="0.2">
      <c r="F173" s="22"/>
      <c r="O173" s="11"/>
      <c r="P173" s="11"/>
    </row>
    <row r="174" spans="6:16" x14ac:dyDescent="0.2">
      <c r="F174" s="22"/>
      <c r="O174" s="11"/>
      <c r="P174" s="11"/>
    </row>
    <row r="175" spans="6:16" x14ac:dyDescent="0.2">
      <c r="F175" s="22"/>
      <c r="O175" s="11"/>
      <c r="P175" s="11"/>
    </row>
    <row r="176" spans="6:16" x14ac:dyDescent="0.2">
      <c r="F176" s="22"/>
      <c r="O176" s="11"/>
      <c r="P176" s="11"/>
    </row>
    <row r="177" spans="6:18" x14ac:dyDescent="0.2">
      <c r="F177" s="22"/>
      <c r="O177" s="11"/>
      <c r="P177" s="11"/>
    </row>
    <row r="178" spans="6:18" x14ac:dyDescent="0.2">
      <c r="F178" s="22"/>
      <c r="O178" s="11"/>
      <c r="P178" s="11"/>
    </row>
    <row r="179" spans="6:18" x14ac:dyDescent="0.2">
      <c r="F179" s="22"/>
      <c r="O179" s="11"/>
      <c r="P179" s="11"/>
      <c r="R179" s="23"/>
    </row>
    <row r="180" spans="6:18" x14ac:dyDescent="0.2">
      <c r="F180" s="22"/>
      <c r="O180" s="11"/>
      <c r="P180" s="11"/>
    </row>
    <row r="181" spans="6:18" x14ac:dyDescent="0.2">
      <c r="F181" s="22"/>
      <c r="O181" s="11"/>
      <c r="P181" s="11"/>
    </row>
    <row r="182" spans="6:18" x14ac:dyDescent="0.2">
      <c r="F182" s="22"/>
      <c r="O182" s="11"/>
      <c r="P182" s="11"/>
    </row>
    <row r="183" spans="6:18" x14ac:dyDescent="0.2">
      <c r="F183" s="22"/>
      <c r="M183" s="23"/>
      <c r="O183" s="11"/>
      <c r="P183" s="11"/>
    </row>
    <row r="184" spans="6:18" x14ac:dyDescent="0.2">
      <c r="F184" s="22"/>
      <c r="O184" s="11"/>
      <c r="P184" s="11"/>
    </row>
    <row r="185" spans="6:18" x14ac:dyDescent="0.2">
      <c r="F185" s="22"/>
      <c r="O185" s="11"/>
      <c r="P185" s="11"/>
    </row>
    <row r="186" spans="6:18" x14ac:dyDescent="0.2">
      <c r="F186" s="22"/>
      <c r="O186" s="11"/>
      <c r="P186" s="11"/>
    </row>
    <row r="187" spans="6:18" x14ac:dyDescent="0.2">
      <c r="F187" s="22"/>
      <c r="O187" s="11"/>
      <c r="P187" s="11"/>
    </row>
    <row r="188" spans="6:18" x14ac:dyDescent="0.2">
      <c r="F188" s="22"/>
      <c r="O188" s="11"/>
      <c r="P188" s="11"/>
    </row>
    <row r="189" spans="6:18" x14ac:dyDescent="0.2">
      <c r="F189" s="22"/>
      <c r="O189" s="11"/>
      <c r="P189" s="11"/>
    </row>
    <row r="190" spans="6:18" x14ac:dyDescent="0.2">
      <c r="F190" s="22"/>
      <c r="O190" s="11"/>
      <c r="P190" s="11"/>
    </row>
    <row r="191" spans="6:18" x14ac:dyDescent="0.2">
      <c r="F191" s="22"/>
      <c r="O191" s="11"/>
      <c r="P191" s="11"/>
    </row>
    <row r="192" spans="6:18" x14ac:dyDescent="0.2">
      <c r="F192" s="22"/>
      <c r="O192" s="11"/>
      <c r="P192" s="11"/>
    </row>
    <row r="193" spans="6:16" x14ac:dyDescent="0.2">
      <c r="F193" s="22"/>
      <c r="O193" s="11"/>
      <c r="P193" s="11"/>
    </row>
    <row r="194" spans="6:16" x14ac:dyDescent="0.2">
      <c r="F194" s="22"/>
      <c r="O194" s="11"/>
      <c r="P194" s="11"/>
    </row>
    <row r="195" spans="6:16" x14ac:dyDescent="0.2">
      <c r="F195" s="22"/>
      <c r="O195" s="11"/>
      <c r="P195" s="11"/>
    </row>
    <row r="196" spans="6:16" x14ac:dyDescent="0.2">
      <c r="F196" s="22"/>
      <c r="O196" s="11"/>
      <c r="P196" s="11"/>
    </row>
    <row r="197" spans="6:16" x14ac:dyDescent="0.2">
      <c r="F197" s="22"/>
      <c r="O197" s="11"/>
      <c r="P197" s="11"/>
    </row>
    <row r="198" spans="6:16" x14ac:dyDescent="0.2">
      <c r="F198" s="22"/>
      <c r="O198" s="11"/>
      <c r="P198" s="11"/>
    </row>
    <row r="199" spans="6:16" x14ac:dyDescent="0.2">
      <c r="F199" s="22"/>
      <c r="O199" s="11"/>
      <c r="P199" s="11"/>
    </row>
    <row r="200" spans="6:16" x14ac:dyDescent="0.2">
      <c r="F200" s="22"/>
      <c r="O200" s="11"/>
      <c r="P200" s="11"/>
    </row>
    <row r="201" spans="6:16" x14ac:dyDescent="0.2">
      <c r="F201" s="22"/>
      <c r="O201" s="11"/>
      <c r="P201" s="11"/>
    </row>
    <row r="202" spans="6:16" x14ac:dyDescent="0.2">
      <c r="F202" s="22"/>
      <c r="O202" s="11"/>
      <c r="P202" s="11"/>
    </row>
    <row r="203" spans="6:16" x14ac:dyDescent="0.2">
      <c r="F203" s="22"/>
      <c r="O203" s="11"/>
      <c r="P203" s="11"/>
    </row>
    <row r="204" spans="6:16" x14ac:dyDescent="0.2">
      <c r="F204" s="22"/>
      <c r="O204" s="11"/>
      <c r="P204" s="11"/>
    </row>
    <row r="205" spans="6:16" x14ac:dyDescent="0.2">
      <c r="F205" s="22"/>
      <c r="O205" s="11"/>
      <c r="P205" s="11"/>
    </row>
    <row r="206" spans="6:16" x14ac:dyDescent="0.2">
      <c r="F206" s="22"/>
      <c r="O206" s="11"/>
      <c r="P206" s="11"/>
    </row>
    <row r="207" spans="6:16" x14ac:dyDescent="0.2">
      <c r="F207" s="22"/>
      <c r="O207" s="11"/>
      <c r="P207" s="11"/>
    </row>
    <row r="208" spans="6:16" x14ac:dyDescent="0.2">
      <c r="F208" s="22"/>
      <c r="O208" s="11"/>
      <c r="P208" s="11"/>
    </row>
    <row r="209" spans="6:16" x14ac:dyDescent="0.2">
      <c r="F209" s="22"/>
      <c r="O209" s="11"/>
      <c r="P209" s="11"/>
    </row>
    <row r="210" spans="6:16" x14ac:dyDescent="0.2">
      <c r="F210" s="22"/>
      <c r="O210" s="11"/>
      <c r="P210" s="11"/>
    </row>
    <row r="211" spans="6:16" x14ac:dyDescent="0.2">
      <c r="F211" s="22"/>
      <c r="O211" s="11"/>
      <c r="P211" s="11"/>
    </row>
    <row r="212" spans="6:16" x14ac:dyDescent="0.2">
      <c r="F212" s="22"/>
      <c r="O212" s="11"/>
      <c r="P212" s="11"/>
    </row>
    <row r="213" spans="6:16" x14ac:dyDescent="0.2">
      <c r="F213" s="22"/>
      <c r="O213" s="11"/>
      <c r="P213" s="11"/>
    </row>
    <row r="214" spans="6:16" x14ac:dyDescent="0.2">
      <c r="F214" s="22"/>
      <c r="O214" s="11"/>
      <c r="P214" s="11"/>
    </row>
    <row r="215" spans="6:16" x14ac:dyDescent="0.2">
      <c r="F215" s="22"/>
      <c r="O215" s="11"/>
      <c r="P215" s="11"/>
    </row>
    <row r="216" spans="6:16" x14ac:dyDescent="0.2">
      <c r="F216" s="22"/>
      <c r="O216" s="11"/>
      <c r="P216" s="11"/>
    </row>
    <row r="217" spans="6:16" x14ac:dyDescent="0.2">
      <c r="F217" s="22"/>
      <c r="O217" s="11"/>
      <c r="P217" s="11"/>
    </row>
    <row r="218" spans="6:16" x14ac:dyDescent="0.2">
      <c r="F218" s="22"/>
      <c r="O218" s="11"/>
      <c r="P218" s="11"/>
    </row>
    <row r="219" spans="6:16" x14ac:dyDescent="0.2">
      <c r="F219" s="22"/>
      <c r="O219" s="11"/>
      <c r="P219" s="11"/>
    </row>
    <row r="220" spans="6:16" x14ac:dyDescent="0.2">
      <c r="F220" s="22"/>
      <c r="O220" s="11"/>
      <c r="P220" s="11"/>
    </row>
    <row r="221" spans="6:16" x14ac:dyDescent="0.2">
      <c r="F221" s="22"/>
      <c r="O221" s="11"/>
      <c r="P221" s="11"/>
    </row>
    <row r="222" spans="6:16" x14ac:dyDescent="0.2">
      <c r="F222" s="22"/>
      <c r="O222" s="11"/>
      <c r="P222" s="11"/>
    </row>
    <row r="223" spans="6:16" x14ac:dyDescent="0.2">
      <c r="F223" s="22"/>
      <c r="O223" s="11"/>
      <c r="P223" s="11"/>
    </row>
    <row r="224" spans="6:16" x14ac:dyDescent="0.2">
      <c r="F224" s="22"/>
      <c r="O224" s="11"/>
      <c r="P224" s="11"/>
    </row>
    <row r="225" spans="6:18" x14ac:dyDescent="0.2">
      <c r="F225" s="22"/>
      <c r="O225" s="11"/>
      <c r="P225" s="11"/>
    </row>
    <row r="226" spans="6:18" x14ac:dyDescent="0.2">
      <c r="F226" s="22"/>
      <c r="O226" s="11"/>
      <c r="P226" s="11"/>
    </row>
    <row r="227" spans="6:18" x14ac:dyDescent="0.2">
      <c r="F227" s="22"/>
      <c r="O227" s="11"/>
      <c r="P227" s="11"/>
    </row>
    <row r="228" spans="6:18" x14ac:dyDescent="0.2">
      <c r="F228" s="22"/>
      <c r="O228" s="11"/>
      <c r="P228" s="11"/>
    </row>
    <row r="229" spans="6:18" x14ac:dyDescent="0.2">
      <c r="F229" s="22"/>
      <c r="O229" s="11"/>
      <c r="P229" s="11"/>
    </row>
    <row r="230" spans="6:18" x14ac:dyDescent="0.2">
      <c r="F230" s="22"/>
      <c r="O230" s="11"/>
      <c r="P230" s="11"/>
    </row>
    <row r="231" spans="6:18" x14ac:dyDescent="0.2">
      <c r="F231" s="22"/>
      <c r="O231" s="11"/>
      <c r="P231" s="11"/>
    </row>
    <row r="232" spans="6:18" x14ac:dyDescent="0.2">
      <c r="F232" s="22"/>
      <c r="O232" s="11"/>
      <c r="P232" s="11"/>
      <c r="R232" s="23"/>
    </row>
    <row r="233" spans="6:18" x14ac:dyDescent="0.2">
      <c r="F233" s="22"/>
      <c r="O233" s="11"/>
      <c r="P233" s="11"/>
    </row>
    <row r="234" spans="6:18" x14ac:dyDescent="0.2">
      <c r="F234" s="22"/>
      <c r="O234" s="11"/>
      <c r="P234" s="11"/>
    </row>
    <row r="235" spans="6:18" x14ac:dyDescent="0.2">
      <c r="F235" s="22"/>
      <c r="O235" s="11"/>
      <c r="P235" s="11"/>
    </row>
    <row r="236" spans="6:18" x14ac:dyDescent="0.2">
      <c r="F236" s="22"/>
      <c r="M236" s="23"/>
      <c r="O236" s="11"/>
      <c r="P236" s="11"/>
    </row>
    <row r="237" spans="6:18" x14ac:dyDescent="0.2">
      <c r="F237" s="22"/>
      <c r="O237" s="11"/>
      <c r="P237" s="11"/>
    </row>
    <row r="238" spans="6:18" x14ac:dyDescent="0.2">
      <c r="F238" s="22"/>
      <c r="O238" s="11"/>
      <c r="P238" s="11"/>
    </row>
    <row r="239" spans="6:18" x14ac:dyDescent="0.2">
      <c r="F239" s="22"/>
      <c r="O239" s="11"/>
      <c r="P239" s="11"/>
    </row>
    <row r="240" spans="6:18" x14ac:dyDescent="0.2">
      <c r="F240" s="22"/>
      <c r="O240" s="11"/>
      <c r="P240" s="11"/>
    </row>
    <row r="241" spans="6:16" x14ac:dyDescent="0.2">
      <c r="F241" s="22"/>
      <c r="O241" s="11"/>
      <c r="P241" s="11"/>
    </row>
    <row r="242" spans="6:16" x14ac:dyDescent="0.2">
      <c r="F242" s="22"/>
      <c r="O242" s="11"/>
      <c r="P242" s="11"/>
    </row>
    <row r="243" spans="6:16" x14ac:dyDescent="0.2">
      <c r="F243" s="22"/>
      <c r="O243" s="11"/>
      <c r="P243" s="11"/>
    </row>
    <row r="244" spans="6:16" x14ac:dyDescent="0.2">
      <c r="F244" s="22"/>
      <c r="O244" s="11"/>
      <c r="P244" s="11"/>
    </row>
    <row r="245" spans="6:16" x14ac:dyDescent="0.2">
      <c r="F245" s="22"/>
      <c r="O245" s="11"/>
      <c r="P245" s="11"/>
    </row>
    <row r="246" spans="6:16" x14ac:dyDescent="0.2">
      <c r="F246" s="22"/>
      <c r="O246" s="11"/>
      <c r="P246" s="11"/>
    </row>
    <row r="247" spans="6:16" x14ac:dyDescent="0.2">
      <c r="F247" s="22"/>
      <c r="O247" s="11"/>
      <c r="P247" s="11"/>
    </row>
    <row r="248" spans="6:16" x14ac:dyDescent="0.2">
      <c r="F248" s="22"/>
      <c r="O248" s="11"/>
      <c r="P248" s="11"/>
    </row>
    <row r="249" spans="6:16" x14ac:dyDescent="0.2">
      <c r="F249" s="22"/>
      <c r="O249" s="11"/>
      <c r="P249" s="11"/>
    </row>
    <row r="250" spans="6:16" x14ac:dyDescent="0.2">
      <c r="F250" s="22"/>
      <c r="O250" s="11"/>
      <c r="P250" s="11"/>
    </row>
    <row r="251" spans="6:16" x14ac:dyDescent="0.2">
      <c r="F251" s="22"/>
      <c r="O251" s="11"/>
      <c r="P251" s="11"/>
    </row>
    <row r="252" spans="6:16" x14ac:dyDescent="0.2">
      <c r="F252" s="22"/>
      <c r="O252" s="11"/>
      <c r="P252" s="11"/>
    </row>
    <row r="253" spans="6:16" x14ac:dyDescent="0.2">
      <c r="F253" s="22"/>
      <c r="O253" s="11"/>
      <c r="P253" s="11"/>
    </row>
    <row r="254" spans="6:16" x14ac:dyDescent="0.2">
      <c r="F254" s="22"/>
      <c r="O254" s="11"/>
      <c r="P254" s="11"/>
    </row>
    <row r="255" spans="6:16" x14ac:dyDescent="0.2">
      <c r="F255" s="22"/>
      <c r="O255" s="11"/>
      <c r="P255" s="11"/>
    </row>
    <row r="256" spans="6:16" x14ac:dyDescent="0.2">
      <c r="F256" s="22"/>
      <c r="O256" s="11"/>
      <c r="P256" s="11"/>
    </row>
    <row r="257" spans="6:16" x14ac:dyDescent="0.2">
      <c r="F257" s="22"/>
      <c r="O257" s="11"/>
      <c r="P257" s="11"/>
    </row>
    <row r="258" spans="6:16" x14ac:dyDescent="0.2">
      <c r="F258" s="22"/>
      <c r="O258" s="11"/>
      <c r="P258" s="11"/>
    </row>
    <row r="259" spans="6:16" x14ac:dyDescent="0.2">
      <c r="F259" s="22"/>
      <c r="O259" s="11"/>
      <c r="P259" s="11"/>
    </row>
    <row r="260" spans="6:16" x14ac:dyDescent="0.2">
      <c r="F260" s="22"/>
      <c r="O260" s="11"/>
      <c r="P260" s="11"/>
    </row>
    <row r="261" spans="6:16" x14ac:dyDescent="0.2">
      <c r="F261" s="22"/>
      <c r="O261" s="11"/>
      <c r="P261" s="11"/>
    </row>
    <row r="262" spans="6:16" x14ac:dyDescent="0.2">
      <c r="F262" s="22"/>
      <c r="O262" s="11"/>
      <c r="P262" s="11"/>
    </row>
    <row r="263" spans="6:16" x14ac:dyDescent="0.2">
      <c r="F263" s="22"/>
      <c r="O263" s="11"/>
      <c r="P263" s="11"/>
    </row>
    <row r="264" spans="6:16" x14ac:dyDescent="0.2">
      <c r="F264" s="22"/>
      <c r="O264" s="11"/>
      <c r="P264" s="11"/>
    </row>
    <row r="265" spans="6:16" x14ac:dyDescent="0.2">
      <c r="F265" s="22"/>
      <c r="O265" s="11"/>
      <c r="P265" s="11"/>
    </row>
    <row r="266" spans="6:16" x14ac:dyDescent="0.2">
      <c r="F266" s="22"/>
      <c r="O266" s="11"/>
      <c r="P266" s="11"/>
    </row>
    <row r="267" spans="6:16" x14ac:dyDescent="0.2">
      <c r="F267" s="22"/>
      <c r="O267" s="11"/>
      <c r="P267" s="11"/>
    </row>
    <row r="268" spans="6:16" x14ac:dyDescent="0.2">
      <c r="F268" s="22"/>
      <c r="O268" s="11"/>
      <c r="P268" s="11"/>
    </row>
    <row r="269" spans="6:16" x14ac:dyDescent="0.2">
      <c r="F269" s="22"/>
      <c r="O269" s="11"/>
      <c r="P269" s="11"/>
    </row>
    <row r="270" spans="6:16" x14ac:dyDescent="0.2">
      <c r="F270" s="22"/>
      <c r="O270" s="11"/>
      <c r="P270" s="11"/>
    </row>
    <row r="271" spans="6:16" x14ac:dyDescent="0.2">
      <c r="F271" s="22"/>
      <c r="O271" s="11"/>
      <c r="P271" s="11"/>
    </row>
    <row r="272" spans="6:16" x14ac:dyDescent="0.2">
      <c r="F272" s="22"/>
      <c r="O272" s="11"/>
      <c r="P272" s="11"/>
    </row>
    <row r="273" spans="6:16" x14ac:dyDescent="0.2">
      <c r="F273" s="22"/>
      <c r="O273" s="11"/>
      <c r="P273" s="11"/>
    </row>
    <row r="274" spans="6:16" x14ac:dyDescent="0.2">
      <c r="F274" s="22"/>
      <c r="O274" s="11"/>
      <c r="P274" s="11"/>
    </row>
    <row r="275" spans="6:16" x14ac:dyDescent="0.2">
      <c r="F275" s="22"/>
      <c r="O275" s="11"/>
      <c r="P275" s="11"/>
    </row>
    <row r="276" spans="6:16" x14ac:dyDescent="0.2">
      <c r="F276" s="22"/>
      <c r="O276" s="11"/>
      <c r="P276" s="11"/>
    </row>
    <row r="277" spans="6:16" x14ac:dyDescent="0.2">
      <c r="F277" s="22"/>
      <c r="O277" s="11"/>
      <c r="P277" s="11"/>
    </row>
    <row r="278" spans="6:16" x14ac:dyDescent="0.2">
      <c r="F278" s="22"/>
      <c r="O278" s="11"/>
      <c r="P278" s="11"/>
    </row>
    <row r="279" spans="6:16" x14ac:dyDescent="0.2">
      <c r="F279" s="22"/>
      <c r="O279" s="11"/>
      <c r="P279" s="11"/>
    </row>
    <row r="280" spans="6:16" x14ac:dyDescent="0.2">
      <c r="F280" s="22"/>
      <c r="O280" s="11"/>
      <c r="P280" s="11"/>
    </row>
    <row r="281" spans="6:16" x14ac:dyDescent="0.2">
      <c r="F281" s="22"/>
      <c r="O281" s="11"/>
      <c r="P281" s="11"/>
    </row>
    <row r="282" spans="6:16" x14ac:dyDescent="0.2">
      <c r="F282" s="22"/>
      <c r="O282" s="11"/>
      <c r="P282" s="11"/>
    </row>
    <row r="283" spans="6:16" x14ac:dyDescent="0.2">
      <c r="F283" s="22"/>
      <c r="O283" s="11"/>
      <c r="P283" s="11"/>
    </row>
    <row r="284" spans="6:16" x14ac:dyDescent="0.2">
      <c r="F284" s="22"/>
      <c r="O284" s="11"/>
      <c r="P284" s="11"/>
    </row>
    <row r="285" spans="6:16" x14ac:dyDescent="0.2">
      <c r="F285" s="22"/>
      <c r="O285" s="11"/>
      <c r="P285" s="11"/>
    </row>
    <row r="286" spans="6:16" x14ac:dyDescent="0.2">
      <c r="F286" s="22"/>
      <c r="O286" s="11"/>
      <c r="P286" s="11"/>
    </row>
    <row r="287" spans="6:16" x14ac:dyDescent="0.2">
      <c r="F287" s="22"/>
      <c r="O287" s="11"/>
      <c r="P287" s="11"/>
    </row>
    <row r="288" spans="6:16" x14ac:dyDescent="0.2">
      <c r="F288" s="22"/>
      <c r="O288" s="11"/>
      <c r="P288" s="11"/>
    </row>
    <row r="289" spans="6:16" x14ac:dyDescent="0.2">
      <c r="F289" s="22"/>
      <c r="O289" s="11"/>
      <c r="P289" s="11"/>
    </row>
    <row r="290" spans="6:16" x14ac:dyDescent="0.2">
      <c r="F290" s="22"/>
      <c r="O290" s="11"/>
      <c r="P290" s="11"/>
    </row>
    <row r="291" spans="6:16" x14ac:dyDescent="0.2">
      <c r="F291" s="22"/>
      <c r="O291" s="11"/>
      <c r="P291" s="11"/>
    </row>
    <row r="292" spans="6:16" x14ac:dyDescent="0.2">
      <c r="F292" s="22"/>
      <c r="O292" s="11"/>
      <c r="P292" s="11"/>
    </row>
    <row r="293" spans="6:16" x14ac:dyDescent="0.2">
      <c r="F293" s="22"/>
      <c r="O293" s="11"/>
      <c r="P293" s="11"/>
    </row>
    <row r="294" spans="6:16" x14ac:dyDescent="0.2">
      <c r="F294" s="22"/>
      <c r="O294" s="11"/>
      <c r="P294" s="11"/>
    </row>
    <row r="295" spans="6:16" x14ac:dyDescent="0.2">
      <c r="F295" s="22"/>
      <c r="O295" s="11"/>
      <c r="P295" s="11"/>
    </row>
    <row r="296" spans="6:16" x14ac:dyDescent="0.2">
      <c r="F296" s="22"/>
      <c r="O296" s="11"/>
      <c r="P296" s="11"/>
    </row>
    <row r="297" spans="6:16" x14ac:dyDescent="0.2">
      <c r="F297" s="22"/>
      <c r="O297" s="11"/>
      <c r="P297" s="11"/>
    </row>
    <row r="298" spans="6:16" x14ac:dyDescent="0.2">
      <c r="F298" s="22"/>
      <c r="O298" s="11"/>
      <c r="P298" s="11"/>
    </row>
    <row r="299" spans="6:16" x14ac:dyDescent="0.2">
      <c r="F299" s="22"/>
      <c r="O299" s="11"/>
      <c r="P299" s="11"/>
    </row>
    <row r="300" spans="6:16" x14ac:dyDescent="0.2">
      <c r="F300" s="22"/>
      <c r="O300" s="11"/>
      <c r="P300" s="11"/>
    </row>
    <row r="301" spans="6:16" x14ac:dyDescent="0.2">
      <c r="F301" s="22"/>
      <c r="O301" s="11"/>
      <c r="P301" s="11"/>
    </row>
    <row r="302" spans="6:16" x14ac:dyDescent="0.2">
      <c r="F302" s="22"/>
      <c r="O302" s="11"/>
      <c r="P302" s="11"/>
    </row>
    <row r="303" spans="6:16" x14ac:dyDescent="0.2">
      <c r="F303" s="22"/>
      <c r="O303" s="11"/>
      <c r="P303" s="11"/>
    </row>
    <row r="304" spans="6:16" x14ac:dyDescent="0.2">
      <c r="F304" s="22"/>
      <c r="O304" s="11"/>
      <c r="P304" s="11"/>
    </row>
    <row r="305" spans="6:16" x14ac:dyDescent="0.2">
      <c r="F305" s="22"/>
      <c r="O305" s="11"/>
      <c r="P305" s="11"/>
    </row>
    <row r="306" spans="6:16" x14ac:dyDescent="0.2">
      <c r="F306" s="22"/>
      <c r="O306" s="11"/>
      <c r="P306" s="11"/>
    </row>
    <row r="307" spans="6:16" x14ac:dyDescent="0.2">
      <c r="F307" s="22"/>
      <c r="O307" s="11"/>
      <c r="P307" s="11"/>
    </row>
    <row r="308" spans="6:16" x14ac:dyDescent="0.2">
      <c r="F308" s="22"/>
      <c r="O308" s="11"/>
      <c r="P308" s="11"/>
    </row>
    <row r="309" spans="6:16" x14ac:dyDescent="0.2">
      <c r="F309" s="22"/>
      <c r="O309" s="11"/>
      <c r="P309" s="11"/>
    </row>
    <row r="310" spans="6:16" x14ac:dyDescent="0.2">
      <c r="F310" s="22"/>
      <c r="O310" s="11"/>
      <c r="P310" s="11"/>
    </row>
    <row r="311" spans="6:16" x14ac:dyDescent="0.2">
      <c r="F311" s="22"/>
      <c r="O311" s="11"/>
      <c r="P311" s="11"/>
    </row>
    <row r="312" spans="6:16" x14ac:dyDescent="0.2">
      <c r="F312" s="22"/>
      <c r="O312" s="11"/>
      <c r="P312" s="11"/>
    </row>
    <row r="313" spans="6:16" x14ac:dyDescent="0.2">
      <c r="F313" s="22"/>
      <c r="O313" s="11"/>
      <c r="P313" s="11"/>
    </row>
    <row r="314" spans="6:16" x14ac:dyDescent="0.2">
      <c r="F314" s="22"/>
      <c r="O314" s="11"/>
      <c r="P314" s="11"/>
    </row>
    <row r="315" spans="6:16" x14ac:dyDescent="0.2">
      <c r="F315" s="22"/>
      <c r="O315" s="11"/>
      <c r="P315" s="11"/>
    </row>
    <row r="316" spans="6:16" x14ac:dyDescent="0.2">
      <c r="F316" s="22"/>
      <c r="O316" s="11"/>
      <c r="P316" s="11"/>
    </row>
    <row r="317" spans="6:16" x14ac:dyDescent="0.2">
      <c r="F317" s="22"/>
      <c r="O317" s="11"/>
      <c r="P317" s="11"/>
    </row>
    <row r="318" spans="6:16" x14ac:dyDescent="0.2">
      <c r="F318" s="22"/>
      <c r="O318" s="11"/>
      <c r="P318" s="11"/>
    </row>
    <row r="319" spans="6:16" x14ac:dyDescent="0.2">
      <c r="F319" s="22"/>
      <c r="O319" s="11"/>
      <c r="P319" s="11"/>
    </row>
    <row r="320" spans="6:16" x14ac:dyDescent="0.2">
      <c r="F320" s="22"/>
      <c r="O320" s="11"/>
      <c r="P320" s="11"/>
    </row>
    <row r="321" spans="6:16" x14ac:dyDescent="0.2">
      <c r="F321" s="22"/>
      <c r="O321" s="11"/>
      <c r="P321" s="11"/>
    </row>
    <row r="322" spans="6:16" x14ac:dyDescent="0.2">
      <c r="F322" s="22"/>
      <c r="O322" s="11"/>
      <c r="P322" s="11"/>
    </row>
    <row r="323" spans="6:16" x14ac:dyDescent="0.2">
      <c r="F323" s="22"/>
      <c r="O323" s="11"/>
      <c r="P323" s="11"/>
    </row>
    <row r="324" spans="6:16" x14ac:dyDescent="0.2">
      <c r="F324" s="22"/>
      <c r="O324" s="11"/>
      <c r="P324" s="11"/>
    </row>
    <row r="325" spans="6:16" x14ac:dyDescent="0.2">
      <c r="F325" s="22"/>
      <c r="O325" s="11"/>
      <c r="P325" s="11"/>
    </row>
    <row r="326" spans="6:16" x14ac:dyDescent="0.2">
      <c r="F326" s="22"/>
      <c r="O326" s="11"/>
      <c r="P326" s="11"/>
    </row>
    <row r="327" spans="6:16" x14ac:dyDescent="0.2">
      <c r="F327" s="22"/>
      <c r="O327" s="11"/>
      <c r="P327" s="11"/>
    </row>
    <row r="328" spans="6:16" x14ac:dyDescent="0.2">
      <c r="F328" s="22"/>
      <c r="O328" s="11"/>
      <c r="P328" s="11"/>
    </row>
    <row r="329" spans="6:16" x14ac:dyDescent="0.2">
      <c r="F329" s="22"/>
      <c r="O329" s="11"/>
      <c r="P329" s="11"/>
    </row>
    <row r="330" spans="6:16" x14ac:dyDescent="0.2">
      <c r="F330" s="22"/>
      <c r="O330" s="11"/>
      <c r="P330" s="11"/>
    </row>
    <row r="331" spans="6:16" x14ac:dyDescent="0.2">
      <c r="F331" s="22"/>
      <c r="O331" s="11"/>
      <c r="P331" s="11"/>
    </row>
    <row r="332" spans="6:16" x14ac:dyDescent="0.2">
      <c r="F332" s="22"/>
      <c r="O332" s="11"/>
      <c r="P332" s="11"/>
    </row>
    <row r="333" spans="6:16" x14ac:dyDescent="0.2">
      <c r="F333" s="22"/>
      <c r="O333" s="11"/>
      <c r="P333" s="11"/>
    </row>
    <row r="334" spans="6:16" x14ac:dyDescent="0.2">
      <c r="F334" s="22"/>
      <c r="O334" s="11"/>
      <c r="P334" s="11"/>
    </row>
    <row r="335" spans="6:16" x14ac:dyDescent="0.2">
      <c r="F335" s="22"/>
      <c r="O335" s="11"/>
      <c r="P335" s="11"/>
    </row>
    <row r="336" spans="6:16" x14ac:dyDescent="0.2">
      <c r="F336" s="22"/>
      <c r="O336" s="11"/>
      <c r="P336" s="11"/>
    </row>
    <row r="337" spans="6:16" x14ac:dyDescent="0.2">
      <c r="F337" s="22"/>
      <c r="O337" s="11"/>
      <c r="P337" s="11"/>
    </row>
    <row r="338" spans="6:16" x14ac:dyDescent="0.2">
      <c r="F338" s="22"/>
      <c r="O338" s="11"/>
      <c r="P338" s="11"/>
    </row>
    <row r="339" spans="6:16" x14ac:dyDescent="0.2">
      <c r="F339" s="22"/>
      <c r="O339" s="11"/>
      <c r="P339" s="11"/>
    </row>
    <row r="340" spans="6:16" x14ac:dyDescent="0.2">
      <c r="F340" s="22"/>
      <c r="O340" s="11"/>
      <c r="P340" s="11"/>
    </row>
    <row r="341" spans="6:16" x14ac:dyDescent="0.2">
      <c r="F341" s="22"/>
      <c r="O341" s="11"/>
      <c r="P341" s="11"/>
    </row>
    <row r="342" spans="6:16" x14ac:dyDescent="0.2">
      <c r="F342" s="22"/>
      <c r="O342" s="11"/>
      <c r="P342" s="11"/>
    </row>
    <row r="343" spans="6:16" x14ac:dyDescent="0.2">
      <c r="F343" s="22"/>
      <c r="O343" s="11"/>
      <c r="P343" s="11"/>
    </row>
    <row r="344" spans="6:16" x14ac:dyDescent="0.2">
      <c r="F344" s="22"/>
      <c r="O344" s="11"/>
      <c r="P344" s="11"/>
    </row>
    <row r="345" spans="6:16" x14ac:dyDescent="0.2">
      <c r="F345" s="22"/>
      <c r="O345" s="11"/>
      <c r="P345" s="11"/>
    </row>
    <row r="346" spans="6:16" x14ac:dyDescent="0.2">
      <c r="F346" s="22"/>
      <c r="O346" s="11"/>
      <c r="P346" s="11"/>
    </row>
    <row r="347" spans="6:16" x14ac:dyDescent="0.2">
      <c r="F347" s="22"/>
      <c r="O347" s="11"/>
      <c r="P347" s="11"/>
    </row>
    <row r="348" spans="6:16" x14ac:dyDescent="0.2">
      <c r="F348" s="22"/>
      <c r="O348" s="11"/>
      <c r="P348" s="11"/>
    </row>
    <row r="349" spans="6:16" x14ac:dyDescent="0.2">
      <c r="F349" s="22"/>
      <c r="O349" s="11"/>
      <c r="P349" s="11"/>
    </row>
    <row r="350" spans="6:16" x14ac:dyDescent="0.2">
      <c r="F350" s="22"/>
      <c r="O350" s="11"/>
      <c r="P350" s="11"/>
    </row>
    <row r="351" spans="6:16" x14ac:dyDescent="0.2">
      <c r="F351" s="22"/>
      <c r="O351" s="11"/>
      <c r="P351" s="11"/>
    </row>
    <row r="352" spans="6:16" x14ac:dyDescent="0.2">
      <c r="F352" s="22"/>
      <c r="O352" s="11"/>
      <c r="P352" s="11"/>
    </row>
    <row r="353" spans="6:16" x14ac:dyDescent="0.2">
      <c r="F353" s="22"/>
      <c r="O353" s="11"/>
      <c r="P353" s="11"/>
    </row>
    <row r="354" spans="6:16" x14ac:dyDescent="0.2">
      <c r="F354" s="22"/>
      <c r="O354" s="11"/>
      <c r="P354" s="11"/>
    </row>
    <row r="355" spans="6:16" x14ac:dyDescent="0.2">
      <c r="F355" s="22"/>
      <c r="O355" s="11"/>
      <c r="P355" s="11"/>
    </row>
    <row r="356" spans="6:16" x14ac:dyDescent="0.2">
      <c r="F356" s="22"/>
      <c r="O356" s="11"/>
      <c r="P356" s="11"/>
    </row>
    <row r="357" spans="6:16" x14ac:dyDescent="0.2">
      <c r="F357" s="22"/>
      <c r="O357" s="11"/>
      <c r="P357" s="11"/>
    </row>
    <row r="358" spans="6:16" x14ac:dyDescent="0.2">
      <c r="F358" s="22"/>
      <c r="O358" s="11"/>
      <c r="P358" s="11"/>
    </row>
    <row r="359" spans="6:16" x14ac:dyDescent="0.2">
      <c r="F359" s="22"/>
      <c r="O359" s="11"/>
      <c r="P359" s="11"/>
    </row>
    <row r="360" spans="6:16" x14ac:dyDescent="0.2">
      <c r="F360" s="22"/>
      <c r="O360" s="11"/>
      <c r="P360" s="11"/>
    </row>
    <row r="361" spans="6:16" x14ac:dyDescent="0.2">
      <c r="F361" s="22"/>
      <c r="O361" s="11"/>
      <c r="P361" s="11"/>
    </row>
    <row r="362" spans="6:16" x14ac:dyDescent="0.2">
      <c r="F362" s="22"/>
      <c r="O362" s="11"/>
      <c r="P362" s="11"/>
    </row>
    <row r="363" spans="6:16" x14ac:dyDescent="0.2">
      <c r="F363" s="22"/>
      <c r="O363" s="11"/>
      <c r="P363" s="11"/>
    </row>
    <row r="364" spans="6:16" x14ac:dyDescent="0.2">
      <c r="F364" s="22"/>
      <c r="O364" s="11"/>
      <c r="P364" s="11"/>
    </row>
    <row r="365" spans="6:16" x14ac:dyDescent="0.2">
      <c r="F365" s="22"/>
      <c r="O365" s="11"/>
      <c r="P365" s="11"/>
    </row>
    <row r="366" spans="6:16" x14ac:dyDescent="0.2">
      <c r="F366" s="22"/>
      <c r="O366" s="11"/>
      <c r="P366" s="11"/>
    </row>
    <row r="367" spans="6:16" x14ac:dyDescent="0.2">
      <c r="F367" s="22"/>
      <c r="O367" s="11"/>
      <c r="P367" s="11"/>
    </row>
    <row r="368" spans="6:16" x14ac:dyDescent="0.2">
      <c r="F368" s="22"/>
      <c r="O368" s="11"/>
      <c r="P368" s="11"/>
    </row>
    <row r="369" spans="6:16" x14ac:dyDescent="0.2">
      <c r="F369" s="22"/>
      <c r="O369" s="11"/>
      <c r="P369" s="11"/>
    </row>
    <row r="370" spans="6:16" x14ac:dyDescent="0.2">
      <c r="F370" s="22"/>
      <c r="O370" s="11"/>
      <c r="P370" s="11"/>
    </row>
    <row r="371" spans="6:16" x14ac:dyDescent="0.2">
      <c r="F371" s="22"/>
      <c r="O371" s="11"/>
      <c r="P371" s="11"/>
    </row>
    <row r="372" spans="6:16" x14ac:dyDescent="0.2">
      <c r="F372" s="22"/>
      <c r="O372" s="11"/>
      <c r="P372" s="11"/>
    </row>
    <row r="373" spans="6:16" x14ac:dyDescent="0.2">
      <c r="F373" s="22"/>
      <c r="O373" s="11"/>
      <c r="P373" s="11"/>
    </row>
    <row r="374" spans="6:16" x14ac:dyDescent="0.2">
      <c r="F374" s="22"/>
      <c r="O374" s="11"/>
      <c r="P374" s="11"/>
    </row>
    <row r="375" spans="6:16" x14ac:dyDescent="0.2">
      <c r="F375" s="22"/>
      <c r="O375" s="11"/>
      <c r="P375" s="11"/>
    </row>
    <row r="376" spans="6:16" x14ac:dyDescent="0.2">
      <c r="F376" s="22"/>
      <c r="O376" s="11"/>
      <c r="P376" s="11"/>
    </row>
    <row r="377" spans="6:16" x14ac:dyDescent="0.2">
      <c r="F377" s="22"/>
      <c r="O377" s="11"/>
      <c r="P377" s="11"/>
    </row>
    <row r="378" spans="6:16" x14ac:dyDescent="0.2">
      <c r="F378" s="22"/>
      <c r="O378" s="11"/>
      <c r="P378" s="11"/>
    </row>
    <row r="379" spans="6:16" x14ac:dyDescent="0.2">
      <c r="F379" s="22"/>
      <c r="O379" s="11"/>
      <c r="P379" s="11"/>
    </row>
    <row r="380" spans="6:16" x14ac:dyDescent="0.2">
      <c r="F380" s="22"/>
      <c r="O380" s="11"/>
      <c r="P380" s="11"/>
    </row>
    <row r="381" spans="6:16" x14ac:dyDescent="0.2">
      <c r="F381" s="22"/>
      <c r="O381" s="11"/>
      <c r="P381" s="11"/>
    </row>
    <row r="382" spans="6:16" x14ac:dyDescent="0.2">
      <c r="F382" s="22"/>
      <c r="O382" s="11"/>
      <c r="P382" s="11"/>
    </row>
    <row r="383" spans="6:16" x14ac:dyDescent="0.2">
      <c r="F383" s="22"/>
      <c r="O383" s="11"/>
      <c r="P383" s="11"/>
    </row>
    <row r="384" spans="6:16" x14ac:dyDescent="0.2">
      <c r="F384" s="22"/>
      <c r="O384" s="11"/>
      <c r="P384" s="11"/>
    </row>
    <row r="385" spans="6:16" x14ac:dyDescent="0.2">
      <c r="F385" s="22"/>
      <c r="O385" s="11"/>
      <c r="P385" s="11"/>
    </row>
    <row r="386" spans="6:16" x14ac:dyDescent="0.2">
      <c r="F386" s="22"/>
      <c r="O386" s="11"/>
      <c r="P386" s="11"/>
    </row>
    <row r="387" spans="6:16" x14ac:dyDescent="0.2">
      <c r="F387" s="22"/>
      <c r="O387" s="11"/>
      <c r="P387" s="11"/>
    </row>
    <row r="388" spans="6:16" x14ac:dyDescent="0.2">
      <c r="F388" s="22"/>
      <c r="O388" s="11"/>
      <c r="P388" s="11"/>
    </row>
    <row r="389" spans="6:16" x14ac:dyDescent="0.2">
      <c r="F389" s="22"/>
      <c r="O389" s="11"/>
      <c r="P389" s="11"/>
    </row>
    <row r="390" spans="6:16" x14ac:dyDescent="0.2">
      <c r="F390" s="22"/>
      <c r="O390" s="11"/>
      <c r="P390" s="11"/>
    </row>
    <row r="391" spans="6:16" x14ac:dyDescent="0.2">
      <c r="F391" s="22"/>
      <c r="O391" s="11"/>
      <c r="P391" s="11"/>
    </row>
    <row r="392" spans="6:16" x14ac:dyDescent="0.2">
      <c r="F392" s="22"/>
      <c r="O392" s="11"/>
      <c r="P392" s="11"/>
    </row>
    <row r="393" spans="6:16" x14ac:dyDescent="0.2">
      <c r="F393" s="22"/>
      <c r="O393" s="11"/>
      <c r="P393" s="11"/>
    </row>
    <row r="394" spans="6:16" x14ac:dyDescent="0.2">
      <c r="F394" s="22"/>
      <c r="O394" s="11"/>
      <c r="P394" s="11"/>
    </row>
    <row r="395" spans="6:16" x14ac:dyDescent="0.2">
      <c r="F395" s="22"/>
      <c r="O395" s="11"/>
      <c r="P395" s="11"/>
    </row>
    <row r="396" spans="6:16" x14ac:dyDescent="0.2">
      <c r="F396" s="22"/>
      <c r="O396" s="11"/>
      <c r="P396" s="11"/>
    </row>
    <row r="397" spans="6:16" x14ac:dyDescent="0.2">
      <c r="F397" s="22"/>
      <c r="O397" s="11"/>
      <c r="P397" s="11"/>
    </row>
    <row r="398" spans="6:16" x14ac:dyDescent="0.2">
      <c r="F398" s="22"/>
      <c r="O398" s="11"/>
      <c r="P398" s="11"/>
    </row>
    <row r="399" spans="6:16" x14ac:dyDescent="0.2">
      <c r="F399" s="22"/>
      <c r="O399" s="11"/>
      <c r="P399" s="11"/>
    </row>
    <row r="400" spans="6:16" x14ac:dyDescent="0.2">
      <c r="F400" s="22"/>
      <c r="O400" s="11"/>
      <c r="P400" s="11"/>
    </row>
    <row r="401" spans="6:16" x14ac:dyDescent="0.2">
      <c r="F401" s="22"/>
      <c r="O401" s="11"/>
      <c r="P401" s="11"/>
    </row>
    <row r="402" spans="6:16" x14ac:dyDescent="0.2">
      <c r="F402" s="22"/>
      <c r="O402" s="11"/>
      <c r="P402" s="11"/>
    </row>
    <row r="403" spans="6:16" x14ac:dyDescent="0.2">
      <c r="F403" s="22"/>
      <c r="O403" s="11"/>
      <c r="P403" s="11"/>
    </row>
    <row r="404" spans="6:16" x14ac:dyDescent="0.2">
      <c r="F404" s="22"/>
      <c r="O404" s="11"/>
      <c r="P404" s="11"/>
    </row>
    <row r="405" spans="6:16" x14ac:dyDescent="0.2">
      <c r="F405" s="22"/>
      <c r="O405" s="11"/>
      <c r="P405" s="11"/>
    </row>
    <row r="406" spans="6:16" x14ac:dyDescent="0.2">
      <c r="F406" s="22"/>
      <c r="O406" s="11"/>
      <c r="P406" s="11"/>
    </row>
    <row r="407" spans="6:16" x14ac:dyDescent="0.2">
      <c r="F407" s="22"/>
      <c r="O407" s="11"/>
      <c r="P407" s="11"/>
    </row>
    <row r="408" spans="6:16" x14ac:dyDescent="0.2">
      <c r="F408" s="22"/>
      <c r="O408" s="11"/>
      <c r="P408" s="11"/>
    </row>
    <row r="409" spans="6:16" x14ac:dyDescent="0.2">
      <c r="F409" s="22"/>
      <c r="O409" s="11"/>
      <c r="P409" s="11"/>
    </row>
    <row r="410" spans="6:16" x14ac:dyDescent="0.2">
      <c r="F410" s="22"/>
      <c r="O410" s="11"/>
      <c r="P410" s="11"/>
    </row>
    <row r="411" spans="6:16" x14ac:dyDescent="0.2">
      <c r="F411" s="22"/>
      <c r="O411" s="11"/>
      <c r="P411" s="11"/>
    </row>
    <row r="412" spans="6:16" x14ac:dyDescent="0.2">
      <c r="F412" s="22"/>
      <c r="O412" s="11"/>
      <c r="P412" s="11"/>
    </row>
    <row r="413" spans="6:16" x14ac:dyDescent="0.2">
      <c r="F413" s="22"/>
      <c r="O413" s="11"/>
      <c r="P413" s="11"/>
    </row>
    <row r="414" spans="6:16" x14ac:dyDescent="0.2">
      <c r="F414" s="22"/>
      <c r="O414" s="11"/>
      <c r="P414" s="11"/>
    </row>
    <row r="415" spans="6:16" x14ac:dyDescent="0.2">
      <c r="F415" s="22"/>
      <c r="O415" s="11"/>
      <c r="P415" s="11"/>
    </row>
    <row r="416" spans="6:16" x14ac:dyDescent="0.2">
      <c r="F416" s="22"/>
      <c r="O416" s="11"/>
      <c r="P416" s="11"/>
    </row>
    <row r="417" spans="6:16" x14ac:dyDescent="0.2">
      <c r="F417" s="22"/>
      <c r="O417" s="11"/>
      <c r="P417" s="11"/>
    </row>
    <row r="418" spans="6:16" x14ac:dyDescent="0.2">
      <c r="F418" s="22"/>
      <c r="O418" s="11"/>
      <c r="P418" s="11"/>
    </row>
    <row r="419" spans="6:16" x14ac:dyDescent="0.2">
      <c r="F419" s="22"/>
      <c r="O419" s="11"/>
      <c r="P419" s="11"/>
    </row>
    <row r="420" spans="6:16" x14ac:dyDescent="0.2">
      <c r="F420" s="22"/>
      <c r="O420" s="11"/>
      <c r="P420" s="11"/>
    </row>
    <row r="421" spans="6:16" x14ac:dyDescent="0.2">
      <c r="F421" s="22"/>
      <c r="O421" s="11"/>
      <c r="P421" s="11"/>
    </row>
    <row r="422" spans="6:16" x14ac:dyDescent="0.2">
      <c r="F422" s="22"/>
      <c r="O422" s="11"/>
      <c r="P422" s="11"/>
    </row>
    <row r="423" spans="6:16" x14ac:dyDescent="0.2">
      <c r="F423" s="22"/>
      <c r="O423" s="11"/>
      <c r="P423" s="11"/>
    </row>
    <row r="424" spans="6:16" x14ac:dyDescent="0.2">
      <c r="F424" s="22"/>
      <c r="O424" s="11"/>
      <c r="P424" s="11"/>
    </row>
    <row r="425" spans="6:16" x14ac:dyDescent="0.2">
      <c r="F425" s="22"/>
      <c r="O425" s="11"/>
      <c r="P425" s="11"/>
    </row>
    <row r="426" spans="6:16" x14ac:dyDescent="0.2">
      <c r="F426" s="22"/>
      <c r="O426" s="11"/>
      <c r="P426" s="11"/>
    </row>
    <row r="427" spans="6:16" x14ac:dyDescent="0.2">
      <c r="F427" s="22"/>
      <c r="O427" s="11"/>
      <c r="P427" s="11"/>
    </row>
    <row r="428" spans="6:16" x14ac:dyDescent="0.2">
      <c r="F428" s="22"/>
      <c r="O428" s="11"/>
      <c r="P428" s="11"/>
    </row>
    <row r="429" spans="6:16" x14ac:dyDescent="0.2">
      <c r="F429" s="22"/>
      <c r="O429" s="11"/>
      <c r="P429" s="11"/>
    </row>
    <row r="430" spans="6:16" x14ac:dyDescent="0.2">
      <c r="F430" s="22"/>
      <c r="O430" s="11"/>
      <c r="P430" s="11"/>
    </row>
    <row r="431" spans="6:16" x14ac:dyDescent="0.2">
      <c r="F431" s="22"/>
      <c r="O431" s="11"/>
      <c r="P431" s="11"/>
    </row>
    <row r="432" spans="6:16" x14ac:dyDescent="0.2">
      <c r="F432" s="22"/>
      <c r="O432" s="11"/>
      <c r="P432" s="11"/>
    </row>
    <row r="433" spans="6:16" x14ac:dyDescent="0.2">
      <c r="F433" s="22"/>
      <c r="O433" s="11"/>
      <c r="P433" s="11"/>
    </row>
    <row r="434" spans="6:16" x14ac:dyDescent="0.2">
      <c r="F434" s="22"/>
      <c r="O434" s="11"/>
      <c r="P434" s="11"/>
    </row>
    <row r="435" spans="6:16" x14ac:dyDescent="0.2">
      <c r="F435" s="22"/>
      <c r="O435" s="11"/>
      <c r="P435" s="11"/>
    </row>
    <row r="436" spans="6:16" x14ac:dyDescent="0.2">
      <c r="F436" s="22"/>
      <c r="O436" s="11"/>
      <c r="P436" s="11"/>
    </row>
    <row r="437" spans="6:16" x14ac:dyDescent="0.2">
      <c r="F437" s="22"/>
      <c r="O437" s="11"/>
      <c r="P437" s="11"/>
    </row>
    <row r="438" spans="6:16" x14ac:dyDescent="0.2">
      <c r="F438" s="22"/>
      <c r="O438" s="11"/>
      <c r="P438" s="11"/>
    </row>
    <row r="439" spans="6:16" x14ac:dyDescent="0.2">
      <c r="F439" s="22"/>
      <c r="O439" s="11"/>
      <c r="P439" s="11"/>
    </row>
    <row r="440" spans="6:16" x14ac:dyDescent="0.2">
      <c r="F440" s="22"/>
      <c r="O440" s="11"/>
      <c r="P440" s="11"/>
    </row>
    <row r="441" spans="6:16" x14ac:dyDescent="0.2">
      <c r="F441" s="22"/>
      <c r="O441" s="11"/>
      <c r="P441" s="11"/>
    </row>
    <row r="442" spans="6:16" x14ac:dyDescent="0.2">
      <c r="F442" s="22"/>
      <c r="O442" s="11"/>
      <c r="P442" s="11"/>
    </row>
    <row r="443" spans="6:16" x14ac:dyDescent="0.2">
      <c r="F443" s="22"/>
      <c r="O443" s="11"/>
      <c r="P443" s="11"/>
    </row>
    <row r="444" spans="6:16" x14ac:dyDescent="0.2">
      <c r="F444" s="22"/>
      <c r="O444" s="11"/>
      <c r="P444" s="11"/>
    </row>
    <row r="445" spans="6:16" x14ac:dyDescent="0.2">
      <c r="F445" s="22"/>
      <c r="O445" s="11"/>
      <c r="P445" s="11"/>
    </row>
    <row r="446" spans="6:16" x14ac:dyDescent="0.2">
      <c r="F446" s="22"/>
      <c r="O446" s="11"/>
      <c r="P446" s="11"/>
    </row>
    <row r="447" spans="6:16" x14ac:dyDescent="0.2">
      <c r="F447" s="22"/>
      <c r="O447" s="11"/>
      <c r="P447" s="11"/>
    </row>
    <row r="448" spans="6:16" x14ac:dyDescent="0.2">
      <c r="F448" s="22"/>
      <c r="O448" s="11"/>
      <c r="P448" s="11"/>
    </row>
    <row r="449" spans="6:16" x14ac:dyDescent="0.2">
      <c r="F449" s="22"/>
      <c r="O449" s="11"/>
      <c r="P449" s="11"/>
    </row>
    <row r="450" spans="6:16" x14ac:dyDescent="0.2">
      <c r="F450" s="22"/>
      <c r="O450" s="11"/>
      <c r="P450" s="11"/>
    </row>
    <row r="451" spans="6:16" x14ac:dyDescent="0.2">
      <c r="F451" s="22"/>
      <c r="O451" s="11"/>
      <c r="P451" s="11"/>
    </row>
    <row r="452" spans="6:16" x14ac:dyDescent="0.2">
      <c r="F452" s="22"/>
      <c r="O452" s="11"/>
      <c r="P452" s="11"/>
    </row>
    <row r="453" spans="6:16" x14ac:dyDescent="0.2">
      <c r="F453" s="22"/>
      <c r="O453" s="11"/>
      <c r="P453" s="11"/>
    </row>
    <row r="454" spans="6:16" x14ac:dyDescent="0.2">
      <c r="F454" s="22"/>
      <c r="O454" s="11"/>
      <c r="P454" s="11"/>
    </row>
    <row r="455" spans="6:16" x14ac:dyDescent="0.2">
      <c r="F455" s="22"/>
      <c r="O455" s="11"/>
      <c r="P455" s="11"/>
    </row>
    <row r="456" spans="6:16" x14ac:dyDescent="0.2">
      <c r="F456" s="22"/>
      <c r="O456" s="11"/>
      <c r="P456" s="11"/>
    </row>
    <row r="457" spans="6:16" x14ac:dyDescent="0.2">
      <c r="F457" s="22"/>
      <c r="O457" s="11"/>
      <c r="P457" s="11"/>
    </row>
    <row r="458" spans="6:16" x14ac:dyDescent="0.2">
      <c r="F458" s="22"/>
      <c r="O458" s="11"/>
      <c r="P458" s="11"/>
    </row>
    <row r="459" spans="6:16" x14ac:dyDescent="0.2">
      <c r="F459" s="22"/>
      <c r="O459" s="11"/>
      <c r="P459" s="11"/>
    </row>
    <row r="460" spans="6:16" x14ac:dyDescent="0.2">
      <c r="F460" s="22"/>
      <c r="O460" s="11"/>
      <c r="P460" s="11"/>
    </row>
    <row r="461" spans="6:16" x14ac:dyDescent="0.2">
      <c r="F461" s="22"/>
      <c r="O461" s="11"/>
      <c r="P461" s="11"/>
    </row>
    <row r="462" spans="6:16" x14ac:dyDescent="0.2">
      <c r="F462" s="22"/>
      <c r="O462" s="11"/>
      <c r="P462" s="11"/>
    </row>
    <row r="463" spans="6:16" x14ac:dyDescent="0.2">
      <c r="F463" s="22"/>
      <c r="O463" s="11"/>
      <c r="P463" s="11"/>
    </row>
    <row r="464" spans="6:16" x14ac:dyDescent="0.2">
      <c r="F464" s="22"/>
      <c r="O464" s="11"/>
      <c r="P464" s="11"/>
    </row>
    <row r="465" spans="6:16" x14ac:dyDescent="0.2">
      <c r="F465" s="22"/>
      <c r="O465" s="11"/>
      <c r="P465" s="11"/>
    </row>
    <row r="466" spans="6:16" x14ac:dyDescent="0.2">
      <c r="F466" s="22"/>
      <c r="O466" s="11"/>
      <c r="P466" s="11"/>
    </row>
    <row r="467" spans="6:16" x14ac:dyDescent="0.2">
      <c r="F467" s="22"/>
      <c r="O467" s="11"/>
      <c r="P467" s="11"/>
    </row>
    <row r="468" spans="6:16" x14ac:dyDescent="0.2">
      <c r="F468" s="22"/>
      <c r="O468" s="11"/>
      <c r="P468" s="11"/>
    </row>
    <row r="469" spans="6:16" x14ac:dyDescent="0.2">
      <c r="F469" s="22"/>
      <c r="O469" s="11"/>
      <c r="P469" s="11"/>
    </row>
    <row r="470" spans="6:16" x14ac:dyDescent="0.2">
      <c r="F470" s="22"/>
      <c r="O470" s="11"/>
      <c r="P470" s="11"/>
    </row>
    <row r="471" spans="6:16" x14ac:dyDescent="0.2">
      <c r="F471" s="22"/>
      <c r="O471" s="11"/>
      <c r="P471" s="11"/>
    </row>
    <row r="472" spans="6:16" x14ac:dyDescent="0.2">
      <c r="F472" s="22"/>
      <c r="O472" s="11"/>
      <c r="P472" s="11"/>
    </row>
    <row r="473" spans="6:16" x14ac:dyDescent="0.2">
      <c r="F473" s="22"/>
      <c r="O473" s="11"/>
      <c r="P473" s="11"/>
    </row>
    <row r="474" spans="6:16" x14ac:dyDescent="0.2">
      <c r="F474" s="22"/>
      <c r="O474" s="11"/>
      <c r="P474" s="11"/>
    </row>
    <row r="475" spans="6:16" x14ac:dyDescent="0.2">
      <c r="F475" s="22"/>
      <c r="O475" s="11"/>
      <c r="P475" s="11"/>
    </row>
    <row r="476" spans="6:16" x14ac:dyDescent="0.2">
      <c r="F476" s="22"/>
      <c r="O476" s="11"/>
      <c r="P476" s="11"/>
    </row>
    <row r="477" spans="6:16" x14ac:dyDescent="0.2">
      <c r="F477" s="22"/>
      <c r="O477" s="11"/>
      <c r="P477" s="11"/>
    </row>
    <row r="478" spans="6:16" x14ac:dyDescent="0.2">
      <c r="F478" s="22"/>
      <c r="O478" s="11"/>
      <c r="P478" s="11"/>
    </row>
    <row r="479" spans="6:16" x14ac:dyDescent="0.2">
      <c r="F479" s="22"/>
      <c r="O479" s="11"/>
      <c r="P479" s="11"/>
    </row>
    <row r="480" spans="6:16" x14ac:dyDescent="0.2">
      <c r="F480" s="22"/>
      <c r="O480" s="11"/>
      <c r="P480" s="11"/>
    </row>
    <row r="481" spans="6:16" x14ac:dyDescent="0.2">
      <c r="F481" s="22"/>
      <c r="O481" s="11"/>
      <c r="P481" s="11"/>
    </row>
    <row r="482" spans="6:16" x14ac:dyDescent="0.2">
      <c r="F482" s="22"/>
      <c r="O482" s="11"/>
      <c r="P482" s="11"/>
    </row>
    <row r="483" spans="6:16" x14ac:dyDescent="0.2">
      <c r="F483" s="22"/>
      <c r="O483" s="11"/>
      <c r="P483" s="11"/>
    </row>
    <row r="484" spans="6:16" x14ac:dyDescent="0.2">
      <c r="F484" s="22"/>
      <c r="O484" s="11"/>
      <c r="P484" s="11"/>
    </row>
    <row r="485" spans="6:16" x14ac:dyDescent="0.2">
      <c r="F485" s="22"/>
      <c r="O485" s="11"/>
      <c r="P485" s="11"/>
    </row>
    <row r="486" spans="6:16" x14ac:dyDescent="0.2">
      <c r="F486" s="22"/>
      <c r="O486" s="11"/>
      <c r="P486" s="11"/>
    </row>
    <row r="487" spans="6:16" x14ac:dyDescent="0.2">
      <c r="F487" s="22"/>
      <c r="O487" s="11"/>
      <c r="P487" s="11"/>
    </row>
    <row r="488" spans="6:16" x14ac:dyDescent="0.2">
      <c r="F488" s="22"/>
      <c r="O488" s="11"/>
      <c r="P488" s="11"/>
    </row>
    <row r="489" spans="6:16" x14ac:dyDescent="0.2">
      <c r="F489" s="22"/>
      <c r="O489" s="11"/>
      <c r="P489" s="11"/>
    </row>
    <row r="490" spans="6:16" x14ac:dyDescent="0.2">
      <c r="F490" s="22"/>
      <c r="O490" s="11"/>
      <c r="P490" s="11"/>
    </row>
    <row r="491" spans="6:16" x14ac:dyDescent="0.2">
      <c r="F491" s="22"/>
      <c r="O491" s="11"/>
      <c r="P491" s="11"/>
    </row>
    <row r="492" spans="6:16" x14ac:dyDescent="0.2">
      <c r="F492" s="22"/>
      <c r="O492" s="11"/>
      <c r="P492" s="11"/>
    </row>
    <row r="493" spans="6:16" x14ac:dyDescent="0.2">
      <c r="F493" s="22"/>
      <c r="O493" s="11"/>
      <c r="P493" s="11"/>
    </row>
    <row r="494" spans="6:16" x14ac:dyDescent="0.2">
      <c r="F494" s="22"/>
      <c r="O494" s="11"/>
      <c r="P494" s="11"/>
    </row>
    <row r="495" spans="6:16" x14ac:dyDescent="0.2">
      <c r="F495" s="22"/>
      <c r="O495" s="11"/>
      <c r="P495" s="11"/>
    </row>
    <row r="496" spans="6:16" x14ac:dyDescent="0.2">
      <c r="F496" s="22"/>
      <c r="O496" s="11"/>
      <c r="P496" s="11"/>
    </row>
    <row r="497" spans="6:16" x14ac:dyDescent="0.2">
      <c r="F497" s="22"/>
      <c r="O497" s="11"/>
      <c r="P497" s="11"/>
    </row>
    <row r="498" spans="6:16" x14ac:dyDescent="0.2">
      <c r="F498" s="22"/>
      <c r="O498" s="11"/>
      <c r="P498" s="11"/>
    </row>
    <row r="499" spans="6:16" x14ac:dyDescent="0.2">
      <c r="F499" s="22"/>
      <c r="O499" s="11"/>
      <c r="P499" s="11"/>
    </row>
    <row r="500" spans="6:16" x14ac:dyDescent="0.2">
      <c r="F500" s="22"/>
      <c r="O500" s="11"/>
      <c r="P500" s="11"/>
    </row>
    <row r="501" spans="6:16" x14ac:dyDescent="0.2">
      <c r="F501" s="22"/>
      <c r="O501" s="11"/>
      <c r="P501" s="11"/>
    </row>
    <row r="502" spans="6:16" x14ac:dyDescent="0.2">
      <c r="F502" s="22"/>
      <c r="O502" s="11"/>
      <c r="P502" s="11"/>
    </row>
    <row r="503" spans="6:16" x14ac:dyDescent="0.2">
      <c r="F503" s="22"/>
      <c r="O503" s="11"/>
      <c r="P503" s="11"/>
    </row>
    <row r="504" spans="6:16" x14ac:dyDescent="0.2">
      <c r="F504" s="22"/>
      <c r="O504" s="11"/>
      <c r="P504" s="11"/>
    </row>
    <row r="505" spans="6:16" x14ac:dyDescent="0.2">
      <c r="F505" s="22"/>
      <c r="O505" s="11"/>
      <c r="P505" s="11"/>
    </row>
    <row r="506" spans="6:16" x14ac:dyDescent="0.2">
      <c r="F506" s="22"/>
      <c r="O506" s="11"/>
      <c r="P506" s="11"/>
    </row>
    <row r="507" spans="6:16" x14ac:dyDescent="0.2">
      <c r="F507" s="22"/>
      <c r="O507" s="11"/>
      <c r="P507" s="11"/>
    </row>
    <row r="508" spans="6:16" x14ac:dyDescent="0.2">
      <c r="F508" s="22"/>
      <c r="O508" s="11"/>
      <c r="P508" s="11"/>
    </row>
    <row r="509" spans="6:16" x14ac:dyDescent="0.2">
      <c r="F509" s="22"/>
      <c r="O509" s="11"/>
      <c r="P509" s="11"/>
    </row>
    <row r="510" spans="6:16" x14ac:dyDescent="0.2">
      <c r="F510" s="22"/>
      <c r="O510" s="11"/>
      <c r="P510" s="11"/>
    </row>
    <row r="511" spans="6:16" x14ac:dyDescent="0.2">
      <c r="F511" s="22"/>
      <c r="O511" s="11"/>
      <c r="P511" s="11"/>
    </row>
    <row r="512" spans="6:16" x14ac:dyDescent="0.2">
      <c r="F512" s="22"/>
      <c r="O512" s="11"/>
      <c r="P512" s="11"/>
    </row>
    <row r="513" spans="6:16" x14ac:dyDescent="0.2">
      <c r="F513" s="22"/>
      <c r="O513" s="11"/>
      <c r="P513" s="11"/>
    </row>
    <row r="514" spans="6:16" x14ac:dyDescent="0.2">
      <c r="F514" s="22"/>
      <c r="O514" s="11"/>
      <c r="P514" s="11"/>
    </row>
    <row r="515" spans="6:16" x14ac:dyDescent="0.2">
      <c r="F515" s="22"/>
      <c r="O515" s="11"/>
      <c r="P515" s="11"/>
    </row>
    <row r="516" spans="6:16" x14ac:dyDescent="0.2">
      <c r="F516" s="22"/>
      <c r="O516" s="11"/>
      <c r="P516" s="11"/>
    </row>
    <row r="517" spans="6:16" x14ac:dyDescent="0.2">
      <c r="F517" s="22"/>
      <c r="O517" s="11"/>
      <c r="P517" s="11"/>
    </row>
    <row r="518" spans="6:16" x14ac:dyDescent="0.2">
      <c r="F518" s="22"/>
      <c r="O518" s="11"/>
      <c r="P518" s="11"/>
    </row>
    <row r="519" spans="6:16" x14ac:dyDescent="0.2">
      <c r="F519" s="22"/>
      <c r="O519" s="11"/>
      <c r="P519" s="11"/>
    </row>
    <row r="520" spans="6:16" x14ac:dyDescent="0.2">
      <c r="F520" s="22"/>
      <c r="O520" s="11"/>
      <c r="P520" s="11"/>
    </row>
    <row r="521" spans="6:16" x14ac:dyDescent="0.2">
      <c r="F521" s="22"/>
      <c r="O521" s="11"/>
      <c r="P521" s="11"/>
    </row>
    <row r="522" spans="6:16" x14ac:dyDescent="0.2">
      <c r="F522" s="22"/>
      <c r="O522" s="11"/>
      <c r="P522" s="11"/>
    </row>
    <row r="523" spans="6:16" x14ac:dyDescent="0.2">
      <c r="F523" s="22"/>
      <c r="O523" s="11"/>
      <c r="P523" s="11"/>
    </row>
    <row r="524" spans="6:16" x14ac:dyDescent="0.2">
      <c r="F524" s="22"/>
      <c r="O524" s="11"/>
      <c r="P524" s="11"/>
    </row>
    <row r="525" spans="6:16" x14ac:dyDescent="0.2">
      <c r="F525" s="22"/>
      <c r="O525" s="11"/>
      <c r="P525" s="11"/>
    </row>
    <row r="526" spans="6:16" x14ac:dyDescent="0.2">
      <c r="F526" s="22"/>
      <c r="O526" s="11"/>
      <c r="P526" s="11"/>
    </row>
    <row r="527" spans="6:16" x14ac:dyDescent="0.2">
      <c r="F527" s="22"/>
      <c r="O527" s="11"/>
      <c r="P527" s="11"/>
    </row>
    <row r="528" spans="6:16" x14ac:dyDescent="0.2">
      <c r="F528" s="22"/>
      <c r="O528" s="11"/>
      <c r="P528" s="11"/>
    </row>
    <row r="529" spans="6:16" x14ac:dyDescent="0.2">
      <c r="F529" s="22"/>
      <c r="O529" s="11"/>
      <c r="P529" s="11"/>
    </row>
    <row r="530" spans="6:16" x14ac:dyDescent="0.2">
      <c r="F530" s="22"/>
      <c r="O530" s="11"/>
      <c r="P530" s="11"/>
    </row>
    <row r="531" spans="6:16" x14ac:dyDescent="0.2">
      <c r="F531" s="22"/>
      <c r="O531" s="11"/>
      <c r="P531" s="11"/>
    </row>
    <row r="532" spans="6:16" x14ac:dyDescent="0.2">
      <c r="F532" s="22"/>
      <c r="O532" s="11"/>
      <c r="P532" s="11"/>
    </row>
    <row r="533" spans="6:16" x14ac:dyDescent="0.2">
      <c r="F533" s="22"/>
      <c r="O533" s="11"/>
      <c r="P533" s="11"/>
    </row>
    <row r="534" spans="6:16" x14ac:dyDescent="0.2">
      <c r="F534" s="22"/>
      <c r="O534" s="11"/>
      <c r="P534" s="11"/>
    </row>
    <row r="535" spans="6:16" x14ac:dyDescent="0.2">
      <c r="F535" s="22"/>
      <c r="O535" s="11"/>
      <c r="P535" s="11"/>
    </row>
    <row r="536" spans="6:16" x14ac:dyDescent="0.2">
      <c r="F536" s="22"/>
      <c r="O536" s="11"/>
      <c r="P536" s="11"/>
    </row>
    <row r="537" spans="6:16" x14ac:dyDescent="0.2">
      <c r="F537" s="22"/>
      <c r="O537" s="11"/>
      <c r="P537" s="11"/>
    </row>
    <row r="538" spans="6:16" x14ac:dyDescent="0.2">
      <c r="F538" s="22"/>
      <c r="O538" s="11"/>
      <c r="P538" s="11"/>
    </row>
    <row r="539" spans="6:16" x14ac:dyDescent="0.2">
      <c r="F539" s="22"/>
      <c r="O539" s="11"/>
      <c r="P539" s="11"/>
    </row>
    <row r="540" spans="6:16" x14ac:dyDescent="0.2">
      <c r="F540" s="22"/>
      <c r="O540" s="11"/>
      <c r="P540" s="11"/>
    </row>
    <row r="541" spans="6:16" x14ac:dyDescent="0.2">
      <c r="F541" s="22"/>
      <c r="O541" s="11"/>
      <c r="P541" s="11"/>
    </row>
    <row r="542" spans="6:16" x14ac:dyDescent="0.2">
      <c r="F542" s="22"/>
      <c r="O542" s="11"/>
      <c r="P542" s="11"/>
    </row>
    <row r="543" spans="6:16" x14ac:dyDescent="0.2">
      <c r="F543" s="22"/>
      <c r="O543" s="11"/>
      <c r="P543" s="11"/>
    </row>
    <row r="544" spans="6:16" x14ac:dyDescent="0.2">
      <c r="F544" s="22"/>
      <c r="O544" s="11"/>
      <c r="P544" s="11"/>
    </row>
    <row r="545" spans="6:16" x14ac:dyDescent="0.2">
      <c r="F545" s="22"/>
      <c r="O545" s="11"/>
      <c r="P545" s="11"/>
    </row>
    <row r="546" spans="6:16" x14ac:dyDescent="0.2">
      <c r="F546" s="22"/>
      <c r="O546" s="11"/>
      <c r="P546" s="11"/>
    </row>
    <row r="547" spans="6:16" x14ac:dyDescent="0.2">
      <c r="F547" s="22"/>
      <c r="O547" s="11"/>
      <c r="P547" s="11"/>
    </row>
    <row r="548" spans="6:16" x14ac:dyDescent="0.2">
      <c r="F548" s="22"/>
      <c r="O548" s="11"/>
      <c r="P548" s="11"/>
    </row>
    <row r="549" spans="6:16" x14ac:dyDescent="0.2">
      <c r="F549" s="22"/>
      <c r="O549" s="11"/>
      <c r="P549" s="11"/>
    </row>
    <row r="550" spans="6:16" x14ac:dyDescent="0.2">
      <c r="F550" s="22"/>
      <c r="O550" s="11"/>
      <c r="P550" s="11"/>
    </row>
    <row r="551" spans="6:16" x14ac:dyDescent="0.2">
      <c r="F551" s="22"/>
      <c r="O551" s="11"/>
      <c r="P551" s="11"/>
    </row>
    <row r="552" spans="6:16" x14ac:dyDescent="0.2">
      <c r="F552" s="22"/>
      <c r="O552" s="11"/>
      <c r="P552" s="11"/>
    </row>
    <row r="553" spans="6:16" x14ac:dyDescent="0.2">
      <c r="F553" s="22"/>
      <c r="O553" s="11"/>
      <c r="P553" s="11"/>
    </row>
    <row r="554" spans="6:16" x14ac:dyDescent="0.2">
      <c r="F554" s="22"/>
      <c r="O554" s="11"/>
      <c r="P554" s="11"/>
    </row>
    <row r="555" spans="6:16" x14ac:dyDescent="0.2">
      <c r="F555" s="22"/>
      <c r="O555" s="11"/>
      <c r="P555" s="11"/>
    </row>
    <row r="556" spans="6:16" x14ac:dyDescent="0.2">
      <c r="F556" s="22"/>
      <c r="O556" s="11"/>
      <c r="P556" s="11"/>
    </row>
    <row r="557" spans="6:16" x14ac:dyDescent="0.2">
      <c r="F557" s="22"/>
      <c r="O557" s="11"/>
      <c r="P557" s="11"/>
    </row>
    <row r="558" spans="6:16" x14ac:dyDescent="0.2">
      <c r="F558" s="22"/>
      <c r="O558" s="11"/>
      <c r="P558" s="11"/>
    </row>
    <row r="559" spans="6:16" x14ac:dyDescent="0.2">
      <c r="F559" s="22"/>
      <c r="O559" s="11"/>
      <c r="P559" s="11"/>
    </row>
    <row r="560" spans="6:16" x14ac:dyDescent="0.2">
      <c r="F560" s="22"/>
      <c r="O560" s="11"/>
      <c r="P560" s="11"/>
    </row>
    <row r="561" spans="6:16" x14ac:dyDescent="0.2">
      <c r="F561" s="22"/>
      <c r="O561" s="11"/>
      <c r="P561" s="11"/>
    </row>
    <row r="562" spans="6:16" x14ac:dyDescent="0.2">
      <c r="F562" s="22"/>
      <c r="O562" s="11"/>
      <c r="P562" s="11"/>
    </row>
    <row r="563" spans="6:16" x14ac:dyDescent="0.2">
      <c r="F563" s="22"/>
      <c r="O563" s="11"/>
      <c r="P563" s="11"/>
    </row>
    <row r="564" spans="6:16" x14ac:dyDescent="0.2">
      <c r="F564" s="22"/>
      <c r="O564" s="11"/>
      <c r="P564" s="11"/>
    </row>
    <row r="565" spans="6:16" x14ac:dyDescent="0.2">
      <c r="F565" s="22"/>
      <c r="O565" s="11"/>
      <c r="P565" s="11"/>
    </row>
    <row r="566" spans="6:16" x14ac:dyDescent="0.2">
      <c r="F566" s="22"/>
      <c r="O566" s="11"/>
      <c r="P566" s="11"/>
    </row>
    <row r="567" spans="6:16" x14ac:dyDescent="0.2">
      <c r="F567" s="22"/>
      <c r="O567" s="11"/>
      <c r="P567" s="11"/>
    </row>
    <row r="568" spans="6:16" x14ac:dyDescent="0.2">
      <c r="F568" s="22"/>
      <c r="O568" s="11"/>
      <c r="P568" s="11"/>
    </row>
    <row r="569" spans="6:16" x14ac:dyDescent="0.2">
      <c r="F569" s="22"/>
      <c r="O569" s="11"/>
      <c r="P569" s="11"/>
    </row>
    <row r="570" spans="6:16" x14ac:dyDescent="0.2">
      <c r="F570" s="22"/>
      <c r="O570" s="11"/>
      <c r="P570" s="11"/>
    </row>
    <row r="571" spans="6:16" x14ac:dyDescent="0.2">
      <c r="F571" s="22"/>
      <c r="O571" s="11"/>
      <c r="P571" s="11"/>
    </row>
    <row r="572" spans="6:16" x14ac:dyDescent="0.2">
      <c r="F572" s="22"/>
      <c r="O572" s="11"/>
      <c r="P572" s="11"/>
    </row>
    <row r="573" spans="6:16" x14ac:dyDescent="0.2">
      <c r="F573" s="22"/>
      <c r="O573" s="11"/>
      <c r="P573" s="11"/>
    </row>
    <row r="574" spans="6:16" x14ac:dyDescent="0.2">
      <c r="F574" s="22"/>
      <c r="O574" s="11"/>
      <c r="P574" s="11"/>
    </row>
    <row r="575" spans="6:16" x14ac:dyDescent="0.2">
      <c r="F575" s="22"/>
      <c r="O575" s="11"/>
      <c r="P575" s="11"/>
    </row>
    <row r="576" spans="6:16" x14ac:dyDescent="0.2">
      <c r="F576" s="22"/>
      <c r="O576" s="11"/>
      <c r="P576" s="11"/>
    </row>
    <row r="577" spans="6:16" x14ac:dyDescent="0.2">
      <c r="F577" s="22"/>
      <c r="O577" s="11"/>
      <c r="P577" s="11"/>
    </row>
    <row r="578" spans="6:16" x14ac:dyDescent="0.2">
      <c r="F578" s="22"/>
      <c r="O578" s="11"/>
      <c r="P578" s="11"/>
    </row>
    <row r="579" spans="6:16" x14ac:dyDescent="0.2">
      <c r="F579" s="22"/>
      <c r="O579" s="11"/>
      <c r="P579" s="11"/>
    </row>
    <row r="580" spans="6:16" x14ac:dyDescent="0.2">
      <c r="F580" s="22"/>
      <c r="O580" s="11"/>
      <c r="P580" s="11"/>
    </row>
    <row r="581" spans="6:16" x14ac:dyDescent="0.2">
      <c r="F581" s="22"/>
      <c r="O581" s="11"/>
      <c r="P581" s="11"/>
    </row>
    <row r="582" spans="6:16" x14ac:dyDescent="0.2">
      <c r="F582" s="22"/>
      <c r="O582" s="11"/>
      <c r="P582" s="11"/>
    </row>
    <row r="583" spans="6:16" x14ac:dyDescent="0.2">
      <c r="F583" s="22"/>
      <c r="O583" s="11"/>
      <c r="P583" s="11"/>
    </row>
    <row r="584" spans="6:16" x14ac:dyDescent="0.2">
      <c r="F584" s="22"/>
      <c r="O584" s="11"/>
      <c r="P584" s="11"/>
    </row>
    <row r="585" spans="6:16" x14ac:dyDescent="0.2">
      <c r="F585" s="22"/>
      <c r="O585" s="11"/>
      <c r="P585" s="11"/>
    </row>
    <row r="586" spans="6:16" x14ac:dyDescent="0.2">
      <c r="F586" s="22"/>
      <c r="O586" s="11"/>
      <c r="P586" s="11"/>
    </row>
    <row r="587" spans="6:16" x14ac:dyDescent="0.2">
      <c r="F587" s="22"/>
      <c r="O587" s="11"/>
      <c r="P587" s="11"/>
    </row>
    <row r="588" spans="6:16" x14ac:dyDescent="0.2">
      <c r="F588" s="22"/>
      <c r="O588" s="11"/>
      <c r="P588" s="11"/>
    </row>
    <row r="589" spans="6:16" x14ac:dyDescent="0.2">
      <c r="F589" s="22"/>
      <c r="O589" s="11"/>
      <c r="P589" s="11"/>
    </row>
    <row r="590" spans="6:16" x14ac:dyDescent="0.2">
      <c r="F590" s="22"/>
      <c r="O590" s="11"/>
      <c r="P590" s="11"/>
    </row>
    <row r="591" spans="6:16" x14ac:dyDescent="0.2">
      <c r="F591" s="22"/>
      <c r="O591" s="11"/>
      <c r="P591" s="11"/>
    </row>
    <row r="592" spans="6:16" x14ac:dyDescent="0.2">
      <c r="F592" s="22"/>
      <c r="O592" s="11"/>
      <c r="P592" s="11"/>
    </row>
    <row r="593" spans="6:16" x14ac:dyDescent="0.2">
      <c r="F593" s="22"/>
      <c r="O593" s="11"/>
      <c r="P593" s="11"/>
    </row>
    <row r="594" spans="6:16" x14ac:dyDescent="0.2">
      <c r="F594" s="22"/>
      <c r="O594" s="11"/>
      <c r="P594" s="11"/>
    </row>
    <row r="595" spans="6:16" x14ac:dyDescent="0.2">
      <c r="F595" s="22"/>
      <c r="O595" s="11"/>
      <c r="P595" s="11"/>
    </row>
    <row r="596" spans="6:16" x14ac:dyDescent="0.2">
      <c r="F596" s="22"/>
      <c r="O596" s="11"/>
      <c r="P596" s="11"/>
    </row>
    <row r="597" spans="6:16" x14ac:dyDescent="0.2">
      <c r="F597" s="22"/>
      <c r="O597" s="11"/>
      <c r="P597" s="11"/>
    </row>
    <row r="598" spans="6:16" x14ac:dyDescent="0.2">
      <c r="F598" s="22"/>
      <c r="O598" s="11"/>
      <c r="P598" s="11"/>
    </row>
    <row r="599" spans="6:16" x14ac:dyDescent="0.2">
      <c r="F599" s="22"/>
      <c r="O599" s="11"/>
      <c r="P599" s="11"/>
    </row>
    <row r="600" spans="6:16" x14ac:dyDescent="0.2">
      <c r="F600" s="22"/>
      <c r="O600" s="11"/>
      <c r="P600" s="11"/>
    </row>
    <row r="601" spans="6:16" x14ac:dyDescent="0.2">
      <c r="F601" s="22"/>
      <c r="O601" s="11"/>
      <c r="P601" s="11"/>
    </row>
    <row r="602" spans="6:16" x14ac:dyDescent="0.2">
      <c r="F602" s="22"/>
      <c r="O602" s="11"/>
      <c r="P602" s="11"/>
    </row>
    <row r="603" spans="6:16" x14ac:dyDescent="0.2">
      <c r="F603" s="22"/>
      <c r="O603" s="11"/>
      <c r="P603" s="11"/>
    </row>
    <row r="604" spans="6:16" x14ac:dyDescent="0.2">
      <c r="F604" s="22"/>
      <c r="O604" s="11"/>
      <c r="P604" s="11"/>
    </row>
    <row r="605" spans="6:16" x14ac:dyDescent="0.2">
      <c r="F605" s="22"/>
      <c r="O605" s="11"/>
      <c r="P605" s="11"/>
    </row>
    <row r="606" spans="6:16" x14ac:dyDescent="0.2">
      <c r="F606" s="22"/>
      <c r="O606" s="11"/>
      <c r="P606" s="11"/>
    </row>
    <row r="607" spans="6:16" x14ac:dyDescent="0.2">
      <c r="F607" s="22"/>
      <c r="O607" s="11"/>
      <c r="P607" s="11"/>
    </row>
    <row r="608" spans="6:16" x14ac:dyDescent="0.2">
      <c r="F608" s="22"/>
      <c r="O608" s="11"/>
      <c r="P608" s="11"/>
    </row>
    <row r="609" spans="6:16" x14ac:dyDescent="0.2">
      <c r="F609" s="22"/>
      <c r="O609" s="11"/>
      <c r="P609" s="11"/>
    </row>
    <row r="610" spans="6:16" x14ac:dyDescent="0.2">
      <c r="F610" s="22"/>
      <c r="O610" s="11"/>
      <c r="P610" s="11"/>
    </row>
    <row r="611" spans="6:16" x14ac:dyDescent="0.2">
      <c r="F611" s="22"/>
      <c r="O611" s="11"/>
      <c r="P611" s="11"/>
    </row>
    <row r="612" spans="6:16" x14ac:dyDescent="0.2">
      <c r="F612" s="22"/>
      <c r="O612" s="11"/>
      <c r="P612" s="11"/>
    </row>
    <row r="613" spans="6:16" x14ac:dyDescent="0.2">
      <c r="F613" s="22"/>
      <c r="O613" s="11"/>
      <c r="P613" s="11"/>
    </row>
    <row r="614" spans="6:16" x14ac:dyDescent="0.2">
      <c r="F614" s="22"/>
      <c r="O614" s="11"/>
      <c r="P614" s="11"/>
    </row>
    <row r="615" spans="6:16" x14ac:dyDescent="0.2">
      <c r="F615" s="22"/>
      <c r="O615" s="11"/>
      <c r="P615" s="11"/>
    </row>
    <row r="616" spans="6:16" x14ac:dyDescent="0.2">
      <c r="F616" s="22"/>
      <c r="O616" s="11"/>
      <c r="P616" s="11"/>
    </row>
    <row r="617" spans="6:16" x14ac:dyDescent="0.2">
      <c r="F617" s="22"/>
      <c r="O617" s="11"/>
      <c r="P617" s="11"/>
    </row>
    <row r="618" spans="6:16" x14ac:dyDescent="0.2">
      <c r="F618" s="22"/>
      <c r="O618" s="11"/>
      <c r="P618" s="11"/>
    </row>
    <row r="619" spans="6:16" x14ac:dyDescent="0.2">
      <c r="F619" s="22"/>
      <c r="O619" s="11"/>
      <c r="P619" s="11"/>
    </row>
    <row r="620" spans="6:16" x14ac:dyDescent="0.2">
      <c r="F620" s="22"/>
      <c r="O620" s="11"/>
      <c r="P620" s="11"/>
    </row>
    <row r="621" spans="6:16" x14ac:dyDescent="0.2">
      <c r="F621" s="22"/>
      <c r="O621" s="11"/>
      <c r="P621" s="11"/>
    </row>
    <row r="622" spans="6:16" x14ac:dyDescent="0.2">
      <c r="F622" s="22"/>
      <c r="O622" s="11"/>
      <c r="P622" s="11"/>
    </row>
    <row r="623" spans="6:16" x14ac:dyDescent="0.2">
      <c r="F623" s="22"/>
      <c r="O623" s="11"/>
      <c r="P623" s="11"/>
    </row>
    <row r="624" spans="6:16" x14ac:dyDescent="0.2">
      <c r="F624" s="22"/>
      <c r="O624" s="11"/>
      <c r="P624" s="11"/>
    </row>
    <row r="625" spans="6:16" x14ac:dyDescent="0.2">
      <c r="F625" s="22"/>
      <c r="O625" s="11"/>
      <c r="P625" s="11"/>
    </row>
    <row r="626" spans="6:16" x14ac:dyDescent="0.2">
      <c r="F626" s="22"/>
      <c r="O626" s="11"/>
      <c r="P626" s="11"/>
    </row>
    <row r="627" spans="6:16" x14ac:dyDescent="0.2">
      <c r="F627" s="22"/>
      <c r="O627" s="11"/>
      <c r="P627" s="11"/>
    </row>
    <row r="628" spans="6:16" x14ac:dyDescent="0.2">
      <c r="F628" s="22"/>
      <c r="O628" s="11"/>
      <c r="P628" s="11"/>
    </row>
    <row r="629" spans="6:16" x14ac:dyDescent="0.2">
      <c r="F629" s="22"/>
      <c r="O629" s="11"/>
      <c r="P629" s="11"/>
    </row>
    <row r="630" spans="6:16" x14ac:dyDescent="0.2">
      <c r="F630" s="22"/>
      <c r="O630" s="11"/>
      <c r="P630" s="11"/>
    </row>
    <row r="631" spans="6:16" x14ac:dyDescent="0.2">
      <c r="F631" s="22"/>
      <c r="O631" s="11"/>
      <c r="P631" s="11"/>
    </row>
    <row r="632" spans="6:16" x14ac:dyDescent="0.2">
      <c r="F632" s="22"/>
      <c r="O632" s="11"/>
      <c r="P632" s="11"/>
    </row>
    <row r="633" spans="6:16" x14ac:dyDescent="0.2">
      <c r="F633" s="22"/>
      <c r="O633" s="11"/>
      <c r="P633" s="11"/>
    </row>
    <row r="634" spans="6:16" x14ac:dyDescent="0.2">
      <c r="F634" s="22"/>
      <c r="O634" s="11"/>
      <c r="P634" s="11"/>
    </row>
    <row r="635" spans="6:16" x14ac:dyDescent="0.2">
      <c r="F635" s="22"/>
      <c r="O635" s="11"/>
      <c r="P635" s="11"/>
    </row>
    <row r="636" spans="6:16" x14ac:dyDescent="0.2">
      <c r="F636" s="22"/>
      <c r="O636" s="11"/>
      <c r="P636" s="11"/>
    </row>
    <row r="637" spans="6:16" x14ac:dyDescent="0.2">
      <c r="F637" s="22"/>
      <c r="O637" s="11"/>
      <c r="P637" s="11"/>
    </row>
    <row r="638" spans="6:16" x14ac:dyDescent="0.2">
      <c r="F638" s="22"/>
      <c r="O638" s="11"/>
      <c r="P638" s="11"/>
    </row>
    <row r="639" spans="6:16" x14ac:dyDescent="0.2">
      <c r="F639" s="22"/>
      <c r="O639" s="11"/>
      <c r="P639" s="11"/>
    </row>
    <row r="640" spans="6:16" x14ac:dyDescent="0.2">
      <c r="F640" s="22"/>
      <c r="O640" s="11"/>
      <c r="P640" s="11"/>
    </row>
    <row r="641" spans="6:16" x14ac:dyDescent="0.2">
      <c r="F641" s="22"/>
      <c r="O641" s="11"/>
      <c r="P641" s="11"/>
    </row>
    <row r="642" spans="6:16" x14ac:dyDescent="0.2">
      <c r="F642" s="22"/>
      <c r="O642" s="11"/>
      <c r="P642" s="11"/>
    </row>
    <row r="643" spans="6:16" x14ac:dyDescent="0.2">
      <c r="F643" s="22"/>
      <c r="O643" s="11"/>
      <c r="P643" s="11"/>
    </row>
    <row r="644" spans="6:16" x14ac:dyDescent="0.2">
      <c r="F644" s="22"/>
      <c r="O644" s="11"/>
      <c r="P644" s="11"/>
    </row>
    <row r="645" spans="6:16" x14ac:dyDescent="0.2">
      <c r="F645" s="22"/>
      <c r="O645" s="11"/>
      <c r="P645" s="11"/>
    </row>
    <row r="646" spans="6:16" x14ac:dyDescent="0.2">
      <c r="F646" s="22"/>
      <c r="O646" s="11"/>
      <c r="P646" s="11"/>
    </row>
    <row r="647" spans="6:16" x14ac:dyDescent="0.2">
      <c r="F647" s="22"/>
      <c r="O647" s="11"/>
      <c r="P647" s="11"/>
    </row>
    <row r="648" spans="6:16" x14ac:dyDescent="0.2">
      <c r="F648" s="22"/>
      <c r="O648" s="11"/>
      <c r="P648" s="11"/>
    </row>
    <row r="649" spans="6:16" x14ac:dyDescent="0.2">
      <c r="F649" s="22"/>
      <c r="O649" s="11"/>
      <c r="P649" s="11"/>
    </row>
    <row r="650" spans="6:16" x14ac:dyDescent="0.2">
      <c r="F650" s="22"/>
      <c r="O650" s="11"/>
      <c r="P650" s="11"/>
    </row>
    <row r="651" spans="6:16" x14ac:dyDescent="0.2">
      <c r="F651" s="22"/>
      <c r="O651" s="11"/>
      <c r="P651" s="11"/>
    </row>
    <row r="652" spans="6:16" x14ac:dyDescent="0.2">
      <c r="F652" s="22"/>
      <c r="O652" s="11"/>
      <c r="P652" s="11"/>
    </row>
    <row r="653" spans="6:16" x14ac:dyDescent="0.2">
      <c r="F653" s="22"/>
      <c r="O653" s="11"/>
      <c r="P653" s="11"/>
    </row>
    <row r="654" spans="6:16" x14ac:dyDescent="0.2">
      <c r="F654" s="22"/>
      <c r="O654" s="11"/>
      <c r="P654" s="11"/>
    </row>
    <row r="655" spans="6:16" x14ac:dyDescent="0.2">
      <c r="F655" s="22"/>
      <c r="O655" s="11"/>
      <c r="P655" s="11"/>
    </row>
    <row r="656" spans="6:16" x14ac:dyDescent="0.2">
      <c r="F656" s="22"/>
      <c r="O656" s="11"/>
      <c r="P656" s="11"/>
    </row>
    <row r="657" spans="6:16" x14ac:dyDescent="0.2">
      <c r="F657" s="22"/>
      <c r="O657" s="11"/>
      <c r="P657" s="11"/>
    </row>
    <row r="658" spans="6:16" x14ac:dyDescent="0.2">
      <c r="F658" s="22"/>
      <c r="O658" s="11"/>
      <c r="P658" s="11"/>
    </row>
    <row r="659" spans="6:16" x14ac:dyDescent="0.2">
      <c r="F659" s="22"/>
      <c r="O659" s="11"/>
      <c r="P659" s="11"/>
    </row>
    <row r="660" spans="6:16" x14ac:dyDescent="0.2">
      <c r="F660" s="22"/>
      <c r="O660" s="11"/>
      <c r="P660" s="11"/>
    </row>
    <row r="661" spans="6:16" x14ac:dyDescent="0.2">
      <c r="F661" s="22"/>
      <c r="O661" s="11"/>
      <c r="P661" s="11"/>
    </row>
    <row r="662" spans="6:16" x14ac:dyDescent="0.2">
      <c r="F662" s="22"/>
      <c r="O662" s="11"/>
      <c r="P662" s="11"/>
    </row>
    <row r="663" spans="6:16" x14ac:dyDescent="0.2">
      <c r="F663" s="22"/>
      <c r="O663" s="11"/>
      <c r="P663" s="11"/>
    </row>
    <row r="664" spans="6:16" x14ac:dyDescent="0.2">
      <c r="F664" s="22"/>
      <c r="O664" s="11"/>
      <c r="P664" s="11"/>
    </row>
    <row r="665" spans="6:16" x14ac:dyDescent="0.2">
      <c r="F665" s="22"/>
      <c r="O665" s="11"/>
      <c r="P665" s="11"/>
    </row>
    <row r="666" spans="6:16" x14ac:dyDescent="0.2">
      <c r="F666" s="22"/>
      <c r="O666" s="11"/>
      <c r="P666" s="11"/>
    </row>
    <row r="667" spans="6:16" x14ac:dyDescent="0.2">
      <c r="F667" s="22"/>
      <c r="O667" s="11"/>
      <c r="P667" s="11"/>
    </row>
    <row r="668" spans="6:16" x14ac:dyDescent="0.2">
      <c r="F668" s="22"/>
      <c r="O668" s="11"/>
      <c r="P668" s="11"/>
    </row>
    <row r="669" spans="6:16" x14ac:dyDescent="0.2">
      <c r="F669" s="22"/>
      <c r="O669" s="11"/>
      <c r="P669" s="11"/>
    </row>
    <row r="670" spans="6:16" x14ac:dyDescent="0.2">
      <c r="F670" s="22"/>
      <c r="O670" s="11"/>
      <c r="P670" s="11"/>
    </row>
    <row r="671" spans="6:16" x14ac:dyDescent="0.2">
      <c r="F671" s="22"/>
      <c r="O671" s="11"/>
      <c r="P671" s="11"/>
    </row>
    <row r="672" spans="6:16" x14ac:dyDescent="0.2">
      <c r="F672" s="22"/>
      <c r="O672" s="11"/>
      <c r="P672" s="11"/>
    </row>
    <row r="673" spans="6:16" x14ac:dyDescent="0.2">
      <c r="F673" s="22"/>
      <c r="O673" s="11"/>
      <c r="P673" s="11"/>
    </row>
    <row r="674" spans="6:16" x14ac:dyDescent="0.2">
      <c r="F674" s="22"/>
      <c r="O674" s="11"/>
      <c r="P674" s="11"/>
    </row>
    <row r="675" spans="6:16" x14ac:dyDescent="0.2">
      <c r="F675" s="22"/>
      <c r="O675" s="11"/>
      <c r="P675" s="11"/>
    </row>
    <row r="676" spans="6:16" x14ac:dyDescent="0.2">
      <c r="F676" s="22"/>
      <c r="O676" s="11"/>
      <c r="P676" s="11"/>
    </row>
    <row r="677" spans="6:16" x14ac:dyDescent="0.2">
      <c r="F677" s="22"/>
      <c r="O677" s="11"/>
      <c r="P677" s="11"/>
    </row>
    <row r="678" spans="6:16" x14ac:dyDescent="0.2">
      <c r="F678" s="22"/>
      <c r="O678" s="11"/>
      <c r="P678" s="11"/>
    </row>
    <row r="679" spans="6:16" x14ac:dyDescent="0.2">
      <c r="F679" s="22"/>
      <c r="O679" s="11"/>
      <c r="P679" s="11"/>
    </row>
    <row r="680" spans="6:16" x14ac:dyDescent="0.2">
      <c r="F680" s="22"/>
      <c r="O680" s="11"/>
      <c r="P680" s="11"/>
    </row>
    <row r="681" spans="6:16" x14ac:dyDescent="0.2">
      <c r="F681" s="22"/>
      <c r="O681" s="11"/>
      <c r="P681" s="11"/>
    </row>
    <row r="682" spans="6:16" x14ac:dyDescent="0.2">
      <c r="F682" s="22"/>
      <c r="O682" s="11"/>
      <c r="P682" s="11"/>
    </row>
    <row r="683" spans="6:16" x14ac:dyDescent="0.2">
      <c r="F683" s="22"/>
      <c r="O683" s="11"/>
      <c r="P683" s="11"/>
    </row>
    <row r="684" spans="6:16" x14ac:dyDescent="0.2">
      <c r="F684" s="22"/>
      <c r="O684" s="11"/>
      <c r="P684" s="11"/>
    </row>
    <row r="685" spans="6:16" x14ac:dyDescent="0.2">
      <c r="F685" s="22"/>
      <c r="O685" s="11"/>
      <c r="P685" s="11"/>
    </row>
    <row r="686" spans="6:16" x14ac:dyDescent="0.2">
      <c r="F686" s="22"/>
      <c r="O686" s="11"/>
      <c r="P686" s="11"/>
    </row>
    <row r="687" spans="6:16" x14ac:dyDescent="0.2">
      <c r="F687" s="22"/>
      <c r="O687" s="11"/>
      <c r="P687" s="11"/>
    </row>
    <row r="688" spans="6:16" x14ac:dyDescent="0.2">
      <c r="F688" s="22"/>
      <c r="O688" s="11"/>
      <c r="P688" s="11"/>
    </row>
    <row r="689" spans="6:16" x14ac:dyDescent="0.2">
      <c r="F689" s="22"/>
      <c r="O689" s="11"/>
      <c r="P689" s="11"/>
    </row>
    <row r="690" spans="6:16" x14ac:dyDescent="0.2">
      <c r="F690" s="22"/>
      <c r="O690" s="11"/>
      <c r="P690" s="11"/>
    </row>
    <row r="691" spans="6:16" x14ac:dyDescent="0.2">
      <c r="F691" s="22"/>
      <c r="O691" s="11"/>
      <c r="P691" s="11"/>
    </row>
    <row r="692" spans="6:16" x14ac:dyDescent="0.2">
      <c r="F692" s="22"/>
      <c r="O692" s="11"/>
      <c r="P692" s="11"/>
    </row>
    <row r="693" spans="6:16" x14ac:dyDescent="0.2">
      <c r="F693" s="22"/>
      <c r="O693" s="11"/>
      <c r="P693" s="11"/>
    </row>
    <row r="694" spans="6:16" x14ac:dyDescent="0.2">
      <c r="F694" s="22"/>
      <c r="O694" s="11"/>
      <c r="P694" s="11"/>
    </row>
    <row r="695" spans="6:16" x14ac:dyDescent="0.2">
      <c r="F695" s="22"/>
      <c r="O695" s="11"/>
      <c r="P695" s="11"/>
    </row>
    <row r="696" spans="6:16" x14ac:dyDescent="0.2">
      <c r="F696" s="22"/>
      <c r="O696" s="11"/>
      <c r="P696" s="11"/>
    </row>
    <row r="697" spans="6:16" x14ac:dyDescent="0.2">
      <c r="F697" s="22"/>
      <c r="O697" s="11"/>
      <c r="P697" s="11"/>
    </row>
    <row r="698" spans="6:16" x14ac:dyDescent="0.2">
      <c r="F698" s="22"/>
      <c r="O698" s="11"/>
      <c r="P698" s="11"/>
    </row>
    <row r="699" spans="6:16" x14ac:dyDescent="0.2">
      <c r="F699" s="22"/>
      <c r="O699" s="11"/>
      <c r="P699" s="11"/>
    </row>
    <row r="700" spans="6:16" x14ac:dyDescent="0.2">
      <c r="F700" s="22"/>
      <c r="O700" s="11"/>
      <c r="P700" s="11"/>
    </row>
    <row r="701" spans="6:16" x14ac:dyDescent="0.2">
      <c r="F701" s="22"/>
      <c r="O701" s="11"/>
      <c r="P701" s="11"/>
    </row>
    <row r="702" spans="6:16" x14ac:dyDescent="0.2">
      <c r="F702" s="22"/>
      <c r="O702" s="11"/>
      <c r="P702" s="11"/>
    </row>
    <row r="703" spans="6:16" x14ac:dyDescent="0.2">
      <c r="F703" s="22"/>
      <c r="O703" s="11"/>
      <c r="P703" s="11"/>
    </row>
    <row r="704" spans="6:16" x14ac:dyDescent="0.2">
      <c r="F704" s="22"/>
      <c r="O704" s="11"/>
      <c r="P704" s="11"/>
    </row>
    <row r="705" spans="6:16" x14ac:dyDescent="0.2">
      <c r="F705" s="22"/>
      <c r="O705" s="11"/>
      <c r="P705" s="11"/>
    </row>
    <row r="706" spans="6:16" x14ac:dyDescent="0.2">
      <c r="F706" s="22"/>
      <c r="O706" s="11"/>
      <c r="P706" s="11"/>
    </row>
    <row r="707" spans="6:16" x14ac:dyDescent="0.2">
      <c r="F707" s="22"/>
      <c r="O707" s="11"/>
      <c r="P707" s="11"/>
    </row>
    <row r="708" spans="6:16" x14ac:dyDescent="0.2">
      <c r="F708" s="22"/>
      <c r="O708" s="11"/>
      <c r="P708" s="11"/>
    </row>
    <row r="709" spans="6:16" x14ac:dyDescent="0.2">
      <c r="F709" s="22"/>
      <c r="O709" s="11"/>
      <c r="P709" s="11"/>
    </row>
    <row r="710" spans="6:16" x14ac:dyDescent="0.2">
      <c r="F710" s="22"/>
      <c r="O710" s="11"/>
      <c r="P710" s="11"/>
    </row>
    <row r="711" spans="6:16" x14ac:dyDescent="0.2">
      <c r="F711" s="22"/>
      <c r="O711" s="11"/>
      <c r="P711" s="11"/>
    </row>
    <row r="712" spans="6:16" x14ac:dyDescent="0.2">
      <c r="F712" s="22"/>
      <c r="O712" s="11"/>
      <c r="P712" s="11"/>
    </row>
    <row r="713" spans="6:16" x14ac:dyDescent="0.2">
      <c r="F713" s="22"/>
      <c r="O713" s="11"/>
      <c r="P713" s="11"/>
    </row>
    <row r="714" spans="6:16" x14ac:dyDescent="0.2">
      <c r="F714" s="22"/>
      <c r="O714" s="11"/>
      <c r="P714" s="11"/>
    </row>
    <row r="715" spans="6:16" x14ac:dyDescent="0.2">
      <c r="F715" s="22"/>
      <c r="O715" s="11"/>
      <c r="P715" s="11"/>
    </row>
    <row r="716" spans="6:16" x14ac:dyDescent="0.2">
      <c r="F716" s="22"/>
      <c r="O716" s="11"/>
      <c r="P716" s="11"/>
    </row>
    <row r="717" spans="6:16" x14ac:dyDescent="0.2">
      <c r="F717" s="22"/>
      <c r="O717" s="11"/>
      <c r="P717" s="11"/>
    </row>
    <row r="718" spans="6:16" x14ac:dyDescent="0.2">
      <c r="F718" s="22"/>
      <c r="O718" s="11"/>
      <c r="P718" s="11"/>
    </row>
    <row r="719" spans="6:16" x14ac:dyDescent="0.2">
      <c r="F719" s="22"/>
      <c r="O719" s="11"/>
      <c r="P719" s="11"/>
    </row>
    <row r="720" spans="6:16" x14ac:dyDescent="0.2">
      <c r="F720" s="22"/>
      <c r="O720" s="11"/>
      <c r="P720" s="11"/>
    </row>
    <row r="721" spans="6:16" x14ac:dyDescent="0.2">
      <c r="F721" s="22"/>
      <c r="O721" s="11"/>
      <c r="P721" s="11"/>
    </row>
    <row r="722" spans="6:16" x14ac:dyDescent="0.2">
      <c r="F722" s="22"/>
      <c r="O722" s="11"/>
      <c r="P722" s="11"/>
    </row>
    <row r="723" spans="6:16" x14ac:dyDescent="0.2">
      <c r="F723" s="22"/>
      <c r="O723" s="11"/>
      <c r="P723" s="11"/>
    </row>
    <row r="724" spans="6:16" x14ac:dyDescent="0.2">
      <c r="F724" s="22"/>
      <c r="O724" s="11"/>
      <c r="P724" s="11"/>
    </row>
    <row r="725" spans="6:16" x14ac:dyDescent="0.2">
      <c r="F725" s="22"/>
      <c r="O725" s="11"/>
      <c r="P725" s="11"/>
    </row>
    <row r="726" spans="6:16" x14ac:dyDescent="0.2">
      <c r="F726" s="22"/>
      <c r="O726" s="11"/>
      <c r="P726" s="11"/>
    </row>
    <row r="727" spans="6:16" x14ac:dyDescent="0.2">
      <c r="F727" s="22"/>
      <c r="O727" s="11"/>
      <c r="P727" s="11"/>
    </row>
    <row r="728" spans="6:16" x14ac:dyDescent="0.2">
      <c r="F728" s="22"/>
      <c r="O728" s="11"/>
      <c r="P728" s="11"/>
    </row>
    <row r="729" spans="6:16" x14ac:dyDescent="0.2">
      <c r="F729" s="22"/>
      <c r="O729" s="11"/>
      <c r="P729" s="11"/>
    </row>
    <row r="730" spans="6:16" x14ac:dyDescent="0.2">
      <c r="F730" s="22"/>
      <c r="O730" s="11"/>
      <c r="P730" s="11"/>
    </row>
    <row r="731" spans="6:16" x14ac:dyDescent="0.2">
      <c r="F731" s="22"/>
      <c r="O731" s="11"/>
      <c r="P731" s="11"/>
    </row>
    <row r="732" spans="6:16" x14ac:dyDescent="0.2">
      <c r="F732" s="22"/>
      <c r="O732" s="11"/>
      <c r="P732" s="11"/>
    </row>
    <row r="733" spans="6:16" x14ac:dyDescent="0.2">
      <c r="F733" s="22"/>
      <c r="O733" s="11"/>
      <c r="P733" s="11"/>
    </row>
    <row r="734" spans="6:16" x14ac:dyDescent="0.2">
      <c r="F734" s="22"/>
      <c r="O734" s="11"/>
      <c r="P734" s="11"/>
    </row>
    <row r="735" spans="6:16" x14ac:dyDescent="0.2">
      <c r="F735" s="22"/>
      <c r="O735" s="11"/>
      <c r="P735" s="11"/>
    </row>
    <row r="736" spans="6:16" x14ac:dyDescent="0.2">
      <c r="F736" s="22"/>
      <c r="O736" s="11"/>
      <c r="P736" s="11"/>
    </row>
    <row r="737" spans="6:16" x14ac:dyDescent="0.2">
      <c r="F737" s="22"/>
      <c r="O737" s="11"/>
      <c r="P737" s="11"/>
    </row>
    <row r="738" spans="6:16" x14ac:dyDescent="0.2">
      <c r="F738" s="22"/>
      <c r="O738" s="11"/>
      <c r="P738" s="11"/>
    </row>
    <row r="739" spans="6:16" x14ac:dyDescent="0.2">
      <c r="F739" s="22"/>
      <c r="O739" s="11"/>
      <c r="P739" s="11"/>
    </row>
    <row r="740" spans="6:16" x14ac:dyDescent="0.2">
      <c r="F740" s="22"/>
      <c r="O740" s="11"/>
      <c r="P740" s="11"/>
    </row>
    <row r="741" spans="6:16" x14ac:dyDescent="0.2">
      <c r="F741" s="22"/>
      <c r="O741" s="11"/>
      <c r="P741" s="11"/>
    </row>
    <row r="742" spans="6:16" x14ac:dyDescent="0.2">
      <c r="F742" s="22"/>
      <c r="O742" s="11"/>
      <c r="P742" s="11"/>
    </row>
    <row r="743" spans="6:16" x14ac:dyDescent="0.2">
      <c r="F743" s="22"/>
      <c r="O743" s="11"/>
      <c r="P743" s="11"/>
    </row>
    <row r="744" spans="6:16" x14ac:dyDescent="0.2">
      <c r="F744" s="22"/>
      <c r="O744" s="11"/>
      <c r="P744" s="11"/>
    </row>
    <row r="745" spans="6:16" x14ac:dyDescent="0.2">
      <c r="F745" s="22"/>
      <c r="O745" s="11"/>
      <c r="P745" s="11"/>
    </row>
    <row r="746" spans="6:16" x14ac:dyDescent="0.2">
      <c r="F746" s="22"/>
      <c r="O746" s="11"/>
      <c r="P746" s="11"/>
    </row>
    <row r="747" spans="6:16" x14ac:dyDescent="0.2">
      <c r="F747" s="22"/>
      <c r="O747" s="11"/>
      <c r="P747" s="11"/>
    </row>
    <row r="748" spans="6:16" x14ac:dyDescent="0.2">
      <c r="F748" s="22"/>
      <c r="O748" s="11"/>
      <c r="P748" s="11"/>
    </row>
    <row r="749" spans="6:16" x14ac:dyDescent="0.2">
      <c r="F749" s="22"/>
      <c r="O749" s="11"/>
      <c r="P749" s="11"/>
    </row>
    <row r="750" spans="6:16" x14ac:dyDescent="0.2">
      <c r="F750" s="22"/>
      <c r="O750" s="11"/>
      <c r="P750" s="11"/>
    </row>
    <row r="751" spans="6:16" x14ac:dyDescent="0.2">
      <c r="F751" s="22"/>
      <c r="O751" s="11"/>
      <c r="P751" s="11"/>
    </row>
    <row r="752" spans="6:16" x14ac:dyDescent="0.2">
      <c r="F752" s="22"/>
      <c r="O752" s="11"/>
      <c r="P752" s="11"/>
    </row>
    <row r="753" spans="6:16" x14ac:dyDescent="0.2">
      <c r="F753" s="22"/>
      <c r="O753" s="11"/>
      <c r="P753" s="11"/>
    </row>
    <row r="754" spans="6:16" x14ac:dyDescent="0.2">
      <c r="F754" s="22"/>
      <c r="O754" s="11"/>
      <c r="P754" s="11"/>
    </row>
    <row r="755" spans="6:16" x14ac:dyDescent="0.2">
      <c r="F755" s="22"/>
      <c r="O755" s="11"/>
      <c r="P755" s="11"/>
    </row>
    <row r="756" spans="6:16" x14ac:dyDescent="0.2">
      <c r="F756" s="22"/>
      <c r="O756" s="11"/>
      <c r="P756" s="11"/>
    </row>
    <row r="757" spans="6:16" x14ac:dyDescent="0.2">
      <c r="F757" s="22"/>
      <c r="O757" s="11"/>
      <c r="P757" s="11"/>
    </row>
    <row r="758" spans="6:16" x14ac:dyDescent="0.2">
      <c r="F758" s="22"/>
      <c r="O758" s="11"/>
      <c r="P758" s="11"/>
    </row>
    <row r="759" spans="6:16" x14ac:dyDescent="0.2">
      <c r="F759" s="22"/>
      <c r="O759" s="11"/>
      <c r="P759" s="11"/>
    </row>
    <row r="760" spans="6:16" x14ac:dyDescent="0.2">
      <c r="F760" s="22"/>
      <c r="O760" s="11"/>
      <c r="P760" s="11"/>
    </row>
    <row r="761" spans="6:16" x14ac:dyDescent="0.2">
      <c r="F761" s="22"/>
      <c r="O761" s="11"/>
      <c r="P761" s="11"/>
    </row>
    <row r="762" spans="6:16" x14ac:dyDescent="0.2">
      <c r="F762" s="22"/>
      <c r="O762" s="11"/>
      <c r="P762" s="11"/>
    </row>
    <row r="763" spans="6:16" x14ac:dyDescent="0.2">
      <c r="F763" s="22"/>
      <c r="O763" s="11"/>
      <c r="P763" s="11"/>
    </row>
    <row r="764" spans="6:16" x14ac:dyDescent="0.2">
      <c r="F764" s="22"/>
      <c r="O764" s="11"/>
      <c r="P764" s="11"/>
    </row>
    <row r="765" spans="6:16" x14ac:dyDescent="0.2">
      <c r="F765" s="22"/>
      <c r="O765" s="11"/>
      <c r="P765" s="11"/>
    </row>
    <row r="766" spans="6:16" x14ac:dyDescent="0.2">
      <c r="F766" s="22"/>
      <c r="O766" s="11"/>
      <c r="P766" s="11"/>
    </row>
    <row r="767" spans="6:16" x14ac:dyDescent="0.2">
      <c r="F767" s="22"/>
      <c r="O767" s="11"/>
      <c r="P767" s="11"/>
    </row>
    <row r="768" spans="6:16" x14ac:dyDescent="0.2">
      <c r="F768" s="22"/>
      <c r="O768" s="11"/>
      <c r="P768" s="11"/>
    </row>
    <row r="769" spans="6:16" x14ac:dyDescent="0.2">
      <c r="F769" s="22"/>
      <c r="O769" s="11"/>
      <c r="P769" s="11"/>
    </row>
    <row r="770" spans="6:16" x14ac:dyDescent="0.2">
      <c r="F770" s="22"/>
      <c r="O770" s="11"/>
      <c r="P770" s="11"/>
    </row>
    <row r="771" spans="6:16" x14ac:dyDescent="0.2">
      <c r="F771" s="22"/>
      <c r="O771" s="11"/>
      <c r="P771" s="11"/>
    </row>
    <row r="772" spans="6:16" x14ac:dyDescent="0.2">
      <c r="F772" s="22"/>
      <c r="O772" s="11"/>
      <c r="P772" s="11"/>
    </row>
    <row r="773" spans="6:16" x14ac:dyDescent="0.2">
      <c r="F773" s="22"/>
      <c r="O773" s="11"/>
      <c r="P773" s="11"/>
    </row>
    <row r="774" spans="6:16" x14ac:dyDescent="0.2">
      <c r="F774" s="22"/>
      <c r="O774" s="11"/>
      <c r="P774" s="11"/>
    </row>
    <row r="775" spans="6:16" x14ac:dyDescent="0.2">
      <c r="F775" s="22"/>
      <c r="O775" s="11"/>
      <c r="P775" s="11"/>
    </row>
    <row r="776" spans="6:16" x14ac:dyDescent="0.2">
      <c r="F776" s="22"/>
      <c r="O776" s="11"/>
      <c r="P776" s="11"/>
    </row>
    <row r="777" spans="6:16" x14ac:dyDescent="0.2">
      <c r="F777" s="22"/>
      <c r="O777" s="11"/>
      <c r="P777" s="11"/>
    </row>
    <row r="778" spans="6:16" x14ac:dyDescent="0.2">
      <c r="F778" s="22"/>
      <c r="O778" s="11"/>
      <c r="P778" s="11"/>
    </row>
    <row r="779" spans="6:16" x14ac:dyDescent="0.2">
      <c r="F779" s="22"/>
      <c r="O779" s="11"/>
      <c r="P779" s="11"/>
    </row>
    <row r="780" spans="6:16" x14ac:dyDescent="0.2">
      <c r="F780" s="22"/>
      <c r="O780" s="11"/>
      <c r="P780" s="11"/>
    </row>
    <row r="781" spans="6:16" x14ac:dyDescent="0.2">
      <c r="F781" s="22"/>
      <c r="O781" s="11"/>
      <c r="P781" s="11"/>
    </row>
    <row r="782" spans="6:16" x14ac:dyDescent="0.2">
      <c r="F782" s="22"/>
      <c r="O782" s="11"/>
      <c r="P782" s="11"/>
    </row>
    <row r="783" spans="6:16" x14ac:dyDescent="0.2">
      <c r="F783" s="22"/>
      <c r="O783" s="11"/>
      <c r="P783" s="11"/>
    </row>
    <row r="784" spans="6:16" x14ac:dyDescent="0.2">
      <c r="F784" s="22"/>
      <c r="O784" s="11"/>
      <c r="P784" s="11"/>
    </row>
    <row r="785" spans="6:16" x14ac:dyDescent="0.2">
      <c r="F785" s="22"/>
      <c r="O785" s="11"/>
      <c r="P785" s="11"/>
    </row>
    <row r="786" spans="6:16" x14ac:dyDescent="0.2">
      <c r="F786" s="22"/>
      <c r="O786" s="11"/>
      <c r="P786" s="11"/>
    </row>
    <row r="787" spans="6:16" x14ac:dyDescent="0.2">
      <c r="F787" s="22"/>
      <c r="O787" s="11"/>
      <c r="P787" s="11"/>
    </row>
    <row r="788" spans="6:16" x14ac:dyDescent="0.2">
      <c r="F788" s="22"/>
      <c r="O788" s="11"/>
      <c r="P788" s="11"/>
    </row>
    <row r="789" spans="6:16" x14ac:dyDescent="0.2">
      <c r="F789" s="22"/>
      <c r="O789" s="11"/>
      <c r="P789" s="11"/>
    </row>
    <row r="790" spans="6:16" x14ac:dyDescent="0.2">
      <c r="F790" s="22"/>
      <c r="O790" s="11"/>
      <c r="P790" s="11"/>
    </row>
    <row r="791" spans="6:16" x14ac:dyDescent="0.2">
      <c r="F791" s="22"/>
      <c r="O791" s="11"/>
      <c r="P791" s="11"/>
    </row>
    <row r="792" spans="6:16" x14ac:dyDescent="0.2">
      <c r="F792" s="22"/>
      <c r="O792" s="11"/>
      <c r="P792" s="11"/>
    </row>
    <row r="793" spans="6:16" x14ac:dyDescent="0.2">
      <c r="F793" s="22"/>
      <c r="O793" s="11"/>
      <c r="P793" s="11"/>
    </row>
    <row r="794" spans="6:16" x14ac:dyDescent="0.2">
      <c r="F794" s="22"/>
      <c r="O794" s="11"/>
      <c r="P794" s="11"/>
    </row>
    <row r="795" spans="6:16" x14ac:dyDescent="0.2">
      <c r="F795" s="22"/>
      <c r="O795" s="11"/>
      <c r="P795" s="11"/>
    </row>
    <row r="796" spans="6:16" x14ac:dyDescent="0.2">
      <c r="F796" s="22"/>
      <c r="O796" s="11"/>
      <c r="P796" s="11"/>
    </row>
    <row r="797" spans="6:16" x14ac:dyDescent="0.2">
      <c r="F797" s="22"/>
      <c r="O797" s="11"/>
      <c r="P797" s="11"/>
    </row>
    <row r="798" spans="6:16" x14ac:dyDescent="0.2">
      <c r="F798" s="22"/>
      <c r="O798" s="11"/>
      <c r="P798" s="11"/>
    </row>
    <row r="799" spans="6:16" x14ac:dyDescent="0.2">
      <c r="F799" s="22"/>
      <c r="O799" s="11"/>
      <c r="P799" s="11"/>
    </row>
    <row r="800" spans="6:16" x14ac:dyDescent="0.2">
      <c r="F800" s="22"/>
      <c r="O800" s="11"/>
      <c r="P800" s="11"/>
    </row>
    <row r="801" spans="6:16" x14ac:dyDescent="0.2">
      <c r="F801" s="22"/>
      <c r="O801" s="11"/>
      <c r="P801" s="11"/>
    </row>
    <row r="802" spans="6:16" x14ac:dyDescent="0.2">
      <c r="F802" s="22"/>
      <c r="O802" s="11"/>
      <c r="P802" s="11"/>
    </row>
    <row r="803" spans="6:16" x14ac:dyDescent="0.2">
      <c r="F803" s="22"/>
      <c r="O803" s="11"/>
      <c r="P803" s="11"/>
    </row>
    <row r="804" spans="6:16" x14ac:dyDescent="0.2">
      <c r="F804" s="22"/>
      <c r="O804" s="11"/>
      <c r="P804" s="11"/>
    </row>
    <row r="805" spans="6:16" x14ac:dyDescent="0.2">
      <c r="F805" s="22"/>
      <c r="O805" s="11"/>
      <c r="P805" s="11"/>
    </row>
    <row r="806" spans="6:16" x14ac:dyDescent="0.2">
      <c r="F806" s="22"/>
      <c r="O806" s="11"/>
      <c r="P806" s="11"/>
    </row>
    <row r="807" spans="6:16" x14ac:dyDescent="0.2">
      <c r="F807" s="22"/>
      <c r="O807" s="11"/>
      <c r="P807" s="11"/>
    </row>
    <row r="808" spans="6:16" x14ac:dyDescent="0.2">
      <c r="F808" s="22"/>
      <c r="O808" s="11"/>
      <c r="P808" s="11"/>
    </row>
    <row r="809" spans="6:16" x14ac:dyDescent="0.2">
      <c r="F809" s="22"/>
      <c r="O809" s="11"/>
      <c r="P809" s="11"/>
    </row>
    <row r="810" spans="6:16" x14ac:dyDescent="0.2">
      <c r="F810" s="22"/>
      <c r="O810" s="11"/>
      <c r="P810" s="11"/>
    </row>
    <row r="811" spans="6:16" x14ac:dyDescent="0.2">
      <c r="F811" s="22"/>
      <c r="O811" s="11"/>
      <c r="P811" s="11"/>
    </row>
    <row r="812" spans="6:16" x14ac:dyDescent="0.2">
      <c r="F812" s="22"/>
      <c r="O812" s="11"/>
      <c r="P812" s="11"/>
    </row>
    <row r="813" spans="6:16" x14ac:dyDescent="0.2">
      <c r="F813" s="22"/>
      <c r="O813" s="11"/>
      <c r="P813" s="11"/>
    </row>
    <row r="814" spans="6:16" x14ac:dyDescent="0.2">
      <c r="F814" s="22"/>
      <c r="O814" s="11"/>
      <c r="P814" s="11"/>
    </row>
    <row r="815" spans="6:16" x14ac:dyDescent="0.2">
      <c r="F815" s="22"/>
      <c r="O815" s="11"/>
      <c r="P815" s="11"/>
    </row>
    <row r="816" spans="6:16" x14ac:dyDescent="0.2">
      <c r="F816" s="22"/>
      <c r="O816" s="11"/>
      <c r="P816" s="11"/>
    </row>
    <row r="817" spans="6:16" x14ac:dyDescent="0.2">
      <c r="F817" s="22"/>
      <c r="O817" s="11"/>
      <c r="P817" s="11"/>
    </row>
    <row r="818" spans="6:16" x14ac:dyDescent="0.2">
      <c r="F818" s="22"/>
      <c r="O818" s="11"/>
      <c r="P818" s="11"/>
    </row>
    <row r="819" spans="6:16" x14ac:dyDescent="0.2">
      <c r="F819" s="22"/>
      <c r="O819" s="11"/>
      <c r="P819" s="11"/>
    </row>
    <row r="820" spans="6:16" x14ac:dyDescent="0.2">
      <c r="F820" s="22"/>
      <c r="O820" s="11"/>
      <c r="P820" s="11"/>
    </row>
    <row r="821" spans="6:16" x14ac:dyDescent="0.2">
      <c r="F821" s="22"/>
      <c r="O821" s="11"/>
      <c r="P821" s="11"/>
    </row>
    <row r="822" spans="6:16" x14ac:dyDescent="0.2">
      <c r="F822" s="22"/>
      <c r="O822" s="11"/>
      <c r="P822" s="11"/>
    </row>
    <row r="823" spans="6:16" x14ac:dyDescent="0.2">
      <c r="F823" s="22"/>
      <c r="O823" s="11"/>
      <c r="P823" s="11"/>
    </row>
    <row r="824" spans="6:16" x14ac:dyDescent="0.2">
      <c r="F824" s="22"/>
      <c r="O824" s="11"/>
      <c r="P824" s="11"/>
    </row>
    <row r="825" spans="6:16" x14ac:dyDescent="0.2">
      <c r="F825" s="22"/>
      <c r="O825" s="11"/>
      <c r="P825" s="11"/>
    </row>
    <row r="826" spans="6:16" x14ac:dyDescent="0.2">
      <c r="F826" s="22"/>
      <c r="O826" s="11"/>
      <c r="P826" s="11"/>
    </row>
    <row r="827" spans="6:16" x14ac:dyDescent="0.2">
      <c r="F827" s="22"/>
      <c r="O827" s="11"/>
      <c r="P827" s="11"/>
    </row>
    <row r="828" spans="6:16" x14ac:dyDescent="0.2">
      <c r="F828" s="22"/>
      <c r="O828" s="11"/>
      <c r="P828" s="11"/>
    </row>
    <row r="829" spans="6:16" x14ac:dyDescent="0.2">
      <c r="F829" s="22"/>
      <c r="O829" s="11"/>
      <c r="P829" s="11"/>
    </row>
    <row r="830" spans="6:16" x14ac:dyDescent="0.2">
      <c r="F830" s="22"/>
      <c r="O830" s="11"/>
      <c r="P830" s="11"/>
    </row>
    <row r="831" spans="6:16" x14ac:dyDescent="0.2">
      <c r="F831" s="22"/>
      <c r="O831" s="11"/>
      <c r="P831" s="11"/>
    </row>
    <row r="832" spans="6:16" x14ac:dyDescent="0.2">
      <c r="F832" s="22"/>
      <c r="O832" s="11"/>
      <c r="P832" s="11"/>
    </row>
    <row r="833" spans="6:16" x14ac:dyDescent="0.2">
      <c r="F833" s="22"/>
      <c r="O833" s="11"/>
      <c r="P833" s="11"/>
    </row>
    <row r="834" spans="6:16" x14ac:dyDescent="0.2">
      <c r="F834" s="22"/>
      <c r="O834" s="11"/>
      <c r="P834" s="11"/>
    </row>
    <row r="835" spans="6:16" x14ac:dyDescent="0.2">
      <c r="F835" s="22"/>
      <c r="O835" s="11"/>
      <c r="P835" s="11"/>
    </row>
    <row r="836" spans="6:16" x14ac:dyDescent="0.2">
      <c r="F836" s="22"/>
      <c r="O836" s="11"/>
      <c r="P836" s="11"/>
    </row>
    <row r="837" spans="6:16" x14ac:dyDescent="0.2">
      <c r="F837" s="22"/>
      <c r="O837" s="11"/>
      <c r="P837" s="11"/>
    </row>
    <row r="838" spans="6:16" x14ac:dyDescent="0.2">
      <c r="F838" s="22"/>
      <c r="O838" s="11"/>
      <c r="P838" s="11"/>
    </row>
    <row r="839" spans="6:16" x14ac:dyDescent="0.2">
      <c r="F839" s="22"/>
      <c r="O839" s="11"/>
      <c r="P839" s="11"/>
    </row>
    <row r="840" spans="6:16" x14ac:dyDescent="0.2">
      <c r="F840" s="22"/>
      <c r="O840" s="11"/>
      <c r="P840" s="11"/>
    </row>
    <row r="841" spans="6:16" x14ac:dyDescent="0.2">
      <c r="F841" s="22"/>
      <c r="O841" s="11"/>
      <c r="P841" s="11"/>
    </row>
    <row r="842" spans="6:16" x14ac:dyDescent="0.2">
      <c r="F842" s="22"/>
      <c r="O842" s="11"/>
      <c r="P842" s="11"/>
    </row>
    <row r="843" spans="6:16" x14ac:dyDescent="0.2">
      <c r="F843" s="22"/>
      <c r="O843" s="11"/>
      <c r="P843" s="11"/>
    </row>
    <row r="844" spans="6:16" x14ac:dyDescent="0.2">
      <c r="F844" s="22"/>
      <c r="O844" s="11"/>
      <c r="P844" s="11"/>
    </row>
    <row r="845" spans="6:16" x14ac:dyDescent="0.2">
      <c r="F845" s="22"/>
      <c r="O845" s="11"/>
      <c r="P845" s="11"/>
    </row>
    <row r="846" spans="6:16" x14ac:dyDescent="0.2">
      <c r="F846" s="22"/>
      <c r="O846" s="11"/>
      <c r="P846" s="11"/>
    </row>
    <row r="847" spans="6:16" x14ac:dyDescent="0.2">
      <c r="F847" s="22"/>
      <c r="O847" s="11"/>
      <c r="P847" s="11"/>
    </row>
    <row r="848" spans="6:16" x14ac:dyDescent="0.2">
      <c r="F848" s="22"/>
      <c r="O848" s="11"/>
      <c r="P848" s="11"/>
    </row>
    <row r="849" spans="6:16" x14ac:dyDescent="0.2">
      <c r="F849" s="22"/>
      <c r="O849" s="11"/>
      <c r="P849" s="11"/>
    </row>
    <row r="850" spans="6:16" x14ac:dyDescent="0.2">
      <c r="F850" s="22"/>
      <c r="O850" s="11"/>
      <c r="P850" s="11"/>
    </row>
    <row r="851" spans="6:16" x14ac:dyDescent="0.2">
      <c r="F851" s="22"/>
      <c r="O851" s="11"/>
      <c r="P851" s="11"/>
    </row>
    <row r="852" spans="6:16" x14ac:dyDescent="0.2">
      <c r="F852" s="22"/>
      <c r="O852" s="11"/>
      <c r="P852" s="11"/>
    </row>
    <row r="853" spans="6:16" x14ac:dyDescent="0.2">
      <c r="F853" s="22"/>
      <c r="O853" s="11"/>
      <c r="P853" s="11"/>
    </row>
    <row r="854" spans="6:16" x14ac:dyDescent="0.2">
      <c r="F854" s="22"/>
      <c r="O854" s="11"/>
      <c r="P854" s="11"/>
    </row>
    <row r="855" spans="6:16" x14ac:dyDescent="0.2">
      <c r="F855" s="22"/>
      <c r="O855" s="11"/>
      <c r="P855" s="11"/>
    </row>
    <row r="856" spans="6:16" x14ac:dyDescent="0.2">
      <c r="F856" s="22"/>
      <c r="O856" s="11"/>
      <c r="P856" s="11"/>
    </row>
    <row r="857" spans="6:16" x14ac:dyDescent="0.2">
      <c r="F857" s="22"/>
      <c r="O857" s="11"/>
      <c r="P857" s="11"/>
    </row>
    <row r="858" spans="6:16" x14ac:dyDescent="0.2">
      <c r="F858" s="22"/>
      <c r="O858" s="11"/>
      <c r="P858" s="11"/>
    </row>
    <row r="859" spans="6:16" x14ac:dyDescent="0.2">
      <c r="F859" s="22"/>
      <c r="O859" s="11"/>
      <c r="P859" s="11"/>
    </row>
    <row r="860" spans="6:16" x14ac:dyDescent="0.2">
      <c r="F860" s="22"/>
      <c r="O860" s="11"/>
      <c r="P860" s="11"/>
    </row>
    <row r="861" spans="6:16" x14ac:dyDescent="0.2">
      <c r="F861" s="22"/>
      <c r="O861" s="11"/>
      <c r="P861" s="11"/>
    </row>
    <row r="862" spans="6:16" x14ac:dyDescent="0.2">
      <c r="F862" s="22"/>
      <c r="O862" s="11"/>
      <c r="P862" s="11"/>
    </row>
    <row r="863" spans="6:16" x14ac:dyDescent="0.2">
      <c r="F863" s="22"/>
      <c r="O863" s="11"/>
      <c r="P863" s="11"/>
    </row>
    <row r="864" spans="6:16" x14ac:dyDescent="0.2">
      <c r="F864" s="22"/>
      <c r="O864" s="11"/>
      <c r="P864" s="11"/>
    </row>
    <row r="865" spans="6:16" x14ac:dyDescent="0.2">
      <c r="F865" s="22"/>
      <c r="O865" s="11"/>
      <c r="P865" s="11"/>
    </row>
    <row r="866" spans="6:16" x14ac:dyDescent="0.2">
      <c r="F866" s="22"/>
      <c r="O866" s="11"/>
      <c r="P866" s="11"/>
    </row>
    <row r="867" spans="6:16" x14ac:dyDescent="0.2">
      <c r="F867" s="22"/>
      <c r="O867" s="11"/>
      <c r="P867" s="11"/>
    </row>
    <row r="868" spans="6:16" x14ac:dyDescent="0.2">
      <c r="F868" s="22"/>
      <c r="O868" s="11"/>
      <c r="P868" s="11"/>
    </row>
    <row r="869" spans="6:16" x14ac:dyDescent="0.2">
      <c r="F869" s="22"/>
      <c r="O869" s="11"/>
      <c r="P869" s="11"/>
    </row>
    <row r="870" spans="6:16" x14ac:dyDescent="0.2">
      <c r="F870" s="22"/>
      <c r="O870" s="11"/>
      <c r="P870" s="11"/>
    </row>
    <row r="871" spans="6:16" x14ac:dyDescent="0.2">
      <c r="F871" s="22"/>
      <c r="O871" s="11"/>
      <c r="P871" s="11"/>
    </row>
    <row r="872" spans="6:16" x14ac:dyDescent="0.2">
      <c r="F872" s="22"/>
      <c r="O872" s="11"/>
      <c r="P872" s="11"/>
    </row>
    <row r="873" spans="6:16" x14ac:dyDescent="0.2">
      <c r="F873" s="22"/>
      <c r="O873" s="11"/>
      <c r="P873" s="11"/>
    </row>
    <row r="874" spans="6:16" x14ac:dyDescent="0.2">
      <c r="F874" s="22"/>
      <c r="O874" s="11"/>
      <c r="P874" s="11"/>
    </row>
    <row r="875" spans="6:16" x14ac:dyDescent="0.2">
      <c r="F875" s="22"/>
      <c r="O875" s="11"/>
      <c r="P875" s="11"/>
    </row>
    <row r="876" spans="6:16" x14ac:dyDescent="0.2">
      <c r="F876" s="22"/>
      <c r="O876" s="11"/>
      <c r="P876" s="11"/>
    </row>
    <row r="877" spans="6:16" x14ac:dyDescent="0.2">
      <c r="F877" s="22"/>
      <c r="O877" s="11"/>
      <c r="P877" s="11"/>
    </row>
    <row r="878" spans="6:16" x14ac:dyDescent="0.2">
      <c r="F878" s="22"/>
      <c r="O878" s="11"/>
      <c r="P878" s="11"/>
    </row>
    <row r="879" spans="6:16" x14ac:dyDescent="0.2">
      <c r="F879" s="22"/>
      <c r="O879" s="11"/>
      <c r="P879" s="11"/>
    </row>
    <row r="880" spans="6:16" x14ac:dyDescent="0.2">
      <c r="F880" s="22"/>
      <c r="O880" s="11"/>
      <c r="P880" s="11"/>
    </row>
    <row r="881" spans="6:16" x14ac:dyDescent="0.2">
      <c r="F881" s="22"/>
      <c r="O881" s="11"/>
      <c r="P881" s="11"/>
    </row>
    <row r="882" spans="6:16" x14ac:dyDescent="0.2">
      <c r="F882" s="22"/>
      <c r="O882" s="11"/>
      <c r="P882" s="11"/>
    </row>
    <row r="883" spans="6:16" x14ac:dyDescent="0.2">
      <c r="F883" s="22"/>
      <c r="O883" s="11"/>
      <c r="P883" s="11"/>
    </row>
    <row r="884" spans="6:16" x14ac:dyDescent="0.2">
      <c r="F884" s="22"/>
      <c r="O884" s="11"/>
      <c r="P884" s="11"/>
    </row>
    <row r="885" spans="6:16" x14ac:dyDescent="0.2">
      <c r="F885" s="22"/>
      <c r="O885" s="11"/>
      <c r="P885" s="11"/>
    </row>
    <row r="886" spans="6:16" x14ac:dyDescent="0.2">
      <c r="F886" s="22"/>
      <c r="O886" s="11"/>
      <c r="P886" s="11"/>
    </row>
    <row r="887" spans="6:16" x14ac:dyDescent="0.2">
      <c r="F887" s="22"/>
      <c r="O887" s="11"/>
      <c r="P887" s="11"/>
    </row>
    <row r="888" spans="6:16" x14ac:dyDescent="0.2">
      <c r="F888" s="22"/>
      <c r="O888" s="11"/>
      <c r="P888" s="11"/>
    </row>
    <row r="889" spans="6:16" x14ac:dyDescent="0.2">
      <c r="F889" s="22"/>
      <c r="O889" s="11"/>
      <c r="P889" s="11"/>
    </row>
    <row r="890" spans="6:16" x14ac:dyDescent="0.2">
      <c r="F890" s="22"/>
      <c r="O890" s="11"/>
      <c r="P890" s="11"/>
    </row>
    <row r="891" spans="6:16" x14ac:dyDescent="0.2">
      <c r="F891" s="22"/>
      <c r="O891" s="11"/>
      <c r="P891" s="11"/>
    </row>
    <row r="892" spans="6:16" x14ac:dyDescent="0.2">
      <c r="F892" s="22"/>
      <c r="O892" s="11"/>
      <c r="P892" s="11"/>
    </row>
    <row r="893" spans="6:16" x14ac:dyDescent="0.2">
      <c r="F893" s="22"/>
      <c r="O893" s="11"/>
      <c r="P893" s="11"/>
    </row>
    <row r="894" spans="6:16" x14ac:dyDescent="0.2">
      <c r="F894" s="22"/>
      <c r="O894" s="11"/>
      <c r="P894" s="11"/>
    </row>
    <row r="895" spans="6:16" x14ac:dyDescent="0.2">
      <c r="F895" s="22"/>
      <c r="O895" s="11"/>
      <c r="P895" s="11"/>
    </row>
    <row r="896" spans="6:16" x14ac:dyDescent="0.2">
      <c r="F896" s="22"/>
      <c r="O896" s="11"/>
      <c r="P896" s="11"/>
    </row>
    <row r="897" spans="6:16" x14ac:dyDescent="0.2">
      <c r="F897" s="22"/>
      <c r="O897" s="11"/>
      <c r="P897" s="11"/>
    </row>
    <row r="898" spans="6:16" x14ac:dyDescent="0.2">
      <c r="F898" s="22"/>
      <c r="O898" s="11"/>
      <c r="P898" s="11"/>
    </row>
    <row r="899" spans="6:16" x14ac:dyDescent="0.2">
      <c r="F899" s="22"/>
      <c r="O899" s="11"/>
      <c r="P899" s="11"/>
    </row>
    <row r="900" spans="6:16" x14ac:dyDescent="0.2">
      <c r="F900" s="22"/>
      <c r="O900" s="11"/>
      <c r="P900" s="11"/>
    </row>
    <row r="901" spans="6:16" x14ac:dyDescent="0.2">
      <c r="F901" s="22"/>
      <c r="O901" s="11"/>
      <c r="P901" s="11"/>
    </row>
    <row r="902" spans="6:16" x14ac:dyDescent="0.2">
      <c r="F902" s="22"/>
      <c r="O902" s="11"/>
      <c r="P902" s="11"/>
    </row>
    <row r="903" spans="6:16" x14ac:dyDescent="0.2">
      <c r="F903" s="22"/>
      <c r="O903" s="11"/>
      <c r="P903" s="11"/>
    </row>
    <row r="904" spans="6:16" x14ac:dyDescent="0.2">
      <c r="F904" s="22"/>
      <c r="O904" s="11"/>
      <c r="P904" s="11"/>
    </row>
    <row r="905" spans="6:16" x14ac:dyDescent="0.2">
      <c r="F905" s="22"/>
      <c r="O905" s="11"/>
      <c r="P905" s="11"/>
    </row>
    <row r="906" spans="6:16" x14ac:dyDescent="0.2">
      <c r="F906" s="22"/>
      <c r="O906" s="11"/>
      <c r="P906" s="11"/>
    </row>
    <row r="907" spans="6:16" x14ac:dyDescent="0.2">
      <c r="F907" s="22"/>
      <c r="O907" s="11"/>
      <c r="P907" s="11"/>
    </row>
    <row r="908" spans="6:16" x14ac:dyDescent="0.2">
      <c r="F908" s="22"/>
      <c r="O908" s="11"/>
      <c r="P908" s="11"/>
    </row>
    <row r="909" spans="6:16" x14ac:dyDescent="0.2">
      <c r="F909" s="22"/>
      <c r="O909" s="11"/>
      <c r="P909" s="11"/>
    </row>
    <row r="910" spans="6:16" x14ac:dyDescent="0.2">
      <c r="F910" s="22"/>
      <c r="O910" s="11"/>
      <c r="P910" s="11"/>
    </row>
    <row r="911" spans="6:16" x14ac:dyDescent="0.2">
      <c r="F911" s="22"/>
      <c r="O911" s="11"/>
      <c r="P911" s="11"/>
    </row>
    <row r="912" spans="6:16" x14ac:dyDescent="0.2">
      <c r="F912" s="22"/>
      <c r="O912" s="11"/>
      <c r="P912" s="11"/>
    </row>
    <row r="913" spans="6:16" x14ac:dyDescent="0.2">
      <c r="F913" s="22"/>
      <c r="O913" s="11"/>
      <c r="P913" s="11"/>
    </row>
    <row r="914" spans="6:16" x14ac:dyDescent="0.2">
      <c r="F914" s="22"/>
      <c r="O914" s="11"/>
      <c r="P914" s="11"/>
    </row>
    <row r="915" spans="6:16" x14ac:dyDescent="0.2">
      <c r="F915" s="22"/>
      <c r="O915" s="11"/>
      <c r="P915" s="11"/>
    </row>
    <row r="916" spans="6:16" x14ac:dyDescent="0.2">
      <c r="F916" s="22"/>
      <c r="O916" s="11"/>
      <c r="P916" s="11"/>
    </row>
    <row r="917" spans="6:16" x14ac:dyDescent="0.2">
      <c r="F917" s="22"/>
      <c r="O917" s="11"/>
      <c r="P917" s="11"/>
    </row>
    <row r="918" spans="6:16" x14ac:dyDescent="0.2">
      <c r="F918" s="22"/>
      <c r="O918" s="11"/>
      <c r="P918" s="11"/>
    </row>
    <row r="919" spans="6:16" x14ac:dyDescent="0.2">
      <c r="F919" s="22"/>
      <c r="O919" s="11"/>
      <c r="P919" s="11"/>
    </row>
    <row r="920" spans="6:16" x14ac:dyDescent="0.2">
      <c r="F920" s="22"/>
      <c r="O920" s="11"/>
      <c r="P920" s="11"/>
    </row>
    <row r="921" spans="6:16" x14ac:dyDescent="0.2">
      <c r="F921" s="22"/>
      <c r="O921" s="11"/>
      <c r="P921" s="11"/>
    </row>
    <row r="922" spans="6:16" x14ac:dyDescent="0.2">
      <c r="F922" s="22"/>
      <c r="O922" s="11"/>
      <c r="P922" s="11"/>
    </row>
    <row r="923" spans="6:16" x14ac:dyDescent="0.2">
      <c r="F923" s="22"/>
      <c r="O923" s="11"/>
      <c r="P923" s="11"/>
    </row>
    <row r="924" spans="6:16" x14ac:dyDescent="0.2">
      <c r="F924" s="22"/>
      <c r="O924" s="11"/>
      <c r="P924" s="11"/>
    </row>
    <row r="925" spans="6:16" x14ac:dyDescent="0.2">
      <c r="F925" s="22"/>
      <c r="O925" s="11"/>
      <c r="P925" s="11"/>
    </row>
    <row r="926" spans="6:16" x14ac:dyDescent="0.2">
      <c r="F926" s="22"/>
      <c r="O926" s="11"/>
      <c r="P926" s="11"/>
    </row>
    <row r="927" spans="6:16" x14ac:dyDescent="0.2">
      <c r="F927" s="22"/>
      <c r="O927" s="11"/>
      <c r="P927" s="11"/>
    </row>
    <row r="928" spans="6:16" x14ac:dyDescent="0.2">
      <c r="F928" s="22"/>
      <c r="O928" s="11"/>
      <c r="P928" s="11"/>
    </row>
    <row r="929" spans="6:16" x14ac:dyDescent="0.2">
      <c r="F929" s="22"/>
      <c r="O929" s="11"/>
      <c r="P929" s="11"/>
    </row>
    <row r="930" spans="6:16" x14ac:dyDescent="0.2">
      <c r="F930" s="22"/>
      <c r="O930" s="11"/>
      <c r="P930" s="11"/>
    </row>
    <row r="931" spans="6:16" x14ac:dyDescent="0.2">
      <c r="F931" s="22"/>
      <c r="O931" s="11"/>
      <c r="P931" s="11"/>
    </row>
    <row r="932" spans="6:16" x14ac:dyDescent="0.2">
      <c r="F932" s="22"/>
      <c r="O932" s="11"/>
      <c r="P932" s="11"/>
    </row>
    <row r="933" spans="6:16" x14ac:dyDescent="0.2">
      <c r="F933" s="22"/>
      <c r="O933" s="11"/>
      <c r="P933" s="11"/>
    </row>
    <row r="934" spans="6:16" x14ac:dyDescent="0.2">
      <c r="F934" s="22"/>
      <c r="O934" s="11"/>
      <c r="P934" s="11"/>
    </row>
    <row r="935" spans="6:16" x14ac:dyDescent="0.2">
      <c r="F935" s="22"/>
      <c r="O935" s="11"/>
      <c r="P935" s="11"/>
    </row>
    <row r="936" spans="6:16" x14ac:dyDescent="0.2">
      <c r="F936" s="22"/>
      <c r="O936" s="11"/>
      <c r="P936" s="11"/>
    </row>
    <row r="937" spans="6:16" x14ac:dyDescent="0.2">
      <c r="F937" s="22"/>
      <c r="O937" s="11"/>
      <c r="P937" s="11"/>
    </row>
    <row r="938" spans="6:16" x14ac:dyDescent="0.2">
      <c r="F938" s="22"/>
      <c r="O938" s="11"/>
      <c r="P938" s="11"/>
    </row>
    <row r="939" spans="6:16" x14ac:dyDescent="0.2">
      <c r="F939" s="22"/>
      <c r="O939" s="11"/>
      <c r="P939" s="11"/>
    </row>
    <row r="940" spans="6:16" x14ac:dyDescent="0.2">
      <c r="F940" s="22"/>
      <c r="O940" s="11"/>
      <c r="P940" s="11"/>
    </row>
    <row r="941" spans="6:16" x14ac:dyDescent="0.2">
      <c r="F941" s="22"/>
      <c r="O941" s="11"/>
      <c r="P941" s="11"/>
    </row>
    <row r="942" spans="6:16" x14ac:dyDescent="0.2">
      <c r="F942" s="22"/>
      <c r="O942" s="11"/>
      <c r="P942" s="11"/>
    </row>
    <row r="943" spans="6:16" x14ac:dyDescent="0.2">
      <c r="F943" s="22"/>
      <c r="O943" s="11"/>
      <c r="P943" s="11"/>
    </row>
    <row r="944" spans="6:16" x14ac:dyDescent="0.2">
      <c r="F944" s="22"/>
      <c r="O944" s="11"/>
      <c r="P944" s="11"/>
    </row>
    <row r="945" spans="6:16" x14ac:dyDescent="0.2">
      <c r="F945" s="22"/>
      <c r="O945" s="11"/>
      <c r="P945" s="11"/>
    </row>
    <row r="946" spans="6:16" x14ac:dyDescent="0.2">
      <c r="F946" s="22"/>
      <c r="O946" s="11"/>
      <c r="P946" s="11"/>
    </row>
    <row r="947" spans="6:16" x14ac:dyDescent="0.2">
      <c r="F947" s="22"/>
      <c r="O947" s="11"/>
      <c r="P947" s="11"/>
    </row>
    <row r="948" spans="6:16" x14ac:dyDescent="0.2">
      <c r="F948" s="22"/>
      <c r="O948" s="11"/>
      <c r="P948" s="11"/>
    </row>
    <row r="949" spans="6:16" x14ac:dyDescent="0.2">
      <c r="F949" s="22"/>
      <c r="O949" s="11"/>
      <c r="P949" s="11"/>
    </row>
    <row r="950" spans="6:16" x14ac:dyDescent="0.2">
      <c r="F950" s="22"/>
      <c r="O950" s="11"/>
      <c r="P950" s="11"/>
    </row>
    <row r="951" spans="6:16" x14ac:dyDescent="0.2">
      <c r="F951" s="22"/>
      <c r="O951" s="11"/>
      <c r="P951" s="11"/>
    </row>
    <row r="952" spans="6:16" x14ac:dyDescent="0.2">
      <c r="F952" s="22"/>
      <c r="O952" s="11"/>
      <c r="P952" s="11"/>
    </row>
    <row r="953" spans="6:16" x14ac:dyDescent="0.2">
      <c r="F953" s="22"/>
      <c r="O953" s="11"/>
      <c r="P953" s="11"/>
    </row>
    <row r="954" spans="6:16" x14ac:dyDescent="0.2">
      <c r="F954" s="22"/>
      <c r="O954" s="11"/>
      <c r="P954" s="11"/>
    </row>
    <row r="955" spans="6:16" x14ac:dyDescent="0.2">
      <c r="F955" s="22"/>
      <c r="O955" s="11"/>
      <c r="P955" s="11"/>
    </row>
    <row r="956" spans="6:16" x14ac:dyDescent="0.2">
      <c r="F956" s="22"/>
      <c r="O956" s="11"/>
      <c r="P956" s="11"/>
    </row>
    <row r="957" spans="6:16" x14ac:dyDescent="0.2">
      <c r="F957" s="22"/>
      <c r="O957" s="11"/>
      <c r="P957" s="11"/>
    </row>
    <row r="958" spans="6:16" x14ac:dyDescent="0.2">
      <c r="F958" s="22"/>
      <c r="O958" s="11"/>
      <c r="P958" s="11"/>
    </row>
    <row r="959" spans="6:16" x14ac:dyDescent="0.2">
      <c r="F959" s="22"/>
      <c r="O959" s="11"/>
      <c r="P959" s="11"/>
    </row>
    <row r="960" spans="6:16" x14ac:dyDescent="0.2">
      <c r="F960" s="22"/>
      <c r="O960" s="11"/>
      <c r="P960" s="11"/>
    </row>
    <row r="961" spans="6:16" x14ac:dyDescent="0.2">
      <c r="F961" s="22"/>
      <c r="O961" s="11"/>
      <c r="P961" s="11"/>
    </row>
    <row r="962" spans="6:16" x14ac:dyDescent="0.2">
      <c r="F962" s="22"/>
      <c r="O962" s="11"/>
      <c r="P962" s="11"/>
    </row>
    <row r="963" spans="6:16" x14ac:dyDescent="0.2">
      <c r="F963" s="22"/>
      <c r="O963" s="11"/>
      <c r="P963" s="11"/>
    </row>
    <row r="964" spans="6:16" x14ac:dyDescent="0.2">
      <c r="F964" s="22"/>
      <c r="O964" s="11"/>
      <c r="P964" s="11"/>
    </row>
    <row r="965" spans="6:16" x14ac:dyDescent="0.2">
      <c r="F965" s="22"/>
      <c r="O965" s="11"/>
      <c r="P965" s="11"/>
    </row>
    <row r="966" spans="6:16" x14ac:dyDescent="0.2">
      <c r="F966" s="22"/>
      <c r="O966" s="11"/>
      <c r="P966" s="11"/>
    </row>
    <row r="967" spans="6:16" x14ac:dyDescent="0.2">
      <c r="F967" s="22"/>
      <c r="O967" s="11"/>
      <c r="P967" s="11"/>
    </row>
    <row r="968" spans="6:16" x14ac:dyDescent="0.2">
      <c r="F968" s="22"/>
      <c r="O968" s="11"/>
      <c r="P968" s="11"/>
    </row>
    <row r="969" spans="6:16" x14ac:dyDescent="0.2">
      <c r="F969" s="22"/>
      <c r="O969" s="11"/>
      <c r="P969" s="11"/>
    </row>
    <row r="970" spans="6:16" x14ac:dyDescent="0.2">
      <c r="F970" s="22"/>
      <c r="O970" s="11"/>
      <c r="P970" s="11"/>
    </row>
    <row r="971" spans="6:16" x14ac:dyDescent="0.2">
      <c r="F971" s="22"/>
      <c r="O971" s="11"/>
      <c r="P971" s="11"/>
    </row>
    <row r="972" spans="6:16" x14ac:dyDescent="0.2">
      <c r="F972" s="22"/>
      <c r="O972" s="11"/>
      <c r="P972" s="11"/>
    </row>
    <row r="973" spans="6:16" x14ac:dyDescent="0.2">
      <c r="F973" s="22"/>
      <c r="O973" s="11"/>
      <c r="P973" s="11"/>
    </row>
    <row r="974" spans="6:16" x14ac:dyDescent="0.2">
      <c r="F974" s="22"/>
      <c r="O974" s="11"/>
      <c r="P974" s="11"/>
    </row>
    <row r="975" spans="6:16" x14ac:dyDescent="0.2">
      <c r="F975" s="22"/>
      <c r="O975" s="11"/>
      <c r="P975" s="11"/>
    </row>
    <row r="976" spans="6:16" x14ac:dyDescent="0.2">
      <c r="F976" s="22"/>
      <c r="O976" s="11"/>
      <c r="P976" s="11"/>
    </row>
    <row r="977" spans="6:16" x14ac:dyDescent="0.2">
      <c r="F977" s="22"/>
      <c r="O977" s="11"/>
      <c r="P977" s="11"/>
    </row>
    <row r="978" spans="6:16" x14ac:dyDescent="0.2">
      <c r="F978" s="22"/>
      <c r="O978" s="11"/>
      <c r="P978" s="11"/>
    </row>
    <row r="979" spans="6:16" x14ac:dyDescent="0.2">
      <c r="F979" s="22"/>
      <c r="O979" s="11"/>
      <c r="P979" s="11"/>
    </row>
    <row r="980" spans="6:16" x14ac:dyDescent="0.2">
      <c r="F980" s="22"/>
      <c r="O980" s="11"/>
      <c r="P980" s="11"/>
    </row>
    <row r="981" spans="6:16" x14ac:dyDescent="0.2">
      <c r="F981" s="22"/>
      <c r="O981" s="11"/>
      <c r="P981" s="11"/>
    </row>
    <row r="982" spans="6:16" x14ac:dyDescent="0.2">
      <c r="F982" s="22"/>
      <c r="O982" s="11"/>
      <c r="P982" s="11"/>
    </row>
    <row r="983" spans="6:16" x14ac:dyDescent="0.2">
      <c r="F983" s="22"/>
      <c r="O983" s="11"/>
      <c r="P983" s="11"/>
    </row>
    <row r="984" spans="6:16" x14ac:dyDescent="0.2">
      <c r="F984" s="22"/>
      <c r="O984" s="11"/>
      <c r="P984" s="11"/>
    </row>
    <row r="985" spans="6:16" x14ac:dyDescent="0.2">
      <c r="F985" s="22"/>
      <c r="O985" s="11"/>
      <c r="P985" s="11"/>
    </row>
    <row r="986" spans="6:16" x14ac:dyDescent="0.2">
      <c r="F986" s="22"/>
      <c r="O986" s="11"/>
      <c r="P986" s="11"/>
    </row>
    <row r="987" spans="6:16" x14ac:dyDescent="0.2">
      <c r="F987" s="22"/>
      <c r="O987" s="11"/>
      <c r="P987" s="11"/>
    </row>
    <row r="988" spans="6:16" x14ac:dyDescent="0.2">
      <c r="F988" s="22"/>
      <c r="O988" s="11"/>
      <c r="P988" s="11"/>
    </row>
    <row r="989" spans="6:16" x14ac:dyDescent="0.2">
      <c r="F989" s="22"/>
      <c r="O989" s="11"/>
      <c r="P989" s="11"/>
    </row>
    <row r="990" spans="6:16" x14ac:dyDescent="0.2">
      <c r="F990" s="22"/>
      <c r="O990" s="11"/>
      <c r="P990" s="11"/>
    </row>
    <row r="991" spans="6:16" x14ac:dyDescent="0.2">
      <c r="F991" s="22"/>
      <c r="O991" s="11"/>
      <c r="P991" s="11"/>
    </row>
    <row r="992" spans="6:16" x14ac:dyDescent="0.2">
      <c r="F992" s="22"/>
      <c r="O992" s="11"/>
      <c r="P992" s="11"/>
    </row>
    <row r="993" spans="6:16" x14ac:dyDescent="0.2">
      <c r="F993" s="22"/>
      <c r="O993" s="11"/>
      <c r="P993" s="11"/>
    </row>
    <row r="994" spans="6:16" x14ac:dyDescent="0.2">
      <c r="F994" s="22"/>
      <c r="O994" s="11"/>
      <c r="P994" s="11"/>
    </row>
    <row r="995" spans="6:16" x14ac:dyDescent="0.2">
      <c r="F995" s="22"/>
      <c r="O995" s="11"/>
      <c r="P995" s="11"/>
    </row>
    <row r="996" spans="6:16" x14ac:dyDescent="0.2">
      <c r="F996" s="22"/>
      <c r="O996" s="11"/>
      <c r="P996" s="11"/>
    </row>
    <row r="997" spans="6:16" x14ac:dyDescent="0.2">
      <c r="F997" s="22"/>
      <c r="O997" s="11"/>
      <c r="P997" s="11"/>
    </row>
    <row r="998" spans="6:16" x14ac:dyDescent="0.2">
      <c r="F998" s="22"/>
      <c r="O998" s="11"/>
      <c r="P998" s="11"/>
    </row>
    <row r="999" spans="6:16" x14ac:dyDescent="0.2">
      <c r="F999" s="22"/>
      <c r="O999" s="11"/>
      <c r="P999" s="11"/>
    </row>
    <row r="1000" spans="6:16" x14ac:dyDescent="0.2">
      <c r="F1000" s="22"/>
      <c r="O1000" s="11"/>
      <c r="P1000" s="11"/>
    </row>
    <row r="1001" spans="6:16" x14ac:dyDescent="0.2">
      <c r="F1001" s="22"/>
      <c r="O1001" s="11"/>
      <c r="P1001" s="11"/>
    </row>
    <row r="1002" spans="6:16" x14ac:dyDescent="0.2">
      <c r="F1002" s="22"/>
      <c r="O1002" s="11"/>
      <c r="P1002" s="11"/>
    </row>
    <row r="1003" spans="6:16" x14ac:dyDescent="0.2">
      <c r="F1003" s="22"/>
      <c r="O1003" s="11"/>
      <c r="P1003" s="11"/>
    </row>
    <row r="1004" spans="6:16" x14ac:dyDescent="0.2">
      <c r="F1004" s="22"/>
      <c r="O1004" s="11"/>
      <c r="P1004" s="11"/>
    </row>
    <row r="1005" spans="6:16" x14ac:dyDescent="0.2">
      <c r="F1005" s="22"/>
      <c r="O1005" s="11"/>
      <c r="P1005" s="11"/>
    </row>
    <row r="1006" spans="6:16" x14ac:dyDescent="0.2">
      <c r="F1006" s="22"/>
      <c r="O1006" s="11"/>
      <c r="P1006" s="11"/>
    </row>
    <row r="1007" spans="6:16" x14ac:dyDescent="0.2">
      <c r="F1007" s="22"/>
      <c r="O1007" s="11"/>
      <c r="P1007" s="11"/>
    </row>
    <row r="1008" spans="6:16" x14ac:dyDescent="0.2">
      <c r="F1008" s="22"/>
      <c r="O1008" s="11"/>
      <c r="P1008" s="11"/>
    </row>
    <row r="1009" spans="6:16" x14ac:dyDescent="0.2">
      <c r="F1009" s="22"/>
      <c r="O1009" s="11"/>
      <c r="P1009" s="11"/>
    </row>
    <row r="1010" spans="6:16" x14ac:dyDescent="0.2">
      <c r="F1010" s="22"/>
      <c r="O1010" s="11"/>
      <c r="P1010" s="11"/>
    </row>
    <row r="1011" spans="6:16" x14ac:dyDescent="0.2">
      <c r="F1011" s="22"/>
      <c r="O1011" s="11"/>
      <c r="P1011" s="11"/>
    </row>
    <row r="1012" spans="6:16" x14ac:dyDescent="0.2">
      <c r="F1012" s="22"/>
      <c r="O1012" s="11"/>
      <c r="P1012" s="11"/>
    </row>
    <row r="1013" spans="6:16" x14ac:dyDescent="0.2">
      <c r="F1013" s="22"/>
      <c r="O1013" s="11"/>
      <c r="P1013" s="11"/>
    </row>
    <row r="1014" spans="6:16" x14ac:dyDescent="0.2">
      <c r="F1014" s="22"/>
      <c r="O1014" s="11"/>
      <c r="P1014" s="11"/>
    </row>
    <row r="1015" spans="6:16" x14ac:dyDescent="0.2">
      <c r="F1015" s="22"/>
      <c r="O1015" s="11"/>
      <c r="P1015" s="11"/>
    </row>
    <row r="1016" spans="6:16" x14ac:dyDescent="0.2">
      <c r="F1016" s="22"/>
      <c r="O1016" s="11"/>
      <c r="P1016" s="11"/>
    </row>
    <row r="1017" spans="6:16" x14ac:dyDescent="0.2">
      <c r="F1017" s="22"/>
      <c r="O1017" s="11"/>
      <c r="P1017" s="11"/>
    </row>
    <row r="1018" spans="6:16" x14ac:dyDescent="0.2">
      <c r="F1018" s="22"/>
      <c r="O1018" s="11"/>
      <c r="P1018" s="11"/>
    </row>
    <row r="1019" spans="6:16" x14ac:dyDescent="0.2">
      <c r="F1019" s="22"/>
      <c r="O1019" s="11"/>
      <c r="P1019" s="11"/>
    </row>
    <row r="1020" spans="6:16" x14ac:dyDescent="0.2">
      <c r="F1020" s="22"/>
      <c r="O1020" s="11"/>
      <c r="P1020" s="11"/>
    </row>
    <row r="1021" spans="6:16" x14ac:dyDescent="0.2">
      <c r="F1021" s="22"/>
      <c r="O1021" s="11"/>
      <c r="P1021" s="11"/>
    </row>
    <row r="1022" spans="6:16" x14ac:dyDescent="0.2">
      <c r="F1022" s="22"/>
      <c r="O1022" s="11"/>
      <c r="P1022" s="11"/>
    </row>
    <row r="1023" spans="6:16" x14ac:dyDescent="0.2">
      <c r="F1023" s="22"/>
      <c r="O1023" s="11"/>
      <c r="P1023" s="11"/>
    </row>
    <row r="1024" spans="6:16" x14ac:dyDescent="0.2">
      <c r="F1024" s="22"/>
      <c r="O1024" s="11"/>
      <c r="P1024" s="11"/>
    </row>
    <row r="1025" spans="6:16" x14ac:dyDescent="0.2">
      <c r="F1025" s="22"/>
      <c r="O1025" s="11"/>
      <c r="P1025" s="11"/>
    </row>
    <row r="1026" spans="6:16" x14ac:dyDescent="0.2">
      <c r="F1026" s="22"/>
      <c r="O1026" s="11"/>
      <c r="P1026" s="11"/>
    </row>
    <row r="1027" spans="6:16" x14ac:dyDescent="0.2">
      <c r="F1027" s="22"/>
      <c r="O1027" s="11"/>
      <c r="P1027" s="11"/>
    </row>
    <row r="1028" spans="6:16" x14ac:dyDescent="0.2">
      <c r="F1028" s="22"/>
      <c r="O1028" s="11"/>
      <c r="P1028" s="11"/>
    </row>
    <row r="1029" spans="6:16" x14ac:dyDescent="0.2">
      <c r="F1029" s="22"/>
      <c r="O1029" s="11"/>
      <c r="P1029" s="11"/>
    </row>
    <row r="1030" spans="6:16" x14ac:dyDescent="0.2">
      <c r="F1030" s="22"/>
      <c r="O1030" s="11"/>
      <c r="P1030" s="11"/>
    </row>
    <row r="1031" spans="6:16" x14ac:dyDescent="0.2">
      <c r="F1031" s="22"/>
      <c r="O1031" s="11"/>
      <c r="P1031" s="11"/>
    </row>
    <row r="1032" spans="6:16" x14ac:dyDescent="0.2">
      <c r="F1032" s="22"/>
      <c r="O1032" s="11"/>
      <c r="P1032" s="11"/>
    </row>
    <row r="1033" spans="6:16" x14ac:dyDescent="0.2">
      <c r="F1033" s="22"/>
      <c r="O1033" s="11"/>
      <c r="P1033" s="11"/>
    </row>
    <row r="1034" spans="6:16" x14ac:dyDescent="0.2">
      <c r="F1034" s="22"/>
      <c r="O1034" s="11"/>
      <c r="P1034" s="11"/>
    </row>
    <row r="1035" spans="6:16" x14ac:dyDescent="0.2">
      <c r="F1035" s="22"/>
      <c r="O1035" s="11"/>
      <c r="P1035" s="11"/>
    </row>
    <row r="1036" spans="6:16" x14ac:dyDescent="0.2">
      <c r="F1036" s="22"/>
      <c r="O1036" s="11"/>
      <c r="P1036" s="11"/>
    </row>
    <row r="1037" spans="6:16" x14ac:dyDescent="0.2">
      <c r="F1037" s="22"/>
      <c r="O1037" s="11"/>
      <c r="P1037" s="11"/>
    </row>
    <row r="1038" spans="6:16" x14ac:dyDescent="0.2">
      <c r="F1038" s="22"/>
      <c r="O1038" s="11"/>
      <c r="P1038" s="11"/>
    </row>
    <row r="1039" spans="6:16" x14ac:dyDescent="0.2">
      <c r="F1039" s="22"/>
      <c r="O1039" s="11"/>
      <c r="P1039" s="11"/>
    </row>
    <row r="1040" spans="6:16" x14ac:dyDescent="0.2">
      <c r="F1040" s="22"/>
      <c r="O1040" s="11"/>
      <c r="P1040" s="11"/>
    </row>
    <row r="1041" spans="6:16" x14ac:dyDescent="0.2">
      <c r="F1041" s="22"/>
      <c r="O1041" s="11"/>
      <c r="P1041" s="11"/>
    </row>
    <row r="1042" spans="6:16" x14ac:dyDescent="0.2">
      <c r="F1042" s="22"/>
      <c r="O1042" s="11"/>
      <c r="P1042" s="11"/>
    </row>
    <row r="1043" spans="6:16" x14ac:dyDescent="0.2">
      <c r="F1043" s="22"/>
      <c r="O1043" s="11"/>
      <c r="P1043" s="11"/>
    </row>
    <row r="1044" spans="6:16" x14ac:dyDescent="0.2">
      <c r="F1044" s="22"/>
      <c r="O1044" s="11"/>
      <c r="P1044" s="11"/>
    </row>
    <row r="1045" spans="6:16" x14ac:dyDescent="0.2">
      <c r="F1045" s="22"/>
      <c r="O1045" s="11"/>
      <c r="P1045" s="11"/>
    </row>
    <row r="1046" spans="6:16" x14ac:dyDescent="0.2">
      <c r="F1046" s="22"/>
      <c r="O1046" s="11"/>
      <c r="P1046" s="11"/>
    </row>
    <row r="1047" spans="6:16" x14ac:dyDescent="0.2">
      <c r="F1047" s="22"/>
      <c r="O1047" s="11"/>
      <c r="P1047" s="11"/>
    </row>
    <row r="1048" spans="6:16" x14ac:dyDescent="0.2">
      <c r="F1048" s="22"/>
      <c r="O1048" s="11"/>
      <c r="P1048" s="11"/>
    </row>
    <row r="1049" spans="6:16" x14ac:dyDescent="0.2">
      <c r="F1049" s="22"/>
      <c r="O1049" s="11"/>
      <c r="P1049" s="11"/>
    </row>
    <row r="1050" spans="6:16" x14ac:dyDescent="0.2">
      <c r="F1050" s="22"/>
      <c r="O1050" s="11"/>
      <c r="P1050" s="11"/>
    </row>
    <row r="1051" spans="6:16" x14ac:dyDescent="0.2">
      <c r="F1051" s="22"/>
      <c r="O1051" s="11"/>
      <c r="P1051" s="11"/>
    </row>
    <row r="1052" spans="6:16" x14ac:dyDescent="0.2">
      <c r="F1052" s="22"/>
      <c r="O1052" s="11"/>
      <c r="P1052" s="11"/>
    </row>
    <row r="1053" spans="6:16" x14ac:dyDescent="0.2">
      <c r="F1053" s="22"/>
      <c r="O1053" s="11"/>
      <c r="P1053" s="11"/>
    </row>
    <row r="1054" spans="6:16" x14ac:dyDescent="0.2">
      <c r="F1054" s="22"/>
      <c r="O1054" s="11"/>
      <c r="P1054" s="11"/>
    </row>
    <row r="1055" spans="6:16" x14ac:dyDescent="0.2">
      <c r="F1055" s="22"/>
      <c r="O1055" s="11"/>
      <c r="P1055" s="11"/>
    </row>
    <row r="1056" spans="6:16" x14ac:dyDescent="0.2">
      <c r="F1056" s="22"/>
      <c r="O1056" s="11"/>
      <c r="P1056" s="11"/>
    </row>
    <row r="1057" spans="6:16" x14ac:dyDescent="0.2">
      <c r="F1057" s="22"/>
      <c r="O1057" s="11"/>
      <c r="P1057" s="11"/>
    </row>
    <row r="1058" spans="6:16" x14ac:dyDescent="0.2">
      <c r="F1058" s="22"/>
      <c r="O1058" s="11"/>
      <c r="P1058" s="11"/>
    </row>
    <row r="1059" spans="6:16" x14ac:dyDescent="0.2">
      <c r="F1059" s="22"/>
      <c r="O1059" s="11"/>
      <c r="P1059" s="11"/>
    </row>
    <row r="1060" spans="6:16" x14ac:dyDescent="0.2">
      <c r="F1060" s="22"/>
      <c r="O1060" s="11"/>
      <c r="P1060" s="11"/>
    </row>
    <row r="1061" spans="6:16" x14ac:dyDescent="0.2">
      <c r="F1061" s="22"/>
      <c r="O1061" s="11"/>
      <c r="P1061" s="11"/>
    </row>
    <row r="1062" spans="6:16" x14ac:dyDescent="0.2">
      <c r="F1062" s="22"/>
      <c r="O1062" s="11"/>
      <c r="P1062" s="11"/>
    </row>
    <row r="1063" spans="6:16" x14ac:dyDescent="0.2">
      <c r="F1063" s="22"/>
      <c r="O1063" s="11"/>
      <c r="P1063" s="11"/>
    </row>
    <row r="1064" spans="6:16" x14ac:dyDescent="0.2">
      <c r="F1064" s="22"/>
      <c r="O1064" s="11"/>
      <c r="P1064" s="11"/>
    </row>
    <row r="1065" spans="6:16" x14ac:dyDescent="0.2">
      <c r="F1065" s="22"/>
      <c r="O1065" s="11"/>
      <c r="P1065" s="11"/>
    </row>
    <row r="1066" spans="6:16" x14ac:dyDescent="0.2">
      <c r="F1066" s="22"/>
      <c r="O1066" s="11"/>
      <c r="P1066" s="11"/>
    </row>
    <row r="1067" spans="6:16" x14ac:dyDescent="0.2">
      <c r="F1067" s="22"/>
      <c r="O1067" s="11"/>
      <c r="P1067" s="11"/>
    </row>
    <row r="1068" spans="6:16" x14ac:dyDescent="0.2">
      <c r="F1068" s="22"/>
      <c r="O1068" s="11"/>
      <c r="P1068" s="11"/>
    </row>
    <row r="1069" spans="6:16" x14ac:dyDescent="0.2">
      <c r="F1069" s="22"/>
      <c r="O1069" s="11"/>
      <c r="P1069" s="11"/>
    </row>
    <row r="1070" spans="6:16" x14ac:dyDescent="0.2">
      <c r="F1070" s="22"/>
      <c r="O1070" s="11"/>
      <c r="P1070" s="11"/>
    </row>
    <row r="1071" spans="6:16" x14ac:dyDescent="0.2">
      <c r="F1071" s="22"/>
      <c r="O1071" s="11"/>
      <c r="P1071" s="11"/>
    </row>
    <row r="1072" spans="6:16" x14ac:dyDescent="0.2">
      <c r="F1072" s="22"/>
      <c r="O1072" s="11"/>
      <c r="P1072" s="11"/>
    </row>
    <row r="1073" spans="6:16" x14ac:dyDescent="0.2">
      <c r="F1073" s="22"/>
      <c r="O1073" s="11"/>
      <c r="P1073" s="11"/>
    </row>
    <row r="1074" spans="6:16" x14ac:dyDescent="0.2">
      <c r="F1074" s="22"/>
      <c r="O1074" s="11"/>
      <c r="P1074" s="11"/>
    </row>
    <row r="1075" spans="6:16" x14ac:dyDescent="0.2">
      <c r="F1075" s="22"/>
      <c r="O1075" s="11"/>
      <c r="P1075" s="11"/>
    </row>
    <row r="1076" spans="6:16" x14ac:dyDescent="0.2">
      <c r="F1076" s="22"/>
      <c r="O1076" s="11"/>
      <c r="P1076" s="11"/>
    </row>
    <row r="1077" spans="6:16" x14ac:dyDescent="0.2">
      <c r="F1077" s="22"/>
      <c r="O1077" s="11"/>
      <c r="P1077" s="11"/>
    </row>
    <row r="1078" spans="6:16" x14ac:dyDescent="0.2">
      <c r="F1078" s="22"/>
      <c r="O1078" s="11"/>
      <c r="P1078" s="11"/>
    </row>
    <row r="1079" spans="6:16" x14ac:dyDescent="0.2">
      <c r="F1079" s="22"/>
      <c r="O1079" s="11"/>
      <c r="P1079" s="11"/>
    </row>
    <row r="1080" spans="6:16" x14ac:dyDescent="0.2">
      <c r="F1080" s="22"/>
      <c r="O1080" s="11"/>
      <c r="P1080" s="11"/>
    </row>
    <row r="1081" spans="6:16" x14ac:dyDescent="0.2">
      <c r="F1081" s="22"/>
      <c r="O1081" s="11"/>
      <c r="P1081" s="11"/>
    </row>
    <row r="1082" spans="6:16" x14ac:dyDescent="0.2">
      <c r="F1082" s="22"/>
      <c r="O1082" s="11"/>
      <c r="P1082" s="11"/>
    </row>
    <row r="1083" spans="6:16" x14ac:dyDescent="0.2">
      <c r="F1083" s="22"/>
      <c r="O1083" s="11"/>
      <c r="P1083" s="11"/>
    </row>
    <row r="1084" spans="6:16" x14ac:dyDescent="0.2">
      <c r="F1084" s="22"/>
      <c r="O1084" s="11"/>
      <c r="P1084" s="11"/>
    </row>
    <row r="1085" spans="6:16" x14ac:dyDescent="0.2">
      <c r="F1085" s="22"/>
      <c r="O1085" s="11"/>
      <c r="P1085" s="11"/>
    </row>
    <row r="1086" spans="6:16" x14ac:dyDescent="0.2">
      <c r="F1086" s="22"/>
      <c r="O1086" s="11"/>
      <c r="P1086" s="11"/>
    </row>
    <row r="1087" spans="6:16" x14ac:dyDescent="0.2">
      <c r="F1087" s="22"/>
      <c r="O1087" s="11"/>
      <c r="P1087" s="11"/>
    </row>
    <row r="1088" spans="6:16" x14ac:dyDescent="0.2">
      <c r="F1088" s="22"/>
      <c r="O1088" s="11"/>
      <c r="P1088" s="11"/>
    </row>
    <row r="1089" spans="6:16" x14ac:dyDescent="0.2">
      <c r="F1089" s="22"/>
      <c r="O1089" s="11"/>
      <c r="P1089" s="11"/>
    </row>
    <row r="1090" spans="6:16" x14ac:dyDescent="0.2">
      <c r="F1090" s="22"/>
      <c r="O1090" s="11"/>
      <c r="P1090" s="11"/>
    </row>
    <row r="1091" spans="6:16" x14ac:dyDescent="0.2">
      <c r="F1091" s="22"/>
      <c r="O1091" s="11"/>
      <c r="P1091" s="11"/>
    </row>
    <row r="1092" spans="6:16" x14ac:dyDescent="0.2">
      <c r="F1092" s="22"/>
      <c r="O1092" s="11"/>
      <c r="P1092" s="11"/>
    </row>
    <row r="1093" spans="6:16" x14ac:dyDescent="0.2">
      <c r="F1093" s="22"/>
      <c r="O1093" s="11"/>
      <c r="P1093" s="11"/>
    </row>
    <row r="1094" spans="6:16" x14ac:dyDescent="0.2">
      <c r="F1094" s="22"/>
      <c r="O1094" s="11"/>
      <c r="P1094" s="11"/>
    </row>
    <row r="1095" spans="6:16" x14ac:dyDescent="0.2">
      <c r="F1095" s="22"/>
      <c r="O1095" s="11"/>
      <c r="P1095" s="11"/>
    </row>
    <row r="1096" spans="6:16" x14ac:dyDescent="0.2">
      <c r="F1096" s="22"/>
      <c r="O1096" s="11"/>
      <c r="P1096" s="11"/>
    </row>
    <row r="1097" spans="6:16" x14ac:dyDescent="0.2">
      <c r="F1097" s="22"/>
      <c r="O1097" s="11"/>
      <c r="P1097" s="11"/>
    </row>
    <row r="1098" spans="6:16" x14ac:dyDescent="0.2">
      <c r="F1098" s="22"/>
      <c r="O1098" s="11"/>
      <c r="P1098" s="11"/>
    </row>
    <row r="1099" spans="6:16" x14ac:dyDescent="0.2">
      <c r="F1099" s="22"/>
      <c r="O1099" s="11"/>
      <c r="P1099" s="11"/>
    </row>
    <row r="1100" spans="6:16" x14ac:dyDescent="0.2">
      <c r="F1100" s="22"/>
      <c r="O1100" s="11"/>
      <c r="P1100" s="11"/>
    </row>
    <row r="1101" spans="6:16" x14ac:dyDescent="0.2">
      <c r="F1101" s="22"/>
      <c r="O1101" s="11"/>
      <c r="P1101" s="11"/>
    </row>
    <row r="1102" spans="6:16" x14ac:dyDescent="0.2">
      <c r="F1102" s="22"/>
      <c r="O1102" s="11"/>
      <c r="P1102" s="11"/>
    </row>
    <row r="1103" spans="6:16" x14ac:dyDescent="0.2">
      <c r="F1103" s="22"/>
      <c r="O1103" s="11"/>
      <c r="P1103" s="11"/>
    </row>
    <row r="1104" spans="6:16" x14ac:dyDescent="0.2">
      <c r="F1104" s="22"/>
      <c r="O1104" s="11"/>
      <c r="P1104" s="11"/>
    </row>
    <row r="1105" spans="6:18" x14ac:dyDescent="0.2">
      <c r="F1105" s="22"/>
      <c r="O1105" s="11"/>
      <c r="P1105" s="11"/>
    </row>
    <row r="1106" spans="6:18" x14ac:dyDescent="0.2">
      <c r="F1106" s="22"/>
      <c r="O1106" s="11"/>
      <c r="P1106" s="11"/>
    </row>
    <row r="1107" spans="6:18" x14ac:dyDescent="0.2">
      <c r="F1107" s="22"/>
      <c r="O1107" s="11"/>
      <c r="P1107" s="11"/>
    </row>
    <row r="1108" spans="6:18" x14ac:dyDescent="0.2">
      <c r="F1108" s="22"/>
      <c r="O1108" s="11"/>
      <c r="P1108" s="11"/>
    </row>
    <row r="1109" spans="6:18" x14ac:dyDescent="0.2">
      <c r="F1109" s="22"/>
      <c r="O1109" s="11"/>
      <c r="P1109" s="11"/>
    </row>
    <row r="1110" spans="6:18" x14ac:dyDescent="0.2">
      <c r="F1110" s="22"/>
      <c r="O1110" s="11"/>
      <c r="P1110" s="11"/>
    </row>
    <row r="1111" spans="6:18" x14ac:dyDescent="0.2">
      <c r="F1111" s="22"/>
      <c r="O1111" s="11"/>
      <c r="P1111" s="11"/>
    </row>
    <row r="1112" spans="6:18" x14ac:dyDescent="0.2">
      <c r="F1112" s="22"/>
      <c r="O1112" s="11"/>
      <c r="P1112" s="11"/>
    </row>
    <row r="1113" spans="6:18" x14ac:dyDescent="0.2">
      <c r="F1113" s="22"/>
      <c r="O1113" s="11"/>
      <c r="P1113" s="11"/>
    </row>
    <row r="1114" spans="6:18" x14ac:dyDescent="0.2">
      <c r="F1114" s="22"/>
      <c r="O1114" s="11"/>
      <c r="P1114" s="11"/>
    </row>
    <row r="1115" spans="6:18" x14ac:dyDescent="0.2">
      <c r="F1115" s="22"/>
      <c r="O1115" s="11"/>
      <c r="P1115" s="11"/>
    </row>
    <row r="1116" spans="6:18" x14ac:dyDescent="0.2">
      <c r="F1116" s="22"/>
      <c r="O1116" s="11"/>
      <c r="P1116" s="11"/>
    </row>
    <row r="1117" spans="6:18" x14ac:dyDescent="0.2">
      <c r="F1117" s="22"/>
      <c r="O1117" s="11"/>
      <c r="P1117" s="11"/>
    </row>
    <row r="1118" spans="6:18" x14ac:dyDescent="0.2">
      <c r="F1118" s="22"/>
      <c r="O1118" s="11"/>
      <c r="P1118" s="11"/>
    </row>
    <row r="1119" spans="6:18" x14ac:dyDescent="0.2">
      <c r="F1119" s="22"/>
      <c r="O1119" s="11"/>
      <c r="P1119" s="11"/>
      <c r="R1119" s="23"/>
    </row>
    <row r="1120" spans="6:18" x14ac:dyDescent="0.2">
      <c r="F1120" s="22"/>
      <c r="O1120" s="11"/>
      <c r="P1120" s="11"/>
    </row>
    <row r="1121" spans="6:16" x14ac:dyDescent="0.2">
      <c r="F1121" s="22"/>
      <c r="O1121" s="11"/>
      <c r="P1121" s="11"/>
    </row>
    <row r="1122" spans="6:16" x14ac:dyDescent="0.2">
      <c r="F1122" s="22"/>
      <c r="M1122" s="23"/>
      <c r="O1122" s="11"/>
      <c r="P1122" s="11"/>
    </row>
    <row r="1123" spans="6:16" x14ac:dyDescent="0.2">
      <c r="F1123" s="22"/>
      <c r="O1123" s="11"/>
      <c r="P1123" s="11"/>
    </row>
    <row r="1124" spans="6:16" x14ac:dyDescent="0.2">
      <c r="F1124" s="22"/>
      <c r="O1124" s="11"/>
      <c r="P1124" s="11"/>
    </row>
    <row r="1125" spans="6:16" x14ac:dyDescent="0.2">
      <c r="F1125" s="22"/>
      <c r="O1125" s="11"/>
      <c r="P1125" s="11"/>
    </row>
    <row r="1126" spans="6:16" x14ac:dyDescent="0.2">
      <c r="F1126" s="22"/>
      <c r="O1126" s="11"/>
      <c r="P1126" s="11"/>
    </row>
    <row r="1127" spans="6:16" x14ac:dyDescent="0.2">
      <c r="F1127" s="22"/>
      <c r="O1127" s="11"/>
      <c r="P1127" s="11"/>
    </row>
    <row r="1128" spans="6:16" x14ac:dyDescent="0.2">
      <c r="F1128" s="22"/>
      <c r="O1128" s="11"/>
      <c r="P1128" s="11"/>
    </row>
    <row r="1129" spans="6:16" x14ac:dyDescent="0.2">
      <c r="F1129" s="22"/>
      <c r="O1129" s="11"/>
      <c r="P1129" s="11"/>
    </row>
    <row r="1130" spans="6:16" x14ac:dyDescent="0.2">
      <c r="F1130" s="22"/>
      <c r="O1130" s="11"/>
      <c r="P1130" s="11"/>
    </row>
    <row r="1131" spans="6:16" x14ac:dyDescent="0.2">
      <c r="F1131" s="22"/>
      <c r="O1131" s="11"/>
      <c r="P1131" s="11"/>
    </row>
    <row r="1132" spans="6:16" x14ac:dyDescent="0.2">
      <c r="F1132" s="22"/>
      <c r="O1132" s="11"/>
      <c r="P1132" s="11"/>
    </row>
    <row r="1133" spans="6:16" x14ac:dyDescent="0.2">
      <c r="F1133" s="22"/>
      <c r="O1133" s="11"/>
      <c r="P1133" s="11"/>
    </row>
    <row r="1134" spans="6:16" x14ac:dyDescent="0.2">
      <c r="F1134" s="22"/>
      <c r="O1134" s="11"/>
      <c r="P1134" s="11"/>
    </row>
    <row r="1135" spans="6:16" x14ac:dyDescent="0.2">
      <c r="F1135" s="22"/>
      <c r="O1135" s="11"/>
      <c r="P1135" s="11"/>
    </row>
    <row r="1136" spans="6:16" x14ac:dyDescent="0.2">
      <c r="F1136" s="22"/>
      <c r="O1136" s="11"/>
      <c r="P1136" s="11"/>
    </row>
    <row r="1137" spans="6:16" x14ac:dyDescent="0.2">
      <c r="F1137" s="22"/>
      <c r="O1137" s="11"/>
      <c r="P1137" s="11"/>
    </row>
    <row r="1138" spans="6:16" x14ac:dyDescent="0.2">
      <c r="F1138" s="22"/>
      <c r="O1138" s="11"/>
      <c r="P1138" s="11"/>
    </row>
    <row r="1139" spans="6:16" x14ac:dyDescent="0.2">
      <c r="F1139" s="22"/>
      <c r="O1139" s="11"/>
      <c r="P1139" s="11"/>
    </row>
    <row r="1140" spans="6:16" x14ac:dyDescent="0.2">
      <c r="F1140" s="22"/>
      <c r="O1140" s="11"/>
      <c r="P1140" s="11"/>
    </row>
    <row r="1141" spans="6:16" x14ac:dyDescent="0.2">
      <c r="F1141" s="22"/>
      <c r="O1141" s="11"/>
      <c r="P1141" s="11"/>
    </row>
    <row r="1142" spans="6:16" x14ac:dyDescent="0.2">
      <c r="F1142" s="22"/>
      <c r="O1142" s="11"/>
      <c r="P1142" s="11"/>
    </row>
    <row r="1143" spans="6:16" x14ac:dyDescent="0.2">
      <c r="F1143" s="22"/>
      <c r="O1143" s="11"/>
      <c r="P1143" s="11"/>
    </row>
    <row r="1144" spans="6:16" x14ac:dyDescent="0.2">
      <c r="F1144" s="22"/>
      <c r="O1144" s="11"/>
      <c r="P1144" s="11"/>
    </row>
    <row r="1145" spans="6:16" x14ac:dyDescent="0.2">
      <c r="F1145" s="22"/>
      <c r="O1145" s="11"/>
      <c r="P1145" s="11"/>
    </row>
    <row r="1146" spans="6:16" x14ac:dyDescent="0.2">
      <c r="F1146" s="22"/>
      <c r="O1146" s="11"/>
      <c r="P1146" s="11"/>
    </row>
    <row r="1147" spans="6:16" x14ac:dyDescent="0.2">
      <c r="F1147" s="22"/>
      <c r="O1147" s="11"/>
      <c r="P1147" s="11"/>
    </row>
    <row r="1148" spans="6:16" x14ac:dyDescent="0.2">
      <c r="F1148" s="22"/>
      <c r="O1148" s="11"/>
      <c r="P1148" s="11"/>
    </row>
    <row r="1149" spans="6:16" x14ac:dyDescent="0.2">
      <c r="F1149" s="22"/>
      <c r="O1149" s="11"/>
      <c r="P1149" s="11"/>
    </row>
    <row r="1150" spans="6:16" x14ac:dyDescent="0.2">
      <c r="F1150" s="22"/>
      <c r="O1150" s="11"/>
      <c r="P1150" s="11"/>
    </row>
    <row r="1151" spans="6:16" x14ac:dyDescent="0.2">
      <c r="F1151" s="22"/>
      <c r="O1151" s="11"/>
      <c r="P1151" s="11"/>
    </row>
    <row r="1152" spans="6:16" x14ac:dyDescent="0.2">
      <c r="F1152" s="22"/>
      <c r="O1152" s="11"/>
      <c r="P1152" s="11"/>
    </row>
    <row r="1153" spans="6:16" x14ac:dyDescent="0.2">
      <c r="F1153" s="22"/>
      <c r="O1153" s="11"/>
      <c r="P1153" s="11"/>
    </row>
    <row r="1154" spans="6:16" x14ac:dyDescent="0.2">
      <c r="F1154" s="22"/>
      <c r="O1154" s="11"/>
      <c r="P1154" s="11"/>
    </row>
    <row r="1155" spans="6:16" x14ac:dyDescent="0.2">
      <c r="F1155" s="22"/>
      <c r="O1155" s="11"/>
      <c r="P1155" s="11"/>
    </row>
    <row r="1156" spans="6:16" x14ac:dyDescent="0.2">
      <c r="F1156" s="22"/>
      <c r="O1156" s="11"/>
      <c r="P1156" s="11"/>
    </row>
    <row r="1157" spans="6:16" x14ac:dyDescent="0.2">
      <c r="F1157" s="22"/>
      <c r="O1157" s="11"/>
      <c r="P1157" s="11"/>
    </row>
    <row r="1158" spans="6:16" x14ac:dyDescent="0.2">
      <c r="F1158" s="22"/>
      <c r="O1158" s="11"/>
      <c r="P1158" s="11"/>
    </row>
    <row r="1159" spans="6:16" x14ac:dyDescent="0.2">
      <c r="F1159" s="22"/>
      <c r="O1159" s="11"/>
      <c r="P1159" s="11"/>
    </row>
    <row r="1160" spans="6:16" x14ac:dyDescent="0.2">
      <c r="F1160" s="22"/>
      <c r="O1160" s="11"/>
      <c r="P1160" s="11"/>
    </row>
    <row r="1161" spans="6:16" x14ac:dyDescent="0.2">
      <c r="F1161" s="22"/>
      <c r="O1161" s="11"/>
      <c r="P1161" s="11"/>
    </row>
    <row r="1162" spans="6:16" x14ac:dyDescent="0.2">
      <c r="F1162" s="22"/>
      <c r="O1162" s="11"/>
      <c r="P1162" s="11"/>
    </row>
    <row r="1163" spans="6:16" x14ac:dyDescent="0.2">
      <c r="F1163" s="22"/>
      <c r="O1163" s="11"/>
      <c r="P1163" s="11"/>
    </row>
    <row r="1164" spans="6:16" x14ac:dyDescent="0.2">
      <c r="F1164" s="22"/>
      <c r="O1164" s="11"/>
      <c r="P1164" s="11"/>
    </row>
    <row r="1165" spans="6:16" x14ac:dyDescent="0.2">
      <c r="F1165" s="22"/>
      <c r="O1165" s="11"/>
      <c r="P1165" s="11"/>
    </row>
    <row r="1166" spans="6:16" x14ac:dyDescent="0.2">
      <c r="F1166" s="22"/>
      <c r="O1166" s="11"/>
      <c r="P1166" s="11"/>
    </row>
    <row r="1167" spans="6:16" x14ac:dyDescent="0.2">
      <c r="F1167" s="22"/>
      <c r="O1167" s="11"/>
      <c r="P1167" s="11"/>
    </row>
    <row r="1168" spans="6:16" x14ac:dyDescent="0.2">
      <c r="F1168" s="22"/>
      <c r="O1168" s="11"/>
      <c r="P1168" s="11"/>
    </row>
    <row r="1169" spans="6:16" x14ac:dyDescent="0.2">
      <c r="F1169" s="22"/>
      <c r="O1169" s="11"/>
      <c r="P1169" s="11"/>
    </row>
    <row r="1170" spans="6:16" x14ac:dyDescent="0.2">
      <c r="F1170" s="22"/>
      <c r="O1170" s="11"/>
      <c r="P1170" s="11"/>
    </row>
    <row r="1171" spans="6:16" x14ac:dyDescent="0.2">
      <c r="F1171" s="22"/>
      <c r="O1171" s="11"/>
      <c r="P1171" s="11"/>
    </row>
    <row r="1172" spans="6:16" x14ac:dyDescent="0.2">
      <c r="F1172" s="22"/>
      <c r="O1172" s="11"/>
      <c r="P1172" s="11"/>
    </row>
    <row r="1173" spans="6:16" x14ac:dyDescent="0.2">
      <c r="F1173" s="22"/>
      <c r="O1173" s="11"/>
      <c r="P1173" s="11"/>
    </row>
    <row r="1174" spans="6:16" x14ac:dyDescent="0.2">
      <c r="F1174" s="22"/>
      <c r="O1174" s="11"/>
      <c r="P1174" s="11"/>
    </row>
    <row r="1175" spans="6:16" x14ac:dyDescent="0.2">
      <c r="F1175" s="22"/>
      <c r="O1175" s="11"/>
      <c r="P1175" s="11"/>
    </row>
    <row r="1176" spans="6:16" x14ac:dyDescent="0.2">
      <c r="F1176" s="22"/>
      <c r="O1176" s="11"/>
      <c r="P1176" s="11"/>
    </row>
    <row r="1177" spans="6:16" x14ac:dyDescent="0.2">
      <c r="F1177" s="22"/>
      <c r="O1177" s="11"/>
      <c r="P1177" s="11"/>
    </row>
    <row r="1178" spans="6:16" x14ac:dyDescent="0.2">
      <c r="F1178" s="22"/>
      <c r="O1178" s="11"/>
      <c r="P1178" s="11"/>
    </row>
    <row r="1179" spans="6:16" x14ac:dyDescent="0.2">
      <c r="F1179" s="22"/>
      <c r="O1179" s="11"/>
      <c r="P1179" s="11"/>
    </row>
    <row r="1180" spans="6:16" x14ac:dyDescent="0.2">
      <c r="F1180" s="22"/>
      <c r="O1180" s="11"/>
      <c r="P1180" s="11"/>
    </row>
    <row r="1181" spans="6:16" x14ac:dyDescent="0.2">
      <c r="F1181" s="22"/>
      <c r="O1181" s="11"/>
      <c r="P1181" s="11"/>
    </row>
    <row r="1182" spans="6:16" x14ac:dyDescent="0.2">
      <c r="F1182" s="22"/>
      <c r="O1182" s="11"/>
      <c r="P1182" s="11"/>
    </row>
    <row r="1183" spans="6:16" x14ac:dyDescent="0.2">
      <c r="F1183" s="22"/>
      <c r="O1183" s="11"/>
      <c r="P1183" s="11"/>
    </row>
    <row r="1184" spans="6:16" x14ac:dyDescent="0.2">
      <c r="F1184" s="22"/>
      <c r="O1184" s="11"/>
      <c r="P1184" s="11"/>
    </row>
    <row r="1185" spans="6:16" x14ac:dyDescent="0.2">
      <c r="F1185" s="22"/>
      <c r="O1185" s="11"/>
      <c r="P1185" s="11"/>
    </row>
    <row r="1186" spans="6:16" x14ac:dyDescent="0.2">
      <c r="F1186" s="22"/>
      <c r="O1186" s="11"/>
      <c r="P1186" s="11"/>
    </row>
    <row r="1187" spans="6:16" x14ac:dyDescent="0.2">
      <c r="F1187" s="22"/>
      <c r="O1187" s="11"/>
      <c r="P1187" s="11"/>
    </row>
    <row r="1188" spans="6:16" x14ac:dyDescent="0.2">
      <c r="F1188" s="22"/>
      <c r="O1188" s="11"/>
      <c r="P1188" s="11"/>
    </row>
    <row r="1189" spans="6:16" x14ac:dyDescent="0.2">
      <c r="F1189" s="22"/>
      <c r="O1189" s="11"/>
      <c r="P1189" s="11"/>
    </row>
    <row r="1190" spans="6:16" x14ac:dyDescent="0.2">
      <c r="F1190" s="22"/>
      <c r="O1190" s="11"/>
      <c r="P1190" s="11"/>
    </row>
    <row r="1191" spans="6:16" x14ac:dyDescent="0.2">
      <c r="F1191" s="22"/>
      <c r="O1191" s="11"/>
      <c r="P1191" s="11"/>
    </row>
    <row r="1192" spans="6:16" x14ac:dyDescent="0.2">
      <c r="F1192" s="22"/>
      <c r="O1192" s="11"/>
      <c r="P1192" s="11"/>
    </row>
    <row r="1193" spans="6:16" x14ac:dyDescent="0.2">
      <c r="F1193" s="22"/>
      <c r="O1193" s="11"/>
      <c r="P1193" s="11"/>
    </row>
    <row r="1194" spans="6:16" x14ac:dyDescent="0.2">
      <c r="F1194" s="22"/>
      <c r="O1194" s="11"/>
      <c r="P1194" s="11"/>
    </row>
    <row r="1195" spans="6:16" x14ac:dyDescent="0.2">
      <c r="F1195" s="22"/>
      <c r="O1195" s="11"/>
      <c r="P1195" s="11"/>
    </row>
    <row r="1196" spans="6:16" x14ac:dyDescent="0.2">
      <c r="F1196" s="22"/>
      <c r="O1196" s="11"/>
      <c r="P1196" s="11"/>
    </row>
    <row r="1197" spans="6:16" x14ac:dyDescent="0.2">
      <c r="F1197" s="22"/>
      <c r="O1197" s="11"/>
      <c r="P1197" s="11"/>
    </row>
    <row r="1198" spans="6:16" x14ac:dyDescent="0.2">
      <c r="F1198" s="22"/>
      <c r="O1198" s="11"/>
      <c r="P1198" s="11"/>
    </row>
    <row r="1199" spans="6:16" x14ac:dyDescent="0.2">
      <c r="F1199" s="22"/>
      <c r="O1199" s="11"/>
      <c r="P1199" s="11"/>
    </row>
    <row r="1200" spans="6:16" x14ac:dyDescent="0.2">
      <c r="F1200" s="22"/>
      <c r="O1200" s="11"/>
      <c r="P1200" s="11"/>
    </row>
    <row r="1201" spans="6:16" x14ac:dyDescent="0.2">
      <c r="F1201" s="22"/>
      <c r="O1201" s="11"/>
      <c r="P1201" s="11"/>
    </row>
    <row r="1202" spans="6:16" x14ac:dyDescent="0.2">
      <c r="F1202" s="22"/>
      <c r="O1202" s="11"/>
      <c r="P1202" s="11"/>
    </row>
    <row r="1203" spans="6:16" x14ac:dyDescent="0.2">
      <c r="F1203" s="22"/>
      <c r="O1203" s="11"/>
      <c r="P1203" s="11"/>
    </row>
    <row r="1204" spans="6:16" x14ac:dyDescent="0.2">
      <c r="F1204" s="22"/>
      <c r="O1204" s="11"/>
      <c r="P1204" s="11"/>
    </row>
    <row r="1205" spans="6:16" x14ac:dyDescent="0.2">
      <c r="F1205" s="22"/>
      <c r="O1205" s="11"/>
      <c r="P1205" s="11"/>
    </row>
    <row r="1206" spans="6:16" x14ac:dyDescent="0.2">
      <c r="F1206" s="22"/>
      <c r="O1206" s="11"/>
      <c r="P1206" s="11"/>
    </row>
    <row r="1207" spans="6:16" x14ac:dyDescent="0.2">
      <c r="F1207" s="22"/>
      <c r="O1207" s="11"/>
      <c r="P1207" s="11"/>
    </row>
    <row r="1208" spans="6:16" x14ac:dyDescent="0.2">
      <c r="F1208" s="22"/>
      <c r="O1208" s="11"/>
      <c r="P1208" s="11"/>
    </row>
    <row r="1209" spans="6:16" x14ac:dyDescent="0.2">
      <c r="F1209" s="22"/>
      <c r="O1209" s="11"/>
      <c r="P1209" s="11"/>
    </row>
    <row r="1210" spans="6:16" x14ac:dyDescent="0.2">
      <c r="F1210" s="22"/>
      <c r="O1210" s="11"/>
      <c r="P1210" s="11"/>
    </row>
    <row r="1211" spans="6:16" x14ac:dyDescent="0.2">
      <c r="F1211" s="22"/>
      <c r="O1211" s="11"/>
      <c r="P1211" s="11"/>
    </row>
    <row r="1212" spans="6:16" x14ac:dyDescent="0.2">
      <c r="F1212" s="22"/>
      <c r="O1212" s="11"/>
      <c r="P1212" s="11"/>
    </row>
    <row r="1213" spans="6:16" x14ac:dyDescent="0.2">
      <c r="F1213" s="22"/>
      <c r="O1213" s="11"/>
      <c r="P1213" s="11"/>
    </row>
    <row r="1214" spans="6:16" x14ac:dyDescent="0.2">
      <c r="F1214" s="22"/>
      <c r="O1214" s="11"/>
      <c r="P1214" s="11"/>
    </row>
    <row r="1215" spans="6:16" x14ac:dyDescent="0.2">
      <c r="F1215" s="22"/>
      <c r="O1215" s="11"/>
      <c r="P1215" s="11"/>
    </row>
    <row r="1216" spans="6:16" x14ac:dyDescent="0.2">
      <c r="F1216" s="22"/>
      <c r="O1216" s="11"/>
      <c r="P1216" s="11"/>
    </row>
    <row r="1217" spans="6:16" x14ac:dyDescent="0.2">
      <c r="F1217" s="22"/>
      <c r="O1217" s="11"/>
      <c r="P1217" s="11"/>
    </row>
    <row r="1218" spans="6:16" x14ac:dyDescent="0.2">
      <c r="F1218" s="22"/>
      <c r="O1218" s="11"/>
      <c r="P1218" s="11"/>
    </row>
    <row r="1219" spans="6:16" x14ac:dyDescent="0.2">
      <c r="F1219" s="22"/>
      <c r="O1219" s="11"/>
      <c r="P1219" s="11"/>
    </row>
    <row r="1220" spans="6:16" x14ac:dyDescent="0.2">
      <c r="F1220" s="22"/>
      <c r="O1220" s="11"/>
      <c r="P1220" s="11"/>
    </row>
    <row r="1221" spans="6:16" x14ac:dyDescent="0.2">
      <c r="F1221" s="22"/>
      <c r="O1221" s="11"/>
      <c r="P1221" s="11"/>
    </row>
    <row r="1222" spans="6:16" x14ac:dyDescent="0.2">
      <c r="F1222" s="22"/>
      <c r="O1222" s="11"/>
      <c r="P1222" s="11"/>
    </row>
    <row r="1223" spans="6:16" x14ac:dyDescent="0.2">
      <c r="F1223" s="22"/>
      <c r="O1223" s="11"/>
      <c r="P1223" s="11"/>
    </row>
    <row r="1224" spans="6:16" x14ac:dyDescent="0.2">
      <c r="F1224" s="22"/>
      <c r="O1224" s="11"/>
      <c r="P1224" s="11"/>
    </row>
    <row r="1225" spans="6:16" x14ac:dyDescent="0.2">
      <c r="F1225" s="22"/>
      <c r="O1225" s="11"/>
      <c r="P1225" s="11"/>
    </row>
    <row r="1226" spans="6:16" x14ac:dyDescent="0.2">
      <c r="F1226" s="22"/>
      <c r="O1226" s="11"/>
      <c r="P1226" s="11"/>
    </row>
    <row r="1227" spans="6:16" x14ac:dyDescent="0.2">
      <c r="F1227" s="22"/>
      <c r="O1227" s="11"/>
      <c r="P1227" s="11"/>
    </row>
    <row r="1228" spans="6:16" x14ac:dyDescent="0.2">
      <c r="F1228" s="22"/>
      <c r="O1228" s="11"/>
      <c r="P1228" s="11"/>
    </row>
    <row r="1229" spans="6:16" x14ac:dyDescent="0.2">
      <c r="F1229" s="22"/>
      <c r="O1229" s="11"/>
      <c r="P1229" s="11"/>
    </row>
    <row r="1230" spans="6:16" x14ac:dyDescent="0.2">
      <c r="F1230" s="22"/>
      <c r="O1230" s="11"/>
      <c r="P1230" s="11"/>
    </row>
    <row r="1231" spans="6:16" x14ac:dyDescent="0.2">
      <c r="F1231" s="22"/>
      <c r="O1231" s="11"/>
      <c r="P1231" s="11"/>
    </row>
    <row r="1232" spans="6:16" x14ac:dyDescent="0.2">
      <c r="F1232" s="22"/>
      <c r="O1232" s="11"/>
      <c r="P1232" s="11"/>
    </row>
    <row r="1233" spans="6:16" x14ac:dyDescent="0.2">
      <c r="F1233" s="22"/>
      <c r="O1233" s="11"/>
      <c r="P1233" s="11"/>
    </row>
    <row r="1234" spans="6:16" x14ac:dyDescent="0.2">
      <c r="F1234" s="22"/>
      <c r="O1234" s="11"/>
      <c r="P1234" s="11"/>
    </row>
    <row r="1235" spans="6:16" x14ac:dyDescent="0.2">
      <c r="F1235" s="22"/>
      <c r="O1235" s="11"/>
      <c r="P1235" s="11"/>
    </row>
    <row r="1236" spans="6:16" x14ac:dyDescent="0.2">
      <c r="F1236" s="22"/>
      <c r="O1236" s="11"/>
      <c r="P1236" s="11"/>
    </row>
    <row r="1237" spans="6:16" x14ac:dyDescent="0.2">
      <c r="F1237" s="22"/>
      <c r="O1237" s="11"/>
      <c r="P1237" s="11"/>
    </row>
    <row r="1238" spans="6:16" x14ac:dyDescent="0.2">
      <c r="F1238" s="22"/>
      <c r="O1238" s="11"/>
      <c r="P1238" s="11"/>
    </row>
    <row r="1239" spans="6:16" x14ac:dyDescent="0.2">
      <c r="F1239" s="22"/>
      <c r="O1239" s="11"/>
      <c r="P1239" s="11"/>
    </row>
    <row r="1240" spans="6:16" x14ac:dyDescent="0.2">
      <c r="F1240" s="22"/>
      <c r="O1240" s="11"/>
      <c r="P1240" s="11"/>
    </row>
    <row r="1241" spans="6:16" x14ac:dyDescent="0.2">
      <c r="F1241" s="22"/>
      <c r="O1241" s="11"/>
      <c r="P1241" s="11"/>
    </row>
    <row r="1242" spans="6:16" x14ac:dyDescent="0.2">
      <c r="F1242" s="22"/>
      <c r="O1242" s="11"/>
      <c r="P1242" s="11"/>
    </row>
    <row r="1243" spans="6:16" x14ac:dyDescent="0.2">
      <c r="F1243" s="22"/>
      <c r="O1243" s="11"/>
      <c r="P1243" s="11"/>
    </row>
    <row r="1244" spans="6:16" x14ac:dyDescent="0.2">
      <c r="F1244" s="22"/>
      <c r="O1244" s="11"/>
      <c r="P1244" s="11"/>
    </row>
    <row r="1245" spans="6:16" x14ac:dyDescent="0.2">
      <c r="F1245" s="22"/>
      <c r="O1245" s="11"/>
      <c r="P1245" s="11"/>
    </row>
    <row r="1246" spans="6:16" x14ac:dyDescent="0.2">
      <c r="F1246" s="22"/>
      <c r="O1246" s="11"/>
      <c r="P1246" s="11"/>
    </row>
    <row r="1247" spans="6:16" x14ac:dyDescent="0.2">
      <c r="F1247" s="22"/>
      <c r="O1247" s="11"/>
      <c r="P1247" s="11"/>
    </row>
    <row r="1248" spans="6:16" x14ac:dyDescent="0.2">
      <c r="F1248" s="22"/>
      <c r="O1248" s="11"/>
      <c r="P1248" s="11"/>
    </row>
    <row r="1249" spans="6:16" x14ac:dyDescent="0.2">
      <c r="F1249" s="22"/>
      <c r="O1249" s="11"/>
      <c r="P1249" s="11"/>
    </row>
    <row r="1250" spans="6:16" x14ac:dyDescent="0.2">
      <c r="F1250" s="22"/>
      <c r="O1250" s="11"/>
      <c r="P1250" s="11"/>
    </row>
    <row r="1251" spans="6:16" x14ac:dyDescent="0.2">
      <c r="F1251" s="22"/>
      <c r="O1251" s="11"/>
      <c r="P1251" s="11"/>
    </row>
    <row r="1252" spans="6:16" x14ac:dyDescent="0.2">
      <c r="F1252" s="22"/>
      <c r="O1252" s="11"/>
      <c r="P1252" s="11"/>
    </row>
    <row r="1253" spans="6:16" x14ac:dyDescent="0.2">
      <c r="F1253" s="22"/>
      <c r="O1253" s="11"/>
      <c r="P1253" s="11"/>
    </row>
    <row r="1254" spans="6:16" x14ac:dyDescent="0.2">
      <c r="F1254" s="22"/>
      <c r="O1254" s="11"/>
      <c r="P1254" s="11"/>
    </row>
    <row r="1255" spans="6:16" x14ac:dyDescent="0.2">
      <c r="F1255" s="22"/>
      <c r="O1255" s="11"/>
      <c r="P1255" s="11"/>
    </row>
    <row r="1256" spans="6:16" x14ac:dyDescent="0.2">
      <c r="F1256" s="22"/>
      <c r="O1256" s="11"/>
      <c r="P1256" s="11"/>
    </row>
    <row r="1257" spans="6:16" x14ac:dyDescent="0.2">
      <c r="F1257" s="22"/>
      <c r="O1257" s="11"/>
      <c r="P1257" s="11"/>
    </row>
    <row r="1258" spans="6:16" x14ac:dyDescent="0.2">
      <c r="F1258" s="22"/>
      <c r="O1258" s="11"/>
      <c r="P1258" s="11"/>
    </row>
    <row r="1259" spans="6:16" x14ac:dyDescent="0.2">
      <c r="F1259" s="22"/>
      <c r="O1259" s="11"/>
      <c r="P1259" s="11"/>
    </row>
    <row r="1260" spans="6:16" x14ac:dyDescent="0.2">
      <c r="F1260" s="22"/>
      <c r="O1260" s="11"/>
      <c r="P1260" s="11"/>
    </row>
    <row r="1261" spans="6:16" x14ac:dyDescent="0.2">
      <c r="F1261" s="22"/>
      <c r="O1261" s="11"/>
      <c r="P1261" s="11"/>
    </row>
    <row r="1262" spans="6:16" x14ac:dyDescent="0.2">
      <c r="F1262" s="22"/>
      <c r="O1262" s="11"/>
      <c r="P1262" s="11"/>
    </row>
    <row r="1263" spans="6:16" x14ac:dyDescent="0.2">
      <c r="F1263" s="22"/>
      <c r="O1263" s="11"/>
      <c r="P1263" s="11"/>
    </row>
    <row r="1264" spans="6:16" x14ac:dyDescent="0.2">
      <c r="F1264" s="22"/>
      <c r="O1264" s="11"/>
      <c r="P1264" s="11"/>
    </row>
    <row r="1265" spans="6:16" x14ac:dyDescent="0.2">
      <c r="F1265" s="22"/>
      <c r="O1265" s="11"/>
      <c r="P1265" s="11"/>
    </row>
    <row r="1266" spans="6:16" x14ac:dyDescent="0.2">
      <c r="F1266" s="22"/>
      <c r="O1266" s="11"/>
      <c r="P1266" s="11"/>
    </row>
    <row r="1267" spans="6:16" x14ac:dyDescent="0.2">
      <c r="F1267" s="22"/>
      <c r="O1267" s="11"/>
      <c r="P1267" s="11"/>
    </row>
    <row r="1268" spans="6:16" x14ac:dyDescent="0.2">
      <c r="F1268" s="22"/>
      <c r="O1268" s="11"/>
      <c r="P1268" s="11"/>
    </row>
    <row r="1269" spans="6:16" x14ac:dyDescent="0.2">
      <c r="F1269" s="22"/>
      <c r="O1269" s="11"/>
      <c r="P1269" s="11"/>
    </row>
    <row r="1270" spans="6:16" x14ac:dyDescent="0.2">
      <c r="F1270" s="22"/>
      <c r="O1270" s="11"/>
      <c r="P1270" s="11"/>
    </row>
    <row r="1271" spans="6:16" x14ac:dyDescent="0.2">
      <c r="F1271" s="22"/>
      <c r="O1271" s="11"/>
      <c r="P1271" s="11"/>
    </row>
    <row r="1272" spans="6:16" x14ac:dyDescent="0.2">
      <c r="F1272" s="22"/>
      <c r="O1272" s="11"/>
      <c r="P1272" s="11"/>
    </row>
    <row r="1273" spans="6:16" x14ac:dyDescent="0.2">
      <c r="F1273" s="22"/>
      <c r="O1273" s="11"/>
      <c r="P1273" s="11"/>
    </row>
    <row r="1274" spans="6:16" x14ac:dyDescent="0.2">
      <c r="F1274" s="22"/>
      <c r="O1274" s="11"/>
      <c r="P1274" s="11"/>
    </row>
    <row r="1275" spans="6:16" x14ac:dyDescent="0.2">
      <c r="F1275" s="22"/>
      <c r="O1275" s="11"/>
      <c r="P1275" s="11"/>
    </row>
    <row r="1276" spans="6:16" x14ac:dyDescent="0.2">
      <c r="F1276" s="22"/>
      <c r="O1276" s="11"/>
      <c r="P1276" s="11"/>
    </row>
    <row r="1277" spans="6:16" x14ac:dyDescent="0.2">
      <c r="F1277" s="22"/>
      <c r="O1277" s="11"/>
      <c r="P1277" s="11"/>
    </row>
    <row r="1278" spans="6:16" x14ac:dyDescent="0.2">
      <c r="F1278" s="22"/>
      <c r="O1278" s="11"/>
      <c r="P1278" s="11"/>
    </row>
    <row r="1279" spans="6:16" x14ac:dyDescent="0.2">
      <c r="F1279" s="22"/>
      <c r="O1279" s="11"/>
      <c r="P1279" s="11"/>
    </row>
    <row r="1280" spans="6:16" x14ac:dyDescent="0.2">
      <c r="F1280" s="22"/>
      <c r="O1280" s="11"/>
      <c r="P1280" s="11"/>
    </row>
    <row r="1281" spans="6:16" x14ac:dyDescent="0.2">
      <c r="F1281" s="22"/>
      <c r="O1281" s="11"/>
      <c r="P1281" s="11"/>
    </row>
    <row r="1282" spans="6:16" x14ac:dyDescent="0.2">
      <c r="F1282" s="22"/>
      <c r="O1282" s="11"/>
      <c r="P1282" s="11"/>
    </row>
    <row r="1283" spans="6:16" x14ac:dyDescent="0.2">
      <c r="F1283" s="22"/>
      <c r="O1283" s="11"/>
      <c r="P1283" s="11"/>
    </row>
    <row r="1284" spans="6:16" x14ac:dyDescent="0.2">
      <c r="F1284" s="22"/>
      <c r="O1284" s="11"/>
      <c r="P1284" s="11"/>
    </row>
    <row r="1285" spans="6:16" x14ac:dyDescent="0.2">
      <c r="F1285" s="22"/>
      <c r="O1285" s="11"/>
      <c r="P1285" s="11"/>
    </row>
    <row r="1286" spans="6:16" x14ac:dyDescent="0.2">
      <c r="F1286" s="22"/>
      <c r="O1286" s="11"/>
      <c r="P1286" s="11"/>
    </row>
    <row r="1287" spans="6:16" x14ac:dyDescent="0.2">
      <c r="F1287" s="22"/>
      <c r="O1287" s="11"/>
      <c r="P1287" s="11"/>
    </row>
    <row r="1288" spans="6:16" x14ac:dyDescent="0.2">
      <c r="F1288" s="22"/>
      <c r="O1288" s="11"/>
      <c r="P1288" s="11"/>
    </row>
    <row r="1289" spans="6:16" x14ac:dyDescent="0.2">
      <c r="F1289" s="22"/>
      <c r="O1289" s="11"/>
      <c r="P1289" s="11"/>
    </row>
    <row r="1290" spans="6:16" x14ac:dyDescent="0.2">
      <c r="F1290" s="22"/>
      <c r="O1290" s="11"/>
      <c r="P1290" s="11"/>
    </row>
    <row r="1291" spans="6:16" x14ac:dyDescent="0.2">
      <c r="F1291" s="22"/>
      <c r="O1291" s="11"/>
      <c r="P1291" s="11"/>
    </row>
    <row r="1292" spans="6:16" x14ac:dyDescent="0.2">
      <c r="F1292" s="22"/>
      <c r="O1292" s="11"/>
      <c r="P1292" s="11"/>
    </row>
    <row r="1293" spans="6:16" x14ac:dyDescent="0.2">
      <c r="F1293" s="22"/>
      <c r="O1293" s="11"/>
      <c r="P1293" s="11"/>
    </row>
    <row r="1294" spans="6:16" x14ac:dyDescent="0.2">
      <c r="F1294" s="22"/>
      <c r="O1294" s="11"/>
      <c r="P1294" s="11"/>
    </row>
    <row r="1295" spans="6:16" x14ac:dyDescent="0.2">
      <c r="F1295" s="22"/>
      <c r="O1295" s="11"/>
      <c r="P1295" s="11"/>
    </row>
    <row r="1296" spans="6:16" x14ac:dyDescent="0.2">
      <c r="F1296" s="22"/>
      <c r="O1296" s="11"/>
      <c r="P1296" s="11"/>
    </row>
    <row r="1297" spans="6:16" x14ac:dyDescent="0.2">
      <c r="F1297" s="22"/>
      <c r="O1297" s="11"/>
      <c r="P1297" s="11"/>
    </row>
    <row r="1298" spans="6:16" x14ac:dyDescent="0.2">
      <c r="F1298" s="22"/>
      <c r="O1298" s="11"/>
      <c r="P1298" s="11"/>
    </row>
    <row r="1299" spans="6:16" x14ac:dyDescent="0.2">
      <c r="F1299" s="22"/>
      <c r="O1299" s="11"/>
      <c r="P1299" s="11"/>
    </row>
    <row r="1300" spans="6:16" x14ac:dyDescent="0.2">
      <c r="F1300" s="22"/>
      <c r="O1300" s="11"/>
      <c r="P1300" s="11"/>
    </row>
    <row r="1301" spans="6:16" x14ac:dyDescent="0.2">
      <c r="F1301" s="22"/>
      <c r="O1301" s="11"/>
      <c r="P1301" s="11"/>
    </row>
    <row r="1302" spans="6:16" x14ac:dyDescent="0.2">
      <c r="F1302" s="22"/>
      <c r="O1302" s="11"/>
      <c r="P1302" s="11"/>
    </row>
    <row r="1303" spans="6:16" x14ac:dyDescent="0.2">
      <c r="F1303" s="22"/>
      <c r="O1303" s="11"/>
      <c r="P1303" s="11"/>
    </row>
    <row r="1304" spans="6:16" x14ac:dyDescent="0.2">
      <c r="F1304" s="22"/>
      <c r="O1304" s="11"/>
      <c r="P1304" s="11"/>
    </row>
    <row r="1305" spans="6:16" x14ac:dyDescent="0.2">
      <c r="F1305" s="22"/>
      <c r="O1305" s="11"/>
      <c r="P1305" s="11"/>
    </row>
    <row r="1306" spans="6:16" x14ac:dyDescent="0.2">
      <c r="F1306" s="22"/>
      <c r="O1306" s="11"/>
      <c r="P1306" s="11"/>
    </row>
    <row r="1307" spans="6:16" x14ac:dyDescent="0.2">
      <c r="F1307" s="22"/>
      <c r="O1307" s="11"/>
      <c r="P1307" s="11"/>
    </row>
    <row r="1308" spans="6:16" x14ac:dyDescent="0.2">
      <c r="F1308" s="22"/>
      <c r="O1308" s="11"/>
      <c r="P1308" s="11"/>
    </row>
    <row r="1309" spans="6:16" x14ac:dyDescent="0.2">
      <c r="F1309" s="22"/>
      <c r="O1309" s="11"/>
      <c r="P1309" s="11"/>
    </row>
    <row r="1310" spans="6:16" x14ac:dyDescent="0.2">
      <c r="F1310" s="22"/>
      <c r="O1310" s="11"/>
      <c r="P1310" s="11"/>
    </row>
    <row r="1311" spans="6:16" x14ac:dyDescent="0.2">
      <c r="F1311" s="22"/>
      <c r="O1311" s="11"/>
      <c r="P1311" s="11"/>
    </row>
    <row r="1312" spans="6:16" x14ac:dyDescent="0.2">
      <c r="F1312" s="22"/>
      <c r="O1312" s="11"/>
      <c r="P1312" s="11"/>
    </row>
    <row r="1313" spans="6:16" x14ac:dyDescent="0.2">
      <c r="F1313" s="22"/>
      <c r="O1313" s="11"/>
      <c r="P1313" s="11"/>
    </row>
    <row r="1314" spans="6:16" x14ac:dyDescent="0.2">
      <c r="F1314" s="22"/>
      <c r="O1314" s="11"/>
      <c r="P1314" s="11"/>
    </row>
    <row r="1315" spans="6:16" x14ac:dyDescent="0.2">
      <c r="F1315" s="22"/>
      <c r="O1315" s="11"/>
      <c r="P1315" s="11"/>
    </row>
    <row r="1316" spans="6:16" x14ac:dyDescent="0.2">
      <c r="F1316" s="22"/>
      <c r="O1316" s="11"/>
      <c r="P1316" s="11"/>
    </row>
    <row r="1317" spans="6:16" x14ac:dyDescent="0.2">
      <c r="F1317" s="22"/>
      <c r="O1317" s="11"/>
      <c r="P1317" s="11"/>
    </row>
    <row r="1318" spans="6:16" x14ac:dyDescent="0.2">
      <c r="F1318" s="22"/>
      <c r="O1318" s="11"/>
      <c r="P1318" s="11"/>
    </row>
    <row r="1319" spans="6:16" x14ac:dyDescent="0.2">
      <c r="F1319" s="22"/>
      <c r="O1319" s="11"/>
      <c r="P1319" s="11"/>
    </row>
    <row r="1320" spans="6:16" x14ac:dyDescent="0.2">
      <c r="F1320" s="22"/>
      <c r="O1320" s="11"/>
      <c r="P1320" s="11"/>
    </row>
    <row r="1321" spans="6:16" x14ac:dyDescent="0.2">
      <c r="F1321" s="22"/>
      <c r="O1321" s="11"/>
      <c r="P1321" s="11"/>
    </row>
    <row r="1322" spans="6:16" x14ac:dyDescent="0.2">
      <c r="F1322" s="22"/>
      <c r="O1322" s="11"/>
      <c r="P1322" s="11"/>
    </row>
    <row r="1323" spans="6:16" x14ac:dyDescent="0.2">
      <c r="F1323" s="22"/>
      <c r="O1323" s="11"/>
      <c r="P1323" s="11"/>
    </row>
    <row r="1324" spans="6:16" x14ac:dyDescent="0.2">
      <c r="F1324" s="22"/>
      <c r="O1324" s="11"/>
      <c r="P1324" s="11"/>
    </row>
    <row r="1325" spans="6:16" x14ac:dyDescent="0.2">
      <c r="F1325" s="22"/>
      <c r="O1325" s="11"/>
      <c r="P1325" s="11"/>
    </row>
    <row r="1326" spans="6:16" x14ac:dyDescent="0.2">
      <c r="F1326" s="22"/>
      <c r="O1326" s="11"/>
      <c r="P1326" s="11"/>
    </row>
    <row r="1327" spans="6:16" x14ac:dyDescent="0.2">
      <c r="F1327" s="22"/>
      <c r="O1327" s="11"/>
      <c r="P1327" s="11"/>
    </row>
    <row r="1328" spans="6:16" x14ac:dyDescent="0.2">
      <c r="F1328" s="22"/>
      <c r="O1328" s="11"/>
      <c r="P1328" s="11"/>
    </row>
    <row r="1329" spans="6:16" x14ac:dyDescent="0.2">
      <c r="F1329" s="22"/>
      <c r="O1329" s="11"/>
      <c r="P1329" s="11"/>
    </row>
    <row r="1330" spans="6:16" x14ac:dyDescent="0.2">
      <c r="F1330" s="22"/>
      <c r="O1330" s="11"/>
      <c r="P1330" s="11"/>
    </row>
    <row r="1331" spans="6:16" x14ac:dyDescent="0.2">
      <c r="F1331" s="22"/>
      <c r="O1331" s="11"/>
      <c r="P1331" s="11"/>
    </row>
    <row r="1332" spans="6:16" x14ac:dyDescent="0.2">
      <c r="F1332" s="22"/>
      <c r="O1332" s="11"/>
      <c r="P1332" s="11"/>
    </row>
    <row r="1333" spans="6:16" x14ac:dyDescent="0.2">
      <c r="F1333" s="22"/>
      <c r="O1333" s="11"/>
      <c r="P1333" s="11"/>
    </row>
    <row r="1334" spans="6:16" x14ac:dyDescent="0.2">
      <c r="F1334" s="22"/>
      <c r="O1334" s="11"/>
      <c r="P1334" s="11"/>
    </row>
    <row r="1335" spans="6:16" x14ac:dyDescent="0.2">
      <c r="F1335" s="22"/>
      <c r="O1335" s="11"/>
      <c r="P1335" s="11"/>
    </row>
    <row r="1336" spans="6:16" x14ac:dyDescent="0.2">
      <c r="F1336" s="22"/>
      <c r="O1336" s="11"/>
      <c r="P1336" s="11"/>
    </row>
    <row r="1337" spans="6:16" x14ac:dyDescent="0.2">
      <c r="F1337" s="22"/>
      <c r="O1337" s="11"/>
      <c r="P1337" s="11"/>
    </row>
    <row r="1338" spans="6:16" x14ac:dyDescent="0.2">
      <c r="F1338" s="22"/>
      <c r="O1338" s="11"/>
      <c r="P1338" s="11"/>
    </row>
    <row r="1339" spans="6:16" x14ac:dyDescent="0.2">
      <c r="F1339" s="22"/>
      <c r="O1339" s="11"/>
      <c r="P1339" s="11"/>
    </row>
    <row r="1340" spans="6:16" x14ac:dyDescent="0.2">
      <c r="F1340" s="22"/>
      <c r="O1340" s="11"/>
      <c r="P1340" s="11"/>
    </row>
    <row r="1341" spans="6:16" x14ac:dyDescent="0.2">
      <c r="F1341" s="22"/>
      <c r="O1341" s="11"/>
      <c r="P1341" s="11"/>
    </row>
    <row r="1342" spans="6:16" x14ac:dyDescent="0.2">
      <c r="F1342" s="22"/>
      <c r="O1342" s="11"/>
      <c r="P1342" s="11"/>
    </row>
    <row r="1343" spans="6:16" x14ac:dyDescent="0.2">
      <c r="F1343" s="22"/>
      <c r="O1343" s="11"/>
      <c r="P1343" s="11"/>
    </row>
    <row r="1344" spans="6:16" x14ac:dyDescent="0.2">
      <c r="F1344" s="22"/>
      <c r="O1344" s="11"/>
      <c r="P1344" s="11"/>
    </row>
    <row r="1345" spans="6:16" x14ac:dyDescent="0.2">
      <c r="F1345" s="22"/>
      <c r="O1345" s="11"/>
      <c r="P1345" s="11"/>
    </row>
    <row r="1346" spans="6:16" x14ac:dyDescent="0.2">
      <c r="F1346" s="22"/>
      <c r="O1346" s="11"/>
      <c r="P1346" s="11"/>
    </row>
    <row r="1347" spans="6:16" x14ac:dyDescent="0.2">
      <c r="F1347" s="22"/>
      <c r="O1347" s="11"/>
      <c r="P1347" s="11"/>
    </row>
    <row r="1348" spans="6:16" x14ac:dyDescent="0.2">
      <c r="F1348" s="22"/>
      <c r="O1348" s="11"/>
      <c r="P1348" s="11"/>
    </row>
    <row r="1349" spans="6:16" x14ac:dyDescent="0.2">
      <c r="F1349" s="22"/>
      <c r="O1349" s="11"/>
      <c r="P1349" s="11"/>
    </row>
    <row r="1350" spans="6:16" x14ac:dyDescent="0.2">
      <c r="F1350" s="22"/>
      <c r="O1350" s="11"/>
      <c r="P1350" s="11"/>
    </row>
    <row r="1351" spans="6:16" x14ac:dyDescent="0.2">
      <c r="F1351" s="22"/>
      <c r="O1351" s="11"/>
      <c r="P1351" s="11"/>
    </row>
    <row r="1352" spans="6:16" x14ac:dyDescent="0.2">
      <c r="F1352" s="22"/>
      <c r="O1352" s="11"/>
      <c r="P1352" s="11"/>
    </row>
    <row r="1353" spans="6:16" x14ac:dyDescent="0.2">
      <c r="F1353" s="22"/>
      <c r="O1353" s="11"/>
      <c r="P1353" s="11"/>
    </row>
    <row r="1354" spans="6:16" x14ac:dyDescent="0.2">
      <c r="F1354" s="22"/>
      <c r="O1354" s="11"/>
      <c r="P1354" s="11"/>
    </row>
    <row r="1355" spans="6:16" x14ac:dyDescent="0.2">
      <c r="F1355" s="22"/>
      <c r="O1355" s="11"/>
      <c r="P1355" s="11"/>
    </row>
    <row r="1356" spans="6:16" x14ac:dyDescent="0.2">
      <c r="F1356" s="22"/>
      <c r="O1356" s="11"/>
      <c r="P1356" s="11"/>
    </row>
    <row r="1357" spans="6:16" x14ac:dyDescent="0.2">
      <c r="F1357" s="22"/>
      <c r="O1357" s="11"/>
      <c r="P1357" s="11"/>
    </row>
    <row r="1358" spans="6:16" x14ac:dyDescent="0.2">
      <c r="F1358" s="22"/>
      <c r="O1358" s="11"/>
      <c r="P1358" s="11"/>
    </row>
    <row r="1359" spans="6:16" x14ac:dyDescent="0.2">
      <c r="F1359" s="22"/>
      <c r="O1359" s="11"/>
      <c r="P1359" s="11"/>
    </row>
    <row r="1360" spans="6:16" x14ac:dyDescent="0.2">
      <c r="F1360" s="22"/>
      <c r="O1360" s="11"/>
      <c r="P1360" s="11"/>
    </row>
    <row r="1361" spans="6:16" x14ac:dyDescent="0.2">
      <c r="F1361" s="22"/>
      <c r="O1361" s="11"/>
      <c r="P1361" s="11"/>
    </row>
    <row r="1362" spans="6:16" x14ac:dyDescent="0.2">
      <c r="F1362" s="22"/>
      <c r="O1362" s="11"/>
      <c r="P1362" s="11"/>
    </row>
    <row r="1363" spans="6:16" x14ac:dyDescent="0.2">
      <c r="F1363" s="22"/>
      <c r="O1363" s="11"/>
      <c r="P1363" s="11"/>
    </row>
    <row r="1364" spans="6:16" x14ac:dyDescent="0.2">
      <c r="F1364" s="22"/>
      <c r="O1364" s="11"/>
      <c r="P1364" s="11"/>
    </row>
    <row r="1365" spans="6:16" x14ac:dyDescent="0.2">
      <c r="F1365" s="22"/>
      <c r="O1365" s="11"/>
      <c r="P1365" s="11"/>
    </row>
    <row r="1366" spans="6:16" x14ac:dyDescent="0.2">
      <c r="F1366" s="22"/>
      <c r="O1366" s="11"/>
      <c r="P1366" s="11"/>
    </row>
    <row r="1367" spans="6:16" x14ac:dyDescent="0.2">
      <c r="F1367" s="22"/>
      <c r="O1367" s="11"/>
      <c r="P1367" s="11"/>
    </row>
    <row r="1368" spans="6:16" x14ac:dyDescent="0.2">
      <c r="F1368" s="22"/>
      <c r="O1368" s="11"/>
      <c r="P1368" s="11"/>
    </row>
    <row r="1369" spans="6:16" x14ac:dyDescent="0.2">
      <c r="F1369" s="22"/>
      <c r="O1369" s="11"/>
      <c r="P1369" s="11"/>
    </row>
    <row r="1370" spans="6:16" x14ac:dyDescent="0.2">
      <c r="F1370" s="22"/>
      <c r="O1370" s="11"/>
      <c r="P1370" s="11"/>
    </row>
    <row r="1371" spans="6:16" x14ac:dyDescent="0.2">
      <c r="F1371" s="22"/>
      <c r="O1371" s="11"/>
      <c r="P1371" s="11"/>
    </row>
    <row r="1372" spans="6:16" x14ac:dyDescent="0.2">
      <c r="F1372" s="22"/>
      <c r="O1372" s="11"/>
      <c r="P1372" s="11"/>
    </row>
    <row r="1373" spans="6:16" x14ac:dyDescent="0.2">
      <c r="F1373" s="22"/>
      <c r="O1373" s="11"/>
      <c r="P1373" s="11"/>
    </row>
    <row r="1374" spans="6:16" x14ac:dyDescent="0.2">
      <c r="F1374" s="22"/>
      <c r="O1374" s="11"/>
      <c r="P1374" s="11"/>
    </row>
    <row r="1375" spans="6:16" x14ac:dyDescent="0.2">
      <c r="F1375" s="22"/>
      <c r="O1375" s="11"/>
      <c r="P1375" s="11"/>
    </row>
    <row r="1376" spans="6:16" x14ac:dyDescent="0.2">
      <c r="F1376" s="22"/>
      <c r="O1376" s="11"/>
      <c r="P1376" s="11"/>
    </row>
    <row r="1377" spans="6:16" x14ac:dyDescent="0.2">
      <c r="F1377" s="22"/>
      <c r="O1377" s="11"/>
      <c r="P1377" s="11"/>
    </row>
    <row r="1378" spans="6:16" x14ac:dyDescent="0.2">
      <c r="F1378" s="22"/>
      <c r="O1378" s="11"/>
      <c r="P1378" s="11"/>
    </row>
    <row r="1379" spans="6:16" x14ac:dyDescent="0.2">
      <c r="F1379" s="22"/>
      <c r="O1379" s="11"/>
      <c r="P1379" s="11"/>
    </row>
    <row r="1380" spans="6:16" x14ac:dyDescent="0.2">
      <c r="F1380" s="22"/>
      <c r="O1380" s="11"/>
      <c r="P1380" s="11"/>
    </row>
    <row r="1381" spans="6:16" x14ac:dyDescent="0.2">
      <c r="F1381" s="22"/>
      <c r="O1381" s="11"/>
      <c r="P1381" s="11"/>
    </row>
    <row r="1382" spans="6:16" x14ac:dyDescent="0.2">
      <c r="F1382" s="22"/>
      <c r="O1382" s="11"/>
      <c r="P1382" s="11"/>
    </row>
    <row r="1383" spans="6:16" x14ac:dyDescent="0.2">
      <c r="F1383" s="22"/>
      <c r="O1383" s="11"/>
      <c r="P1383" s="11"/>
    </row>
    <row r="1384" spans="6:16" x14ac:dyDescent="0.2">
      <c r="F1384" s="22"/>
      <c r="O1384" s="11"/>
      <c r="P1384" s="11"/>
    </row>
    <row r="1385" spans="6:16" x14ac:dyDescent="0.2">
      <c r="F1385" s="22"/>
      <c r="O1385" s="11"/>
      <c r="P1385" s="11"/>
    </row>
    <row r="1386" spans="6:16" x14ac:dyDescent="0.2">
      <c r="F1386" s="22"/>
      <c r="O1386" s="11"/>
      <c r="P1386" s="11"/>
    </row>
    <row r="1387" spans="6:16" x14ac:dyDescent="0.2">
      <c r="F1387" s="22"/>
      <c r="O1387" s="11"/>
      <c r="P1387" s="11"/>
    </row>
    <row r="1388" spans="6:16" x14ac:dyDescent="0.2">
      <c r="F1388" s="22"/>
      <c r="O1388" s="11"/>
      <c r="P1388" s="11"/>
    </row>
    <row r="1389" spans="6:16" x14ac:dyDescent="0.2">
      <c r="F1389" s="22"/>
      <c r="O1389" s="11"/>
      <c r="P1389" s="11"/>
    </row>
    <row r="1390" spans="6:16" x14ac:dyDescent="0.2">
      <c r="F1390" s="22"/>
      <c r="O1390" s="11"/>
      <c r="P1390" s="11"/>
    </row>
    <row r="1391" spans="6:16" x14ac:dyDescent="0.2">
      <c r="F1391" s="22"/>
      <c r="O1391" s="11"/>
      <c r="P1391" s="11"/>
    </row>
    <row r="1392" spans="6:16" x14ac:dyDescent="0.2">
      <c r="F1392" s="22"/>
      <c r="O1392" s="11"/>
      <c r="P1392" s="11"/>
    </row>
    <row r="1393" spans="6:16" x14ac:dyDescent="0.2">
      <c r="F1393" s="22"/>
      <c r="O1393" s="11"/>
      <c r="P1393" s="11"/>
    </row>
    <row r="1394" spans="6:16" x14ac:dyDescent="0.2">
      <c r="F1394" s="22"/>
      <c r="O1394" s="11"/>
      <c r="P1394" s="11"/>
    </row>
    <row r="1395" spans="6:16" x14ac:dyDescent="0.2">
      <c r="F1395" s="22"/>
      <c r="O1395" s="11"/>
      <c r="P1395" s="11"/>
    </row>
    <row r="1396" spans="6:16" x14ac:dyDescent="0.2">
      <c r="F1396" s="22"/>
      <c r="O1396" s="11"/>
      <c r="P1396" s="11"/>
    </row>
    <row r="1397" spans="6:16" x14ac:dyDescent="0.2">
      <c r="F1397" s="22"/>
      <c r="O1397" s="11"/>
      <c r="P1397" s="11"/>
    </row>
    <row r="1398" spans="6:16" x14ac:dyDescent="0.2">
      <c r="F1398" s="22"/>
      <c r="O1398" s="11"/>
      <c r="P1398" s="11"/>
    </row>
    <row r="1399" spans="6:16" x14ac:dyDescent="0.2">
      <c r="F1399" s="22"/>
      <c r="O1399" s="11"/>
      <c r="P1399" s="11"/>
    </row>
    <row r="1400" spans="6:16" x14ac:dyDescent="0.2">
      <c r="F1400" s="22"/>
      <c r="O1400" s="11"/>
      <c r="P1400" s="11"/>
    </row>
    <row r="1401" spans="6:16" x14ac:dyDescent="0.2">
      <c r="F1401" s="22"/>
      <c r="O1401" s="11"/>
      <c r="P1401" s="11"/>
    </row>
    <row r="1402" spans="6:16" x14ac:dyDescent="0.2">
      <c r="F1402" s="22"/>
      <c r="O1402" s="11"/>
      <c r="P1402" s="11"/>
    </row>
    <row r="1403" spans="6:16" x14ac:dyDescent="0.2">
      <c r="F1403" s="22"/>
      <c r="O1403" s="11"/>
      <c r="P1403" s="11"/>
    </row>
    <row r="1404" spans="6:16" x14ac:dyDescent="0.2">
      <c r="F1404" s="22"/>
      <c r="O1404" s="11"/>
      <c r="P1404" s="11"/>
    </row>
    <row r="1405" spans="6:16" x14ac:dyDescent="0.2">
      <c r="F1405" s="22"/>
      <c r="O1405" s="11"/>
      <c r="P1405" s="11"/>
    </row>
    <row r="1406" spans="6:16" x14ac:dyDescent="0.2">
      <c r="F1406" s="22"/>
      <c r="O1406" s="11"/>
      <c r="P1406" s="11"/>
    </row>
    <row r="1407" spans="6:16" x14ac:dyDescent="0.2">
      <c r="F1407" s="22"/>
      <c r="O1407" s="11"/>
      <c r="P1407" s="11"/>
    </row>
    <row r="1408" spans="6:16" x14ac:dyDescent="0.2">
      <c r="F1408" s="22"/>
      <c r="O1408" s="11"/>
      <c r="P1408" s="11"/>
    </row>
    <row r="1409" spans="6:16" x14ac:dyDescent="0.2">
      <c r="F1409" s="22"/>
      <c r="O1409" s="11"/>
      <c r="P1409" s="11"/>
    </row>
    <row r="1410" spans="6:16" x14ac:dyDescent="0.2">
      <c r="F1410" s="22"/>
      <c r="O1410" s="11"/>
      <c r="P1410" s="11"/>
    </row>
    <row r="1411" spans="6:16" x14ac:dyDescent="0.2">
      <c r="F1411" s="22"/>
      <c r="O1411" s="11"/>
      <c r="P1411" s="11"/>
    </row>
    <row r="1412" spans="6:16" x14ac:dyDescent="0.2">
      <c r="F1412" s="22"/>
      <c r="O1412" s="11"/>
      <c r="P1412" s="11"/>
    </row>
    <row r="1413" spans="6:16" x14ac:dyDescent="0.2">
      <c r="F1413" s="22"/>
      <c r="O1413" s="11"/>
      <c r="P1413" s="11"/>
    </row>
    <row r="1414" spans="6:16" x14ac:dyDescent="0.2">
      <c r="F1414" s="22"/>
      <c r="O1414" s="11"/>
      <c r="P1414" s="11"/>
    </row>
    <row r="1415" spans="6:16" x14ac:dyDescent="0.2">
      <c r="F1415" s="22"/>
      <c r="O1415" s="11"/>
      <c r="P1415" s="11"/>
    </row>
    <row r="1416" spans="6:16" x14ac:dyDescent="0.2">
      <c r="F1416" s="22"/>
      <c r="O1416" s="11"/>
      <c r="P1416" s="11"/>
    </row>
    <row r="1417" spans="6:16" x14ac:dyDescent="0.2">
      <c r="F1417" s="22"/>
      <c r="O1417" s="11"/>
      <c r="P1417" s="11"/>
    </row>
    <row r="1418" spans="6:16" x14ac:dyDescent="0.2">
      <c r="F1418" s="22"/>
      <c r="O1418" s="11"/>
      <c r="P1418" s="11"/>
    </row>
    <row r="1419" spans="6:16" x14ac:dyDescent="0.2">
      <c r="F1419" s="22"/>
      <c r="O1419" s="11"/>
      <c r="P1419" s="11"/>
    </row>
    <row r="1420" spans="6:16" x14ac:dyDescent="0.2">
      <c r="F1420" s="22"/>
      <c r="O1420" s="11"/>
      <c r="P1420" s="11"/>
    </row>
    <row r="1421" spans="6:16" x14ac:dyDescent="0.2">
      <c r="F1421" s="22"/>
      <c r="O1421" s="11"/>
      <c r="P1421" s="11"/>
    </row>
    <row r="1422" spans="6:16" x14ac:dyDescent="0.2">
      <c r="F1422" s="22"/>
      <c r="O1422" s="11"/>
      <c r="P1422" s="11"/>
    </row>
    <row r="1423" spans="6:16" x14ac:dyDescent="0.2">
      <c r="F1423" s="22"/>
      <c r="O1423" s="11"/>
      <c r="P1423" s="11"/>
    </row>
    <row r="1424" spans="6:16" x14ac:dyDescent="0.2">
      <c r="F1424" s="22"/>
      <c r="O1424" s="11"/>
      <c r="P1424" s="11"/>
    </row>
    <row r="1425" spans="6:16" x14ac:dyDescent="0.2">
      <c r="F1425" s="22"/>
      <c r="O1425" s="11"/>
      <c r="P1425" s="11"/>
    </row>
    <row r="1426" spans="6:16" x14ac:dyDescent="0.2">
      <c r="F1426" s="22"/>
      <c r="O1426" s="11"/>
      <c r="P1426" s="11"/>
    </row>
    <row r="1427" spans="6:16" x14ac:dyDescent="0.2">
      <c r="F1427" s="22"/>
      <c r="O1427" s="11"/>
      <c r="P1427" s="11"/>
    </row>
    <row r="1428" spans="6:16" x14ac:dyDescent="0.2">
      <c r="F1428" s="22"/>
      <c r="O1428" s="11"/>
      <c r="P1428" s="11"/>
    </row>
    <row r="1429" spans="6:16" x14ac:dyDescent="0.2">
      <c r="F1429" s="22"/>
      <c r="O1429" s="11"/>
      <c r="P1429" s="11"/>
    </row>
    <row r="1430" spans="6:16" x14ac:dyDescent="0.2">
      <c r="F1430" s="22"/>
      <c r="O1430" s="11"/>
      <c r="P1430" s="11"/>
    </row>
    <row r="1431" spans="6:16" x14ac:dyDescent="0.2">
      <c r="F1431" s="22"/>
      <c r="O1431" s="11"/>
      <c r="P1431" s="11"/>
    </row>
    <row r="1432" spans="6:16" x14ac:dyDescent="0.2">
      <c r="F1432" s="22"/>
      <c r="O1432" s="11"/>
      <c r="P1432" s="11"/>
    </row>
    <row r="1433" spans="6:16" x14ac:dyDescent="0.2">
      <c r="F1433" s="22"/>
      <c r="O1433" s="11"/>
      <c r="P1433" s="11"/>
    </row>
    <row r="1434" spans="6:16" x14ac:dyDescent="0.2">
      <c r="F1434" s="22"/>
      <c r="O1434" s="11"/>
      <c r="P1434" s="11"/>
    </row>
    <row r="1435" spans="6:16" x14ac:dyDescent="0.2">
      <c r="F1435" s="22"/>
      <c r="O1435" s="11"/>
      <c r="P1435" s="11"/>
    </row>
    <row r="1436" spans="6:16" x14ac:dyDescent="0.2">
      <c r="F1436" s="22"/>
      <c r="O1436" s="11"/>
      <c r="P1436" s="11"/>
    </row>
    <row r="1437" spans="6:16" x14ac:dyDescent="0.2">
      <c r="F1437" s="22"/>
      <c r="O1437" s="11"/>
      <c r="P1437" s="11"/>
    </row>
    <row r="1438" spans="6:16" x14ac:dyDescent="0.2">
      <c r="F1438" s="22"/>
      <c r="O1438" s="11"/>
      <c r="P1438" s="11"/>
    </row>
    <row r="1439" spans="6:16" x14ac:dyDescent="0.2">
      <c r="F1439" s="22"/>
      <c r="O1439" s="11"/>
      <c r="P1439" s="11"/>
    </row>
    <row r="1440" spans="6:16" x14ac:dyDescent="0.2">
      <c r="F1440" s="22"/>
      <c r="O1440" s="11"/>
      <c r="P1440" s="11"/>
    </row>
    <row r="1441" spans="6:16" x14ac:dyDescent="0.2">
      <c r="F1441" s="22"/>
      <c r="O1441" s="11"/>
      <c r="P1441" s="11"/>
    </row>
    <row r="1442" spans="6:16" x14ac:dyDescent="0.2">
      <c r="F1442" s="22"/>
      <c r="O1442" s="11"/>
      <c r="P1442" s="11"/>
    </row>
    <row r="1443" spans="6:16" x14ac:dyDescent="0.2">
      <c r="F1443" s="22"/>
      <c r="O1443" s="11"/>
      <c r="P1443" s="11"/>
    </row>
    <row r="1444" spans="6:16" x14ac:dyDescent="0.2">
      <c r="F1444" s="22"/>
      <c r="O1444" s="11"/>
      <c r="P1444" s="11"/>
    </row>
    <row r="1445" spans="6:16" x14ac:dyDescent="0.2">
      <c r="F1445" s="22"/>
      <c r="O1445" s="11"/>
      <c r="P1445" s="11"/>
    </row>
    <row r="1446" spans="6:16" x14ac:dyDescent="0.2">
      <c r="F1446" s="22"/>
      <c r="O1446" s="11"/>
      <c r="P1446" s="11"/>
    </row>
    <row r="1447" spans="6:16" x14ac:dyDescent="0.2">
      <c r="F1447" s="22"/>
      <c r="O1447" s="11"/>
      <c r="P1447" s="11"/>
    </row>
    <row r="1448" spans="6:16" x14ac:dyDescent="0.2">
      <c r="F1448" s="22"/>
      <c r="O1448" s="11"/>
      <c r="P1448" s="11"/>
    </row>
    <row r="1449" spans="6:16" x14ac:dyDescent="0.2">
      <c r="F1449" s="22"/>
      <c r="O1449" s="11"/>
      <c r="P1449" s="11"/>
    </row>
    <row r="1450" spans="6:16" x14ac:dyDescent="0.2">
      <c r="F1450" s="22"/>
      <c r="O1450" s="11"/>
      <c r="P1450" s="11"/>
    </row>
    <row r="1451" spans="6:16" x14ac:dyDescent="0.2">
      <c r="F1451" s="22"/>
      <c r="O1451" s="11"/>
      <c r="P1451" s="11"/>
    </row>
    <row r="1452" spans="6:16" x14ac:dyDescent="0.2">
      <c r="F1452" s="22"/>
      <c r="O1452" s="11"/>
      <c r="P1452" s="11"/>
    </row>
    <row r="1453" spans="6:16" x14ac:dyDescent="0.2">
      <c r="F1453" s="22"/>
      <c r="O1453" s="11"/>
      <c r="P1453" s="11"/>
    </row>
    <row r="1454" spans="6:16" x14ac:dyDescent="0.2">
      <c r="F1454" s="22"/>
      <c r="O1454" s="11"/>
      <c r="P1454" s="11"/>
    </row>
    <row r="1455" spans="6:16" x14ac:dyDescent="0.2">
      <c r="F1455" s="22"/>
      <c r="O1455" s="11"/>
      <c r="P1455" s="11"/>
    </row>
    <row r="1456" spans="6:16" x14ac:dyDescent="0.2">
      <c r="F1456" s="22"/>
      <c r="O1456" s="11"/>
      <c r="P1456" s="11"/>
    </row>
    <row r="1457" spans="6:16" x14ac:dyDescent="0.2">
      <c r="F1457" s="22"/>
      <c r="O1457" s="11"/>
      <c r="P1457" s="11"/>
    </row>
    <row r="1458" spans="6:16" x14ac:dyDescent="0.2">
      <c r="F1458" s="22"/>
      <c r="O1458" s="11"/>
      <c r="P1458" s="11"/>
    </row>
    <row r="1459" spans="6:16" x14ac:dyDescent="0.2">
      <c r="F1459" s="22"/>
      <c r="O1459" s="11"/>
      <c r="P1459" s="11"/>
    </row>
    <row r="1460" spans="6:16" x14ac:dyDescent="0.2">
      <c r="F1460" s="22"/>
      <c r="O1460" s="11"/>
      <c r="P1460" s="11"/>
    </row>
    <row r="1461" spans="6:16" x14ac:dyDescent="0.2">
      <c r="F1461" s="22"/>
      <c r="O1461" s="11"/>
      <c r="P1461" s="11"/>
    </row>
    <row r="1462" spans="6:16" x14ac:dyDescent="0.2">
      <c r="F1462" s="22"/>
      <c r="O1462" s="11"/>
      <c r="P1462" s="11"/>
    </row>
    <row r="1463" spans="6:16" x14ac:dyDescent="0.2">
      <c r="F1463" s="22"/>
      <c r="O1463" s="11"/>
      <c r="P1463" s="11"/>
    </row>
    <row r="1464" spans="6:16" x14ac:dyDescent="0.2">
      <c r="F1464" s="22"/>
      <c r="O1464" s="11"/>
      <c r="P1464" s="11"/>
    </row>
    <row r="1465" spans="6:16" x14ac:dyDescent="0.2">
      <c r="F1465" s="22"/>
      <c r="O1465" s="11"/>
      <c r="P1465" s="11"/>
    </row>
    <row r="1466" spans="6:16" x14ac:dyDescent="0.2">
      <c r="F1466" s="22"/>
      <c r="O1466" s="11"/>
      <c r="P1466" s="11"/>
    </row>
    <row r="1467" spans="6:16" x14ac:dyDescent="0.2">
      <c r="F1467" s="22"/>
      <c r="O1467" s="11"/>
      <c r="P1467" s="11"/>
    </row>
    <row r="1468" spans="6:16" x14ac:dyDescent="0.2">
      <c r="F1468" s="22"/>
      <c r="O1468" s="11"/>
      <c r="P1468" s="11"/>
    </row>
    <row r="1469" spans="6:16" x14ac:dyDescent="0.2">
      <c r="F1469" s="22"/>
      <c r="O1469" s="11"/>
      <c r="P1469" s="11"/>
    </row>
    <row r="1470" spans="6:16" x14ac:dyDescent="0.2">
      <c r="F1470" s="22"/>
      <c r="O1470" s="11"/>
      <c r="P1470" s="11"/>
    </row>
    <row r="1471" spans="6:16" x14ac:dyDescent="0.2">
      <c r="F1471" s="22"/>
      <c r="O1471" s="11"/>
      <c r="P1471" s="11"/>
    </row>
    <row r="1472" spans="6:16" x14ac:dyDescent="0.2">
      <c r="F1472" s="22"/>
      <c r="O1472" s="11"/>
      <c r="P1472" s="11"/>
    </row>
    <row r="1473" spans="6:16" x14ac:dyDescent="0.2">
      <c r="F1473" s="22"/>
      <c r="O1473" s="11"/>
      <c r="P1473" s="11"/>
    </row>
    <row r="1474" spans="6:16" x14ac:dyDescent="0.2">
      <c r="F1474" s="22"/>
      <c r="O1474" s="11"/>
      <c r="P1474" s="11"/>
    </row>
    <row r="1475" spans="6:16" x14ac:dyDescent="0.2">
      <c r="F1475" s="22"/>
      <c r="O1475" s="11"/>
      <c r="P1475" s="11"/>
    </row>
    <row r="1476" spans="6:16" x14ac:dyDescent="0.2">
      <c r="F1476" s="22"/>
      <c r="O1476" s="11"/>
      <c r="P1476" s="11"/>
    </row>
    <row r="1477" spans="6:16" x14ac:dyDescent="0.2">
      <c r="F1477" s="22"/>
      <c r="O1477" s="11"/>
      <c r="P1477" s="11"/>
    </row>
    <row r="1478" spans="6:16" x14ac:dyDescent="0.2">
      <c r="F1478" s="22"/>
      <c r="O1478" s="11"/>
      <c r="P1478" s="11"/>
    </row>
    <row r="1479" spans="6:16" x14ac:dyDescent="0.2">
      <c r="F1479" s="22"/>
      <c r="O1479" s="11"/>
      <c r="P1479" s="11"/>
    </row>
    <row r="1480" spans="6:16" x14ac:dyDescent="0.2">
      <c r="F1480" s="22"/>
      <c r="O1480" s="11"/>
      <c r="P1480" s="11"/>
    </row>
    <row r="1481" spans="6:16" x14ac:dyDescent="0.2">
      <c r="F1481" s="22"/>
      <c r="O1481" s="11"/>
      <c r="P1481" s="11"/>
    </row>
    <row r="1482" spans="6:16" x14ac:dyDescent="0.2">
      <c r="F1482" s="22"/>
      <c r="O1482" s="11"/>
      <c r="P1482" s="11"/>
    </row>
    <row r="1483" spans="6:16" x14ac:dyDescent="0.2">
      <c r="F1483" s="22"/>
      <c r="O1483" s="11"/>
      <c r="P1483" s="11"/>
    </row>
    <row r="1484" spans="6:16" x14ac:dyDescent="0.2">
      <c r="F1484" s="22"/>
      <c r="O1484" s="11"/>
      <c r="P1484" s="11"/>
    </row>
    <row r="1485" spans="6:16" x14ac:dyDescent="0.2">
      <c r="F1485" s="22"/>
      <c r="O1485" s="11"/>
      <c r="P1485" s="11"/>
    </row>
    <row r="1486" spans="6:16" x14ac:dyDescent="0.2">
      <c r="F1486" s="22"/>
      <c r="O1486" s="11"/>
      <c r="P1486" s="11"/>
    </row>
    <row r="1487" spans="6:16" x14ac:dyDescent="0.2">
      <c r="F1487" s="22"/>
      <c r="O1487" s="11"/>
      <c r="P1487" s="11"/>
    </row>
    <row r="1488" spans="6:16" x14ac:dyDescent="0.2">
      <c r="F1488" s="22"/>
      <c r="O1488" s="11"/>
      <c r="P1488" s="11"/>
    </row>
    <row r="1489" spans="6:16" x14ac:dyDescent="0.2">
      <c r="F1489" s="22"/>
      <c r="O1489" s="11"/>
      <c r="P1489" s="11"/>
    </row>
    <row r="1490" spans="6:16" x14ac:dyDescent="0.2">
      <c r="F1490" s="22"/>
      <c r="O1490" s="11"/>
      <c r="P1490" s="11"/>
    </row>
    <row r="1491" spans="6:16" x14ac:dyDescent="0.2">
      <c r="F1491" s="22"/>
      <c r="O1491" s="11"/>
      <c r="P1491" s="11"/>
    </row>
    <row r="1492" spans="6:16" x14ac:dyDescent="0.2">
      <c r="F1492" s="22"/>
      <c r="O1492" s="11"/>
      <c r="P1492" s="11"/>
    </row>
    <row r="1493" spans="6:16" x14ac:dyDescent="0.2">
      <c r="F1493" s="22"/>
      <c r="O1493" s="11"/>
      <c r="P1493" s="11"/>
    </row>
    <row r="1494" spans="6:16" x14ac:dyDescent="0.2">
      <c r="F1494" s="22"/>
      <c r="O1494" s="11"/>
      <c r="P1494" s="11"/>
    </row>
    <row r="1495" spans="6:16" x14ac:dyDescent="0.2">
      <c r="F1495" s="22"/>
      <c r="O1495" s="11"/>
      <c r="P1495" s="11"/>
    </row>
    <row r="1496" spans="6:16" x14ac:dyDescent="0.2">
      <c r="F1496" s="22"/>
      <c r="O1496" s="11"/>
      <c r="P1496" s="11"/>
    </row>
    <row r="1497" spans="6:16" x14ac:dyDescent="0.2">
      <c r="F1497" s="22"/>
      <c r="O1497" s="11"/>
      <c r="P1497" s="11"/>
    </row>
    <row r="1498" spans="6:16" x14ac:dyDescent="0.2">
      <c r="F1498" s="22"/>
      <c r="O1498" s="11"/>
      <c r="P1498" s="11"/>
    </row>
    <row r="1499" spans="6:16" x14ac:dyDescent="0.2">
      <c r="F1499" s="22"/>
      <c r="O1499" s="11"/>
      <c r="P1499" s="11"/>
    </row>
    <row r="1500" spans="6:16" x14ac:dyDescent="0.2">
      <c r="F1500" s="22"/>
      <c r="O1500" s="11"/>
      <c r="P1500" s="11"/>
    </row>
    <row r="1501" spans="6:16" x14ac:dyDescent="0.2">
      <c r="F1501" s="22"/>
      <c r="O1501" s="11"/>
      <c r="P1501" s="11"/>
    </row>
    <row r="1502" spans="6:16" x14ac:dyDescent="0.2">
      <c r="F1502" s="22"/>
      <c r="O1502" s="11"/>
      <c r="P1502" s="11"/>
    </row>
    <row r="1503" spans="6:16" x14ac:dyDescent="0.2">
      <c r="F1503" s="22"/>
      <c r="O1503" s="11"/>
      <c r="P1503" s="11"/>
    </row>
    <row r="1504" spans="6:16" x14ac:dyDescent="0.2">
      <c r="F1504" s="22"/>
      <c r="O1504" s="11"/>
      <c r="P1504" s="11"/>
    </row>
    <row r="1505" spans="6:16" x14ac:dyDescent="0.2">
      <c r="F1505" s="22"/>
      <c r="O1505" s="11"/>
      <c r="P1505" s="11"/>
    </row>
    <row r="1506" spans="6:16" x14ac:dyDescent="0.2">
      <c r="F1506" s="22"/>
      <c r="O1506" s="11"/>
      <c r="P1506" s="11"/>
    </row>
    <row r="1507" spans="6:16" x14ac:dyDescent="0.2">
      <c r="F1507" s="22"/>
      <c r="O1507" s="11"/>
      <c r="P1507" s="11"/>
    </row>
    <row r="1508" spans="6:16" x14ac:dyDescent="0.2">
      <c r="F1508" s="22"/>
      <c r="O1508" s="11"/>
      <c r="P1508" s="11"/>
    </row>
    <row r="1509" spans="6:16" x14ac:dyDescent="0.2">
      <c r="F1509" s="22"/>
      <c r="O1509" s="11"/>
      <c r="P1509" s="11"/>
    </row>
    <row r="1510" spans="6:16" x14ac:dyDescent="0.2">
      <c r="F1510" s="22"/>
      <c r="O1510" s="11"/>
      <c r="P1510" s="11"/>
    </row>
    <row r="1511" spans="6:16" x14ac:dyDescent="0.2">
      <c r="F1511" s="22"/>
      <c r="O1511" s="11"/>
      <c r="P1511" s="11"/>
    </row>
    <row r="1512" spans="6:16" x14ac:dyDescent="0.2">
      <c r="F1512" s="22"/>
      <c r="O1512" s="11"/>
      <c r="P1512" s="11"/>
    </row>
    <row r="1513" spans="6:16" x14ac:dyDescent="0.2">
      <c r="F1513" s="22"/>
      <c r="O1513" s="11"/>
      <c r="P1513" s="11"/>
    </row>
    <row r="1514" spans="6:16" x14ac:dyDescent="0.2">
      <c r="F1514" s="22"/>
      <c r="O1514" s="11"/>
      <c r="P1514" s="11"/>
    </row>
    <row r="1515" spans="6:16" x14ac:dyDescent="0.2">
      <c r="F1515" s="22"/>
      <c r="O1515" s="11"/>
      <c r="P1515" s="11"/>
    </row>
    <row r="1516" spans="6:16" x14ac:dyDescent="0.2">
      <c r="F1516" s="22"/>
      <c r="O1516" s="11"/>
      <c r="P1516" s="11"/>
    </row>
    <row r="1517" spans="6:16" x14ac:dyDescent="0.2">
      <c r="F1517" s="22"/>
      <c r="O1517" s="11"/>
      <c r="P1517" s="11"/>
    </row>
    <row r="1518" spans="6:16" x14ac:dyDescent="0.2">
      <c r="F1518" s="22"/>
      <c r="O1518" s="11"/>
      <c r="P1518" s="11"/>
    </row>
    <row r="1519" spans="6:16" x14ac:dyDescent="0.2">
      <c r="F1519" s="22"/>
      <c r="O1519" s="11"/>
      <c r="P1519" s="11"/>
    </row>
    <row r="1520" spans="6:16" x14ac:dyDescent="0.2">
      <c r="F1520" s="22"/>
      <c r="O1520" s="11"/>
      <c r="P1520" s="11"/>
    </row>
    <row r="1521" spans="6:16" x14ac:dyDescent="0.2">
      <c r="F1521" s="22"/>
      <c r="O1521" s="11"/>
      <c r="P1521" s="11"/>
    </row>
    <row r="1522" spans="6:16" x14ac:dyDescent="0.2">
      <c r="F1522" s="22"/>
      <c r="O1522" s="11"/>
      <c r="P1522" s="11"/>
    </row>
    <row r="1523" spans="6:16" x14ac:dyDescent="0.2">
      <c r="F1523" s="22"/>
      <c r="O1523" s="11"/>
      <c r="P1523" s="11"/>
    </row>
    <row r="1524" spans="6:16" x14ac:dyDescent="0.2">
      <c r="F1524" s="22"/>
      <c r="O1524" s="11"/>
      <c r="P1524" s="11"/>
    </row>
    <row r="1525" spans="6:16" x14ac:dyDescent="0.2">
      <c r="F1525" s="22"/>
      <c r="O1525" s="11"/>
      <c r="P1525" s="11"/>
    </row>
    <row r="1526" spans="6:16" x14ac:dyDescent="0.2">
      <c r="F1526" s="22"/>
      <c r="O1526" s="11"/>
      <c r="P1526" s="11"/>
    </row>
    <row r="1527" spans="6:16" x14ac:dyDescent="0.2">
      <c r="F1527" s="22"/>
      <c r="O1527" s="11"/>
      <c r="P1527" s="11"/>
    </row>
    <row r="1528" spans="6:16" x14ac:dyDescent="0.2">
      <c r="F1528" s="22"/>
      <c r="O1528" s="11"/>
      <c r="P1528" s="11"/>
    </row>
    <row r="1529" spans="6:16" x14ac:dyDescent="0.2">
      <c r="F1529" s="22"/>
      <c r="O1529" s="11"/>
      <c r="P1529" s="11"/>
    </row>
    <row r="1530" spans="6:16" x14ac:dyDescent="0.2">
      <c r="F1530" s="22"/>
      <c r="O1530" s="11"/>
      <c r="P1530" s="11"/>
    </row>
    <row r="1531" spans="6:16" x14ac:dyDescent="0.2">
      <c r="F1531" s="22"/>
      <c r="O1531" s="11"/>
      <c r="P1531" s="11"/>
    </row>
    <row r="1532" spans="6:16" x14ac:dyDescent="0.2">
      <c r="F1532" s="22"/>
      <c r="O1532" s="11"/>
      <c r="P1532" s="11"/>
    </row>
    <row r="1533" spans="6:16" x14ac:dyDescent="0.2">
      <c r="F1533" s="22"/>
      <c r="O1533" s="11"/>
      <c r="P1533" s="11"/>
    </row>
    <row r="1534" spans="6:16" x14ac:dyDescent="0.2">
      <c r="F1534" s="22"/>
      <c r="O1534" s="11"/>
      <c r="P1534" s="11"/>
    </row>
    <row r="1535" spans="6:16" x14ac:dyDescent="0.2">
      <c r="F1535" s="22"/>
      <c r="O1535" s="11"/>
      <c r="P1535" s="11"/>
    </row>
    <row r="1536" spans="6:16" x14ac:dyDescent="0.2">
      <c r="F1536" s="22"/>
      <c r="O1536" s="11"/>
      <c r="P1536" s="11"/>
    </row>
    <row r="1537" spans="6:16" x14ac:dyDescent="0.2">
      <c r="F1537" s="22"/>
      <c r="O1537" s="11"/>
      <c r="P1537" s="11"/>
    </row>
    <row r="1538" spans="6:16" x14ac:dyDescent="0.2">
      <c r="F1538" s="22"/>
      <c r="O1538" s="11"/>
      <c r="P1538" s="11"/>
    </row>
    <row r="1539" spans="6:16" x14ac:dyDescent="0.2">
      <c r="F1539" s="22"/>
      <c r="O1539" s="11"/>
      <c r="P1539" s="11"/>
    </row>
    <row r="1540" spans="6:16" x14ac:dyDescent="0.2">
      <c r="F1540" s="22"/>
      <c r="O1540" s="11"/>
      <c r="P1540" s="11"/>
    </row>
    <row r="1541" spans="6:16" x14ac:dyDescent="0.2">
      <c r="F1541" s="22"/>
      <c r="O1541" s="11"/>
      <c r="P1541" s="11"/>
    </row>
    <row r="1542" spans="6:16" x14ac:dyDescent="0.2">
      <c r="F1542" s="22"/>
      <c r="O1542" s="11"/>
      <c r="P1542" s="11"/>
    </row>
    <row r="1543" spans="6:16" x14ac:dyDescent="0.2">
      <c r="F1543" s="22"/>
      <c r="O1543" s="11"/>
      <c r="P1543" s="11"/>
    </row>
    <row r="1544" spans="6:16" x14ac:dyDescent="0.2">
      <c r="F1544" s="22"/>
      <c r="O1544" s="11"/>
      <c r="P1544" s="11"/>
    </row>
    <row r="1545" spans="6:16" x14ac:dyDescent="0.2">
      <c r="F1545" s="22"/>
      <c r="O1545" s="11"/>
      <c r="P1545" s="11"/>
    </row>
    <row r="1546" spans="6:16" x14ac:dyDescent="0.2">
      <c r="F1546" s="22"/>
      <c r="O1546" s="11"/>
      <c r="P1546" s="11"/>
    </row>
    <row r="1547" spans="6:16" x14ac:dyDescent="0.2">
      <c r="F1547" s="22"/>
      <c r="O1547" s="11"/>
      <c r="P1547" s="11"/>
    </row>
    <row r="1548" spans="6:16" x14ac:dyDescent="0.2">
      <c r="F1548" s="22"/>
      <c r="O1548" s="11"/>
      <c r="P1548" s="11"/>
    </row>
    <row r="1549" spans="6:16" x14ac:dyDescent="0.2">
      <c r="F1549" s="22"/>
      <c r="O1549" s="11"/>
      <c r="P1549" s="11"/>
    </row>
    <row r="1550" spans="6:16" x14ac:dyDescent="0.2">
      <c r="F1550" s="22"/>
      <c r="O1550" s="11"/>
      <c r="P1550" s="11"/>
    </row>
    <row r="1551" spans="6:16" x14ac:dyDescent="0.2">
      <c r="F1551" s="22"/>
      <c r="O1551" s="11"/>
      <c r="P1551" s="11"/>
    </row>
    <row r="1552" spans="6:16" x14ac:dyDescent="0.2">
      <c r="F1552" s="22"/>
      <c r="O1552" s="11"/>
      <c r="P1552" s="11"/>
    </row>
    <row r="1553" spans="6:16" x14ac:dyDescent="0.2">
      <c r="F1553" s="22"/>
      <c r="O1553" s="11"/>
      <c r="P1553" s="11"/>
    </row>
    <row r="1554" spans="6:16" x14ac:dyDescent="0.2">
      <c r="F1554" s="22"/>
      <c r="O1554" s="11"/>
      <c r="P1554" s="11"/>
    </row>
    <row r="1555" spans="6:16" x14ac:dyDescent="0.2">
      <c r="F1555" s="22"/>
      <c r="O1555" s="11"/>
      <c r="P1555" s="11"/>
    </row>
    <row r="1556" spans="6:16" x14ac:dyDescent="0.2">
      <c r="F1556" s="22"/>
      <c r="O1556" s="11"/>
      <c r="P1556" s="11"/>
    </row>
    <row r="1557" spans="6:16" x14ac:dyDescent="0.2">
      <c r="F1557" s="22"/>
      <c r="O1557" s="11"/>
      <c r="P1557" s="11"/>
    </row>
    <row r="1558" spans="6:16" x14ac:dyDescent="0.2">
      <c r="F1558" s="22"/>
      <c r="O1558" s="11"/>
      <c r="P1558" s="11"/>
    </row>
    <row r="1559" spans="6:16" x14ac:dyDescent="0.2">
      <c r="F1559" s="22"/>
      <c r="O1559" s="11"/>
      <c r="P1559" s="11"/>
    </row>
    <row r="1560" spans="6:16" x14ac:dyDescent="0.2">
      <c r="F1560" s="22"/>
      <c r="O1560" s="11"/>
      <c r="P1560" s="11"/>
    </row>
    <row r="1561" spans="6:16" x14ac:dyDescent="0.2">
      <c r="F1561" s="22"/>
      <c r="O1561" s="11"/>
      <c r="P1561" s="11"/>
    </row>
    <row r="1562" spans="6:16" x14ac:dyDescent="0.2">
      <c r="F1562" s="22"/>
      <c r="O1562" s="11"/>
      <c r="P1562" s="11"/>
    </row>
    <row r="1563" spans="6:16" x14ac:dyDescent="0.2">
      <c r="F1563" s="22"/>
      <c r="O1563" s="11"/>
      <c r="P1563" s="11"/>
    </row>
    <row r="1564" spans="6:16" x14ac:dyDescent="0.2">
      <c r="F1564" s="22"/>
      <c r="O1564" s="11"/>
      <c r="P1564" s="11"/>
    </row>
    <row r="1565" spans="6:16" x14ac:dyDescent="0.2">
      <c r="F1565" s="22"/>
      <c r="O1565" s="11"/>
      <c r="P1565" s="11"/>
    </row>
    <row r="1566" spans="6:16" x14ac:dyDescent="0.2">
      <c r="F1566" s="22"/>
      <c r="O1566" s="11"/>
      <c r="P1566" s="11"/>
    </row>
    <row r="1567" spans="6:16" x14ac:dyDescent="0.2">
      <c r="F1567" s="22"/>
      <c r="O1567" s="11"/>
      <c r="P1567" s="11"/>
    </row>
    <row r="1568" spans="6:16" x14ac:dyDescent="0.2">
      <c r="F1568" s="22"/>
      <c r="O1568" s="11"/>
      <c r="P1568" s="11"/>
    </row>
    <row r="1569" spans="6:16" x14ac:dyDescent="0.2">
      <c r="F1569" s="22"/>
      <c r="O1569" s="11"/>
      <c r="P1569" s="11"/>
    </row>
    <row r="1570" spans="6:16" x14ac:dyDescent="0.2">
      <c r="F1570" s="22"/>
      <c r="O1570" s="11"/>
      <c r="P1570" s="11"/>
    </row>
    <row r="1571" spans="6:16" x14ac:dyDescent="0.2">
      <c r="F1571" s="22"/>
      <c r="O1571" s="11"/>
      <c r="P1571" s="11"/>
    </row>
    <row r="1572" spans="6:16" x14ac:dyDescent="0.2">
      <c r="F1572" s="22"/>
      <c r="O1572" s="11"/>
      <c r="P1572" s="11"/>
    </row>
    <row r="1573" spans="6:16" x14ac:dyDescent="0.2">
      <c r="F1573" s="22"/>
      <c r="O1573" s="11"/>
      <c r="P1573" s="11"/>
    </row>
    <row r="1574" spans="6:16" x14ac:dyDescent="0.2">
      <c r="F1574" s="22"/>
      <c r="O1574" s="11"/>
      <c r="P1574" s="11"/>
    </row>
    <row r="1575" spans="6:16" x14ac:dyDescent="0.2">
      <c r="F1575" s="22"/>
      <c r="O1575" s="11"/>
      <c r="P1575" s="11"/>
    </row>
    <row r="1576" spans="6:16" x14ac:dyDescent="0.2">
      <c r="F1576" s="22"/>
      <c r="O1576" s="11"/>
      <c r="P1576" s="11"/>
    </row>
    <row r="1577" spans="6:16" x14ac:dyDescent="0.2">
      <c r="F1577" s="22"/>
      <c r="O1577" s="11"/>
      <c r="P1577" s="11"/>
    </row>
    <row r="1578" spans="6:16" x14ac:dyDescent="0.2">
      <c r="F1578" s="22"/>
      <c r="O1578" s="11"/>
      <c r="P1578" s="11"/>
    </row>
    <row r="1579" spans="6:16" x14ac:dyDescent="0.2">
      <c r="F1579" s="22"/>
      <c r="O1579" s="11"/>
      <c r="P1579" s="11"/>
    </row>
    <row r="1580" spans="6:16" x14ac:dyDescent="0.2">
      <c r="F1580" s="22"/>
      <c r="O1580" s="11"/>
      <c r="P1580" s="11"/>
    </row>
    <row r="1581" spans="6:16" x14ac:dyDescent="0.2">
      <c r="F1581" s="22"/>
      <c r="O1581" s="11"/>
      <c r="P1581" s="11"/>
    </row>
    <row r="1582" spans="6:16" x14ac:dyDescent="0.2">
      <c r="F1582" s="22"/>
      <c r="O1582" s="11"/>
      <c r="P1582" s="11"/>
    </row>
    <row r="1583" spans="6:16" x14ac:dyDescent="0.2">
      <c r="F1583" s="22"/>
      <c r="O1583" s="11"/>
      <c r="P1583" s="11"/>
    </row>
    <row r="1584" spans="6:16" x14ac:dyDescent="0.2">
      <c r="F1584" s="22"/>
      <c r="O1584" s="11"/>
      <c r="P1584" s="11"/>
    </row>
    <row r="1585" spans="6:16" x14ac:dyDescent="0.2">
      <c r="F1585" s="22"/>
      <c r="O1585" s="11"/>
      <c r="P1585" s="11"/>
    </row>
    <row r="1586" spans="6:16" x14ac:dyDescent="0.2">
      <c r="F1586" s="22"/>
      <c r="O1586" s="11"/>
      <c r="P1586" s="11"/>
    </row>
    <row r="1587" spans="6:16" x14ac:dyDescent="0.2">
      <c r="F1587" s="22"/>
      <c r="O1587" s="11"/>
      <c r="P1587" s="11"/>
    </row>
    <row r="1588" spans="6:16" x14ac:dyDescent="0.2">
      <c r="F1588" s="22"/>
      <c r="O1588" s="11"/>
      <c r="P1588" s="11"/>
    </row>
    <row r="1589" spans="6:16" x14ac:dyDescent="0.2">
      <c r="F1589" s="22"/>
      <c r="O1589" s="11"/>
      <c r="P1589" s="11"/>
    </row>
    <row r="1590" spans="6:16" x14ac:dyDescent="0.2">
      <c r="F1590" s="22"/>
      <c r="O1590" s="11"/>
      <c r="P1590" s="11"/>
    </row>
    <row r="1591" spans="6:16" x14ac:dyDescent="0.2">
      <c r="F1591" s="22"/>
      <c r="O1591" s="11"/>
      <c r="P1591" s="11"/>
    </row>
    <row r="1592" spans="6:16" x14ac:dyDescent="0.2">
      <c r="F1592" s="22"/>
      <c r="O1592" s="11"/>
      <c r="P1592" s="11"/>
    </row>
    <row r="1593" spans="6:16" x14ac:dyDescent="0.2">
      <c r="F1593" s="22"/>
      <c r="O1593" s="11"/>
      <c r="P1593" s="11"/>
    </row>
    <row r="1594" spans="6:16" x14ac:dyDescent="0.2">
      <c r="F1594" s="22"/>
      <c r="O1594" s="11"/>
      <c r="P1594" s="11"/>
    </row>
    <row r="1595" spans="6:16" x14ac:dyDescent="0.2">
      <c r="F1595" s="22"/>
      <c r="O1595" s="11"/>
      <c r="P1595" s="11"/>
    </row>
    <row r="1596" spans="6:16" x14ac:dyDescent="0.2">
      <c r="F1596" s="22"/>
      <c r="O1596" s="11"/>
      <c r="P1596" s="11"/>
    </row>
    <row r="1597" spans="6:16" x14ac:dyDescent="0.2">
      <c r="F1597" s="22"/>
      <c r="O1597" s="11"/>
      <c r="P1597" s="11"/>
    </row>
    <row r="1598" spans="6:16" x14ac:dyDescent="0.2">
      <c r="F1598" s="22"/>
      <c r="O1598" s="11"/>
      <c r="P1598" s="11"/>
    </row>
    <row r="1599" spans="6:16" x14ac:dyDescent="0.2">
      <c r="F1599" s="22"/>
      <c r="O1599" s="11"/>
      <c r="P1599" s="11"/>
    </row>
    <row r="1600" spans="6:16" x14ac:dyDescent="0.2">
      <c r="F1600" s="22"/>
      <c r="O1600" s="11"/>
      <c r="P1600" s="11"/>
    </row>
    <row r="1601" spans="6:16" x14ac:dyDescent="0.2">
      <c r="F1601" s="22"/>
      <c r="O1601" s="11"/>
      <c r="P1601" s="11"/>
    </row>
    <row r="1602" spans="6:16" x14ac:dyDescent="0.2">
      <c r="F1602" s="22"/>
      <c r="O1602" s="11"/>
      <c r="P1602" s="11"/>
    </row>
    <row r="1603" spans="6:16" x14ac:dyDescent="0.2">
      <c r="F1603" s="22"/>
      <c r="O1603" s="11"/>
      <c r="P1603" s="11"/>
    </row>
    <row r="1604" spans="6:16" x14ac:dyDescent="0.2">
      <c r="F1604" s="22"/>
      <c r="O1604" s="11"/>
      <c r="P1604" s="11"/>
    </row>
    <row r="1605" spans="6:16" x14ac:dyDescent="0.2">
      <c r="F1605" s="22"/>
      <c r="O1605" s="11"/>
      <c r="P1605" s="11"/>
    </row>
    <row r="1606" spans="6:16" x14ac:dyDescent="0.2">
      <c r="F1606" s="22"/>
      <c r="O1606" s="11"/>
      <c r="P1606" s="11"/>
    </row>
    <row r="1607" spans="6:16" x14ac:dyDescent="0.2">
      <c r="F1607" s="22"/>
      <c r="O1607" s="11"/>
      <c r="P1607" s="11"/>
    </row>
    <row r="1608" spans="6:16" x14ac:dyDescent="0.2">
      <c r="F1608" s="22"/>
      <c r="O1608" s="11"/>
      <c r="P1608" s="11"/>
    </row>
    <row r="1609" spans="6:16" x14ac:dyDescent="0.2">
      <c r="F1609" s="22"/>
      <c r="O1609" s="11"/>
      <c r="P1609" s="11"/>
    </row>
    <row r="1610" spans="6:16" x14ac:dyDescent="0.2">
      <c r="F1610" s="22"/>
      <c r="O1610" s="11"/>
      <c r="P1610" s="11"/>
    </row>
    <row r="1611" spans="6:16" x14ac:dyDescent="0.2">
      <c r="F1611" s="22"/>
      <c r="O1611" s="11"/>
      <c r="P1611" s="11"/>
    </row>
    <row r="1612" spans="6:16" x14ac:dyDescent="0.2">
      <c r="F1612" s="22"/>
      <c r="O1612" s="11"/>
      <c r="P1612" s="11"/>
    </row>
    <row r="1613" spans="6:16" x14ac:dyDescent="0.2">
      <c r="F1613" s="22"/>
      <c r="O1613" s="11"/>
      <c r="P1613" s="11"/>
    </row>
    <row r="1614" spans="6:16" x14ac:dyDescent="0.2">
      <c r="F1614" s="22"/>
      <c r="O1614" s="11"/>
      <c r="P1614" s="11"/>
    </row>
    <row r="1615" spans="6:16" x14ac:dyDescent="0.2">
      <c r="F1615" s="22"/>
      <c r="O1615" s="11"/>
      <c r="P1615" s="11"/>
    </row>
    <row r="1616" spans="6:16" x14ac:dyDescent="0.2">
      <c r="F1616" s="22"/>
      <c r="O1616" s="11"/>
      <c r="P1616" s="11"/>
    </row>
    <row r="1617" spans="6:16" x14ac:dyDescent="0.2">
      <c r="F1617" s="22"/>
      <c r="O1617" s="11"/>
      <c r="P1617" s="11"/>
    </row>
    <row r="1618" spans="6:16" x14ac:dyDescent="0.2">
      <c r="F1618" s="22"/>
      <c r="O1618" s="11"/>
      <c r="P1618" s="11"/>
    </row>
    <row r="1619" spans="6:16" x14ac:dyDescent="0.2">
      <c r="F1619" s="22"/>
      <c r="O1619" s="11"/>
      <c r="P1619" s="11"/>
    </row>
    <row r="1620" spans="6:16" x14ac:dyDescent="0.2">
      <c r="F1620" s="22"/>
      <c r="O1620" s="11"/>
      <c r="P1620" s="11"/>
    </row>
    <row r="1621" spans="6:16" x14ac:dyDescent="0.2">
      <c r="F1621" s="22"/>
      <c r="O1621" s="11"/>
      <c r="P1621" s="11"/>
    </row>
    <row r="1622" spans="6:16" x14ac:dyDescent="0.2">
      <c r="F1622" s="22"/>
      <c r="O1622" s="11"/>
      <c r="P1622" s="11"/>
    </row>
    <row r="1623" spans="6:16" x14ac:dyDescent="0.2">
      <c r="F1623" s="22"/>
      <c r="O1623" s="11"/>
      <c r="P1623" s="11"/>
    </row>
    <row r="1624" spans="6:16" x14ac:dyDescent="0.2">
      <c r="F1624" s="22"/>
      <c r="O1624" s="11"/>
      <c r="P1624" s="11"/>
    </row>
    <row r="1625" spans="6:16" x14ac:dyDescent="0.2">
      <c r="F1625" s="22"/>
      <c r="O1625" s="11"/>
      <c r="P1625" s="11"/>
    </row>
    <row r="1626" spans="6:16" x14ac:dyDescent="0.2">
      <c r="F1626" s="22"/>
      <c r="O1626" s="11"/>
      <c r="P1626" s="11"/>
    </row>
    <row r="1627" spans="6:16" x14ac:dyDescent="0.2">
      <c r="F1627" s="22"/>
      <c r="O1627" s="11"/>
      <c r="P1627" s="11"/>
    </row>
    <row r="1628" spans="6:16" x14ac:dyDescent="0.2">
      <c r="F1628" s="22"/>
      <c r="O1628" s="11"/>
      <c r="P1628" s="11"/>
    </row>
    <row r="1629" spans="6:16" x14ac:dyDescent="0.2">
      <c r="F1629" s="22"/>
      <c r="O1629" s="11"/>
      <c r="P1629" s="11"/>
    </row>
    <row r="1630" spans="6:16" x14ac:dyDescent="0.2">
      <c r="F1630" s="22"/>
      <c r="O1630" s="11"/>
      <c r="P1630" s="11"/>
    </row>
    <row r="1631" spans="6:16" x14ac:dyDescent="0.2">
      <c r="F1631" s="22"/>
      <c r="O1631" s="11"/>
      <c r="P1631" s="11"/>
    </row>
    <row r="1632" spans="6:16" x14ac:dyDescent="0.2">
      <c r="F1632" s="22"/>
      <c r="O1632" s="11"/>
      <c r="P1632" s="11"/>
    </row>
    <row r="1633" spans="6:16" x14ac:dyDescent="0.2">
      <c r="F1633" s="22"/>
      <c r="O1633" s="11"/>
      <c r="P1633" s="11"/>
    </row>
    <row r="1634" spans="6:16" x14ac:dyDescent="0.2">
      <c r="F1634" s="22"/>
      <c r="O1634" s="11"/>
      <c r="P1634" s="11"/>
    </row>
    <row r="1635" spans="6:16" x14ac:dyDescent="0.2">
      <c r="F1635" s="22"/>
      <c r="O1635" s="11"/>
      <c r="P1635" s="11"/>
    </row>
    <row r="1636" spans="6:16" x14ac:dyDescent="0.2">
      <c r="F1636" s="22"/>
      <c r="O1636" s="11"/>
      <c r="P1636" s="11"/>
    </row>
    <row r="1637" spans="6:16" x14ac:dyDescent="0.2">
      <c r="F1637" s="22"/>
      <c r="O1637" s="11"/>
      <c r="P1637" s="11"/>
    </row>
    <row r="1638" spans="6:16" x14ac:dyDescent="0.2">
      <c r="F1638" s="22"/>
      <c r="O1638" s="11"/>
      <c r="P1638" s="11"/>
    </row>
    <row r="1639" spans="6:16" x14ac:dyDescent="0.2">
      <c r="F1639" s="22"/>
      <c r="O1639" s="11"/>
      <c r="P1639" s="11"/>
    </row>
    <row r="1640" spans="6:16" x14ac:dyDescent="0.2">
      <c r="F1640" s="22"/>
      <c r="O1640" s="11"/>
      <c r="P1640" s="11"/>
    </row>
    <row r="1641" spans="6:16" x14ac:dyDescent="0.2">
      <c r="F1641" s="22"/>
      <c r="O1641" s="11"/>
      <c r="P1641" s="11"/>
    </row>
    <row r="1642" spans="6:16" x14ac:dyDescent="0.2">
      <c r="F1642" s="22"/>
      <c r="O1642" s="11"/>
      <c r="P1642" s="11"/>
    </row>
    <row r="1643" spans="6:16" x14ac:dyDescent="0.2">
      <c r="F1643" s="22"/>
      <c r="O1643" s="11"/>
      <c r="P1643" s="11"/>
    </row>
    <row r="1644" spans="6:16" x14ac:dyDescent="0.2">
      <c r="F1644" s="22"/>
      <c r="O1644" s="11"/>
      <c r="P1644" s="11"/>
    </row>
    <row r="1645" spans="6:16" x14ac:dyDescent="0.2">
      <c r="F1645" s="22"/>
      <c r="O1645" s="11"/>
      <c r="P1645" s="11"/>
    </row>
    <row r="1646" spans="6:16" x14ac:dyDescent="0.2">
      <c r="F1646" s="22"/>
      <c r="O1646" s="11"/>
      <c r="P1646" s="11"/>
    </row>
    <row r="1647" spans="6:16" x14ac:dyDescent="0.2">
      <c r="F1647" s="22"/>
      <c r="O1647" s="11"/>
      <c r="P1647" s="11"/>
    </row>
    <row r="1648" spans="6:16" x14ac:dyDescent="0.2">
      <c r="F1648" s="22"/>
      <c r="O1648" s="11"/>
      <c r="P1648" s="11"/>
    </row>
    <row r="1649" spans="6:16" x14ac:dyDescent="0.2">
      <c r="F1649" s="22"/>
      <c r="O1649" s="11"/>
      <c r="P1649" s="11"/>
    </row>
    <row r="1650" spans="6:16" x14ac:dyDescent="0.2">
      <c r="F1650" s="22"/>
      <c r="O1650" s="11"/>
      <c r="P1650" s="11"/>
    </row>
    <row r="1651" spans="6:16" x14ac:dyDescent="0.2">
      <c r="F1651" s="22"/>
      <c r="O1651" s="11"/>
      <c r="P1651" s="11"/>
    </row>
    <row r="1652" spans="6:16" x14ac:dyDescent="0.2">
      <c r="F1652" s="22"/>
      <c r="O1652" s="11"/>
      <c r="P1652" s="11"/>
    </row>
    <row r="1653" spans="6:16" x14ac:dyDescent="0.2">
      <c r="F1653" s="22"/>
      <c r="O1653" s="11"/>
      <c r="P1653" s="11"/>
    </row>
    <row r="1654" spans="6:16" x14ac:dyDescent="0.2">
      <c r="F1654" s="22"/>
      <c r="O1654" s="11"/>
      <c r="P1654" s="11"/>
    </row>
    <row r="1655" spans="6:16" x14ac:dyDescent="0.2">
      <c r="F1655" s="22"/>
      <c r="O1655" s="11"/>
      <c r="P1655" s="11"/>
    </row>
    <row r="1656" spans="6:16" x14ac:dyDescent="0.2">
      <c r="F1656" s="22"/>
      <c r="O1656" s="11"/>
      <c r="P1656" s="11"/>
    </row>
    <row r="1657" spans="6:16" x14ac:dyDescent="0.2">
      <c r="F1657" s="22"/>
      <c r="O1657" s="11"/>
      <c r="P1657" s="11"/>
    </row>
    <row r="1658" spans="6:16" x14ac:dyDescent="0.2">
      <c r="F1658" s="22"/>
      <c r="O1658" s="11"/>
      <c r="P1658" s="11"/>
    </row>
    <row r="1659" spans="6:16" x14ac:dyDescent="0.2">
      <c r="F1659" s="22"/>
      <c r="O1659" s="11"/>
      <c r="P1659" s="11"/>
    </row>
    <row r="1660" spans="6:16" x14ac:dyDescent="0.2">
      <c r="F1660" s="22"/>
      <c r="O1660" s="11"/>
      <c r="P1660" s="11"/>
    </row>
    <row r="1661" spans="6:16" x14ac:dyDescent="0.2">
      <c r="F1661" s="22"/>
      <c r="O1661" s="11"/>
      <c r="P1661" s="11"/>
    </row>
    <row r="1662" spans="6:16" x14ac:dyDescent="0.2">
      <c r="F1662" s="22"/>
      <c r="O1662" s="11"/>
      <c r="P1662" s="11"/>
    </row>
    <row r="1663" spans="6:16" x14ac:dyDescent="0.2">
      <c r="F1663" s="22"/>
      <c r="O1663" s="11"/>
      <c r="P1663" s="11"/>
    </row>
    <row r="1664" spans="6:16" x14ac:dyDescent="0.2">
      <c r="F1664" s="22"/>
      <c r="O1664" s="11"/>
      <c r="P1664" s="11"/>
    </row>
    <row r="1665" spans="6:16" x14ac:dyDescent="0.2">
      <c r="F1665" s="22"/>
      <c r="O1665" s="11"/>
      <c r="P1665" s="11"/>
    </row>
    <row r="1666" spans="6:16" x14ac:dyDescent="0.2">
      <c r="F1666" s="22"/>
      <c r="O1666" s="11"/>
      <c r="P1666" s="11"/>
    </row>
    <row r="1667" spans="6:16" x14ac:dyDescent="0.2">
      <c r="F1667" s="22"/>
      <c r="O1667" s="11"/>
      <c r="P1667" s="11"/>
    </row>
    <row r="1668" spans="6:16" x14ac:dyDescent="0.2">
      <c r="F1668" s="22"/>
      <c r="O1668" s="11"/>
      <c r="P1668" s="11"/>
    </row>
    <row r="1669" spans="6:16" x14ac:dyDescent="0.2">
      <c r="F1669" s="22"/>
      <c r="O1669" s="11"/>
      <c r="P1669" s="11"/>
    </row>
    <row r="1670" spans="6:16" x14ac:dyDescent="0.2">
      <c r="F1670" s="22"/>
      <c r="O1670" s="11"/>
      <c r="P1670" s="11"/>
    </row>
    <row r="1671" spans="6:16" x14ac:dyDescent="0.2">
      <c r="F1671" s="22"/>
      <c r="O1671" s="11"/>
      <c r="P1671" s="11"/>
    </row>
    <row r="1672" spans="6:16" x14ac:dyDescent="0.2">
      <c r="F1672" s="22"/>
      <c r="O1672" s="11"/>
      <c r="P1672" s="11"/>
    </row>
    <row r="1673" spans="6:16" x14ac:dyDescent="0.2">
      <c r="F1673" s="22"/>
      <c r="O1673" s="11"/>
      <c r="P1673" s="11"/>
    </row>
    <row r="1674" spans="6:16" x14ac:dyDescent="0.2">
      <c r="F1674" s="22"/>
      <c r="O1674" s="11"/>
      <c r="P1674" s="11"/>
    </row>
    <row r="1675" spans="6:16" x14ac:dyDescent="0.2">
      <c r="F1675" s="22"/>
      <c r="O1675" s="11"/>
      <c r="P1675" s="11"/>
    </row>
    <row r="1676" spans="6:16" x14ac:dyDescent="0.2">
      <c r="F1676" s="22"/>
      <c r="O1676" s="11"/>
      <c r="P1676" s="11"/>
    </row>
    <row r="1677" spans="6:16" x14ac:dyDescent="0.2">
      <c r="F1677" s="22"/>
      <c r="O1677" s="11"/>
      <c r="P1677" s="11"/>
    </row>
    <row r="1678" spans="6:16" x14ac:dyDescent="0.2">
      <c r="F1678" s="22"/>
      <c r="O1678" s="11"/>
      <c r="P1678" s="11"/>
    </row>
    <row r="1679" spans="6:16" x14ac:dyDescent="0.2">
      <c r="F1679" s="22"/>
      <c r="O1679" s="11"/>
      <c r="P1679" s="11"/>
    </row>
    <row r="1680" spans="6:16" x14ac:dyDescent="0.2">
      <c r="F1680" s="22"/>
      <c r="O1680" s="11"/>
      <c r="P1680" s="11"/>
    </row>
    <row r="1681" spans="6:16" x14ac:dyDescent="0.2">
      <c r="F1681" s="22"/>
      <c r="O1681" s="11"/>
      <c r="P1681" s="11"/>
    </row>
    <row r="1682" spans="6:16" x14ac:dyDescent="0.2">
      <c r="F1682" s="22"/>
      <c r="O1682" s="11"/>
      <c r="P1682" s="11"/>
    </row>
    <row r="1683" spans="6:16" x14ac:dyDescent="0.2">
      <c r="F1683" s="22"/>
      <c r="O1683" s="11"/>
      <c r="P1683" s="11"/>
    </row>
    <row r="1684" spans="6:16" x14ac:dyDescent="0.2">
      <c r="F1684" s="22"/>
      <c r="O1684" s="11"/>
      <c r="P1684" s="11"/>
    </row>
    <row r="1685" spans="6:16" x14ac:dyDescent="0.2">
      <c r="F1685" s="22"/>
      <c r="O1685" s="11"/>
      <c r="P1685" s="11"/>
    </row>
    <row r="1686" spans="6:16" x14ac:dyDescent="0.2">
      <c r="F1686" s="22"/>
      <c r="O1686" s="11"/>
      <c r="P1686" s="11"/>
    </row>
    <row r="1687" spans="6:16" x14ac:dyDescent="0.2">
      <c r="F1687" s="22"/>
      <c r="O1687" s="11"/>
      <c r="P1687" s="11"/>
    </row>
    <row r="1688" spans="6:16" x14ac:dyDescent="0.2">
      <c r="F1688" s="22"/>
      <c r="O1688" s="11"/>
      <c r="P1688" s="11"/>
    </row>
    <row r="1689" spans="6:16" x14ac:dyDescent="0.2">
      <c r="F1689" s="22"/>
      <c r="O1689" s="11"/>
      <c r="P1689" s="11"/>
    </row>
    <row r="1690" spans="6:16" x14ac:dyDescent="0.2">
      <c r="F1690" s="22"/>
      <c r="O1690" s="11"/>
      <c r="P1690" s="11"/>
    </row>
    <row r="1691" spans="6:16" x14ac:dyDescent="0.2">
      <c r="F1691" s="22"/>
      <c r="O1691" s="11"/>
      <c r="P1691" s="11"/>
    </row>
    <row r="1692" spans="6:16" x14ac:dyDescent="0.2">
      <c r="F1692" s="22"/>
      <c r="O1692" s="11"/>
      <c r="P1692" s="11"/>
    </row>
    <row r="1693" spans="6:16" x14ac:dyDescent="0.2">
      <c r="F1693" s="22"/>
      <c r="O1693" s="11"/>
      <c r="P1693" s="11"/>
    </row>
    <row r="1694" spans="6:16" x14ac:dyDescent="0.2">
      <c r="F1694" s="22"/>
      <c r="O1694" s="11"/>
      <c r="P1694" s="11"/>
    </row>
    <row r="1695" spans="6:16" x14ac:dyDescent="0.2">
      <c r="F1695" s="22"/>
      <c r="O1695" s="11"/>
      <c r="P1695" s="11"/>
    </row>
    <row r="1696" spans="6:16" x14ac:dyDescent="0.2">
      <c r="F1696" s="22"/>
      <c r="O1696" s="11"/>
      <c r="P1696" s="11"/>
    </row>
    <row r="1697" spans="6:16" x14ac:dyDescent="0.2">
      <c r="F1697" s="22"/>
      <c r="O1697" s="11"/>
      <c r="P1697" s="11"/>
    </row>
    <row r="1698" spans="6:16" x14ac:dyDescent="0.2">
      <c r="F1698" s="22"/>
      <c r="O1698" s="11"/>
      <c r="P1698" s="11"/>
    </row>
    <row r="1699" spans="6:16" x14ac:dyDescent="0.2">
      <c r="F1699" s="22"/>
      <c r="O1699" s="11"/>
      <c r="P1699" s="11"/>
    </row>
    <row r="1700" spans="6:16" x14ac:dyDescent="0.2">
      <c r="F1700" s="22"/>
      <c r="O1700" s="11"/>
      <c r="P1700" s="11"/>
    </row>
    <row r="1701" spans="6:16" x14ac:dyDescent="0.2">
      <c r="F1701" s="22"/>
      <c r="O1701" s="11"/>
      <c r="P1701" s="11"/>
    </row>
    <row r="1702" spans="6:16" x14ac:dyDescent="0.2">
      <c r="F1702" s="22"/>
      <c r="O1702" s="11"/>
      <c r="P1702" s="11"/>
    </row>
    <row r="1703" spans="6:16" x14ac:dyDescent="0.2">
      <c r="F1703" s="22"/>
      <c r="O1703" s="11"/>
      <c r="P1703" s="11"/>
    </row>
    <row r="1704" spans="6:16" x14ac:dyDescent="0.2">
      <c r="F1704" s="22"/>
      <c r="O1704" s="11"/>
      <c r="P1704" s="11"/>
    </row>
    <row r="1705" spans="6:16" x14ac:dyDescent="0.2">
      <c r="F1705" s="22"/>
      <c r="O1705" s="11"/>
      <c r="P1705" s="11"/>
    </row>
    <row r="1706" spans="6:16" x14ac:dyDescent="0.2">
      <c r="F1706" s="22"/>
      <c r="O1706" s="11"/>
      <c r="P1706" s="11"/>
    </row>
    <row r="1707" spans="6:16" x14ac:dyDescent="0.2">
      <c r="F1707" s="22"/>
      <c r="O1707" s="11"/>
      <c r="P1707" s="11"/>
    </row>
    <row r="1708" spans="6:16" x14ac:dyDescent="0.2">
      <c r="F1708" s="22"/>
      <c r="O1708" s="11"/>
      <c r="P1708" s="11"/>
    </row>
    <row r="1709" spans="6:16" x14ac:dyDescent="0.2">
      <c r="F1709" s="22"/>
      <c r="O1709" s="11"/>
      <c r="P1709" s="11"/>
    </row>
    <row r="1710" spans="6:16" x14ac:dyDescent="0.2">
      <c r="F1710" s="22"/>
      <c r="O1710" s="11"/>
      <c r="P1710" s="11"/>
    </row>
    <row r="1711" spans="6:16" x14ac:dyDescent="0.2">
      <c r="F1711" s="22"/>
      <c r="O1711" s="11"/>
      <c r="P1711" s="11"/>
    </row>
    <row r="1712" spans="6:16" x14ac:dyDescent="0.2">
      <c r="F1712" s="22"/>
      <c r="O1712" s="11"/>
      <c r="P1712" s="11"/>
    </row>
    <row r="1713" spans="6:16" x14ac:dyDescent="0.2">
      <c r="F1713" s="22"/>
      <c r="O1713" s="11"/>
      <c r="P1713" s="11"/>
    </row>
    <row r="1714" spans="6:16" x14ac:dyDescent="0.2">
      <c r="F1714" s="22"/>
      <c r="O1714" s="11"/>
      <c r="P1714" s="11"/>
    </row>
    <row r="1715" spans="6:16" x14ac:dyDescent="0.2">
      <c r="F1715" s="22"/>
      <c r="O1715" s="11"/>
      <c r="P1715" s="11"/>
    </row>
    <row r="1716" spans="6:16" x14ac:dyDescent="0.2">
      <c r="F1716" s="22"/>
      <c r="O1716" s="11"/>
      <c r="P1716" s="11"/>
    </row>
    <row r="1717" spans="6:16" x14ac:dyDescent="0.2">
      <c r="F1717" s="22"/>
      <c r="O1717" s="11"/>
      <c r="P1717" s="11"/>
    </row>
    <row r="1718" spans="6:16" x14ac:dyDescent="0.2">
      <c r="F1718" s="22"/>
      <c r="O1718" s="11"/>
      <c r="P1718" s="11"/>
    </row>
    <row r="1719" spans="6:16" x14ac:dyDescent="0.2">
      <c r="F1719" s="22"/>
      <c r="O1719" s="11"/>
      <c r="P1719" s="11"/>
    </row>
    <row r="1720" spans="6:16" x14ac:dyDescent="0.2">
      <c r="F1720" s="22"/>
      <c r="O1720" s="11"/>
      <c r="P1720" s="11"/>
    </row>
    <row r="1721" spans="6:16" x14ac:dyDescent="0.2">
      <c r="F1721" s="22"/>
      <c r="O1721" s="11"/>
      <c r="P1721" s="11"/>
    </row>
    <row r="1722" spans="6:16" x14ac:dyDescent="0.2">
      <c r="F1722" s="22"/>
      <c r="O1722" s="11"/>
      <c r="P1722" s="11"/>
    </row>
    <row r="1723" spans="6:16" x14ac:dyDescent="0.2">
      <c r="F1723" s="22"/>
      <c r="O1723" s="11"/>
      <c r="P1723" s="11"/>
    </row>
    <row r="1724" spans="6:16" x14ac:dyDescent="0.2">
      <c r="F1724" s="22"/>
      <c r="O1724" s="11"/>
      <c r="P1724" s="11"/>
    </row>
    <row r="1725" spans="6:16" x14ac:dyDescent="0.2">
      <c r="F1725" s="22"/>
      <c r="O1725" s="11"/>
      <c r="P1725" s="11"/>
    </row>
    <row r="1726" spans="6:16" x14ac:dyDescent="0.2">
      <c r="F1726" s="22"/>
      <c r="O1726" s="11"/>
      <c r="P1726" s="11"/>
    </row>
    <row r="1727" spans="6:16" x14ac:dyDescent="0.2">
      <c r="F1727" s="22"/>
      <c r="O1727" s="11"/>
      <c r="P1727" s="11"/>
    </row>
    <row r="1728" spans="6:16" x14ac:dyDescent="0.2">
      <c r="F1728" s="22"/>
      <c r="O1728" s="11"/>
      <c r="P1728" s="11"/>
    </row>
    <row r="1729" spans="6:16" x14ac:dyDescent="0.2">
      <c r="F1729" s="22"/>
      <c r="O1729" s="11"/>
      <c r="P1729" s="11"/>
    </row>
    <row r="1730" spans="6:16" x14ac:dyDescent="0.2">
      <c r="F1730" s="22"/>
      <c r="O1730" s="11"/>
      <c r="P1730" s="11"/>
    </row>
    <row r="1731" spans="6:16" x14ac:dyDescent="0.2">
      <c r="F1731" s="22"/>
      <c r="O1731" s="11"/>
      <c r="P1731" s="11"/>
    </row>
    <row r="1732" spans="6:16" x14ac:dyDescent="0.2">
      <c r="F1732" s="22"/>
      <c r="O1732" s="11"/>
      <c r="P1732" s="11"/>
    </row>
    <row r="1733" spans="6:16" x14ac:dyDescent="0.2">
      <c r="F1733" s="22"/>
      <c r="O1733" s="11"/>
      <c r="P1733" s="11"/>
    </row>
    <row r="1734" spans="6:16" x14ac:dyDescent="0.2">
      <c r="F1734" s="22"/>
      <c r="O1734" s="11"/>
      <c r="P1734" s="11"/>
    </row>
    <row r="1735" spans="6:16" x14ac:dyDescent="0.2">
      <c r="F1735" s="22"/>
      <c r="O1735" s="11"/>
      <c r="P1735" s="11"/>
    </row>
    <row r="1736" spans="6:16" x14ac:dyDescent="0.2">
      <c r="F1736" s="22"/>
      <c r="O1736" s="11"/>
      <c r="P1736" s="11"/>
    </row>
    <row r="1737" spans="6:16" x14ac:dyDescent="0.2">
      <c r="F1737" s="22"/>
      <c r="O1737" s="11"/>
      <c r="P1737" s="11"/>
    </row>
    <row r="1738" spans="6:16" x14ac:dyDescent="0.2">
      <c r="F1738" s="22"/>
      <c r="O1738" s="11"/>
      <c r="P1738" s="11"/>
    </row>
    <row r="1739" spans="6:16" x14ac:dyDescent="0.2">
      <c r="F1739" s="22"/>
      <c r="O1739" s="11"/>
      <c r="P1739" s="11"/>
    </row>
    <row r="1740" spans="6:16" x14ac:dyDescent="0.2">
      <c r="F1740" s="22"/>
      <c r="O1740" s="11"/>
      <c r="P1740" s="11"/>
    </row>
    <row r="1741" spans="6:16" x14ac:dyDescent="0.2">
      <c r="F1741" s="22"/>
      <c r="O1741" s="11"/>
      <c r="P1741" s="11"/>
    </row>
    <row r="1742" spans="6:16" x14ac:dyDescent="0.2">
      <c r="F1742" s="22"/>
      <c r="O1742" s="11"/>
      <c r="P1742" s="11"/>
    </row>
    <row r="1743" spans="6:16" x14ac:dyDescent="0.2">
      <c r="F1743" s="22"/>
      <c r="O1743" s="11"/>
      <c r="P1743" s="11"/>
    </row>
    <row r="1744" spans="6:16" x14ac:dyDescent="0.2">
      <c r="F1744" s="22"/>
      <c r="O1744" s="11"/>
      <c r="P1744" s="11"/>
    </row>
    <row r="1745" spans="6:16" x14ac:dyDescent="0.2">
      <c r="F1745" s="22"/>
      <c r="O1745" s="11"/>
      <c r="P1745" s="11"/>
    </row>
    <row r="1746" spans="6:16" x14ac:dyDescent="0.2">
      <c r="F1746" s="22"/>
      <c r="O1746" s="11"/>
      <c r="P1746" s="11"/>
    </row>
    <row r="1747" spans="6:16" x14ac:dyDescent="0.2">
      <c r="F1747" s="22"/>
      <c r="O1747" s="11"/>
      <c r="P1747" s="11"/>
    </row>
    <row r="1748" spans="6:16" x14ac:dyDescent="0.2">
      <c r="F1748" s="22"/>
      <c r="O1748" s="11"/>
      <c r="P1748" s="11"/>
    </row>
    <row r="1749" spans="6:16" x14ac:dyDescent="0.2">
      <c r="F1749" s="22"/>
      <c r="O1749" s="11"/>
      <c r="P1749" s="11"/>
    </row>
    <row r="1750" spans="6:16" x14ac:dyDescent="0.2">
      <c r="F1750" s="22"/>
      <c r="O1750" s="11"/>
      <c r="P1750" s="11"/>
    </row>
    <row r="1751" spans="6:16" x14ac:dyDescent="0.2">
      <c r="F1751" s="22"/>
      <c r="O1751" s="11"/>
      <c r="P1751" s="11"/>
    </row>
    <row r="1752" spans="6:16" x14ac:dyDescent="0.2">
      <c r="F1752" s="22"/>
      <c r="O1752" s="11"/>
      <c r="P1752" s="11"/>
    </row>
    <row r="1753" spans="6:16" x14ac:dyDescent="0.2">
      <c r="F1753" s="22"/>
      <c r="O1753" s="11"/>
      <c r="P1753" s="11"/>
    </row>
    <row r="1754" spans="6:16" x14ac:dyDescent="0.2">
      <c r="F1754" s="22"/>
      <c r="O1754" s="11"/>
      <c r="P1754" s="11"/>
    </row>
    <row r="1755" spans="6:16" x14ac:dyDescent="0.2">
      <c r="F1755" s="22"/>
      <c r="O1755" s="11"/>
      <c r="P1755" s="11"/>
    </row>
    <row r="1756" spans="6:16" x14ac:dyDescent="0.2">
      <c r="F1756" s="22"/>
      <c r="O1756" s="11"/>
      <c r="P1756" s="11"/>
    </row>
    <row r="1757" spans="6:16" x14ac:dyDescent="0.2">
      <c r="F1757" s="22"/>
      <c r="O1757" s="11"/>
      <c r="P1757" s="11"/>
    </row>
    <row r="1758" spans="6:16" x14ac:dyDescent="0.2">
      <c r="F1758" s="22"/>
      <c r="O1758" s="11"/>
      <c r="P1758" s="11"/>
    </row>
    <row r="1759" spans="6:16" x14ac:dyDescent="0.2">
      <c r="F1759" s="22"/>
      <c r="O1759" s="11"/>
      <c r="P1759" s="11"/>
    </row>
    <row r="1760" spans="6:16" x14ac:dyDescent="0.2">
      <c r="F1760" s="22"/>
      <c r="O1760" s="11"/>
      <c r="P1760" s="11"/>
    </row>
    <row r="1761" spans="6:16" x14ac:dyDescent="0.2">
      <c r="F1761" s="22"/>
      <c r="O1761" s="11"/>
      <c r="P1761" s="11"/>
    </row>
    <row r="1762" spans="6:16" x14ac:dyDescent="0.2">
      <c r="F1762" s="22"/>
      <c r="O1762" s="11"/>
      <c r="P1762" s="11"/>
    </row>
    <row r="1763" spans="6:16" x14ac:dyDescent="0.2">
      <c r="F1763" s="22"/>
      <c r="O1763" s="11"/>
      <c r="P1763" s="11"/>
    </row>
    <row r="1764" spans="6:16" x14ac:dyDescent="0.2">
      <c r="F1764" s="22"/>
      <c r="O1764" s="11"/>
      <c r="P1764" s="11"/>
    </row>
    <row r="1765" spans="6:16" x14ac:dyDescent="0.2">
      <c r="F1765" s="22"/>
      <c r="O1765" s="11"/>
      <c r="P1765" s="11"/>
    </row>
    <row r="1766" spans="6:16" x14ac:dyDescent="0.2">
      <c r="F1766" s="22"/>
      <c r="O1766" s="11"/>
      <c r="P1766" s="11"/>
    </row>
    <row r="1767" spans="6:16" x14ac:dyDescent="0.2">
      <c r="F1767" s="22"/>
      <c r="O1767" s="11"/>
      <c r="P1767" s="11"/>
    </row>
    <row r="1768" spans="6:16" x14ac:dyDescent="0.2">
      <c r="F1768" s="22"/>
      <c r="O1768" s="11"/>
      <c r="P1768" s="11"/>
    </row>
    <row r="1769" spans="6:16" x14ac:dyDescent="0.2">
      <c r="F1769" s="22"/>
      <c r="O1769" s="11"/>
      <c r="P1769" s="11"/>
    </row>
    <row r="1770" spans="6:16" x14ac:dyDescent="0.2">
      <c r="F1770" s="22"/>
      <c r="O1770" s="11"/>
      <c r="P1770" s="11"/>
    </row>
    <row r="1771" spans="6:16" x14ac:dyDescent="0.2">
      <c r="F1771" s="22"/>
      <c r="O1771" s="11"/>
      <c r="P1771" s="11"/>
    </row>
    <row r="1772" spans="6:16" x14ac:dyDescent="0.2">
      <c r="F1772" s="22"/>
      <c r="O1772" s="11"/>
      <c r="P1772" s="11"/>
    </row>
    <row r="1773" spans="6:16" x14ac:dyDescent="0.2">
      <c r="F1773" s="22"/>
      <c r="O1773" s="11"/>
      <c r="P1773" s="11"/>
    </row>
    <row r="1774" spans="6:16" x14ac:dyDescent="0.2">
      <c r="F1774" s="22"/>
      <c r="O1774" s="11"/>
      <c r="P1774" s="11"/>
    </row>
    <row r="1775" spans="6:16" x14ac:dyDescent="0.2">
      <c r="F1775" s="22"/>
      <c r="O1775" s="11"/>
      <c r="P1775" s="11"/>
    </row>
    <row r="1776" spans="6:16" x14ac:dyDescent="0.2">
      <c r="F1776" s="22"/>
      <c r="O1776" s="11"/>
      <c r="P1776" s="11"/>
    </row>
    <row r="1777" spans="6:16" x14ac:dyDescent="0.2">
      <c r="F1777" s="22"/>
      <c r="O1777" s="11"/>
      <c r="P1777" s="11"/>
    </row>
    <row r="1778" spans="6:16" x14ac:dyDescent="0.2">
      <c r="F1778" s="22"/>
      <c r="O1778" s="11"/>
      <c r="P1778" s="11"/>
    </row>
    <row r="1779" spans="6:16" x14ac:dyDescent="0.2">
      <c r="F1779" s="22"/>
      <c r="O1779" s="11"/>
      <c r="P1779" s="11"/>
    </row>
    <row r="1780" spans="6:16" x14ac:dyDescent="0.2">
      <c r="F1780" s="22"/>
      <c r="O1780" s="11"/>
      <c r="P1780" s="11"/>
    </row>
    <row r="1781" spans="6:16" x14ac:dyDescent="0.2">
      <c r="F1781" s="22"/>
      <c r="O1781" s="11"/>
      <c r="P1781" s="11"/>
    </row>
    <row r="1782" spans="6:16" x14ac:dyDescent="0.2">
      <c r="F1782" s="22"/>
      <c r="O1782" s="11"/>
      <c r="P1782" s="11"/>
    </row>
    <row r="1783" spans="6:16" x14ac:dyDescent="0.2">
      <c r="F1783" s="22"/>
      <c r="O1783" s="11"/>
      <c r="P1783" s="11"/>
    </row>
    <row r="1784" spans="6:16" x14ac:dyDescent="0.2">
      <c r="F1784" s="22"/>
      <c r="O1784" s="11"/>
      <c r="P1784" s="11"/>
    </row>
    <row r="1785" spans="6:16" x14ac:dyDescent="0.2">
      <c r="F1785" s="22"/>
      <c r="O1785" s="11"/>
      <c r="P1785" s="11"/>
    </row>
    <row r="1786" spans="6:16" x14ac:dyDescent="0.2">
      <c r="F1786" s="22"/>
      <c r="O1786" s="11"/>
      <c r="P1786" s="11"/>
    </row>
    <row r="1787" spans="6:16" x14ac:dyDescent="0.2">
      <c r="F1787" s="22"/>
      <c r="O1787" s="11"/>
      <c r="P1787" s="11"/>
    </row>
    <row r="1788" spans="6:16" x14ac:dyDescent="0.2">
      <c r="F1788" s="22"/>
      <c r="O1788" s="11"/>
      <c r="P1788" s="11"/>
    </row>
    <row r="1789" spans="6:16" x14ac:dyDescent="0.2">
      <c r="F1789" s="22"/>
      <c r="O1789" s="11"/>
      <c r="P1789" s="11"/>
    </row>
    <row r="1790" spans="6:16" x14ac:dyDescent="0.2">
      <c r="F1790" s="22"/>
      <c r="O1790" s="11"/>
      <c r="P1790" s="11"/>
    </row>
    <row r="1791" spans="6:16" x14ac:dyDescent="0.2">
      <c r="F1791" s="22"/>
      <c r="O1791" s="11"/>
      <c r="P1791" s="11"/>
    </row>
    <row r="1792" spans="6:16" x14ac:dyDescent="0.2">
      <c r="F1792" s="22"/>
      <c r="O1792" s="11"/>
      <c r="P1792" s="11"/>
    </row>
    <row r="1793" spans="6:16" x14ac:dyDescent="0.2">
      <c r="F1793" s="22"/>
      <c r="O1793" s="11"/>
      <c r="P1793" s="11"/>
    </row>
    <row r="1794" spans="6:16" x14ac:dyDescent="0.2">
      <c r="F1794" s="22"/>
      <c r="O1794" s="11"/>
      <c r="P1794" s="11"/>
    </row>
    <row r="1795" spans="6:16" x14ac:dyDescent="0.2">
      <c r="F1795" s="22"/>
      <c r="O1795" s="11"/>
      <c r="P1795" s="11"/>
    </row>
    <row r="1796" spans="6:16" x14ac:dyDescent="0.2">
      <c r="F1796" s="22"/>
      <c r="O1796" s="11"/>
      <c r="P1796" s="11"/>
    </row>
    <row r="1797" spans="6:16" x14ac:dyDescent="0.2">
      <c r="F1797" s="22"/>
      <c r="O1797" s="11"/>
      <c r="P1797" s="11"/>
    </row>
    <row r="1798" spans="6:16" x14ac:dyDescent="0.2">
      <c r="F1798" s="22"/>
      <c r="O1798" s="11"/>
      <c r="P1798" s="11"/>
    </row>
    <row r="1799" spans="6:16" x14ac:dyDescent="0.2">
      <c r="F1799" s="22"/>
      <c r="O1799" s="11"/>
      <c r="P1799" s="11"/>
    </row>
    <row r="1800" spans="6:16" x14ac:dyDescent="0.2">
      <c r="F1800" s="22"/>
      <c r="O1800" s="11"/>
      <c r="P1800" s="11"/>
    </row>
    <row r="1801" spans="6:16" x14ac:dyDescent="0.2">
      <c r="F1801" s="22"/>
      <c r="O1801" s="11"/>
      <c r="P1801" s="11"/>
    </row>
    <row r="1802" spans="6:16" x14ac:dyDescent="0.2">
      <c r="F1802" s="22"/>
      <c r="O1802" s="11"/>
      <c r="P1802" s="11"/>
    </row>
    <row r="1803" spans="6:16" x14ac:dyDescent="0.2">
      <c r="F1803" s="22"/>
      <c r="O1803" s="11"/>
      <c r="P1803" s="11"/>
    </row>
    <row r="1804" spans="6:16" x14ac:dyDescent="0.2">
      <c r="F1804" s="22"/>
      <c r="O1804" s="11"/>
      <c r="P1804" s="11"/>
    </row>
    <row r="1805" spans="6:16" x14ac:dyDescent="0.2">
      <c r="F1805" s="22"/>
      <c r="O1805" s="11"/>
      <c r="P1805" s="11"/>
    </row>
    <row r="1806" spans="6:16" x14ac:dyDescent="0.2">
      <c r="F1806" s="22"/>
      <c r="O1806" s="11"/>
      <c r="P1806" s="11"/>
    </row>
    <row r="1807" spans="6:16" x14ac:dyDescent="0.2">
      <c r="F1807" s="22"/>
      <c r="O1807" s="11"/>
      <c r="P1807" s="11"/>
    </row>
    <row r="1808" spans="6:16" x14ac:dyDescent="0.2">
      <c r="F1808" s="22"/>
      <c r="O1808" s="11"/>
      <c r="P1808" s="11"/>
    </row>
    <row r="1809" spans="6:16" x14ac:dyDescent="0.2">
      <c r="F1809" s="22"/>
      <c r="O1809" s="11"/>
      <c r="P1809" s="11"/>
    </row>
    <row r="1810" spans="6:16" x14ac:dyDescent="0.2">
      <c r="F1810" s="22"/>
      <c r="O1810" s="11"/>
      <c r="P1810" s="11"/>
    </row>
    <row r="1811" spans="6:16" x14ac:dyDescent="0.2">
      <c r="F1811" s="22"/>
      <c r="O1811" s="11"/>
      <c r="P1811" s="11"/>
    </row>
    <row r="1812" spans="6:16" x14ac:dyDescent="0.2">
      <c r="F1812" s="22"/>
      <c r="O1812" s="11"/>
      <c r="P1812" s="11"/>
    </row>
    <row r="1813" spans="6:16" x14ac:dyDescent="0.2">
      <c r="F1813" s="22"/>
      <c r="O1813" s="11"/>
      <c r="P1813" s="11"/>
    </row>
    <row r="1814" spans="6:16" x14ac:dyDescent="0.2">
      <c r="F1814" s="22"/>
      <c r="O1814" s="11"/>
      <c r="P1814" s="11"/>
    </row>
    <row r="1815" spans="6:16" x14ac:dyDescent="0.2">
      <c r="F1815" s="22"/>
      <c r="O1815" s="11"/>
      <c r="P1815" s="11"/>
    </row>
    <row r="1816" spans="6:16" x14ac:dyDescent="0.2">
      <c r="F1816" s="22"/>
      <c r="O1816" s="11"/>
      <c r="P1816" s="11"/>
    </row>
    <row r="1817" spans="6:16" x14ac:dyDescent="0.2">
      <c r="F1817" s="22"/>
      <c r="O1817" s="11"/>
      <c r="P1817" s="11"/>
    </row>
    <row r="1818" spans="6:16" x14ac:dyDescent="0.2">
      <c r="F1818" s="22"/>
      <c r="O1818" s="11"/>
      <c r="P1818" s="11"/>
    </row>
    <row r="1819" spans="6:16" x14ac:dyDescent="0.2">
      <c r="F1819" s="22"/>
      <c r="O1819" s="11"/>
      <c r="P1819" s="11"/>
    </row>
    <row r="1820" spans="6:16" x14ac:dyDescent="0.2">
      <c r="F1820" s="22"/>
      <c r="O1820" s="11"/>
      <c r="P1820" s="11"/>
    </row>
    <row r="1821" spans="6:16" x14ac:dyDescent="0.2">
      <c r="F1821" s="22"/>
      <c r="O1821" s="11"/>
      <c r="P1821" s="11"/>
    </row>
    <row r="1822" spans="6:16" x14ac:dyDescent="0.2">
      <c r="F1822" s="22"/>
      <c r="O1822" s="11"/>
      <c r="P1822" s="11"/>
    </row>
    <row r="1823" spans="6:16" x14ac:dyDescent="0.2">
      <c r="F1823" s="22"/>
      <c r="O1823" s="11"/>
      <c r="P1823" s="11"/>
    </row>
    <row r="1824" spans="6:16" x14ac:dyDescent="0.2">
      <c r="F1824" s="22"/>
      <c r="O1824" s="11"/>
      <c r="P1824" s="11"/>
    </row>
    <row r="1825" spans="6:16" x14ac:dyDescent="0.2">
      <c r="F1825" s="22"/>
      <c r="O1825" s="11"/>
      <c r="P1825" s="11"/>
    </row>
    <row r="1826" spans="6:16" x14ac:dyDescent="0.2">
      <c r="F1826" s="22"/>
      <c r="O1826" s="11"/>
      <c r="P1826" s="11"/>
    </row>
    <row r="1827" spans="6:16" x14ac:dyDescent="0.2">
      <c r="F1827" s="22"/>
      <c r="O1827" s="11"/>
      <c r="P1827" s="11"/>
    </row>
    <row r="1828" spans="6:16" x14ac:dyDescent="0.2">
      <c r="F1828" s="22"/>
      <c r="O1828" s="11"/>
      <c r="P1828" s="11"/>
    </row>
    <row r="1829" spans="6:16" x14ac:dyDescent="0.2">
      <c r="F1829" s="22"/>
      <c r="O1829" s="11"/>
      <c r="P1829" s="11"/>
    </row>
    <row r="1830" spans="6:16" x14ac:dyDescent="0.2">
      <c r="F1830" s="22"/>
      <c r="O1830" s="11"/>
      <c r="P1830" s="11"/>
    </row>
    <row r="1831" spans="6:16" x14ac:dyDescent="0.2">
      <c r="F1831" s="22"/>
      <c r="O1831" s="11"/>
      <c r="P1831" s="11"/>
    </row>
    <row r="1832" spans="6:16" x14ac:dyDescent="0.2">
      <c r="F1832" s="22"/>
      <c r="O1832" s="11"/>
      <c r="P1832" s="11"/>
    </row>
    <row r="1833" spans="6:16" x14ac:dyDescent="0.2">
      <c r="F1833" s="22"/>
      <c r="O1833" s="11"/>
      <c r="P1833" s="11"/>
    </row>
    <row r="1834" spans="6:16" x14ac:dyDescent="0.2">
      <c r="F1834" s="22"/>
      <c r="O1834" s="11"/>
      <c r="P1834" s="11"/>
    </row>
    <row r="1835" spans="6:16" x14ac:dyDescent="0.2">
      <c r="F1835" s="22"/>
      <c r="O1835" s="11"/>
      <c r="P1835" s="11"/>
    </row>
    <row r="1836" spans="6:16" x14ac:dyDescent="0.2">
      <c r="F1836" s="22"/>
      <c r="O1836" s="11"/>
      <c r="P1836" s="11"/>
    </row>
    <row r="1837" spans="6:16" x14ac:dyDescent="0.2">
      <c r="F1837" s="22"/>
      <c r="O1837" s="11"/>
      <c r="P1837" s="11"/>
    </row>
    <row r="1838" spans="6:16" x14ac:dyDescent="0.2">
      <c r="F1838" s="22"/>
      <c r="O1838" s="11"/>
      <c r="P1838" s="11"/>
    </row>
    <row r="1839" spans="6:16" x14ac:dyDescent="0.2">
      <c r="F1839" s="22"/>
      <c r="O1839" s="11"/>
      <c r="P1839" s="11"/>
    </row>
    <row r="1840" spans="6:16" x14ac:dyDescent="0.2">
      <c r="F1840" s="22"/>
      <c r="O1840" s="11"/>
      <c r="P1840" s="11"/>
    </row>
    <row r="1841" spans="6:16" x14ac:dyDescent="0.2">
      <c r="F1841" s="22"/>
      <c r="O1841" s="11"/>
      <c r="P1841" s="11"/>
    </row>
    <row r="1842" spans="6:16" x14ac:dyDescent="0.2">
      <c r="F1842" s="22"/>
      <c r="O1842" s="11"/>
      <c r="P1842" s="11"/>
    </row>
    <row r="1843" spans="6:16" x14ac:dyDescent="0.2">
      <c r="F1843" s="22"/>
      <c r="O1843" s="11"/>
      <c r="P1843" s="11"/>
    </row>
    <row r="1844" spans="6:16" x14ac:dyDescent="0.2">
      <c r="F1844" s="22"/>
      <c r="O1844" s="11"/>
      <c r="P1844" s="11"/>
    </row>
    <row r="1845" spans="6:16" x14ac:dyDescent="0.2">
      <c r="F1845" s="22"/>
      <c r="O1845" s="11"/>
      <c r="P1845" s="11"/>
    </row>
    <row r="1846" spans="6:16" x14ac:dyDescent="0.2">
      <c r="F1846" s="22"/>
      <c r="O1846" s="11"/>
      <c r="P1846" s="11"/>
    </row>
    <row r="1847" spans="6:16" x14ac:dyDescent="0.2">
      <c r="F1847" s="22"/>
      <c r="O1847" s="11"/>
      <c r="P1847" s="11"/>
    </row>
    <row r="1848" spans="6:16" x14ac:dyDescent="0.2">
      <c r="F1848" s="22"/>
      <c r="O1848" s="11"/>
      <c r="P1848" s="11"/>
    </row>
    <row r="1849" spans="6:16" x14ac:dyDescent="0.2">
      <c r="F1849" s="22"/>
      <c r="O1849" s="11"/>
      <c r="P1849" s="11"/>
    </row>
    <row r="1850" spans="6:16" x14ac:dyDescent="0.2">
      <c r="F1850" s="22"/>
      <c r="O1850" s="11"/>
      <c r="P1850" s="11"/>
    </row>
    <row r="1851" spans="6:16" x14ac:dyDescent="0.2">
      <c r="F1851" s="22"/>
      <c r="O1851" s="11"/>
      <c r="P1851" s="11"/>
    </row>
    <row r="1852" spans="6:16" x14ac:dyDescent="0.2">
      <c r="F1852" s="22"/>
      <c r="O1852" s="11"/>
      <c r="P1852" s="11"/>
    </row>
    <row r="1853" spans="6:16" x14ac:dyDescent="0.2">
      <c r="F1853" s="22"/>
      <c r="O1853" s="11"/>
      <c r="P1853" s="11"/>
    </row>
    <row r="1854" spans="6:16" x14ac:dyDescent="0.2">
      <c r="F1854" s="22"/>
      <c r="O1854" s="11"/>
      <c r="P1854" s="11"/>
    </row>
    <row r="1855" spans="6:16" x14ac:dyDescent="0.2">
      <c r="F1855" s="22"/>
      <c r="O1855" s="11"/>
      <c r="P1855" s="11"/>
    </row>
    <row r="1856" spans="6:16" x14ac:dyDescent="0.2">
      <c r="F1856" s="22"/>
      <c r="O1856" s="11"/>
      <c r="P1856" s="11"/>
    </row>
    <row r="1857" spans="6:16" x14ac:dyDescent="0.2">
      <c r="F1857" s="22"/>
      <c r="O1857" s="11"/>
      <c r="P1857" s="11"/>
    </row>
    <row r="1858" spans="6:16" x14ac:dyDescent="0.2">
      <c r="F1858" s="22"/>
      <c r="O1858" s="11"/>
      <c r="P1858" s="11"/>
    </row>
    <row r="1859" spans="6:16" x14ac:dyDescent="0.2">
      <c r="F1859" s="22"/>
      <c r="O1859" s="11"/>
      <c r="P1859" s="11"/>
    </row>
    <row r="1860" spans="6:16" x14ac:dyDescent="0.2">
      <c r="F1860" s="22"/>
      <c r="O1860" s="11"/>
      <c r="P1860" s="11"/>
    </row>
    <row r="1861" spans="6:16" x14ac:dyDescent="0.2">
      <c r="F1861" s="22"/>
      <c r="O1861" s="11"/>
      <c r="P1861" s="11"/>
    </row>
    <row r="1862" spans="6:16" x14ac:dyDescent="0.2">
      <c r="F1862" s="22"/>
      <c r="O1862" s="11"/>
      <c r="P1862" s="11"/>
    </row>
    <row r="1863" spans="6:16" x14ac:dyDescent="0.2">
      <c r="F1863" s="22"/>
      <c r="O1863" s="11"/>
      <c r="P1863" s="11"/>
    </row>
    <row r="1864" spans="6:16" x14ac:dyDescent="0.2">
      <c r="F1864" s="22"/>
      <c r="O1864" s="11"/>
      <c r="P1864" s="11"/>
    </row>
    <row r="1865" spans="6:16" x14ac:dyDescent="0.2">
      <c r="F1865" s="22"/>
      <c r="O1865" s="11"/>
      <c r="P1865" s="11"/>
    </row>
    <row r="1866" spans="6:16" x14ac:dyDescent="0.2">
      <c r="F1866" s="22"/>
      <c r="O1866" s="11"/>
      <c r="P1866" s="11"/>
    </row>
    <row r="1867" spans="6:16" x14ac:dyDescent="0.2">
      <c r="F1867" s="22"/>
      <c r="O1867" s="11"/>
      <c r="P1867" s="11"/>
    </row>
    <row r="1868" spans="6:16" x14ac:dyDescent="0.2">
      <c r="F1868" s="22"/>
      <c r="O1868" s="11"/>
      <c r="P1868" s="11"/>
    </row>
    <row r="1869" spans="6:16" x14ac:dyDescent="0.2">
      <c r="F1869" s="22"/>
      <c r="O1869" s="11"/>
      <c r="P1869" s="11"/>
    </row>
    <row r="1870" spans="6:16" x14ac:dyDescent="0.2">
      <c r="F1870" s="22"/>
      <c r="O1870" s="11"/>
      <c r="P1870" s="11"/>
    </row>
    <row r="1871" spans="6:16" x14ac:dyDescent="0.2">
      <c r="F1871" s="22"/>
      <c r="O1871" s="11"/>
      <c r="P1871" s="11"/>
    </row>
    <row r="1872" spans="6:16" x14ac:dyDescent="0.2">
      <c r="F1872" s="22"/>
      <c r="O1872" s="11"/>
      <c r="P1872" s="11"/>
    </row>
    <row r="1873" spans="6:16" x14ac:dyDescent="0.2">
      <c r="F1873" s="22"/>
      <c r="O1873" s="11"/>
      <c r="P1873" s="11"/>
    </row>
    <row r="1874" spans="6:16" x14ac:dyDescent="0.2">
      <c r="F1874" s="22"/>
      <c r="O1874" s="11"/>
      <c r="P1874" s="11"/>
    </row>
    <row r="1875" spans="6:16" x14ac:dyDescent="0.2">
      <c r="F1875" s="22"/>
      <c r="O1875" s="11"/>
      <c r="P1875" s="11"/>
    </row>
    <row r="1876" spans="6:16" x14ac:dyDescent="0.2">
      <c r="F1876" s="22"/>
      <c r="O1876" s="11"/>
      <c r="P1876" s="11"/>
    </row>
    <row r="1877" spans="6:16" x14ac:dyDescent="0.2">
      <c r="F1877" s="22"/>
      <c r="O1877" s="11"/>
      <c r="P1877" s="11"/>
    </row>
    <row r="1878" spans="6:16" x14ac:dyDescent="0.2">
      <c r="F1878" s="22"/>
      <c r="O1878" s="11"/>
      <c r="P1878" s="11"/>
    </row>
    <row r="1879" spans="6:16" x14ac:dyDescent="0.2">
      <c r="F1879" s="22"/>
      <c r="O1879" s="11"/>
      <c r="P1879" s="11"/>
    </row>
    <row r="1880" spans="6:16" x14ac:dyDescent="0.2">
      <c r="F1880" s="22"/>
      <c r="O1880" s="11"/>
      <c r="P1880" s="11"/>
    </row>
    <row r="1881" spans="6:16" x14ac:dyDescent="0.2">
      <c r="F1881" s="22"/>
      <c r="O1881" s="11"/>
      <c r="P1881" s="11"/>
    </row>
    <row r="1882" spans="6:16" x14ac:dyDescent="0.2">
      <c r="F1882" s="22"/>
      <c r="O1882" s="11"/>
      <c r="P1882" s="11"/>
    </row>
    <row r="1883" spans="6:16" x14ac:dyDescent="0.2">
      <c r="F1883" s="22"/>
      <c r="O1883" s="11"/>
      <c r="P1883" s="11"/>
    </row>
    <row r="1884" spans="6:16" x14ac:dyDescent="0.2">
      <c r="F1884" s="22"/>
      <c r="O1884" s="11"/>
      <c r="P1884" s="11"/>
    </row>
    <row r="1885" spans="6:16" x14ac:dyDescent="0.2">
      <c r="F1885" s="22"/>
      <c r="O1885" s="11"/>
      <c r="P1885" s="11"/>
    </row>
    <row r="1886" spans="6:16" x14ac:dyDescent="0.2">
      <c r="F1886" s="22"/>
      <c r="O1886" s="11"/>
      <c r="P1886" s="11"/>
    </row>
    <row r="1887" spans="6:16" x14ac:dyDescent="0.2">
      <c r="F1887" s="22"/>
      <c r="O1887" s="11"/>
      <c r="P1887" s="11"/>
    </row>
    <row r="1888" spans="6:16" x14ac:dyDescent="0.2">
      <c r="F1888" s="22"/>
      <c r="O1888" s="11"/>
      <c r="P1888" s="11"/>
    </row>
    <row r="1889" spans="6:16" x14ac:dyDescent="0.2">
      <c r="F1889" s="22"/>
      <c r="O1889" s="11"/>
      <c r="P1889" s="11"/>
    </row>
    <row r="1890" spans="6:16" x14ac:dyDescent="0.2">
      <c r="F1890" s="22"/>
      <c r="O1890" s="11"/>
      <c r="P1890" s="11"/>
    </row>
    <row r="1891" spans="6:16" x14ac:dyDescent="0.2">
      <c r="F1891" s="22"/>
      <c r="O1891" s="11"/>
      <c r="P1891" s="11"/>
    </row>
    <row r="1892" spans="6:16" x14ac:dyDescent="0.2">
      <c r="F1892" s="22"/>
      <c r="O1892" s="11"/>
      <c r="P1892" s="11"/>
    </row>
    <row r="1893" spans="6:16" x14ac:dyDescent="0.2">
      <c r="F1893" s="22"/>
      <c r="O1893" s="11"/>
      <c r="P1893" s="11"/>
    </row>
    <row r="1894" spans="6:16" x14ac:dyDescent="0.2">
      <c r="F1894" s="22"/>
      <c r="O1894" s="11"/>
      <c r="P1894" s="11"/>
    </row>
    <row r="1895" spans="6:16" x14ac:dyDescent="0.2">
      <c r="F1895" s="22"/>
      <c r="O1895" s="11"/>
      <c r="P1895" s="11"/>
    </row>
    <row r="1896" spans="6:16" x14ac:dyDescent="0.2">
      <c r="F1896" s="22"/>
      <c r="O1896" s="11"/>
      <c r="P1896" s="11"/>
    </row>
    <row r="1897" spans="6:16" x14ac:dyDescent="0.2">
      <c r="F1897" s="22"/>
      <c r="O1897" s="11"/>
      <c r="P1897" s="11"/>
    </row>
    <row r="1898" spans="6:16" x14ac:dyDescent="0.2">
      <c r="F1898" s="22"/>
      <c r="O1898" s="11"/>
      <c r="P1898" s="11"/>
    </row>
    <row r="1899" spans="6:16" x14ac:dyDescent="0.2">
      <c r="F1899" s="22"/>
      <c r="O1899" s="11"/>
      <c r="P1899" s="11"/>
    </row>
    <row r="1900" spans="6:16" x14ac:dyDescent="0.2">
      <c r="F1900" s="22"/>
      <c r="O1900" s="11"/>
      <c r="P1900" s="11"/>
    </row>
    <row r="1901" spans="6:16" x14ac:dyDescent="0.2">
      <c r="F1901" s="22"/>
      <c r="O1901" s="11"/>
      <c r="P1901" s="11"/>
    </row>
    <row r="1902" spans="6:16" x14ac:dyDescent="0.2">
      <c r="F1902" s="22"/>
      <c r="O1902" s="11"/>
      <c r="P1902" s="11"/>
    </row>
    <row r="1903" spans="6:16" x14ac:dyDescent="0.2">
      <c r="F1903" s="22"/>
      <c r="O1903" s="11"/>
      <c r="P1903" s="11"/>
    </row>
    <row r="1904" spans="6:16" x14ac:dyDescent="0.2">
      <c r="F1904" s="22"/>
      <c r="O1904" s="11"/>
      <c r="P1904" s="11"/>
    </row>
    <row r="1905" spans="6:16" x14ac:dyDescent="0.2">
      <c r="F1905" s="22"/>
      <c r="O1905" s="11"/>
      <c r="P1905" s="11"/>
    </row>
    <row r="1906" spans="6:16" x14ac:dyDescent="0.2">
      <c r="F1906" s="22"/>
      <c r="O1906" s="11"/>
      <c r="P1906" s="11"/>
    </row>
    <row r="1907" spans="6:16" x14ac:dyDescent="0.2">
      <c r="F1907" s="22"/>
      <c r="O1907" s="11"/>
      <c r="P1907" s="11"/>
    </row>
    <row r="1908" spans="6:16" x14ac:dyDescent="0.2">
      <c r="F1908" s="22"/>
      <c r="O1908" s="11"/>
      <c r="P1908" s="11"/>
    </row>
    <row r="1909" spans="6:16" x14ac:dyDescent="0.2">
      <c r="F1909" s="22"/>
      <c r="O1909" s="11"/>
      <c r="P1909" s="11"/>
    </row>
    <row r="1910" spans="6:16" x14ac:dyDescent="0.2">
      <c r="F1910" s="22"/>
      <c r="O1910" s="11"/>
      <c r="P1910" s="11"/>
    </row>
    <row r="1911" spans="6:16" x14ac:dyDescent="0.2">
      <c r="F1911" s="22"/>
      <c r="O1911" s="11"/>
      <c r="P1911" s="11"/>
    </row>
    <row r="1912" spans="6:16" x14ac:dyDescent="0.2">
      <c r="F1912" s="22"/>
      <c r="O1912" s="11"/>
      <c r="P1912" s="11"/>
    </row>
    <row r="1913" spans="6:16" x14ac:dyDescent="0.2">
      <c r="F1913" s="22"/>
      <c r="O1913" s="11"/>
      <c r="P1913" s="11"/>
    </row>
    <row r="1914" spans="6:16" x14ac:dyDescent="0.2">
      <c r="F1914" s="22"/>
      <c r="O1914" s="11"/>
      <c r="P1914" s="11"/>
    </row>
    <row r="1915" spans="6:16" x14ac:dyDescent="0.2">
      <c r="F1915" s="22"/>
      <c r="O1915" s="11"/>
      <c r="P1915" s="11"/>
    </row>
    <row r="1916" spans="6:16" x14ac:dyDescent="0.2">
      <c r="F1916" s="22"/>
      <c r="O1916" s="11"/>
      <c r="P1916" s="11"/>
    </row>
    <row r="1917" spans="6:16" x14ac:dyDescent="0.2">
      <c r="F1917" s="22"/>
      <c r="O1917" s="11"/>
      <c r="P1917" s="11"/>
    </row>
    <row r="1918" spans="6:16" x14ac:dyDescent="0.2">
      <c r="F1918" s="22"/>
      <c r="O1918" s="11"/>
      <c r="P1918" s="11"/>
    </row>
    <row r="1919" spans="6:16" x14ac:dyDescent="0.2">
      <c r="F1919" s="22"/>
      <c r="O1919" s="11"/>
      <c r="P1919" s="11"/>
    </row>
    <row r="1920" spans="6:16" x14ac:dyDescent="0.2">
      <c r="F1920" s="22"/>
      <c r="O1920" s="11"/>
      <c r="P1920" s="11"/>
    </row>
    <row r="1921" spans="6:16" x14ac:dyDescent="0.2">
      <c r="F1921" s="22"/>
      <c r="O1921" s="11"/>
      <c r="P1921" s="11"/>
    </row>
    <row r="1922" spans="6:16" x14ac:dyDescent="0.2">
      <c r="F1922" s="22"/>
      <c r="O1922" s="11"/>
      <c r="P1922" s="11"/>
    </row>
    <row r="1923" spans="6:16" x14ac:dyDescent="0.2">
      <c r="F1923" s="22"/>
      <c r="O1923" s="11"/>
      <c r="P1923" s="11"/>
    </row>
    <row r="1924" spans="6:16" x14ac:dyDescent="0.2">
      <c r="F1924" s="22"/>
      <c r="O1924" s="11"/>
      <c r="P1924" s="11"/>
    </row>
    <row r="1925" spans="6:16" x14ac:dyDescent="0.2">
      <c r="F1925" s="22"/>
      <c r="O1925" s="11"/>
      <c r="P1925" s="11"/>
    </row>
    <row r="1926" spans="6:16" x14ac:dyDescent="0.2">
      <c r="F1926" s="22"/>
      <c r="O1926" s="11"/>
      <c r="P1926" s="11"/>
    </row>
    <row r="1927" spans="6:16" x14ac:dyDescent="0.2">
      <c r="F1927" s="22"/>
      <c r="O1927" s="11"/>
      <c r="P1927" s="11"/>
    </row>
    <row r="1928" spans="6:16" x14ac:dyDescent="0.2">
      <c r="F1928" s="22"/>
      <c r="O1928" s="11"/>
      <c r="P1928" s="11"/>
    </row>
    <row r="1929" spans="6:16" x14ac:dyDescent="0.2">
      <c r="F1929" s="22"/>
      <c r="O1929" s="11"/>
      <c r="P1929" s="11"/>
    </row>
    <row r="1930" spans="6:16" x14ac:dyDescent="0.2">
      <c r="F1930" s="22"/>
      <c r="O1930" s="11"/>
      <c r="P1930" s="11"/>
    </row>
    <row r="1931" spans="6:16" x14ac:dyDescent="0.2">
      <c r="F1931" s="22"/>
      <c r="O1931" s="11"/>
      <c r="P1931" s="11"/>
    </row>
    <row r="1932" spans="6:16" x14ac:dyDescent="0.2">
      <c r="F1932" s="22"/>
      <c r="O1932" s="11"/>
      <c r="P1932" s="11"/>
    </row>
    <row r="1933" spans="6:16" x14ac:dyDescent="0.2">
      <c r="F1933" s="22"/>
      <c r="O1933" s="11"/>
      <c r="P1933" s="11"/>
    </row>
    <row r="1934" spans="6:16" x14ac:dyDescent="0.2">
      <c r="F1934" s="22"/>
      <c r="O1934" s="11"/>
      <c r="P1934" s="11"/>
    </row>
    <row r="1935" spans="6:16" x14ac:dyDescent="0.2">
      <c r="F1935" s="22"/>
      <c r="O1935" s="11"/>
      <c r="P1935" s="11"/>
    </row>
    <row r="1936" spans="6:16" x14ac:dyDescent="0.2">
      <c r="F1936" s="22"/>
      <c r="O1936" s="11"/>
      <c r="P1936" s="11"/>
    </row>
    <row r="1937" spans="6:16" x14ac:dyDescent="0.2">
      <c r="F1937" s="22"/>
      <c r="O1937" s="11"/>
      <c r="P1937" s="11"/>
    </row>
    <row r="1938" spans="6:16" x14ac:dyDescent="0.2">
      <c r="F1938" s="22"/>
      <c r="O1938" s="11"/>
      <c r="P1938" s="11"/>
    </row>
    <row r="1939" spans="6:16" x14ac:dyDescent="0.2">
      <c r="F1939" s="22"/>
      <c r="O1939" s="11"/>
      <c r="P1939" s="11"/>
    </row>
    <row r="1940" spans="6:16" x14ac:dyDescent="0.2">
      <c r="F1940" s="22"/>
      <c r="O1940" s="11"/>
      <c r="P1940" s="11"/>
    </row>
    <row r="1941" spans="6:16" x14ac:dyDescent="0.2">
      <c r="F1941" s="22"/>
      <c r="O1941" s="11"/>
      <c r="P1941" s="11"/>
    </row>
    <row r="1942" spans="6:16" x14ac:dyDescent="0.2">
      <c r="F1942" s="22"/>
      <c r="O1942" s="11"/>
      <c r="P1942" s="11"/>
    </row>
    <row r="1943" spans="6:16" x14ac:dyDescent="0.2">
      <c r="F1943" s="22"/>
      <c r="O1943" s="11"/>
      <c r="P1943" s="11"/>
    </row>
    <row r="1944" spans="6:16" x14ac:dyDescent="0.2">
      <c r="F1944" s="22"/>
      <c r="O1944" s="11"/>
      <c r="P1944" s="11"/>
    </row>
    <row r="1945" spans="6:16" x14ac:dyDescent="0.2">
      <c r="F1945" s="22"/>
      <c r="O1945" s="11"/>
      <c r="P1945" s="11"/>
    </row>
    <row r="1946" spans="6:16" x14ac:dyDescent="0.2">
      <c r="F1946" s="22"/>
      <c r="O1946" s="11"/>
      <c r="P1946" s="11"/>
    </row>
    <row r="1947" spans="6:16" x14ac:dyDescent="0.2">
      <c r="F1947" s="22"/>
      <c r="O1947" s="11"/>
      <c r="P1947" s="11"/>
    </row>
    <row r="1948" spans="6:16" x14ac:dyDescent="0.2">
      <c r="F1948" s="22"/>
      <c r="O1948" s="11"/>
      <c r="P1948" s="11"/>
    </row>
    <row r="1949" spans="6:16" x14ac:dyDescent="0.2">
      <c r="F1949" s="22"/>
      <c r="O1949" s="11"/>
      <c r="P1949" s="11"/>
    </row>
    <row r="1950" spans="6:16" x14ac:dyDescent="0.2">
      <c r="F1950" s="22"/>
      <c r="O1950" s="11"/>
      <c r="P1950" s="11"/>
    </row>
    <row r="1951" spans="6:16" x14ac:dyDescent="0.2">
      <c r="F1951" s="22"/>
      <c r="O1951" s="11"/>
      <c r="P1951" s="11"/>
    </row>
    <row r="1952" spans="6:16" x14ac:dyDescent="0.2">
      <c r="F1952" s="22"/>
      <c r="O1952" s="11"/>
      <c r="P1952" s="11"/>
    </row>
    <row r="1953" spans="6:18" x14ac:dyDescent="0.2">
      <c r="F1953" s="22"/>
      <c r="O1953" s="11"/>
      <c r="P1953" s="11"/>
    </row>
    <row r="1954" spans="6:18" x14ac:dyDescent="0.2">
      <c r="F1954" s="22"/>
      <c r="O1954" s="11"/>
      <c r="P1954" s="11"/>
    </row>
    <row r="1955" spans="6:18" x14ac:dyDescent="0.2">
      <c r="F1955" s="22"/>
      <c r="O1955" s="11"/>
      <c r="P1955" s="11"/>
    </row>
    <row r="1956" spans="6:18" x14ac:dyDescent="0.2">
      <c r="F1956" s="22"/>
      <c r="O1956" s="11"/>
      <c r="P1956" s="11"/>
    </row>
    <row r="1957" spans="6:18" x14ac:dyDescent="0.2">
      <c r="F1957" s="22"/>
      <c r="O1957" s="11"/>
      <c r="P1957" s="11"/>
    </row>
    <row r="1958" spans="6:18" x14ac:dyDescent="0.2">
      <c r="F1958" s="22"/>
      <c r="O1958" s="11"/>
      <c r="P1958" s="11"/>
    </row>
    <row r="1959" spans="6:18" x14ac:dyDescent="0.2">
      <c r="F1959" s="22"/>
      <c r="O1959" s="11"/>
      <c r="P1959" s="11"/>
    </row>
    <row r="1960" spans="6:18" x14ac:dyDescent="0.2">
      <c r="F1960" s="22"/>
      <c r="O1960" s="11"/>
      <c r="P1960" s="11"/>
    </row>
    <row r="1961" spans="6:18" x14ac:dyDescent="0.2">
      <c r="F1961" s="22"/>
      <c r="O1961" s="11"/>
      <c r="P1961" s="11"/>
    </row>
    <row r="1962" spans="6:18" x14ac:dyDescent="0.2">
      <c r="F1962" s="22"/>
      <c r="M1962" s="23"/>
      <c r="O1962" s="11"/>
      <c r="P1962" s="11"/>
      <c r="R1962" s="23"/>
    </row>
    <row r="1963" spans="6:18" x14ac:dyDescent="0.2">
      <c r="F1963" s="22"/>
      <c r="O1963" s="11"/>
      <c r="P1963" s="11"/>
    </row>
    <row r="1964" spans="6:18" x14ac:dyDescent="0.2">
      <c r="F1964" s="22"/>
      <c r="O1964" s="11"/>
      <c r="P1964" s="11"/>
    </row>
    <row r="1965" spans="6:18" x14ac:dyDescent="0.2">
      <c r="F1965" s="22"/>
      <c r="O1965" s="11"/>
      <c r="P1965" s="11"/>
    </row>
    <row r="1966" spans="6:18" x14ac:dyDescent="0.2">
      <c r="F1966" s="22"/>
      <c r="O1966" s="11"/>
      <c r="P1966" s="11"/>
    </row>
    <row r="1967" spans="6:18" x14ac:dyDescent="0.2">
      <c r="F1967" s="22"/>
      <c r="O1967" s="11"/>
      <c r="P1967" s="11"/>
    </row>
    <row r="1968" spans="6:18" x14ac:dyDescent="0.2">
      <c r="F1968" s="22"/>
      <c r="O1968" s="11"/>
      <c r="P1968" s="11"/>
    </row>
    <row r="1969" spans="6:16" x14ac:dyDescent="0.2">
      <c r="F1969" s="22"/>
      <c r="O1969" s="11"/>
      <c r="P1969" s="11"/>
    </row>
    <row r="1970" spans="6:16" x14ac:dyDescent="0.2">
      <c r="F1970" s="22"/>
      <c r="O1970" s="11"/>
      <c r="P1970" s="11"/>
    </row>
    <row r="1971" spans="6:16" x14ac:dyDescent="0.2">
      <c r="F1971" s="22"/>
      <c r="O1971" s="11"/>
      <c r="P1971" s="11"/>
    </row>
    <row r="1972" spans="6:16" x14ac:dyDescent="0.2">
      <c r="F1972" s="22"/>
      <c r="O1972" s="11"/>
      <c r="P1972" s="11"/>
    </row>
    <row r="1973" spans="6:16" x14ac:dyDescent="0.2">
      <c r="F1973" s="22"/>
      <c r="O1973" s="11"/>
      <c r="P1973" s="11"/>
    </row>
    <row r="1974" spans="6:16" x14ac:dyDescent="0.2">
      <c r="F1974" s="22"/>
      <c r="O1974" s="11"/>
      <c r="P1974" s="11"/>
    </row>
    <row r="1975" spans="6:16" x14ac:dyDescent="0.2">
      <c r="F1975" s="22"/>
      <c r="O1975" s="11"/>
      <c r="P1975" s="11"/>
    </row>
    <row r="1976" spans="6:16" x14ac:dyDescent="0.2">
      <c r="F1976" s="22"/>
      <c r="O1976" s="11"/>
      <c r="P1976" s="11"/>
    </row>
    <row r="1977" spans="6:16" x14ac:dyDescent="0.2">
      <c r="F1977" s="22"/>
      <c r="O1977" s="11"/>
      <c r="P1977" s="11"/>
    </row>
    <row r="1978" spans="6:16" x14ac:dyDescent="0.2">
      <c r="F1978" s="22"/>
      <c r="O1978" s="11"/>
      <c r="P1978" s="11"/>
    </row>
    <row r="1979" spans="6:16" x14ac:dyDescent="0.2">
      <c r="F1979" s="22"/>
      <c r="O1979" s="11"/>
      <c r="P1979" s="11"/>
    </row>
    <row r="1980" spans="6:16" x14ac:dyDescent="0.2">
      <c r="F1980" s="22"/>
      <c r="O1980" s="11"/>
      <c r="P1980" s="11"/>
    </row>
    <row r="1981" spans="6:16" x14ac:dyDescent="0.2">
      <c r="F1981" s="22"/>
      <c r="O1981" s="11"/>
      <c r="P1981" s="11"/>
    </row>
    <row r="1982" spans="6:16" x14ac:dyDescent="0.2">
      <c r="F1982" s="22"/>
      <c r="O1982" s="11"/>
      <c r="P1982" s="11"/>
    </row>
    <row r="1983" spans="6:16" x14ac:dyDescent="0.2">
      <c r="F1983" s="22"/>
      <c r="O1983" s="11"/>
      <c r="P1983" s="11"/>
    </row>
    <row r="1984" spans="6:16" x14ac:dyDescent="0.2">
      <c r="F1984" s="22"/>
      <c r="O1984" s="11"/>
      <c r="P1984" s="11"/>
    </row>
    <row r="1985" spans="6:16" x14ac:dyDescent="0.2">
      <c r="F1985" s="22"/>
      <c r="O1985" s="11"/>
      <c r="P1985" s="11"/>
    </row>
    <row r="1986" spans="6:16" x14ac:dyDescent="0.2">
      <c r="F1986" s="22"/>
      <c r="O1986" s="11"/>
      <c r="P1986" s="11"/>
    </row>
    <row r="1987" spans="6:16" x14ac:dyDescent="0.2">
      <c r="F1987" s="22"/>
      <c r="O1987" s="11"/>
      <c r="P1987" s="11"/>
    </row>
    <row r="1988" spans="6:16" x14ac:dyDescent="0.2">
      <c r="F1988" s="22"/>
      <c r="O1988" s="11"/>
      <c r="P1988" s="11"/>
    </row>
    <row r="1989" spans="6:16" x14ac:dyDescent="0.2">
      <c r="F1989" s="22"/>
      <c r="O1989" s="11"/>
      <c r="P1989" s="11"/>
    </row>
    <row r="1990" spans="6:16" x14ac:dyDescent="0.2">
      <c r="F1990" s="22"/>
      <c r="O1990" s="11"/>
      <c r="P1990" s="11"/>
    </row>
    <row r="1991" spans="6:16" x14ac:dyDescent="0.2">
      <c r="F1991" s="22"/>
      <c r="O1991" s="11"/>
      <c r="P1991" s="11"/>
    </row>
    <row r="1992" spans="6:16" x14ac:dyDescent="0.2">
      <c r="F1992" s="22"/>
      <c r="O1992" s="11"/>
      <c r="P1992" s="11"/>
    </row>
    <row r="1993" spans="6:16" x14ac:dyDescent="0.2">
      <c r="F1993" s="22"/>
      <c r="O1993" s="11"/>
      <c r="P1993" s="11"/>
    </row>
    <row r="1994" spans="6:16" x14ac:dyDescent="0.2">
      <c r="F1994" s="22"/>
      <c r="O1994" s="11"/>
      <c r="P1994" s="11"/>
    </row>
    <row r="1995" spans="6:16" x14ac:dyDescent="0.2">
      <c r="F1995" s="22"/>
      <c r="O1995" s="11"/>
      <c r="P1995" s="11"/>
    </row>
    <row r="1996" spans="6:16" x14ac:dyDescent="0.2">
      <c r="F1996" s="22"/>
      <c r="O1996" s="11"/>
      <c r="P1996" s="11"/>
    </row>
    <row r="1997" spans="6:16" x14ac:dyDescent="0.2">
      <c r="F1997" s="22"/>
      <c r="O1997" s="11"/>
      <c r="P1997" s="11"/>
    </row>
    <row r="1998" spans="6:16" x14ac:dyDescent="0.2">
      <c r="F1998" s="22"/>
      <c r="O1998" s="11"/>
      <c r="P1998" s="11"/>
    </row>
    <row r="1999" spans="6:16" x14ac:dyDescent="0.2">
      <c r="F1999" s="22"/>
      <c r="O1999" s="11"/>
      <c r="P1999" s="11"/>
    </row>
    <row r="2000" spans="6:16" x14ac:dyDescent="0.2">
      <c r="F2000" s="22"/>
      <c r="O2000" s="11"/>
      <c r="P2000" s="11"/>
    </row>
    <row r="2001" spans="6:16" x14ac:dyDescent="0.2">
      <c r="F2001" s="22"/>
      <c r="O2001" s="11"/>
      <c r="P2001" s="11"/>
    </row>
    <row r="2002" spans="6:16" x14ac:dyDescent="0.2">
      <c r="F2002" s="22"/>
      <c r="O2002" s="11"/>
      <c r="P2002" s="11"/>
    </row>
    <row r="2003" spans="6:16" x14ac:dyDescent="0.2">
      <c r="F2003" s="22"/>
      <c r="O2003" s="11"/>
      <c r="P2003" s="11"/>
    </row>
    <row r="2004" spans="6:16" x14ac:dyDescent="0.2">
      <c r="F2004" s="22"/>
      <c r="O2004" s="11"/>
      <c r="P2004" s="11"/>
    </row>
    <row r="2005" spans="6:16" x14ac:dyDescent="0.2">
      <c r="F2005" s="22"/>
      <c r="O2005" s="11"/>
      <c r="P2005" s="11"/>
    </row>
    <row r="2006" spans="6:16" x14ac:dyDescent="0.2">
      <c r="F2006" s="22"/>
      <c r="O2006" s="11"/>
      <c r="P2006" s="11"/>
    </row>
    <row r="2007" spans="6:16" x14ac:dyDescent="0.2">
      <c r="F2007" s="22"/>
      <c r="O2007" s="11"/>
      <c r="P2007" s="11"/>
    </row>
    <row r="2008" spans="6:16" x14ac:dyDescent="0.2">
      <c r="F2008" s="22"/>
      <c r="O2008" s="11"/>
      <c r="P2008" s="11"/>
    </row>
    <row r="2009" spans="6:16" x14ac:dyDescent="0.2">
      <c r="F2009" s="22"/>
      <c r="O2009" s="11"/>
      <c r="P2009" s="11"/>
    </row>
    <row r="2010" spans="6:16" x14ac:dyDescent="0.2">
      <c r="F2010" s="22"/>
      <c r="O2010" s="11"/>
      <c r="P2010" s="11"/>
    </row>
    <row r="2011" spans="6:16" x14ac:dyDescent="0.2">
      <c r="F2011" s="22"/>
      <c r="O2011" s="11"/>
      <c r="P2011" s="11"/>
    </row>
    <row r="2012" spans="6:16" x14ac:dyDescent="0.2">
      <c r="F2012" s="22"/>
      <c r="O2012" s="11"/>
      <c r="P2012" s="11"/>
    </row>
    <row r="2013" spans="6:16" x14ac:dyDescent="0.2">
      <c r="F2013" s="22"/>
      <c r="O2013" s="11"/>
      <c r="P2013" s="11"/>
    </row>
    <row r="2014" spans="6:16" x14ac:dyDescent="0.2">
      <c r="F2014" s="22"/>
      <c r="O2014" s="11"/>
      <c r="P2014" s="11"/>
    </row>
    <row r="2015" spans="6:16" x14ac:dyDescent="0.2">
      <c r="F2015" s="22"/>
      <c r="O2015" s="11"/>
      <c r="P2015" s="11"/>
    </row>
    <row r="2016" spans="6:16" x14ac:dyDescent="0.2">
      <c r="F2016" s="22"/>
      <c r="O2016" s="11"/>
      <c r="P2016" s="11"/>
    </row>
    <row r="2017" spans="6:16" x14ac:dyDescent="0.2">
      <c r="F2017" s="22"/>
      <c r="O2017" s="11"/>
      <c r="P2017" s="11"/>
    </row>
    <row r="2018" spans="6:16" x14ac:dyDescent="0.2">
      <c r="F2018" s="22"/>
      <c r="O2018" s="11"/>
      <c r="P2018" s="11"/>
    </row>
    <row r="2019" spans="6:16" x14ac:dyDescent="0.2">
      <c r="F2019" s="22"/>
      <c r="O2019" s="11"/>
      <c r="P2019" s="11"/>
    </row>
    <row r="2020" spans="6:16" x14ac:dyDescent="0.2">
      <c r="F2020" s="22"/>
      <c r="O2020" s="11"/>
      <c r="P2020" s="11"/>
    </row>
    <row r="2021" spans="6:16" x14ac:dyDescent="0.2">
      <c r="F2021" s="22"/>
      <c r="O2021" s="11"/>
      <c r="P2021" s="11"/>
    </row>
    <row r="2022" spans="6:16" x14ac:dyDescent="0.2">
      <c r="F2022" s="22"/>
      <c r="O2022" s="11"/>
      <c r="P2022" s="11"/>
    </row>
    <row r="2023" spans="6:16" x14ac:dyDescent="0.2">
      <c r="F2023" s="22"/>
      <c r="O2023" s="11"/>
      <c r="P2023" s="11"/>
    </row>
    <row r="2024" spans="6:16" x14ac:dyDescent="0.2">
      <c r="F2024" s="22"/>
      <c r="O2024" s="11"/>
      <c r="P2024" s="11"/>
    </row>
    <row r="2025" spans="6:16" x14ac:dyDescent="0.2">
      <c r="F2025" s="22"/>
      <c r="O2025" s="11"/>
      <c r="P2025" s="11"/>
    </row>
    <row r="2026" spans="6:16" x14ac:dyDescent="0.2">
      <c r="F2026" s="22"/>
      <c r="O2026" s="11"/>
      <c r="P2026" s="11"/>
    </row>
    <row r="2027" spans="6:16" x14ac:dyDescent="0.2">
      <c r="F2027" s="22"/>
      <c r="O2027" s="11"/>
      <c r="P2027" s="11"/>
    </row>
    <row r="2028" spans="6:16" x14ac:dyDescent="0.2">
      <c r="F2028" s="22"/>
      <c r="O2028" s="11"/>
      <c r="P2028" s="11"/>
    </row>
    <row r="2029" spans="6:16" x14ac:dyDescent="0.2">
      <c r="F2029" s="22"/>
      <c r="O2029" s="11"/>
      <c r="P2029" s="11"/>
    </row>
    <row r="2030" spans="6:16" x14ac:dyDescent="0.2">
      <c r="F2030" s="22"/>
      <c r="O2030" s="11"/>
      <c r="P2030" s="11"/>
    </row>
    <row r="2031" spans="6:16" x14ac:dyDescent="0.2">
      <c r="F2031" s="22"/>
      <c r="O2031" s="11"/>
      <c r="P2031" s="11"/>
    </row>
    <row r="2032" spans="6:16" x14ac:dyDescent="0.2">
      <c r="F2032" s="22"/>
      <c r="O2032" s="11"/>
      <c r="P2032" s="11"/>
    </row>
    <row r="2033" spans="2:16" x14ac:dyDescent="0.2">
      <c r="F2033" s="22"/>
      <c r="O2033" s="11"/>
      <c r="P2033" s="11"/>
    </row>
    <row r="2034" spans="2:16" x14ac:dyDescent="0.2">
      <c r="F2034" s="22"/>
      <c r="O2034" s="11"/>
      <c r="P2034" s="11"/>
    </row>
    <row r="2035" spans="2:16" x14ac:dyDescent="0.2">
      <c r="F2035" s="22"/>
      <c r="O2035" s="11"/>
      <c r="P2035" s="11"/>
    </row>
    <row r="2036" spans="2:16" x14ac:dyDescent="0.2">
      <c r="F2036" s="22"/>
      <c r="O2036" s="11"/>
      <c r="P2036" s="11"/>
    </row>
    <row r="2037" spans="2:16" x14ac:dyDescent="0.2">
      <c r="F2037" s="22"/>
      <c r="O2037" s="11"/>
      <c r="P2037" s="11"/>
    </row>
    <row r="2038" spans="2:16" x14ac:dyDescent="0.2">
      <c r="F2038" s="22"/>
      <c r="O2038" s="11"/>
      <c r="P2038" s="11"/>
    </row>
    <row r="2039" spans="2:16" x14ac:dyDescent="0.2">
      <c r="F2039" s="22"/>
      <c r="O2039" s="11"/>
      <c r="P2039" s="11"/>
    </row>
    <row r="2040" spans="2:16" x14ac:dyDescent="0.2">
      <c r="F2040" s="22"/>
      <c r="O2040" s="11"/>
      <c r="P2040" s="11"/>
    </row>
    <row r="2041" spans="2:16" x14ac:dyDescent="0.2">
      <c r="F2041" s="22"/>
      <c r="O2041" s="11"/>
      <c r="P2041" s="11"/>
    </row>
    <row r="2042" spans="2:16" x14ac:dyDescent="0.2">
      <c r="F2042" s="22"/>
      <c r="O2042" s="11"/>
      <c r="P2042" s="11"/>
    </row>
    <row r="2043" spans="2:16" x14ac:dyDescent="0.2">
      <c r="F2043" s="22"/>
      <c r="O2043" s="11"/>
      <c r="P2043" s="11"/>
    </row>
    <row r="2044" spans="2:16" x14ac:dyDescent="0.2">
      <c r="F2044" s="22"/>
      <c r="O2044" s="11"/>
      <c r="P2044" s="11"/>
    </row>
    <row r="2045" spans="2:16" x14ac:dyDescent="0.2">
      <c r="F2045" s="22"/>
      <c r="O2045" s="11"/>
      <c r="P2045" s="11"/>
    </row>
    <row r="2046" spans="2:16" x14ac:dyDescent="0.2">
      <c r="F2046" s="22"/>
      <c r="O2046" s="11"/>
      <c r="P2046" s="11"/>
    </row>
    <row r="2047" spans="2:16" x14ac:dyDescent="0.2">
      <c r="F2047" s="22"/>
      <c r="O2047" s="11"/>
      <c r="P2047" s="11"/>
    </row>
    <row r="2048" spans="2:16" x14ac:dyDescent="0.2">
      <c r="B2048" s="24"/>
      <c r="D2048" s="11"/>
      <c r="F2048" s="22"/>
      <c r="N2048" s="11"/>
      <c r="O2048" s="11"/>
      <c r="P2048" s="11"/>
    </row>
    <row r="2049" spans="2:16" x14ac:dyDescent="0.2">
      <c r="B2049" s="24"/>
      <c r="D2049" s="11"/>
      <c r="F2049" s="22"/>
      <c r="N2049" s="11"/>
      <c r="O2049" s="11"/>
      <c r="P2049" s="11"/>
    </row>
    <row r="2050" spans="2:16" x14ac:dyDescent="0.2">
      <c r="B2050" s="24"/>
      <c r="D2050" s="11"/>
      <c r="F2050" s="22"/>
      <c r="N2050" s="11"/>
      <c r="O2050" s="11"/>
      <c r="P2050" s="11"/>
    </row>
    <row r="2051" spans="2:16" x14ac:dyDescent="0.2">
      <c r="B2051" s="24"/>
      <c r="D2051" s="11"/>
      <c r="F2051" s="22"/>
      <c r="N2051" s="11"/>
      <c r="O2051" s="11"/>
      <c r="P2051" s="11"/>
    </row>
    <row r="2052" spans="2:16" x14ac:dyDescent="0.2">
      <c r="B2052" s="24"/>
      <c r="D2052" s="11"/>
      <c r="F2052" s="22"/>
      <c r="N2052" s="11"/>
      <c r="O2052" s="11"/>
      <c r="P2052" s="11"/>
    </row>
    <row r="2053" spans="2:16" x14ac:dyDescent="0.2">
      <c r="B2053" s="24"/>
      <c r="D2053" s="11"/>
      <c r="F2053" s="22"/>
      <c r="N2053" s="11"/>
      <c r="O2053" s="11"/>
      <c r="P2053" s="11"/>
    </row>
    <row r="2054" spans="2:16" x14ac:dyDescent="0.2">
      <c r="B2054" s="24"/>
      <c r="D2054" s="11"/>
      <c r="F2054" s="22"/>
      <c r="N2054" s="11"/>
      <c r="O2054" s="11"/>
      <c r="P2054" s="11"/>
    </row>
    <row r="2055" spans="2:16" x14ac:dyDescent="0.2">
      <c r="B2055" s="24"/>
      <c r="D2055" s="11"/>
      <c r="F2055" s="22"/>
      <c r="N2055" s="11"/>
      <c r="O2055" s="11"/>
      <c r="P2055" s="11"/>
    </row>
    <row r="2056" spans="2:16" x14ac:dyDescent="0.2">
      <c r="B2056" s="24"/>
      <c r="D2056" s="11"/>
      <c r="F2056" s="22"/>
      <c r="N2056" s="11"/>
      <c r="O2056" s="11"/>
      <c r="P2056" s="11"/>
    </row>
    <row r="2057" spans="2:16" x14ac:dyDescent="0.2">
      <c r="B2057" s="24"/>
      <c r="D2057" s="11"/>
      <c r="F2057" s="22"/>
      <c r="N2057" s="11"/>
      <c r="O2057" s="11"/>
      <c r="P2057" s="11"/>
    </row>
    <row r="2058" spans="2:16" x14ac:dyDescent="0.2">
      <c r="B2058" s="24"/>
      <c r="D2058" s="11"/>
      <c r="F2058" s="22"/>
      <c r="N2058" s="11"/>
      <c r="O2058" s="11"/>
      <c r="P2058" s="11"/>
    </row>
    <row r="2059" spans="2:16" x14ac:dyDescent="0.2">
      <c r="B2059" s="24"/>
      <c r="D2059" s="11"/>
      <c r="F2059" s="22"/>
      <c r="N2059" s="11"/>
      <c r="O2059" s="11"/>
      <c r="P2059" s="11"/>
    </row>
    <row r="2060" spans="2:16" x14ac:dyDescent="0.2">
      <c r="B2060" s="24"/>
      <c r="D2060" s="11"/>
      <c r="F2060" s="22"/>
      <c r="N2060" s="11"/>
      <c r="O2060" s="11"/>
      <c r="P2060" s="11"/>
    </row>
    <row r="2061" spans="2:16" x14ac:dyDescent="0.2">
      <c r="B2061" s="24"/>
      <c r="D2061" s="11"/>
      <c r="F2061" s="22"/>
      <c r="N2061" s="11"/>
      <c r="O2061" s="11"/>
      <c r="P2061" s="11"/>
    </row>
    <row r="2062" spans="2:16" x14ac:dyDescent="0.2">
      <c r="B2062" s="24"/>
      <c r="D2062" s="11"/>
      <c r="F2062" s="22"/>
      <c r="N2062" s="11"/>
      <c r="O2062" s="11"/>
      <c r="P2062" s="11"/>
    </row>
    <row r="2063" spans="2:16" x14ac:dyDescent="0.2">
      <c r="B2063" s="24"/>
      <c r="D2063" s="11"/>
      <c r="F2063" s="22"/>
      <c r="N2063" s="11"/>
      <c r="O2063" s="11"/>
      <c r="P2063" s="11"/>
    </row>
    <row r="2064" spans="2:16" x14ac:dyDescent="0.2">
      <c r="B2064" s="24"/>
      <c r="D2064" s="11"/>
      <c r="F2064" s="22"/>
      <c r="N2064" s="11"/>
      <c r="O2064" s="11"/>
      <c r="P2064" s="11"/>
    </row>
    <row r="2065" spans="2:16" x14ac:dyDescent="0.2">
      <c r="B2065" s="24"/>
      <c r="D2065" s="11"/>
      <c r="F2065" s="22"/>
      <c r="N2065" s="11"/>
      <c r="O2065" s="11"/>
      <c r="P2065" s="11"/>
    </row>
    <row r="2066" spans="2:16" x14ac:dyDescent="0.2">
      <c r="B2066" s="24"/>
      <c r="D2066" s="11"/>
      <c r="F2066" s="22"/>
      <c r="N2066" s="11"/>
      <c r="O2066" s="11"/>
      <c r="P2066" s="11"/>
    </row>
    <row r="2067" spans="2:16" x14ac:dyDescent="0.2">
      <c r="B2067" s="24"/>
      <c r="D2067" s="11"/>
      <c r="F2067" s="22"/>
      <c r="N2067" s="11"/>
      <c r="O2067" s="11"/>
      <c r="P2067" s="11"/>
    </row>
    <row r="2068" spans="2:16" x14ac:dyDescent="0.2">
      <c r="B2068" s="24"/>
      <c r="D2068" s="11"/>
      <c r="F2068" s="22"/>
      <c r="N2068" s="11"/>
      <c r="O2068" s="11"/>
      <c r="P2068" s="11"/>
    </row>
    <row r="2069" spans="2:16" x14ac:dyDescent="0.2">
      <c r="B2069" s="24"/>
      <c r="D2069" s="11"/>
      <c r="F2069" s="22"/>
      <c r="N2069" s="11"/>
      <c r="O2069" s="11"/>
      <c r="P2069" s="11"/>
    </row>
    <row r="2070" spans="2:16" x14ac:dyDescent="0.2">
      <c r="B2070" s="24"/>
      <c r="D2070" s="11"/>
      <c r="F2070" s="22"/>
      <c r="N2070" s="11"/>
      <c r="O2070" s="11"/>
      <c r="P2070" s="11"/>
    </row>
    <row r="2071" spans="2:16" x14ac:dyDescent="0.2">
      <c r="B2071" s="24"/>
      <c r="D2071" s="11"/>
      <c r="F2071" s="22"/>
      <c r="N2071" s="11"/>
      <c r="O2071" s="11"/>
      <c r="P2071" s="11"/>
    </row>
    <row r="2072" spans="2:16" x14ac:dyDescent="0.2">
      <c r="B2072" s="24"/>
      <c r="D2072" s="11"/>
      <c r="F2072" s="22"/>
      <c r="N2072" s="11"/>
      <c r="O2072" s="11"/>
      <c r="P2072" s="11"/>
    </row>
    <row r="2073" spans="2:16" x14ac:dyDescent="0.2">
      <c r="B2073" s="24"/>
      <c r="D2073" s="11"/>
      <c r="F2073" s="22"/>
      <c r="N2073" s="11"/>
      <c r="O2073" s="11"/>
      <c r="P2073" s="11"/>
    </row>
    <row r="2074" spans="2:16" x14ac:dyDescent="0.2">
      <c r="B2074" s="24"/>
      <c r="D2074" s="11"/>
      <c r="F2074" s="22"/>
      <c r="N2074" s="11"/>
      <c r="O2074" s="11"/>
      <c r="P2074" s="11"/>
    </row>
    <row r="2075" spans="2:16" x14ac:dyDescent="0.2">
      <c r="B2075" s="24"/>
      <c r="D2075" s="11"/>
      <c r="F2075" s="22"/>
      <c r="N2075" s="11"/>
      <c r="O2075" s="11"/>
      <c r="P2075" s="11"/>
    </row>
    <row r="2076" spans="2:16" x14ac:dyDescent="0.2">
      <c r="B2076" s="24"/>
      <c r="D2076" s="11"/>
      <c r="F2076" s="22"/>
      <c r="N2076" s="11"/>
      <c r="O2076" s="11"/>
      <c r="P2076" s="11"/>
    </row>
    <row r="2077" spans="2:16" x14ac:dyDescent="0.2">
      <c r="B2077" s="24"/>
      <c r="D2077" s="11"/>
      <c r="F2077" s="22"/>
      <c r="N2077" s="11"/>
      <c r="O2077" s="11"/>
      <c r="P2077" s="11"/>
    </row>
    <row r="2078" spans="2:16" x14ac:dyDescent="0.2">
      <c r="B2078" s="24"/>
      <c r="D2078" s="11"/>
      <c r="F2078" s="22"/>
      <c r="N2078" s="11"/>
      <c r="O2078" s="11"/>
      <c r="P2078" s="11"/>
    </row>
    <row r="2079" spans="2:16" x14ac:dyDescent="0.2">
      <c r="B2079" s="24"/>
      <c r="D2079" s="11"/>
      <c r="F2079" s="22"/>
      <c r="N2079" s="11"/>
      <c r="O2079" s="11"/>
      <c r="P2079" s="11"/>
    </row>
    <row r="2080" spans="2:16" x14ac:dyDescent="0.2">
      <c r="B2080" s="24"/>
      <c r="D2080" s="11"/>
      <c r="F2080" s="22"/>
      <c r="N2080" s="11"/>
      <c r="O2080" s="11"/>
      <c r="P2080" s="11"/>
    </row>
    <row r="2081" spans="2:16" x14ac:dyDescent="0.2">
      <c r="B2081" s="24"/>
      <c r="D2081" s="11"/>
      <c r="F2081" s="22"/>
      <c r="N2081" s="11"/>
      <c r="O2081" s="11"/>
      <c r="P2081" s="11"/>
    </row>
    <row r="2082" spans="2:16" x14ac:dyDescent="0.2">
      <c r="B2082" s="24"/>
      <c r="D2082" s="11"/>
      <c r="F2082" s="22"/>
      <c r="N2082" s="11"/>
      <c r="O2082" s="11"/>
      <c r="P2082" s="11"/>
    </row>
    <row r="2083" spans="2:16" x14ac:dyDescent="0.2">
      <c r="B2083" s="24"/>
      <c r="D2083" s="11"/>
      <c r="F2083" s="22"/>
      <c r="N2083" s="11"/>
      <c r="O2083" s="11"/>
      <c r="P2083" s="11"/>
    </row>
    <row r="2084" spans="2:16" x14ac:dyDescent="0.2">
      <c r="B2084" s="24"/>
      <c r="D2084" s="11"/>
      <c r="F2084" s="22"/>
      <c r="N2084" s="11"/>
      <c r="O2084" s="11"/>
      <c r="P2084" s="11"/>
    </row>
    <row r="2085" spans="2:16" x14ac:dyDescent="0.2">
      <c r="B2085" s="24"/>
      <c r="D2085" s="11"/>
      <c r="F2085" s="22"/>
      <c r="N2085" s="11"/>
      <c r="O2085" s="11"/>
      <c r="P2085" s="11"/>
    </row>
    <row r="2086" spans="2:16" x14ac:dyDescent="0.2">
      <c r="B2086" s="24"/>
      <c r="D2086" s="11"/>
      <c r="F2086" s="22"/>
      <c r="N2086" s="11"/>
      <c r="O2086" s="11"/>
      <c r="P2086" s="11"/>
    </row>
    <row r="2087" spans="2:16" x14ac:dyDescent="0.2">
      <c r="B2087" s="24"/>
      <c r="D2087" s="11"/>
      <c r="F2087" s="22"/>
      <c r="N2087" s="11"/>
      <c r="O2087" s="11"/>
      <c r="P2087" s="11"/>
    </row>
    <row r="2088" spans="2:16" x14ac:dyDescent="0.2">
      <c r="B2088" s="24"/>
      <c r="D2088" s="11"/>
      <c r="F2088" s="22"/>
      <c r="N2088" s="11"/>
      <c r="O2088" s="11"/>
      <c r="P2088" s="11"/>
    </row>
    <row r="2089" spans="2:16" x14ac:dyDescent="0.2">
      <c r="B2089" s="24"/>
      <c r="D2089" s="11"/>
      <c r="F2089" s="22"/>
      <c r="N2089" s="11"/>
      <c r="O2089" s="11"/>
      <c r="P2089" s="11"/>
    </row>
    <row r="2090" spans="2:16" x14ac:dyDescent="0.2">
      <c r="B2090" s="24"/>
      <c r="D2090" s="11"/>
      <c r="F2090" s="22"/>
      <c r="N2090" s="11"/>
      <c r="O2090" s="11"/>
      <c r="P2090" s="11"/>
    </row>
    <row r="2091" spans="2:16" x14ac:dyDescent="0.2">
      <c r="B2091" s="24"/>
      <c r="D2091" s="11"/>
      <c r="F2091" s="22"/>
      <c r="N2091" s="11"/>
      <c r="O2091" s="11"/>
      <c r="P2091" s="11"/>
    </row>
    <row r="2092" spans="2:16" x14ac:dyDescent="0.2">
      <c r="B2092" s="24"/>
      <c r="D2092" s="11"/>
      <c r="F2092" s="22"/>
      <c r="N2092" s="11"/>
      <c r="O2092" s="11"/>
      <c r="P2092" s="11"/>
    </row>
    <row r="2093" spans="2:16" x14ac:dyDescent="0.2">
      <c r="B2093" s="24"/>
      <c r="D2093" s="11"/>
      <c r="F2093" s="22"/>
      <c r="N2093" s="11"/>
      <c r="O2093" s="11"/>
      <c r="P2093" s="11"/>
    </row>
    <row r="2094" spans="2:16" x14ac:dyDescent="0.2">
      <c r="B2094" s="24"/>
      <c r="D2094" s="11"/>
      <c r="F2094" s="22"/>
      <c r="N2094" s="11"/>
      <c r="O2094" s="11"/>
      <c r="P2094" s="11"/>
    </row>
    <row r="2095" spans="2:16" x14ac:dyDescent="0.2">
      <c r="B2095" s="24"/>
      <c r="D2095" s="11"/>
      <c r="F2095" s="22"/>
      <c r="N2095" s="11"/>
      <c r="O2095" s="11"/>
      <c r="P2095" s="11"/>
    </row>
    <row r="2096" spans="2:16" x14ac:dyDescent="0.2">
      <c r="B2096" s="24"/>
      <c r="D2096" s="11"/>
      <c r="F2096" s="22"/>
      <c r="N2096" s="11"/>
      <c r="O2096" s="11"/>
      <c r="P2096" s="11"/>
    </row>
    <row r="2097" spans="2:16" x14ac:dyDescent="0.2">
      <c r="B2097" s="24"/>
      <c r="D2097" s="11"/>
      <c r="F2097" s="22"/>
      <c r="N2097" s="11"/>
      <c r="O2097" s="11"/>
      <c r="P2097" s="11"/>
    </row>
    <row r="2098" spans="2:16" x14ac:dyDescent="0.2">
      <c r="B2098" s="24"/>
      <c r="D2098" s="11"/>
      <c r="F2098" s="22"/>
      <c r="N2098" s="11"/>
      <c r="O2098" s="11"/>
      <c r="P2098" s="11"/>
    </row>
    <row r="2099" spans="2:16" x14ac:dyDescent="0.2">
      <c r="B2099" s="24"/>
      <c r="D2099" s="11"/>
      <c r="F2099" s="22"/>
      <c r="N2099" s="11"/>
      <c r="O2099" s="11"/>
      <c r="P2099" s="11"/>
    </row>
    <row r="2100" spans="2:16" x14ac:dyDescent="0.2">
      <c r="B2100" s="24"/>
      <c r="D2100" s="11"/>
      <c r="F2100" s="22"/>
      <c r="N2100" s="11"/>
      <c r="O2100" s="11"/>
      <c r="P2100" s="11"/>
    </row>
    <row r="2101" spans="2:16" x14ac:dyDescent="0.2">
      <c r="B2101" s="24"/>
      <c r="D2101" s="11"/>
      <c r="F2101" s="22"/>
      <c r="N2101" s="11"/>
      <c r="O2101" s="11"/>
      <c r="P2101" s="11"/>
    </row>
    <row r="2102" spans="2:16" x14ac:dyDescent="0.2">
      <c r="B2102" s="24"/>
      <c r="D2102" s="11"/>
      <c r="F2102" s="22"/>
      <c r="N2102" s="11"/>
      <c r="O2102" s="11"/>
      <c r="P2102" s="11"/>
    </row>
    <row r="2103" spans="2:16" x14ac:dyDescent="0.2">
      <c r="B2103" s="24"/>
      <c r="D2103" s="11"/>
      <c r="F2103" s="22"/>
      <c r="N2103" s="11"/>
      <c r="O2103" s="11"/>
      <c r="P2103" s="11"/>
    </row>
    <row r="2104" spans="2:16" x14ac:dyDescent="0.2">
      <c r="B2104" s="24"/>
      <c r="D2104" s="11"/>
      <c r="F2104" s="22"/>
      <c r="N2104" s="11"/>
      <c r="O2104" s="11"/>
      <c r="P2104" s="11"/>
    </row>
    <row r="2105" spans="2:16" x14ac:dyDescent="0.2">
      <c r="B2105" s="24"/>
      <c r="D2105" s="11"/>
      <c r="F2105" s="22"/>
      <c r="N2105" s="11"/>
      <c r="O2105" s="11"/>
      <c r="P2105" s="11"/>
    </row>
    <row r="2106" spans="2:16" x14ac:dyDescent="0.2">
      <c r="B2106" s="24"/>
      <c r="D2106" s="11"/>
      <c r="F2106" s="22"/>
      <c r="N2106" s="11"/>
      <c r="O2106" s="11"/>
      <c r="P2106" s="11"/>
    </row>
    <row r="2107" spans="2:16" x14ac:dyDescent="0.2">
      <c r="B2107" s="24"/>
      <c r="D2107" s="11"/>
      <c r="F2107" s="22"/>
      <c r="N2107" s="11"/>
      <c r="O2107" s="11"/>
      <c r="P2107" s="11"/>
    </row>
    <row r="2108" spans="2:16" x14ac:dyDescent="0.2">
      <c r="B2108" s="24"/>
      <c r="D2108" s="11"/>
      <c r="F2108" s="22"/>
      <c r="N2108" s="11"/>
      <c r="O2108" s="11"/>
      <c r="P2108" s="11"/>
    </row>
    <row r="2109" spans="2:16" x14ac:dyDescent="0.2">
      <c r="B2109" s="24"/>
      <c r="D2109" s="11"/>
      <c r="F2109" s="22"/>
      <c r="N2109" s="11"/>
      <c r="O2109" s="11"/>
      <c r="P2109" s="11"/>
    </row>
    <row r="2110" spans="2:16" x14ac:dyDescent="0.2">
      <c r="B2110" s="24"/>
      <c r="D2110" s="11"/>
      <c r="F2110" s="22"/>
      <c r="N2110" s="11"/>
      <c r="O2110" s="11"/>
      <c r="P2110" s="11"/>
    </row>
    <row r="2111" spans="2:16" x14ac:dyDescent="0.2">
      <c r="B2111" s="24"/>
      <c r="D2111" s="11"/>
      <c r="F2111" s="22"/>
      <c r="N2111" s="11"/>
      <c r="O2111" s="11"/>
      <c r="P2111" s="11"/>
    </row>
    <row r="2112" spans="2:16" x14ac:dyDescent="0.2">
      <c r="B2112" s="24"/>
      <c r="D2112" s="11"/>
      <c r="F2112" s="22"/>
      <c r="N2112" s="11"/>
      <c r="O2112" s="11"/>
      <c r="P2112" s="11"/>
    </row>
    <row r="2113" spans="2:16" x14ac:dyDescent="0.2">
      <c r="B2113" s="24"/>
      <c r="D2113" s="11"/>
      <c r="F2113" s="22"/>
      <c r="N2113" s="11"/>
      <c r="O2113" s="11"/>
      <c r="P2113" s="11"/>
    </row>
    <row r="2114" spans="2:16" x14ac:dyDescent="0.2">
      <c r="B2114" s="24"/>
      <c r="D2114" s="11"/>
      <c r="F2114" s="22"/>
      <c r="N2114" s="11"/>
      <c r="O2114" s="11"/>
      <c r="P2114" s="11"/>
    </row>
    <row r="2115" spans="2:16" x14ac:dyDescent="0.2">
      <c r="B2115" s="24"/>
      <c r="D2115" s="11"/>
      <c r="F2115" s="22"/>
      <c r="N2115" s="11"/>
      <c r="O2115" s="11"/>
      <c r="P2115" s="11"/>
    </row>
    <row r="2116" spans="2:16" x14ac:dyDescent="0.2">
      <c r="B2116" s="24"/>
      <c r="D2116" s="11"/>
      <c r="F2116" s="22"/>
      <c r="N2116" s="11"/>
      <c r="O2116" s="11"/>
      <c r="P2116" s="11"/>
    </row>
    <row r="2117" spans="2:16" x14ac:dyDescent="0.2">
      <c r="B2117" s="24"/>
      <c r="D2117" s="11"/>
      <c r="F2117" s="22"/>
      <c r="N2117" s="11"/>
      <c r="O2117" s="11"/>
      <c r="P2117" s="11"/>
    </row>
    <row r="2118" spans="2:16" x14ac:dyDescent="0.2">
      <c r="B2118" s="24"/>
      <c r="D2118" s="11"/>
      <c r="F2118" s="22"/>
      <c r="N2118" s="11"/>
      <c r="O2118" s="11"/>
      <c r="P2118" s="11"/>
    </row>
    <row r="2119" spans="2:16" x14ac:dyDescent="0.2">
      <c r="B2119" s="24"/>
      <c r="D2119" s="11"/>
      <c r="F2119" s="22"/>
      <c r="N2119" s="11"/>
      <c r="O2119" s="11"/>
      <c r="P2119" s="11"/>
    </row>
    <row r="2120" spans="2:16" x14ac:dyDescent="0.2">
      <c r="B2120" s="24"/>
      <c r="D2120" s="11"/>
      <c r="F2120" s="22"/>
      <c r="N2120" s="11"/>
      <c r="O2120" s="11"/>
      <c r="P2120" s="11"/>
    </row>
    <row r="2121" spans="2:16" x14ac:dyDescent="0.2">
      <c r="B2121" s="24"/>
      <c r="D2121" s="11"/>
      <c r="F2121" s="22"/>
      <c r="N2121" s="11"/>
      <c r="O2121" s="11"/>
      <c r="P2121" s="11"/>
    </row>
    <row r="2122" spans="2:16" x14ac:dyDescent="0.2">
      <c r="B2122" s="24"/>
      <c r="D2122" s="11"/>
      <c r="F2122" s="22"/>
      <c r="N2122" s="11"/>
      <c r="O2122" s="11"/>
      <c r="P2122" s="11"/>
    </row>
    <row r="2123" spans="2:16" x14ac:dyDescent="0.2">
      <c r="B2123" s="24"/>
      <c r="D2123" s="11"/>
      <c r="F2123" s="22"/>
      <c r="N2123" s="11"/>
      <c r="O2123" s="11"/>
      <c r="P2123" s="11"/>
    </row>
    <row r="2124" spans="2:16" x14ac:dyDescent="0.2">
      <c r="B2124" s="24"/>
      <c r="D2124" s="11"/>
      <c r="F2124" s="22"/>
      <c r="N2124" s="11"/>
      <c r="O2124" s="11"/>
      <c r="P2124" s="11"/>
    </row>
    <row r="2125" spans="2:16" x14ac:dyDescent="0.2">
      <c r="B2125" s="24"/>
      <c r="D2125" s="11"/>
      <c r="F2125" s="22"/>
      <c r="N2125" s="11"/>
      <c r="O2125" s="11"/>
      <c r="P2125" s="11"/>
    </row>
    <row r="2126" spans="2:16" x14ac:dyDescent="0.2">
      <c r="B2126" s="24"/>
      <c r="D2126" s="11"/>
      <c r="F2126" s="22"/>
      <c r="N2126" s="11"/>
      <c r="O2126" s="11"/>
      <c r="P2126" s="11"/>
    </row>
    <row r="2127" spans="2:16" x14ac:dyDescent="0.2">
      <c r="B2127" s="24"/>
      <c r="D2127" s="11"/>
      <c r="F2127" s="22"/>
      <c r="N2127" s="11"/>
      <c r="O2127" s="11"/>
      <c r="P2127" s="11"/>
    </row>
    <row r="2128" spans="2:16" x14ac:dyDescent="0.2">
      <c r="B2128" s="24"/>
      <c r="D2128" s="11"/>
      <c r="F2128" s="22"/>
      <c r="N2128" s="11"/>
      <c r="O2128" s="11"/>
      <c r="P2128" s="11"/>
    </row>
    <row r="2129" spans="2:16" x14ac:dyDescent="0.2">
      <c r="B2129" s="24"/>
      <c r="D2129" s="11"/>
      <c r="F2129" s="22"/>
      <c r="N2129" s="11"/>
      <c r="O2129" s="11"/>
      <c r="P2129" s="11"/>
    </row>
    <row r="2130" spans="2:16" x14ac:dyDescent="0.2">
      <c r="B2130" s="24"/>
      <c r="D2130" s="11"/>
      <c r="F2130" s="22"/>
      <c r="N2130" s="11"/>
      <c r="O2130" s="11"/>
      <c r="P2130" s="11"/>
    </row>
    <row r="2131" spans="2:16" x14ac:dyDescent="0.2">
      <c r="B2131" s="24"/>
      <c r="D2131" s="11"/>
      <c r="F2131" s="22"/>
      <c r="N2131" s="11"/>
      <c r="O2131" s="11"/>
      <c r="P2131" s="11"/>
    </row>
    <row r="2132" spans="2:16" x14ac:dyDescent="0.2">
      <c r="B2132" s="24"/>
      <c r="D2132" s="11"/>
      <c r="F2132" s="22"/>
      <c r="N2132" s="11"/>
      <c r="O2132" s="11"/>
      <c r="P2132" s="11"/>
    </row>
    <row r="2133" spans="2:16" x14ac:dyDescent="0.2">
      <c r="B2133" s="24"/>
      <c r="D2133" s="11"/>
      <c r="F2133" s="22"/>
      <c r="N2133" s="11"/>
      <c r="O2133" s="11"/>
      <c r="P2133" s="11"/>
    </row>
    <row r="2134" spans="2:16" x14ac:dyDescent="0.2">
      <c r="B2134" s="24"/>
      <c r="D2134" s="11"/>
      <c r="F2134" s="22"/>
      <c r="N2134" s="11"/>
      <c r="O2134" s="11"/>
      <c r="P2134" s="11"/>
    </row>
    <row r="2135" spans="2:16" x14ac:dyDescent="0.2">
      <c r="B2135" s="24"/>
      <c r="D2135" s="11"/>
      <c r="F2135" s="22"/>
      <c r="N2135" s="11"/>
      <c r="O2135" s="11"/>
      <c r="P2135" s="11"/>
    </row>
    <row r="2136" spans="2:16" x14ac:dyDescent="0.2">
      <c r="B2136" s="24"/>
      <c r="D2136" s="11"/>
      <c r="F2136" s="22"/>
      <c r="N2136" s="11"/>
      <c r="O2136" s="11"/>
      <c r="P2136" s="11"/>
    </row>
    <row r="2137" spans="2:16" x14ac:dyDescent="0.2">
      <c r="B2137" s="24"/>
      <c r="D2137" s="11"/>
      <c r="F2137" s="22"/>
      <c r="N2137" s="11"/>
      <c r="O2137" s="11"/>
      <c r="P2137" s="11"/>
    </row>
    <row r="2138" spans="2:16" x14ac:dyDescent="0.2">
      <c r="B2138" s="24"/>
      <c r="D2138" s="11"/>
      <c r="F2138" s="22"/>
      <c r="N2138" s="11"/>
      <c r="O2138" s="11"/>
      <c r="P2138" s="11"/>
    </row>
    <row r="2139" spans="2:16" x14ac:dyDescent="0.2">
      <c r="B2139" s="24"/>
      <c r="D2139" s="11"/>
      <c r="F2139" s="22"/>
      <c r="N2139" s="11"/>
      <c r="O2139" s="11"/>
      <c r="P2139" s="11"/>
    </row>
    <row r="2140" spans="2:16" x14ac:dyDescent="0.2">
      <c r="B2140" s="24"/>
      <c r="D2140" s="11"/>
      <c r="F2140" s="22"/>
      <c r="N2140" s="11"/>
      <c r="O2140" s="11"/>
      <c r="P2140" s="11"/>
    </row>
    <row r="2141" spans="2:16" x14ac:dyDescent="0.2">
      <c r="B2141" s="24"/>
      <c r="D2141" s="11"/>
      <c r="F2141" s="22"/>
      <c r="N2141" s="11"/>
      <c r="O2141" s="11"/>
      <c r="P2141" s="11"/>
    </row>
    <row r="2142" spans="2:16" x14ac:dyDescent="0.2">
      <c r="B2142" s="24"/>
      <c r="D2142" s="11"/>
      <c r="F2142" s="22"/>
      <c r="N2142" s="11"/>
      <c r="O2142" s="11"/>
      <c r="P2142" s="11"/>
    </row>
    <row r="2143" spans="2:16" x14ac:dyDescent="0.2">
      <c r="B2143" s="24"/>
      <c r="D2143" s="11"/>
      <c r="F2143" s="22"/>
      <c r="N2143" s="11"/>
      <c r="O2143" s="11"/>
      <c r="P2143" s="11"/>
    </row>
    <row r="2144" spans="2:16" x14ac:dyDescent="0.2">
      <c r="B2144" s="24"/>
      <c r="D2144" s="11"/>
      <c r="F2144" s="22"/>
      <c r="N2144" s="11"/>
      <c r="O2144" s="11"/>
      <c r="P2144" s="11"/>
    </row>
    <row r="2145" spans="2:16" x14ac:dyDescent="0.2">
      <c r="B2145" s="24"/>
      <c r="D2145" s="11"/>
      <c r="F2145" s="22"/>
      <c r="N2145" s="11"/>
      <c r="O2145" s="11"/>
      <c r="P2145" s="11"/>
    </row>
    <row r="2146" spans="2:16" x14ac:dyDescent="0.2">
      <c r="B2146" s="24"/>
      <c r="D2146" s="11"/>
      <c r="F2146" s="22"/>
      <c r="N2146" s="11"/>
      <c r="O2146" s="11"/>
      <c r="P2146" s="11"/>
    </row>
    <row r="2147" spans="2:16" x14ac:dyDescent="0.2">
      <c r="B2147" s="24"/>
      <c r="D2147" s="11"/>
      <c r="F2147" s="22"/>
      <c r="N2147" s="11"/>
      <c r="O2147" s="11"/>
      <c r="P2147" s="11"/>
    </row>
    <row r="2148" spans="2:16" x14ac:dyDescent="0.2">
      <c r="B2148" s="24"/>
      <c r="D2148" s="11"/>
      <c r="F2148" s="22"/>
      <c r="N2148" s="11"/>
      <c r="O2148" s="11"/>
      <c r="P2148" s="11"/>
    </row>
    <row r="2149" spans="2:16" x14ac:dyDescent="0.2">
      <c r="B2149" s="24"/>
      <c r="D2149" s="11"/>
      <c r="F2149" s="22"/>
      <c r="N2149" s="11"/>
      <c r="O2149" s="11"/>
      <c r="P2149" s="11"/>
    </row>
    <row r="2150" spans="2:16" x14ac:dyDescent="0.2">
      <c r="B2150" s="24"/>
      <c r="D2150" s="11"/>
      <c r="F2150" s="22"/>
      <c r="N2150" s="11"/>
      <c r="O2150" s="11"/>
      <c r="P2150" s="11"/>
    </row>
    <row r="2151" spans="2:16" x14ac:dyDescent="0.2">
      <c r="B2151" s="24"/>
      <c r="D2151" s="11"/>
      <c r="F2151" s="22"/>
      <c r="N2151" s="11"/>
      <c r="O2151" s="11"/>
      <c r="P2151" s="11"/>
    </row>
    <row r="2152" spans="2:16" x14ac:dyDescent="0.2">
      <c r="B2152" s="24"/>
      <c r="D2152" s="11"/>
      <c r="F2152" s="22"/>
      <c r="N2152" s="11"/>
      <c r="O2152" s="11"/>
      <c r="P2152" s="11"/>
    </row>
    <row r="2153" spans="2:16" x14ac:dyDescent="0.2">
      <c r="B2153" s="24"/>
      <c r="D2153" s="11"/>
      <c r="F2153" s="22"/>
      <c r="N2153" s="11"/>
      <c r="O2153" s="11"/>
      <c r="P2153" s="11"/>
    </row>
    <row r="2154" spans="2:16" x14ac:dyDescent="0.2">
      <c r="B2154" s="24"/>
      <c r="D2154" s="11"/>
      <c r="F2154" s="22"/>
      <c r="N2154" s="11"/>
      <c r="O2154" s="11"/>
      <c r="P2154" s="11"/>
    </row>
    <row r="2155" spans="2:16" x14ac:dyDescent="0.2">
      <c r="B2155" s="24"/>
      <c r="D2155" s="11"/>
      <c r="F2155" s="22"/>
      <c r="N2155" s="11"/>
      <c r="O2155" s="11"/>
      <c r="P2155" s="11"/>
    </row>
    <row r="2156" spans="2:16" x14ac:dyDescent="0.2">
      <c r="B2156" s="24"/>
      <c r="D2156" s="11"/>
      <c r="F2156" s="22"/>
      <c r="N2156" s="11"/>
      <c r="O2156" s="11"/>
      <c r="P2156" s="11"/>
    </row>
    <row r="2157" spans="2:16" x14ac:dyDescent="0.2">
      <c r="B2157" s="24"/>
      <c r="D2157" s="11"/>
      <c r="F2157" s="22"/>
      <c r="N2157" s="11"/>
      <c r="O2157" s="11"/>
      <c r="P2157" s="11"/>
    </row>
    <row r="2158" spans="2:16" x14ac:dyDescent="0.2">
      <c r="B2158" s="24"/>
      <c r="D2158" s="11"/>
      <c r="F2158" s="22"/>
      <c r="N2158" s="11"/>
      <c r="O2158" s="11"/>
      <c r="P2158" s="11"/>
    </row>
    <row r="2159" spans="2:16" x14ac:dyDescent="0.2">
      <c r="B2159" s="24"/>
      <c r="D2159" s="11"/>
      <c r="F2159" s="22"/>
      <c r="N2159" s="11"/>
      <c r="O2159" s="11"/>
      <c r="P2159" s="11"/>
    </row>
    <row r="2160" spans="2:16" x14ac:dyDescent="0.2">
      <c r="B2160" s="24"/>
      <c r="D2160" s="11"/>
      <c r="F2160" s="22"/>
      <c r="N2160" s="11"/>
      <c r="O2160" s="11"/>
      <c r="P2160" s="11"/>
    </row>
    <row r="2161" spans="2:16" x14ac:dyDescent="0.2">
      <c r="B2161" s="24"/>
      <c r="D2161" s="11"/>
      <c r="F2161" s="22"/>
      <c r="N2161" s="11"/>
      <c r="O2161" s="11"/>
      <c r="P2161" s="11"/>
    </row>
    <row r="2162" spans="2:16" x14ac:dyDescent="0.2">
      <c r="B2162" s="24"/>
      <c r="D2162" s="11"/>
      <c r="F2162" s="22"/>
      <c r="N2162" s="11"/>
      <c r="O2162" s="11"/>
      <c r="P2162" s="11"/>
    </row>
    <row r="2163" spans="2:16" x14ac:dyDescent="0.2">
      <c r="B2163" s="24"/>
      <c r="D2163" s="11"/>
      <c r="F2163" s="22"/>
      <c r="N2163" s="11"/>
      <c r="O2163" s="11"/>
      <c r="P2163" s="11"/>
    </row>
    <row r="2164" spans="2:16" x14ac:dyDescent="0.2">
      <c r="B2164" s="24"/>
      <c r="D2164" s="11"/>
      <c r="F2164" s="22"/>
      <c r="N2164" s="11"/>
      <c r="O2164" s="11"/>
      <c r="P2164" s="11"/>
    </row>
    <row r="2165" spans="2:16" x14ac:dyDescent="0.2">
      <c r="B2165" s="24"/>
      <c r="D2165" s="11"/>
      <c r="F2165" s="22"/>
      <c r="N2165" s="11"/>
      <c r="O2165" s="11"/>
      <c r="P2165" s="11"/>
    </row>
    <row r="2166" spans="2:16" x14ac:dyDescent="0.2">
      <c r="B2166" s="24"/>
      <c r="D2166" s="11"/>
      <c r="F2166" s="22"/>
      <c r="N2166" s="11"/>
      <c r="O2166" s="11"/>
      <c r="P2166" s="11"/>
    </row>
    <row r="2167" spans="2:16" x14ac:dyDescent="0.2">
      <c r="B2167" s="24"/>
      <c r="D2167" s="11"/>
      <c r="F2167" s="22"/>
      <c r="N2167" s="11"/>
      <c r="O2167" s="11"/>
      <c r="P2167" s="11"/>
    </row>
    <row r="2168" spans="2:16" x14ac:dyDescent="0.2">
      <c r="B2168" s="24"/>
      <c r="D2168" s="11"/>
      <c r="F2168" s="22"/>
      <c r="N2168" s="11"/>
      <c r="O2168" s="11"/>
      <c r="P2168" s="11"/>
    </row>
    <row r="2169" spans="2:16" x14ac:dyDescent="0.2">
      <c r="B2169" s="24"/>
      <c r="D2169" s="11"/>
      <c r="F2169" s="22"/>
      <c r="N2169" s="11"/>
      <c r="O2169" s="11"/>
      <c r="P2169" s="11"/>
    </row>
    <row r="2170" spans="2:16" x14ac:dyDescent="0.2">
      <c r="B2170" s="11"/>
      <c r="D2170" s="11"/>
      <c r="F2170" s="22"/>
      <c r="N2170" s="11"/>
      <c r="O2170" s="11"/>
      <c r="P2170" s="11"/>
    </row>
  </sheetData>
  <autoFilter ref="A1:P1" xr:uid="{00000000-0001-0000-0F00-000000000000}">
    <sortState xmlns:xlrd2="http://schemas.microsoft.com/office/spreadsheetml/2017/richdata2" ref="A2:P58">
      <sortCondition ref="G1"/>
    </sortState>
  </autoFilter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69F7C-364F-44F9-A170-CDF0F5D8637F}">
  <dimension ref="A1"/>
  <sheetViews>
    <sheetView workbookViewId="0"/>
  </sheetViews>
  <sheetFormatPr defaultRowHeight="12.75" x14ac:dyDescent="0.2"/>
  <cols>
    <col min="1" max="1" width="22" bestFit="1" customWidth="1"/>
  </cols>
  <sheetData>
    <row r="1" spans="1:1" x14ac:dyDescent="0.2">
      <c r="A1" s="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oglio12">
    <tabColor indexed="52"/>
  </sheetPr>
  <dimension ref="A1:N18"/>
  <sheetViews>
    <sheetView workbookViewId="0">
      <selection activeCell="A19" sqref="A19"/>
    </sheetView>
  </sheetViews>
  <sheetFormatPr defaultColWidth="8.85546875" defaultRowHeight="12.75" x14ac:dyDescent="0.2"/>
  <cols>
    <col min="1" max="1" width="12.5703125" style="2" bestFit="1" customWidth="1"/>
    <col min="2" max="2" width="10.85546875" style="2" bestFit="1" customWidth="1"/>
    <col min="3" max="3" width="10.28515625" style="2" bestFit="1" customWidth="1"/>
    <col min="4" max="4" width="10.28515625" style="2" customWidth="1"/>
    <col min="5" max="16384" width="8.85546875" style="2"/>
  </cols>
  <sheetData>
    <row r="1" spans="1:14" x14ac:dyDescent="0.2">
      <c r="A1" s="2" t="s">
        <v>111</v>
      </c>
      <c r="B1" s="2" t="s">
        <v>2</v>
      </c>
      <c r="C1" s="2" t="s">
        <v>9</v>
      </c>
      <c r="E1" s="3" t="s">
        <v>12</v>
      </c>
      <c r="F1" s="3" t="s">
        <v>13</v>
      </c>
      <c r="G1" s="2" t="s">
        <v>21</v>
      </c>
      <c r="M1" s="9">
        <v>0.52</v>
      </c>
      <c r="N1" s="9">
        <v>0.03</v>
      </c>
    </row>
    <row r="2" spans="1:14" x14ac:dyDescent="0.2">
      <c r="A2" s="2" t="s">
        <v>6</v>
      </c>
      <c r="B2" s="2" t="s">
        <v>8</v>
      </c>
      <c r="C2" s="3" t="s">
        <v>11</v>
      </c>
      <c r="E2" s="3" t="s">
        <v>14</v>
      </c>
      <c r="F2" s="3" t="s">
        <v>15</v>
      </c>
      <c r="G2" s="2" t="s">
        <v>106</v>
      </c>
      <c r="M2" s="9">
        <v>0.53</v>
      </c>
      <c r="N2" s="9">
        <v>0.05</v>
      </c>
    </row>
    <row r="3" spans="1:14" x14ac:dyDescent="0.2">
      <c r="A3" s="2" t="s">
        <v>10</v>
      </c>
      <c r="B3" s="2" t="s">
        <v>7</v>
      </c>
      <c r="C3" s="2" t="s">
        <v>112</v>
      </c>
      <c r="G3" s="2" t="s">
        <v>101</v>
      </c>
    </row>
    <row r="4" spans="1:14" x14ac:dyDescent="0.2">
      <c r="A4" s="2" t="s">
        <v>23</v>
      </c>
      <c r="C4" s="2" t="s">
        <v>4</v>
      </c>
    </row>
    <row r="5" spans="1:14" x14ac:dyDescent="0.2">
      <c r="A5" s="2" t="s">
        <v>19</v>
      </c>
      <c r="C5" s="3" t="s">
        <v>0</v>
      </c>
      <c r="D5" s="3"/>
    </row>
    <row r="6" spans="1:14" x14ac:dyDescent="0.2">
      <c r="A6" s="3" t="s">
        <v>5</v>
      </c>
      <c r="C6" s="3" t="s">
        <v>17</v>
      </c>
      <c r="D6" s="3"/>
    </row>
    <row r="7" spans="1:14" x14ac:dyDescent="0.2">
      <c r="A7" s="3" t="s">
        <v>16</v>
      </c>
      <c r="C7" s="3" t="s">
        <v>18</v>
      </c>
      <c r="D7" s="3"/>
    </row>
    <row r="8" spans="1:14" x14ac:dyDescent="0.2">
      <c r="A8" s="2" t="s">
        <v>20</v>
      </c>
      <c r="C8" s="2" t="s">
        <v>109</v>
      </c>
      <c r="D8" s="3"/>
    </row>
    <row r="9" spans="1:14" x14ac:dyDescent="0.2">
      <c r="A9" s="2" t="s">
        <v>113</v>
      </c>
      <c r="D9" s="3"/>
    </row>
    <row r="10" spans="1:14" x14ac:dyDescent="0.2">
      <c r="A10" s="2" t="s">
        <v>110</v>
      </c>
      <c r="D10" s="3"/>
    </row>
    <row r="11" spans="1:14" x14ac:dyDescent="0.2">
      <c r="A11" s="2" t="s">
        <v>24</v>
      </c>
      <c r="D11" s="3"/>
    </row>
    <row r="12" spans="1:14" x14ac:dyDescent="0.2">
      <c r="A12" s="2" t="s">
        <v>1</v>
      </c>
      <c r="D12" s="3"/>
    </row>
    <row r="13" spans="1:14" x14ac:dyDescent="0.2">
      <c r="A13" s="2" t="s">
        <v>3</v>
      </c>
      <c r="D13" s="3"/>
    </row>
    <row r="14" spans="1:14" x14ac:dyDescent="0.2">
      <c r="A14" s="2" t="s">
        <v>25</v>
      </c>
      <c r="D14" s="3"/>
    </row>
    <row r="15" spans="1:14" x14ac:dyDescent="0.2">
      <c r="A15" s="2" t="s">
        <v>26</v>
      </c>
      <c r="D15" s="3"/>
    </row>
    <row r="16" spans="1:14" x14ac:dyDescent="0.2">
      <c r="A16" s="2" t="s">
        <v>27</v>
      </c>
      <c r="D16" s="3"/>
    </row>
    <row r="17" spans="1:1" x14ac:dyDescent="0.2">
      <c r="A17" s="2" t="s">
        <v>28</v>
      </c>
    </row>
    <row r="18" spans="1:1" x14ac:dyDescent="0.2">
      <c r="A18" s="2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Foglio37"/>
  <dimension ref="A3:H22"/>
  <sheetViews>
    <sheetView workbookViewId="0">
      <selection activeCell="A17" sqref="A17"/>
    </sheetView>
  </sheetViews>
  <sheetFormatPr defaultRowHeight="12.75" x14ac:dyDescent="0.2"/>
  <cols>
    <col min="1" max="1" width="56.85546875" customWidth="1"/>
    <col min="3" max="3" width="58.7109375" customWidth="1"/>
    <col min="8" max="8" width="31.140625" customWidth="1"/>
  </cols>
  <sheetData>
    <row r="3" spans="1:8" ht="15.75" x14ac:dyDescent="0.25">
      <c r="A3" s="4" t="e">
        <f>_xlfn.CONCAT(#REF!)</f>
        <v>#REF!</v>
      </c>
      <c r="C3" s="4" t="e">
        <f>_xlfn.CONCAT(#REF!,)</f>
        <v>#REF!</v>
      </c>
      <c r="H3" s="7"/>
    </row>
    <row r="4" spans="1:8" x14ac:dyDescent="0.2">
      <c r="A4" t="e">
        <f>_xlfn.CONCAT(#REF!," ",UPPER(#REF!))</f>
        <v>#REF!</v>
      </c>
      <c r="C4" t="e">
        <f>_xlfn.CONCAT(#REF!," ",UPPER(#REF!))</f>
        <v>#REF!</v>
      </c>
    </row>
    <row r="5" spans="1:8" x14ac:dyDescent="0.2">
      <c r="A5" t="e">
        <f>_xlfn.CONCAT(#REF!," ",UPPER(#REF!))</f>
        <v>#REF!</v>
      </c>
      <c r="C5" t="e">
        <f>_xlfn.CONCAT(#REF!," ",UPPER(#REF!))</f>
        <v>#REF!</v>
      </c>
    </row>
    <row r="6" spans="1:8" x14ac:dyDescent="0.2">
      <c r="A6" t="e">
        <f>_xlfn.CONCAT(#REF!," ",#REF!," ",#REF!," ",#REF!," ",#REF!)</f>
        <v>#REF!</v>
      </c>
      <c r="C6" t="e">
        <f>_xlfn.CONCAT(#REF!," ",#REF!," ",#REF!," ",#REF!," ",#REF!)</f>
        <v>#REF!</v>
      </c>
    </row>
    <row r="7" spans="1:8" x14ac:dyDescent="0.2">
      <c r="A7" t="e">
        <f>_xlfn.CONCAT(#REF!," ",#REF!," ",#REF!," ",#REF!," ",#REF!)</f>
        <v>#REF!</v>
      </c>
      <c r="C7" t="e">
        <f>_xlfn.CONCAT(#REF!," ",#REF!," ",#REF!," ",#REF!," ",#REF!)</f>
        <v>#REF!</v>
      </c>
    </row>
    <row r="8" spans="1:8" x14ac:dyDescent="0.2">
      <c r="A8" t="e">
        <f>IF(#REF!="Automatico",#REF!,#REF!)</f>
        <v>#REF!</v>
      </c>
      <c r="C8" t="e">
        <f>IF(#REF!="Si","Versione su base. Preriscaldo.","Versione su base.")</f>
        <v>#REF!</v>
      </c>
    </row>
    <row r="9" spans="1:8" x14ac:dyDescent="0.2">
      <c r="A9" s="6" t="e">
        <f>IF(#REF!="Automatico",#REF!,#REF!)</f>
        <v>#REF!</v>
      </c>
      <c r="C9" s="1" t="s">
        <v>107</v>
      </c>
    </row>
    <row r="10" spans="1:8" x14ac:dyDescent="0.2">
      <c r="A10" s="6" t="e">
        <f>CONCATENATE(IF(#REF!="Automatico",#REF!,#REF!),IF(#REF!="Si"," differenziale",""),#REF!)</f>
        <v>#REF!</v>
      </c>
      <c r="C10" t="s">
        <v>22</v>
      </c>
    </row>
    <row r="11" spans="1:8" x14ac:dyDescent="0.2">
      <c r="A11" t="e">
        <f>_xlfn.CONCAT(#REF!,#REF!," ",#REF!)</f>
        <v>#REF!</v>
      </c>
      <c r="C11" t="e">
        <f>_xlfn.CONCAT(#REF!,#REF!," litri.",)</f>
        <v>#REF!</v>
      </c>
    </row>
    <row r="12" spans="1:8" x14ac:dyDescent="0.2">
      <c r="A12" t="e">
        <f>#REF!</f>
        <v>#REF!</v>
      </c>
    </row>
    <row r="13" spans="1:8" ht="42.6" customHeight="1" x14ac:dyDescent="0.2">
      <c r="A13" s="5" t="e">
        <f>_xlfn.CONCAT(IF(#REF!="GO",#REF!,IF(#REF!="OPEN",#REF!,_xlfn.CONCAT(#REF!," ",#REF!," ",#REF!,CHAR(10),#REF!))),"       ","€ ",#REF!," + iva")</f>
        <v>#REF!</v>
      </c>
      <c r="C13" s="5" t="e">
        <f>_xlfn.CONCAT("Cofanatura silenziata CRICKET ",#REF!,CHAR(10),E13,"          ","€ ",#REF!," + iva")</f>
        <v>#REF!</v>
      </c>
      <c r="E13" s="1" t="s">
        <v>108</v>
      </c>
    </row>
    <row r="14" spans="1:8" x14ac:dyDescent="0.2">
      <c r="A14" s="8"/>
    </row>
    <row r="15" spans="1:8" x14ac:dyDescent="0.2">
      <c r="A15" s="1" t="e">
        <f>IF(#REF!="di serie","Regolatore elettronico giri motore di serie",IF(#REF!&gt;0,_xlfn.CONCAT("Regolatore elettronico giri motore      ","€ ",#REF!," + iva")," "))</f>
        <v>#REF!</v>
      </c>
      <c r="C15" t="e">
        <f>#REF!</f>
        <v>#REF!</v>
      </c>
    </row>
    <row r="16" spans="1:8" x14ac:dyDescent="0.2">
      <c r="A16" s="1"/>
    </row>
    <row r="17" spans="1:4" ht="45.6" customHeight="1" x14ac:dyDescent="0.2">
      <c r="A17" s="5" t="e">
        <f>IF(#REF!="si",IF(#REF!&gt;80,_xlfn.CONCAT(#REF!,#REF!," ",#REF!,CHAR(10),#REF!,CHAR(10),#REF!),_xlfn.CONCAT(#REF!,CHAR(10),#REF!," ",#REF!," ",#REF!," ",#REF!)))</f>
        <v>#REF!</v>
      </c>
      <c r="C17" s="5" t="e">
        <f>IF(#REF!="si",IF(#REF!&gt;100,_xlfn.CONCAT(#REF!,#REF!," ",#REF!,CHAR(10),#REF!,CHAR(10),#REF!),_xlfn.CONCAT(#REF!,#REF!," ",#REF!,CHAR(10),#REF!)))</f>
        <v>#REF!</v>
      </c>
      <c r="D17" s="5" t="e">
        <f>IF(#REF!="Si",_xlfn.CONCAT(C17,"     ",C19)," ")</f>
        <v>#REF!</v>
      </c>
    </row>
    <row r="19" spans="1:4" x14ac:dyDescent="0.2">
      <c r="A19" s="8" t="e">
        <f>#REF!</f>
        <v>#REF!</v>
      </c>
      <c r="C19" s="8" t="e">
        <f>_xlfn.CONCAT("   € ",#REF!," + iva")</f>
        <v>#REF!</v>
      </c>
    </row>
    <row r="22" spans="1:4" ht="231" customHeight="1" x14ac:dyDescent="0.2">
      <c r="C22" s="10" t="e">
        <f>_xlfn.CONCAT(C3,CHAR(10),C4,CHAR(10),C5,CHAR(10),C6,CHAR(10),C7,CHAR(10),C8,CHAR(10),C9,CHAR(10),C10,CHAR(10),C11,CHAR(10),C13,CHAR(10),CHAR(10),C15,CHAR(10),D17)</f>
        <v>#REF!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Rubr</vt:lpstr>
      <vt:lpstr>Sheet1</vt:lpstr>
      <vt:lpstr>MotoriAltCof</vt:lpstr>
      <vt:lpstr>Output1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HOPELY</dc:creator>
  <cp:lastModifiedBy>HOPELY</cp:lastModifiedBy>
  <cp:lastPrinted>2017-09-22T13:22:24Z</cp:lastPrinted>
  <dcterms:created xsi:type="dcterms:W3CDTF">2017-05-02T15:17:21Z</dcterms:created>
  <dcterms:modified xsi:type="dcterms:W3CDTF">2022-04-28T03:49:40Z</dcterms:modified>
</cp:coreProperties>
</file>